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6-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>#REF!</definedName>
    <definedName name="_5才以上１０才未満">#REF!</definedName>
    <definedName name="_xlnm.Print_Area" localSheetId="0">'16-1'!$A$1:$N$18</definedName>
    <definedName name="あ">[1]共通ﾃｰﾌﾞﾙ!$B$10</definedName>
    <definedName name="データ" localSheetId="0">#REF!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>#REF!</definedName>
    <definedName name="参考データ" localSheetId="0">#REF!</definedName>
    <definedName name="参考データ">#REF!</definedName>
    <definedName name="市区町村名">[5]コード!$B$2:$Z$2</definedName>
    <definedName name="事業所・企業統計調査" localSheetId="0">#REF!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D7" i="1"/>
  <c r="H14" i="1"/>
  <c r="G14" i="1"/>
  <c r="D14" i="1"/>
  <c r="G10" i="1"/>
  <c r="G9" i="1"/>
  <c r="H9" i="1"/>
  <c r="G11" i="1"/>
  <c r="H11" i="1"/>
  <c r="G12" i="1"/>
  <c r="H12" i="1"/>
  <c r="G8" i="1"/>
  <c r="D9" i="1"/>
  <c r="D8" i="1"/>
  <c r="H8" i="1"/>
  <c r="F7" i="1"/>
  <c r="E7" i="1"/>
  <c r="M13" i="1" l="1"/>
  <c r="K13" i="1"/>
  <c r="I13" i="1"/>
  <c r="G13" i="1"/>
  <c r="D10" i="1"/>
  <c r="D11" i="1"/>
  <c r="D12" i="1"/>
  <c r="D13" i="1"/>
  <c r="D15" i="1"/>
  <c r="N7" i="1" l="1"/>
  <c r="M7" i="1"/>
  <c r="L7" i="1"/>
  <c r="K7" i="1"/>
  <c r="J7" i="1"/>
  <c r="I7" i="1"/>
  <c r="H7" i="1"/>
  <c r="G7" i="1"/>
</calcChain>
</file>

<file path=xl/sharedStrings.xml><?xml version="1.0" encoding="utf-8"?>
<sst xmlns="http://schemas.openxmlformats.org/spreadsheetml/2006/main" count="53" uniqueCount="29">
  <si>
    <t>16—1．市内の学校の現況</t>
    <rPh sb="5" eb="7">
      <t>シナイ</t>
    </rPh>
    <rPh sb="8" eb="10">
      <t>ガッコウ</t>
    </rPh>
    <rPh sb="11" eb="13">
      <t>ゲンキョウ</t>
    </rPh>
    <phoneticPr fontId="4"/>
  </si>
  <si>
    <t>学校種別</t>
    <rPh sb="0" eb="2">
      <t>ガッコウ</t>
    </rPh>
    <rPh sb="2" eb="4">
      <t>シュベツ</t>
    </rPh>
    <phoneticPr fontId="4"/>
  </si>
  <si>
    <t>学　校　数</t>
    <rPh sb="0" eb="1">
      <t>ガク</t>
    </rPh>
    <rPh sb="2" eb="3">
      <t>コウ</t>
    </rPh>
    <rPh sb="4" eb="5">
      <t>スウ</t>
    </rPh>
    <phoneticPr fontId="4"/>
  </si>
  <si>
    <t>園 児 ・ 児 童 ・ 生 徒 ・ 学 生 数</t>
    <rPh sb="0" eb="1">
      <t>エン</t>
    </rPh>
    <rPh sb="2" eb="3">
      <t>ジ</t>
    </rPh>
    <rPh sb="6" eb="7">
      <t>ジ</t>
    </rPh>
    <rPh sb="8" eb="9">
      <t>ワラベ</t>
    </rPh>
    <rPh sb="12" eb="13">
      <t>ショウ</t>
    </rPh>
    <rPh sb="14" eb="15">
      <t>ト</t>
    </rPh>
    <rPh sb="18" eb="19">
      <t>ガク</t>
    </rPh>
    <rPh sb="20" eb="21">
      <t>ショウ</t>
    </rPh>
    <rPh sb="22" eb="23">
      <t>カズ</t>
    </rPh>
    <phoneticPr fontId="4"/>
  </si>
  <si>
    <r>
      <t xml:space="preserve">教  員  数       </t>
    </r>
    <r>
      <rPr>
        <sz val="10"/>
        <rFont val="ＭＳ 明朝"/>
        <family val="1"/>
        <charset val="128"/>
      </rPr>
      <t>（本務者)</t>
    </r>
    <rPh sb="0" eb="1">
      <t>キョウ</t>
    </rPh>
    <rPh sb="3" eb="4">
      <t>イン</t>
    </rPh>
    <rPh sb="6" eb="7">
      <t>スウ</t>
    </rPh>
    <rPh sb="15" eb="17">
      <t>ホンム</t>
    </rPh>
    <rPh sb="17" eb="18">
      <t>シャ</t>
    </rPh>
    <phoneticPr fontId="4"/>
  </si>
  <si>
    <t>総数</t>
    <rPh sb="0" eb="1">
      <t>フサ</t>
    </rPh>
    <rPh sb="1" eb="2">
      <t>カズ</t>
    </rPh>
    <phoneticPr fontId="4"/>
  </si>
  <si>
    <t>公立</t>
    <rPh sb="0" eb="1">
      <t>コウ</t>
    </rPh>
    <rPh sb="1" eb="2">
      <t>リツ</t>
    </rPh>
    <phoneticPr fontId="4"/>
  </si>
  <si>
    <t>私立</t>
    <rPh sb="0" eb="1">
      <t>ワタシ</t>
    </rPh>
    <rPh sb="1" eb="2">
      <t>リツ</t>
    </rPh>
    <phoneticPr fontId="4"/>
  </si>
  <si>
    <t>総 数</t>
    <rPh sb="0" eb="1">
      <t>フサ</t>
    </rPh>
    <rPh sb="2" eb="3">
      <t>カズ</t>
    </rPh>
    <phoneticPr fontId="4"/>
  </si>
  <si>
    <t xml:space="preserve"> 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</si>
  <si>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</si>
  <si>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</si>
  <si>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うち私立</t>
    <rPh sb="2" eb="4">
      <t>シリツ</t>
    </rPh>
    <phoneticPr fontId="4"/>
  </si>
  <si>
    <t>人</t>
    <rPh sb="0" eb="1">
      <t>ニン</t>
    </rPh>
    <phoneticPr fontId="4"/>
  </si>
  <si>
    <t>総数</t>
    <rPh sb="0" eb="2">
      <t>ソウスウ</t>
    </rPh>
    <phoneticPr fontId="4"/>
  </si>
  <si>
    <t>幼保連携型
認定こども園</t>
    <rPh sb="0" eb="2">
      <t>ヨウホ</t>
    </rPh>
    <rPh sb="2" eb="5">
      <t>レンケイガタ</t>
    </rPh>
    <rPh sb="6" eb="8">
      <t>ニンテイ</t>
    </rPh>
    <rPh sb="11" eb="12">
      <t>エン</t>
    </rPh>
    <phoneticPr fontId="4"/>
  </si>
  <si>
    <t>幼稚園</t>
    <rPh sb="0" eb="3">
      <t>ヨウチエン</t>
    </rPh>
    <phoneticPr fontId="4"/>
  </si>
  <si>
    <t>小学校</t>
    <rPh sb="0" eb="3">
      <t>ショウガッコウ</t>
    </rPh>
    <phoneticPr fontId="4"/>
  </si>
  <si>
    <t>-</t>
    <phoneticPr fontId="3"/>
  </si>
  <si>
    <t>中学校</t>
    <rPh sb="0" eb="3">
      <t>チュウガッコウ</t>
    </rPh>
    <phoneticPr fontId="4"/>
  </si>
  <si>
    <t>高等学校</t>
    <rPh sb="0" eb="2">
      <t>コウトウ</t>
    </rPh>
    <rPh sb="2" eb="4">
      <t>ガッコウ</t>
    </rPh>
    <phoneticPr fontId="4"/>
  </si>
  <si>
    <t>大学</t>
    <rPh sb="0" eb="2">
      <t>ダイガク</t>
    </rPh>
    <phoneticPr fontId="4"/>
  </si>
  <si>
    <t>-</t>
  </si>
  <si>
    <t>専修学校</t>
    <rPh sb="0" eb="2">
      <t>センシュウ</t>
    </rPh>
    <rPh sb="2" eb="4">
      <t>ガッコウ</t>
    </rPh>
    <phoneticPr fontId="4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</si>
  <si>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</si>
  <si>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（注）高等学校には京都府立福知山高等学校三和分校を含む。</t>
    <rPh sb="1" eb="2">
      <t>チュウ</t>
    </rPh>
    <rPh sb="3" eb="5">
      <t>コウトウ</t>
    </rPh>
    <rPh sb="5" eb="7">
      <t>ガッコウ</t>
    </rPh>
    <rPh sb="9" eb="11">
      <t>キョウト</t>
    </rPh>
    <rPh sb="11" eb="13">
      <t>フリツ</t>
    </rPh>
    <rPh sb="13" eb="16">
      <t>フクチヤマ</t>
    </rPh>
    <rPh sb="16" eb="18">
      <t>コウトウ</t>
    </rPh>
    <rPh sb="18" eb="20">
      <t>ガッコウ</t>
    </rPh>
    <rPh sb="20" eb="22">
      <t>サンワ</t>
    </rPh>
    <rPh sb="22" eb="24">
      <t>ブンコウ</t>
    </rPh>
    <rPh sb="25" eb="26">
      <t>フク</t>
    </rPh>
    <phoneticPr fontId="4"/>
  </si>
  <si>
    <t>資料　経営戦略課</t>
    <rPh sb="0" eb="2">
      <t>シリョウ</t>
    </rPh>
    <phoneticPr fontId="4"/>
  </si>
  <si>
    <t>（注）大学には京都工芸繊維大学を含む（学生数は地域創生Tech Program所属学生のみ）。</t>
    <rPh sb="1" eb="2">
      <t>チュウ</t>
    </rPh>
    <rPh sb="3" eb="5">
      <t>ダイガク</t>
    </rPh>
    <rPh sb="7" eb="9">
      <t>キョウト</t>
    </rPh>
    <rPh sb="9" eb="11">
      <t>コウゲイ</t>
    </rPh>
    <rPh sb="11" eb="13">
      <t>センイ</t>
    </rPh>
    <rPh sb="13" eb="15">
      <t>ダイガク</t>
    </rPh>
    <rPh sb="16" eb="17">
      <t>フク</t>
    </rPh>
    <rPh sb="19" eb="22">
      <t>ガクセイスウ</t>
    </rPh>
    <rPh sb="23" eb="25">
      <t>チイキ</t>
    </rPh>
    <rPh sb="25" eb="27">
      <t>ソウセイ</t>
    </rPh>
    <rPh sb="39" eb="41">
      <t>ショゾク</t>
    </rPh>
    <rPh sb="41" eb="43">
      <t>ガクセイ</t>
    </rPh>
    <phoneticPr fontId="4"/>
  </si>
  <si>
    <t>（令和6年5月1日現在）</t>
    <rPh sb="1" eb="3">
      <t>レイワ</t>
    </rPh>
    <rPh sb="4" eb="5">
      <t>ネン</t>
    </rPh>
    <rPh sb="9" eb="1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</si>
</sst>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6" fillId="0" borderId="6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5" fillId="0" borderId="0" xfId="1" applyFont="1" applyAlignment="1">
      <alignment horizontal="distributed" vertical="center" wrapText="1"/>
    </xf>
    <xf numFmtId="0" fontId="2" fillId="0" borderId="0" xfId="1" applyFont="1" applyAlignment="1">
      <alignment horizontal="right" vertical="center"/>
    </xf>
    <xf numFmtId="0" fontId="7" fillId="0" borderId="0" xfId="1" applyFont="1" applyAlignment="1">
      <alignment vertical="center" wrapText="1" shrinkToFit="1"/>
    </xf>
    <xf numFmtId="176" fontId="2" fillId="0" borderId="7" xfId="1" applyNumberFormat="1" applyFont="1" applyFill="1" applyBorder="1" applyAlignment="1">
      <alignment horizontal="right" vertical="center" wrapText="1"/>
    </xf>
    <xf numFmtId="176" fontId="2" fillId="0" borderId="0" xfId="1" applyNumberFormat="1" applyFont="1" applyFill="1" applyBorder="1" applyAlignment="1">
      <alignment horizontal="right" vertical="center" wrapText="1"/>
    </xf>
    <xf numFmtId="0" fontId="2" fillId="0" borderId="0" xfId="1" applyFont="1" applyFill="1" applyAlignment="1">
      <alignment horizontal="right" vertical="center"/>
    </xf>
    <xf numFmtId="0" fontId="5" fillId="2" borderId="0" xfId="1" applyFont="1" applyFill="1" applyAlignment="1">
      <alignment horizontal="distributed" vertical="center" wrapText="1"/>
    </xf>
    <xf numFmtId="0" fontId="2" fillId="2" borderId="0" xfId="1" applyFont="1" applyFill="1" applyAlignment="1">
      <alignment horizontal="right" vertical="center" wrapText="1"/>
    </xf>
    <xf numFmtId="0" fontId="2" fillId="0" borderId="0" xfId="1" applyFont="1" applyFill="1" applyAlignment="1">
      <alignment horizontal="right" vertical="center" wrapText="1"/>
    </xf>
    <xf numFmtId="0" fontId="2" fillId="0" borderId="0" xfId="1" applyFont="1" applyFill="1" applyAlignment="1">
      <alignment horizontal="distributed" vertical="center" wrapText="1"/>
    </xf>
    <xf numFmtId="176" fontId="2" fillId="0" borderId="0" xfId="1" applyNumberFormat="1" applyFont="1" applyFill="1" applyAlignment="1">
      <alignment horizontal="right" vertical="center" wrapText="1"/>
    </xf>
    <xf numFmtId="0" fontId="2" fillId="0" borderId="0" xfId="1" applyFont="1" applyFill="1" applyAlignment="1">
      <alignment vertical="center" wrapText="1"/>
    </xf>
    <xf numFmtId="0" fontId="2" fillId="0" borderId="8" xfId="1" applyFont="1" applyBorder="1" applyAlignment="1">
      <alignment horizontal="right" vertical="center" wrapText="1"/>
    </xf>
    <xf numFmtId="0" fontId="2" fillId="0" borderId="8" xfId="1" applyFont="1" applyFill="1" applyBorder="1" applyAlignment="1">
      <alignment horizontal="center" vertical="center" shrinkToFi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76" fontId="2" fillId="0" borderId="9" xfId="1" applyNumberFormat="1" applyFont="1" applyFill="1" applyBorder="1" applyAlignment="1">
      <alignment horizontal="right" vertical="center" wrapText="1"/>
    </xf>
    <xf numFmtId="176" fontId="2" fillId="0" borderId="8" xfId="1" applyNumberFormat="1" applyFont="1" applyFill="1" applyBorder="1" applyAlignment="1">
      <alignment horizontal="righ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5">
    <tabColor rgb="FFFF0000"/>
  </sheetPr>
  <dimension ref="A1:P17"/>
  <sheetViews>
    <sheetView showGridLines="0" tabSelected="1" zoomScaleNormal="100" zoomScaleSheetLayoutView="100" workbookViewId="0">
      <selection activeCell="K15" sqref="K15"/>
    </sheetView>
  </sheetViews>
  <sheetFormatPr defaultColWidth="13.125" defaultRowHeight="19.5" customHeight="1" x14ac:dyDescent="0.4"/>
  <cols>
    <col min="1" max="1" width="1" style="3" customWidth="1"/>
    <col min="2" max="2" width="10.375" style="3" customWidth="1"/>
    <col min="3" max="3" width="1" style="3" customWidth="1"/>
    <col min="4" max="6" width="5.5" style="3" customWidth="1"/>
    <col min="7" max="14" width="7.375" style="3" customWidth="1"/>
    <col min="15" max="15" width="5" style="3" customWidth="1"/>
    <col min="16" max="16384" width="13.125" style="3"/>
  </cols>
  <sheetData>
    <row r="1" spans="1:16" s="1" customFormat="1" ht="19.5" customHeight="1" x14ac:dyDescent="0.4">
      <c r="A1" s="1" t="s">
        <v>0</v>
      </c>
    </row>
    <row r="2" spans="1:16" s="1" customFormat="1" ht="19.5" customHeight="1" x14ac:dyDescent="0.4">
      <c r="A2" s="2" t="s">
        <v>28</v>
      </c>
    </row>
    <row r="3" spans="1:16" ht="19.5" customHeight="1" x14ac:dyDescent="0.4">
      <c r="A3" s="29" t="s">
        <v>1</v>
      </c>
      <c r="B3" s="30"/>
      <c r="C3" s="30"/>
      <c r="D3" s="30" t="s">
        <v>2</v>
      </c>
      <c r="E3" s="30"/>
      <c r="F3" s="30"/>
      <c r="G3" s="30" t="s">
        <v>3</v>
      </c>
      <c r="H3" s="30"/>
      <c r="I3" s="30"/>
      <c r="J3" s="30"/>
      <c r="K3" s="30"/>
      <c r="L3" s="30"/>
      <c r="M3" s="30" t="s">
        <v>4</v>
      </c>
      <c r="N3" s="31"/>
    </row>
    <row r="4" spans="1:16" ht="9.75" customHeight="1" x14ac:dyDescent="0.4">
      <c r="A4" s="29"/>
      <c r="B4" s="30"/>
      <c r="C4" s="30"/>
      <c r="D4" s="30" t="s">
        <v>5</v>
      </c>
      <c r="E4" s="30" t="s">
        <v>6</v>
      </c>
      <c r="F4" s="30" t="s">
        <v>7</v>
      </c>
      <c r="G4" s="31" t="s">
        <v>8</v>
      </c>
      <c r="H4" s="4" t="s">
        <v>9</v>
      </c>
      <c r="I4" s="31" t="s">
        <v>10</v>
      </c>
      <c r="J4" s="4" t="s">
        <v>9</v>
      </c>
      <c r="K4" s="31" t="s">
        <v>11</v>
      </c>
      <c r="L4" s="4"/>
      <c r="M4" s="32"/>
      <c r="N4" s="31"/>
    </row>
    <row r="5" spans="1:16" ht="16.5" customHeight="1" x14ac:dyDescent="0.4">
      <c r="A5" s="29"/>
      <c r="B5" s="30"/>
      <c r="C5" s="30"/>
      <c r="D5" s="30"/>
      <c r="E5" s="30"/>
      <c r="F5" s="30"/>
      <c r="G5" s="30"/>
      <c r="H5" s="5" t="s">
        <v>12</v>
      </c>
      <c r="I5" s="30"/>
      <c r="J5" s="5" t="s">
        <v>12</v>
      </c>
      <c r="K5" s="30"/>
      <c r="L5" s="5" t="s">
        <v>12</v>
      </c>
      <c r="M5" s="6"/>
      <c r="N5" s="7" t="s">
        <v>12</v>
      </c>
    </row>
    <row r="6" spans="1:16" s="8" customFormat="1" ht="12" customHeight="1" x14ac:dyDescent="0.4">
      <c r="B6" s="9"/>
      <c r="D6" s="10"/>
      <c r="G6" s="8" t="s">
        <v>13</v>
      </c>
      <c r="H6" s="8" t="s">
        <v>13</v>
      </c>
      <c r="I6" s="8" t="s">
        <v>13</v>
      </c>
      <c r="J6" s="8" t="s">
        <v>13</v>
      </c>
      <c r="K6" s="8" t="s">
        <v>13</v>
      </c>
      <c r="L6" s="8" t="s">
        <v>13</v>
      </c>
      <c r="M6" s="8" t="s">
        <v>13</v>
      </c>
      <c r="N6" s="8" t="s">
        <v>13</v>
      </c>
    </row>
    <row r="7" spans="1:16" s="11" customFormat="1" ht="27" customHeight="1" x14ac:dyDescent="0.4">
      <c r="B7" s="12" t="s">
        <v>14</v>
      </c>
      <c r="D7" s="15">
        <f>SUM(D8:D15)</f>
        <v>50</v>
      </c>
      <c r="E7" s="16">
        <f>SUM(E8:E15)</f>
        <v>38</v>
      </c>
      <c r="F7" s="16">
        <f>SUM(F8:F15)</f>
        <v>12</v>
      </c>
      <c r="G7" s="16">
        <f t="shared" ref="E7:N7" si="0">SUM(G8:G15)</f>
        <v>11854</v>
      </c>
      <c r="H7" s="16">
        <f t="shared" si="0"/>
        <v>3092</v>
      </c>
      <c r="I7" s="16">
        <f t="shared" si="0"/>
        <v>6214</v>
      </c>
      <c r="J7" s="16">
        <f t="shared" si="0"/>
        <v>1500</v>
      </c>
      <c r="K7" s="16">
        <f t="shared" si="0"/>
        <v>5640</v>
      </c>
      <c r="L7" s="16">
        <f t="shared" si="0"/>
        <v>1592</v>
      </c>
      <c r="M7" s="16">
        <f t="shared" si="0"/>
        <v>1451</v>
      </c>
      <c r="N7" s="16">
        <f t="shared" si="0"/>
        <v>313</v>
      </c>
    </row>
    <row r="8" spans="1:16" s="11" customFormat="1" ht="27" customHeight="1" x14ac:dyDescent="0.4">
      <c r="A8" s="13"/>
      <c r="B8" s="14" t="s">
        <v>15</v>
      </c>
      <c r="D8" s="15">
        <f>SUM(E8:F8)</f>
        <v>9</v>
      </c>
      <c r="E8" s="16">
        <v>3</v>
      </c>
      <c r="F8" s="16">
        <v>6</v>
      </c>
      <c r="G8" s="16">
        <f>I8+K8</f>
        <v>831</v>
      </c>
      <c r="H8" s="16">
        <f>J8+L8</f>
        <v>683</v>
      </c>
      <c r="I8" s="16">
        <v>431</v>
      </c>
      <c r="J8" s="16">
        <v>361</v>
      </c>
      <c r="K8" s="16">
        <v>400</v>
      </c>
      <c r="L8" s="16">
        <v>322</v>
      </c>
      <c r="M8" s="16">
        <v>179</v>
      </c>
      <c r="N8" s="16">
        <v>133</v>
      </c>
    </row>
    <row r="9" spans="1:16" s="20" customFormat="1" ht="27" customHeight="1" x14ac:dyDescent="0.4">
      <c r="A9" s="17"/>
      <c r="B9" s="18" t="s">
        <v>16</v>
      </c>
      <c r="C9" s="19"/>
      <c r="D9" s="15">
        <f>SUM(E9:F9)</f>
        <v>4</v>
      </c>
      <c r="E9" s="22">
        <v>3</v>
      </c>
      <c r="F9" s="22">
        <v>1</v>
      </c>
      <c r="G9" s="16">
        <f t="shared" ref="G9:G12" si="1">I9+K9</f>
        <v>327</v>
      </c>
      <c r="H9" s="16">
        <f t="shared" ref="H9:H12" si="2">J9+L9</f>
        <v>143</v>
      </c>
      <c r="I9" s="16">
        <v>179</v>
      </c>
      <c r="J9" s="16">
        <v>72</v>
      </c>
      <c r="K9" s="16">
        <v>148</v>
      </c>
      <c r="L9" s="16">
        <v>71</v>
      </c>
      <c r="M9" s="16">
        <v>25</v>
      </c>
      <c r="N9" s="16">
        <v>8</v>
      </c>
    </row>
    <row r="10" spans="1:16" s="20" customFormat="1" ht="27" customHeight="1" x14ac:dyDescent="0.4">
      <c r="B10" s="21" t="s">
        <v>17</v>
      </c>
      <c r="D10" s="15">
        <f t="shared" ref="D8:D15" si="3">SUM(E10:F10)</f>
        <v>14</v>
      </c>
      <c r="E10" s="22">
        <v>14</v>
      </c>
      <c r="F10" s="22" t="s">
        <v>18</v>
      </c>
      <c r="G10" s="16">
        <f>I10+K10</f>
        <v>3915</v>
      </c>
      <c r="H10" s="22" t="s">
        <v>18</v>
      </c>
      <c r="I10" s="16">
        <v>2004</v>
      </c>
      <c r="J10" s="22" t="s">
        <v>18</v>
      </c>
      <c r="K10" s="16">
        <v>1911</v>
      </c>
      <c r="L10" s="22" t="s">
        <v>18</v>
      </c>
      <c r="M10" s="16">
        <v>313</v>
      </c>
      <c r="N10" s="22" t="s">
        <v>18</v>
      </c>
    </row>
    <row r="11" spans="1:16" s="20" customFormat="1" ht="27" customHeight="1" x14ac:dyDescent="0.4">
      <c r="B11" s="21" t="s">
        <v>19</v>
      </c>
      <c r="D11" s="15">
        <f t="shared" si="3"/>
        <v>11</v>
      </c>
      <c r="E11" s="22">
        <v>10</v>
      </c>
      <c r="F11" s="22">
        <v>1</v>
      </c>
      <c r="G11" s="16">
        <f t="shared" si="1"/>
        <v>2167</v>
      </c>
      <c r="H11" s="16">
        <f t="shared" si="2"/>
        <v>119</v>
      </c>
      <c r="I11" s="16">
        <v>1095</v>
      </c>
      <c r="J11" s="16">
        <v>59</v>
      </c>
      <c r="K11" s="16">
        <v>1072</v>
      </c>
      <c r="L11" s="16">
        <v>60</v>
      </c>
      <c r="M11" s="16">
        <v>219</v>
      </c>
      <c r="N11" s="16">
        <v>12</v>
      </c>
      <c r="O11" s="23"/>
      <c r="P11" s="23"/>
    </row>
    <row r="12" spans="1:16" s="20" customFormat="1" ht="27" customHeight="1" x14ac:dyDescent="0.4">
      <c r="B12" s="21" t="s">
        <v>20</v>
      </c>
      <c r="D12" s="15">
        <f t="shared" si="3"/>
        <v>7</v>
      </c>
      <c r="E12" s="22">
        <v>4</v>
      </c>
      <c r="F12" s="20">
        <v>3</v>
      </c>
      <c r="G12" s="16">
        <f t="shared" si="1"/>
        <v>3442</v>
      </c>
      <c r="H12" s="16">
        <f t="shared" si="2"/>
        <v>2104</v>
      </c>
      <c r="I12" s="16">
        <v>1808</v>
      </c>
      <c r="J12" s="16">
        <v>1001</v>
      </c>
      <c r="K12" s="16">
        <v>1634</v>
      </c>
      <c r="L12" s="16">
        <v>1103</v>
      </c>
      <c r="M12" s="16">
        <v>295</v>
      </c>
      <c r="N12" s="16">
        <v>155</v>
      </c>
    </row>
    <row r="13" spans="1:16" s="20" customFormat="1" ht="27" customHeight="1" x14ac:dyDescent="0.4">
      <c r="B13" s="21" t="s">
        <v>21</v>
      </c>
      <c r="D13" s="15">
        <f t="shared" si="3"/>
        <v>2</v>
      </c>
      <c r="E13" s="22">
        <v>2</v>
      </c>
      <c r="F13" s="16" t="s">
        <v>18</v>
      </c>
      <c r="G13" s="22">
        <f>I13+K13</f>
        <v>947</v>
      </c>
      <c r="H13" s="16" t="s">
        <v>18</v>
      </c>
      <c r="I13" s="22">
        <f>542+45</f>
        <v>587</v>
      </c>
      <c r="J13" s="16" t="s">
        <v>18</v>
      </c>
      <c r="K13" s="22">
        <f>333+27</f>
        <v>360</v>
      </c>
      <c r="L13" s="16" t="s">
        <v>18</v>
      </c>
      <c r="M13" s="22">
        <f>64+471-18-209</f>
        <v>308</v>
      </c>
      <c r="N13" s="16" t="s">
        <v>22</v>
      </c>
    </row>
    <row r="14" spans="1:16" s="11" customFormat="1" ht="27" customHeight="1" x14ac:dyDescent="0.4">
      <c r="B14" s="21" t="s">
        <v>23</v>
      </c>
      <c r="D14" s="15">
        <f>SUM(E14:F14)</f>
        <v>2</v>
      </c>
      <c r="E14" s="22">
        <v>1</v>
      </c>
      <c r="F14" s="22">
        <v>1</v>
      </c>
      <c r="G14" s="22">
        <f>I14+K14</f>
        <v>74</v>
      </c>
      <c r="H14" s="22">
        <f>J14+L14</f>
        <v>43</v>
      </c>
      <c r="I14" s="22">
        <v>15</v>
      </c>
      <c r="J14" s="22">
        <v>7</v>
      </c>
      <c r="K14" s="22">
        <v>59</v>
      </c>
      <c r="L14" s="22">
        <v>36</v>
      </c>
      <c r="M14" s="22">
        <v>14</v>
      </c>
      <c r="N14" s="16">
        <v>5</v>
      </c>
      <c r="O14" s="28"/>
      <c r="P14" s="28"/>
    </row>
    <row r="15" spans="1:16" s="11" customFormat="1" ht="27" customHeight="1" x14ac:dyDescent="0.4">
      <c r="A15" s="24"/>
      <c r="B15" s="25" t="s">
        <v>24</v>
      </c>
      <c r="C15" s="24"/>
      <c r="D15" s="33">
        <f t="shared" si="3"/>
        <v>1</v>
      </c>
      <c r="E15" s="34">
        <v>1</v>
      </c>
      <c r="F15" s="34" t="s">
        <v>18</v>
      </c>
      <c r="G15" s="34">
        <f>I15+K15</f>
        <v>151</v>
      </c>
      <c r="H15" s="34" t="s">
        <v>18</v>
      </c>
      <c r="I15" s="34">
        <v>95</v>
      </c>
      <c r="J15" s="34" t="s">
        <v>18</v>
      </c>
      <c r="K15" s="34">
        <v>56</v>
      </c>
      <c r="L15" s="34" t="s">
        <v>18</v>
      </c>
      <c r="M15" s="34">
        <v>98</v>
      </c>
      <c r="N15" s="34" t="s">
        <v>18</v>
      </c>
    </row>
    <row r="16" spans="1:16" s="27" customFormat="1" ht="19.5" customHeight="1" x14ac:dyDescent="0.4">
      <c r="A16" s="26" t="s">
        <v>25</v>
      </c>
      <c r="N16" s="27" t="s">
        <v>26</v>
      </c>
    </row>
    <row r="17" spans="1:14" s="1" customFormat="1" ht="18" customHeight="1" x14ac:dyDescent="0.4">
      <c r="A17" s="26" t="s">
        <v>27</v>
      </c>
      <c r="N17" s="13"/>
    </row>
  </sheetData>
  <mergeCells count="11">
    <mergeCell ref="O14:P14"/>
    <mergeCell ref="A3:C5"/>
    <mergeCell ref="D3:F3"/>
    <mergeCell ref="G3:L3"/>
    <mergeCell ref="M3:N4"/>
    <mergeCell ref="D4:D5"/>
    <mergeCell ref="E4:E5"/>
    <mergeCell ref="F4:F5"/>
    <mergeCell ref="G4:G5"/>
    <mergeCell ref="I4:I5"/>
    <mergeCell ref="K4:K5"/>
  </mergeCells>
  <phoneticPr fontId="3"/>
  <pageMargins left="0.78740157480314965" right="0.78740157480314965" top="0.78740157480314965" bottom="0.78740157480314965" header="0" footer="0"/>
  <pageSetup paperSize="9" scale="87" orientation="portrait" horizontalDpi="300" verticalDpi="300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16-1</vt:lpstr>
      <vt:lpstr>'16-1'!Print_Area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cp:lastPrinted>2026-03-06T01:58:01Z</cp:lastPrinted>
  <dcterms:created xsi:type="dcterms:W3CDTF">2025-01-30T04:44:49Z</dcterms:created>
  <dcterms:modified xsi:type="dcterms:W3CDTF">2026-03-06T01:58:36Z</dcterms:modified>
</cp:coreProperties>
</file>