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3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4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5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00357.RO\Desktop\"/>
    </mc:Choice>
  </mc:AlternateContent>
  <workbookProtection workbookAlgorithmName="SHA-512" workbookHashValue="m+tc8vudYcQHVMl+bYKmjX9afGzK5ioJdvnDGvMeqHY/C6pNcRSvQysgF2DQj9cXpsselJihK6cAMD875EVzuA==" workbookSaltValue="f+sWhSG3pR5UoEotI4ZQMw==" workbookSpinCount="100000" lockStructure="1"/>
  <bookViews>
    <workbookView xWindow="0" yWindow="0" windowWidth="19200" windowHeight="11220"/>
  </bookViews>
  <sheets>
    <sheet name="１枚目" sheetId="5" r:id="rId1"/>
    <sheet name="２枚目" sheetId="11" r:id="rId2"/>
    <sheet name="3枚目" sheetId="17" r:id="rId3"/>
    <sheet name="4枚目" sheetId="18" r:id="rId4"/>
    <sheet name="5枚目" sheetId="19" r:id="rId5"/>
    <sheet name="Code" sheetId="16" state="hidden" r:id="rId6"/>
  </sheets>
  <definedNames>
    <definedName name="_xlnm.Print_Area" localSheetId="0">'１枚目'!$A$5:$DR$342</definedName>
    <definedName name="_xlnm.Print_Area" localSheetId="1">'２枚目'!$A$5:$DR$289</definedName>
    <definedName name="_xlnm.Print_Area" localSheetId="2">'3枚目'!$A$5:$DR$289</definedName>
    <definedName name="_xlnm.Print_Area" localSheetId="3">'4枚目'!$A$5:$DR$289</definedName>
    <definedName name="_xlnm.Print_Area" localSheetId="4">'5枚目'!$A$5:$DR$289</definedName>
    <definedName name="解体業許可">Code!$BO$11:$BO$57</definedName>
    <definedName name="機関コード" localSheetId="2">#REF!</definedName>
    <definedName name="機関コード" localSheetId="3">#REF!</definedName>
    <definedName name="機関コード" localSheetId="4">#REF!</definedName>
    <definedName name="機関コード">#REF!</definedName>
    <definedName name="建設業許可">Code!$BK$11:$BK$58</definedName>
    <definedName name="構造">Code!$BY$11:$BY$16</definedName>
    <definedName name="使途">Code!$CB$11:$CB$19</definedName>
    <definedName name="請負会社">Code!$CE$11:$CE$20</definedName>
    <definedName name="請負会社コード" localSheetId="2">#REF!</definedName>
    <definedName name="請負会社コード" localSheetId="3">#REF!</definedName>
    <definedName name="請負会社コード" localSheetId="4">#REF!</definedName>
    <definedName name="請負会社コード">#REF!</definedName>
    <definedName name="特定">Code!$BM$11:$BM$12</definedName>
  </definedNames>
  <calcPr calcId="171027"/>
</workbook>
</file>

<file path=xl/calcChain.xml><?xml version="1.0" encoding="utf-8"?>
<calcChain xmlns="http://schemas.openxmlformats.org/spreadsheetml/2006/main">
  <c r="DT103" i="11" l="1"/>
  <c r="J103" i="11"/>
  <c r="AR238" i="5" l="1"/>
  <c r="Z238" i="5"/>
  <c r="AR235" i="5"/>
  <c r="Z235" i="5"/>
  <c r="AR232" i="5"/>
  <c r="Z232" i="5"/>
  <c r="AR229" i="5"/>
  <c r="Z229" i="5"/>
  <c r="AR226" i="5"/>
  <c r="Z226" i="5"/>
  <c r="AR223" i="5"/>
  <c r="Z223" i="5"/>
  <c r="AR220" i="5"/>
  <c r="Z220" i="5"/>
  <c r="AR217" i="5"/>
  <c r="Z217" i="5"/>
  <c r="DM214" i="5"/>
  <c r="AR214" i="5"/>
  <c r="DS276" i="19" l="1"/>
  <c r="DS275" i="19"/>
  <c r="DT276" i="19" s="1"/>
  <c r="CW275" i="19"/>
  <c r="DX275" i="19" s="1"/>
  <c r="CL275" i="19"/>
  <c r="DW275" i="19" s="1"/>
  <c r="X275" i="19"/>
  <c r="DV275" i="19" s="1"/>
  <c r="S275" i="19"/>
  <c r="DU275" i="19" s="1"/>
  <c r="DS274" i="19"/>
  <c r="DU273" i="19"/>
  <c r="DS273" i="19"/>
  <c r="DT274" i="19" s="1"/>
  <c r="DC273" i="19"/>
  <c r="J273" i="19"/>
  <c r="DH273" i="19" s="1"/>
  <c r="DS272" i="19"/>
  <c r="DU271" i="19"/>
  <c r="DS271" i="19"/>
  <c r="DT272" i="19" s="1"/>
  <c r="DC271" i="19"/>
  <c r="J271" i="19"/>
  <c r="DH271" i="19" s="1"/>
  <c r="DS270" i="19"/>
  <c r="DU269" i="19"/>
  <c r="DS269" i="19"/>
  <c r="DT270" i="19" s="1"/>
  <c r="DC269" i="19"/>
  <c r="J269" i="19"/>
  <c r="DH269" i="19" s="1"/>
  <c r="DS268" i="19"/>
  <c r="DU267" i="19"/>
  <c r="DS267" i="19"/>
  <c r="DT268" i="19" s="1"/>
  <c r="DC267" i="19"/>
  <c r="J267" i="19"/>
  <c r="DH267" i="19" s="1"/>
  <c r="DS266" i="19"/>
  <c r="DU265" i="19"/>
  <c r="DS265" i="19"/>
  <c r="DT266" i="19" s="1"/>
  <c r="DC265" i="19"/>
  <c r="J265" i="19"/>
  <c r="DH265" i="19" s="1"/>
  <c r="DS264" i="19"/>
  <c r="DU263" i="19"/>
  <c r="DS263" i="19"/>
  <c r="DT264" i="19" s="1"/>
  <c r="DC263" i="19"/>
  <c r="DC275" i="19" s="1"/>
  <c r="DY275" i="19" s="1"/>
  <c r="J263" i="19"/>
  <c r="DT263" i="19" s="1"/>
  <c r="DS262" i="19"/>
  <c r="DU261" i="19"/>
  <c r="DS261" i="19"/>
  <c r="DT262" i="19" s="1"/>
  <c r="DC261" i="19"/>
  <c r="DH261" i="19" s="1"/>
  <c r="J261" i="19"/>
  <c r="DT261" i="19" s="1"/>
  <c r="DS260" i="19"/>
  <c r="DU259" i="19"/>
  <c r="DS259" i="19"/>
  <c r="DT260" i="19" s="1"/>
  <c r="DC259" i="19"/>
  <c r="DH259" i="19" s="1"/>
  <c r="J259" i="19"/>
  <c r="DT259" i="19" s="1"/>
  <c r="DS258" i="19"/>
  <c r="DU257" i="19"/>
  <c r="DS257" i="19"/>
  <c r="DT258" i="19" s="1"/>
  <c r="DC257" i="19"/>
  <c r="DH257" i="19" s="1"/>
  <c r="J257" i="19"/>
  <c r="DT257" i="19" s="1"/>
  <c r="DS256" i="19"/>
  <c r="DU255" i="19"/>
  <c r="DS255" i="19"/>
  <c r="DT256" i="19" s="1"/>
  <c r="DC255" i="19"/>
  <c r="DH255" i="19" s="1"/>
  <c r="J255" i="19"/>
  <c r="DT255" i="19" s="1"/>
  <c r="DS254" i="19"/>
  <c r="DU253" i="19"/>
  <c r="DS253" i="19"/>
  <c r="DT254" i="19" s="1"/>
  <c r="DC253" i="19"/>
  <c r="DH253" i="19" s="1"/>
  <c r="J253" i="19"/>
  <c r="DT253" i="19" s="1"/>
  <c r="DS252" i="19"/>
  <c r="DU251" i="19"/>
  <c r="DS251" i="19"/>
  <c r="DT252" i="19" s="1"/>
  <c r="DC251" i="19"/>
  <c r="DH251" i="19" s="1"/>
  <c r="J251" i="19"/>
  <c r="DT251" i="19" s="1"/>
  <c r="DS250" i="19"/>
  <c r="DU249" i="19"/>
  <c r="DS249" i="19"/>
  <c r="DT250" i="19" s="1"/>
  <c r="DC249" i="19"/>
  <c r="DH249" i="19" s="1"/>
  <c r="J249" i="19"/>
  <c r="DT249" i="19" s="1"/>
  <c r="DS248" i="19"/>
  <c r="DU247" i="19"/>
  <c r="DS247" i="19"/>
  <c r="DT248" i="19" s="1"/>
  <c r="DC247" i="19"/>
  <c r="DH247" i="19" s="1"/>
  <c r="J247" i="19"/>
  <c r="DT247" i="19" s="1"/>
  <c r="DS246" i="19"/>
  <c r="DV245" i="19"/>
  <c r="DU245" i="19"/>
  <c r="DT245" i="19"/>
  <c r="DS245" i="19"/>
  <c r="DT246" i="19" s="1"/>
  <c r="DC245" i="19"/>
  <c r="DH245" i="19" s="1"/>
  <c r="J245" i="19"/>
  <c r="DS244" i="19"/>
  <c r="DU243" i="19"/>
  <c r="DT243" i="19"/>
  <c r="DS243" i="19"/>
  <c r="DT244" i="19" s="1"/>
  <c r="DC243" i="19"/>
  <c r="DH243" i="19" s="1"/>
  <c r="J243" i="19"/>
  <c r="DS242" i="19"/>
  <c r="DU241" i="19"/>
  <c r="DT241" i="19"/>
  <c r="DS241" i="19"/>
  <c r="DT242" i="19" s="1"/>
  <c r="DC241" i="19"/>
  <c r="DH241" i="19" s="1"/>
  <c r="J241" i="19"/>
  <c r="DS240" i="19"/>
  <c r="DU239" i="19"/>
  <c r="DT239" i="19"/>
  <c r="DS239" i="19"/>
  <c r="DT240" i="19" s="1"/>
  <c r="DC239" i="19"/>
  <c r="DH239" i="19" s="1"/>
  <c r="J239" i="19"/>
  <c r="DS238" i="19"/>
  <c r="DU237" i="19"/>
  <c r="DT237" i="19"/>
  <c r="DS237" i="19"/>
  <c r="DT238" i="19" s="1"/>
  <c r="DC237" i="19"/>
  <c r="DH237" i="19" s="1"/>
  <c r="J237" i="19"/>
  <c r="DS236" i="19"/>
  <c r="DU235" i="19"/>
  <c r="DT235" i="19"/>
  <c r="DS235" i="19"/>
  <c r="DT236" i="19" s="1"/>
  <c r="DC235" i="19"/>
  <c r="DH235" i="19" s="1"/>
  <c r="J235" i="19"/>
  <c r="J275" i="19" l="1"/>
  <c r="DT275" i="19" s="1"/>
  <c r="DH263" i="19"/>
  <c r="DT265" i="19"/>
  <c r="DT267" i="19"/>
  <c r="DT269" i="19"/>
  <c r="DT271" i="19"/>
  <c r="DT273" i="19"/>
  <c r="DT318" i="5"/>
  <c r="DT320" i="5"/>
  <c r="DT322" i="5"/>
  <c r="DT324" i="5"/>
  <c r="DT326" i="5"/>
  <c r="DT316" i="5"/>
  <c r="DU263" i="11"/>
  <c r="DT149" i="5"/>
  <c r="DT151" i="5"/>
  <c r="DT153" i="5"/>
  <c r="DT155" i="5"/>
  <c r="DT157" i="5"/>
  <c r="DU121" i="11"/>
  <c r="DH275" i="19" l="1"/>
  <c r="CW133" i="19"/>
  <c r="CL133" i="19"/>
  <c r="X133" i="19"/>
  <c r="S133" i="19"/>
  <c r="J131" i="19"/>
  <c r="J129" i="19"/>
  <c r="J127" i="19"/>
  <c r="J125" i="19"/>
  <c r="J123" i="19"/>
  <c r="J121" i="19"/>
  <c r="J119" i="19"/>
  <c r="J117" i="19"/>
  <c r="J115" i="19"/>
  <c r="J113" i="19"/>
  <c r="J111" i="19"/>
  <c r="J109" i="19"/>
  <c r="J107" i="19"/>
  <c r="J105" i="19"/>
  <c r="J103" i="19"/>
  <c r="J101" i="19"/>
  <c r="J99" i="19"/>
  <c r="J97" i="19"/>
  <c r="J95" i="19"/>
  <c r="J93" i="19"/>
  <c r="CW275" i="18"/>
  <c r="CL275" i="18"/>
  <c r="X275" i="18"/>
  <c r="S275" i="18"/>
  <c r="J275" i="18"/>
  <c r="J273" i="18"/>
  <c r="J271" i="18"/>
  <c r="J269" i="18"/>
  <c r="J267" i="18"/>
  <c r="J265" i="18"/>
  <c r="J263" i="18"/>
  <c r="J261" i="18"/>
  <c r="J259" i="18"/>
  <c r="J257" i="18"/>
  <c r="J255" i="18"/>
  <c r="J253" i="18"/>
  <c r="J251" i="18"/>
  <c r="J249" i="18"/>
  <c r="J247" i="18"/>
  <c r="J245" i="18"/>
  <c r="J243" i="18"/>
  <c r="J241" i="18"/>
  <c r="J239" i="18"/>
  <c r="J237" i="18"/>
  <c r="J235" i="18"/>
  <c r="CW133" i="18"/>
  <c r="CL133" i="18"/>
  <c r="X133" i="18"/>
  <c r="S133" i="18"/>
  <c r="J131" i="18"/>
  <c r="J129" i="18"/>
  <c r="J127" i="18"/>
  <c r="J125" i="18"/>
  <c r="J123" i="18"/>
  <c r="J121" i="18"/>
  <c r="J119" i="18"/>
  <c r="J117" i="18"/>
  <c r="J115" i="18"/>
  <c r="J113" i="18"/>
  <c r="J111" i="18"/>
  <c r="J109" i="18"/>
  <c r="J107" i="18"/>
  <c r="J105" i="18"/>
  <c r="J103" i="18"/>
  <c r="J101" i="18"/>
  <c r="J99" i="18"/>
  <c r="J97" i="18"/>
  <c r="J95" i="18"/>
  <c r="J93" i="18"/>
  <c r="CW133" i="17"/>
  <c r="CL133" i="17"/>
  <c r="X133" i="17"/>
  <c r="S133" i="17"/>
  <c r="J133" i="17"/>
  <c r="J131" i="17"/>
  <c r="J129" i="17"/>
  <c r="J127" i="17"/>
  <c r="J125" i="17"/>
  <c r="J123" i="17"/>
  <c r="J121" i="17"/>
  <c r="J119" i="17"/>
  <c r="J117" i="17"/>
  <c r="J115" i="17"/>
  <c r="J113" i="17"/>
  <c r="J111" i="17"/>
  <c r="J109" i="17"/>
  <c r="J107" i="17"/>
  <c r="J105" i="17"/>
  <c r="J103" i="17"/>
  <c r="J101" i="17"/>
  <c r="J99" i="17"/>
  <c r="J97" i="17"/>
  <c r="J95" i="17"/>
  <c r="J93" i="17"/>
  <c r="CW275" i="17"/>
  <c r="CL275" i="17"/>
  <c r="J275" i="17" s="1"/>
  <c r="X275" i="17"/>
  <c r="S275" i="17"/>
  <c r="J273" i="17"/>
  <c r="J271" i="17"/>
  <c r="J269" i="17"/>
  <c r="J267" i="17"/>
  <c r="J265" i="17"/>
  <c r="J263" i="17"/>
  <c r="J261" i="17"/>
  <c r="J259" i="17"/>
  <c r="J257" i="17"/>
  <c r="J255" i="17"/>
  <c r="J253" i="17"/>
  <c r="J251" i="17"/>
  <c r="J249" i="17"/>
  <c r="J247" i="17"/>
  <c r="J245" i="17"/>
  <c r="J243" i="17"/>
  <c r="J241" i="17"/>
  <c r="J239" i="17"/>
  <c r="J237" i="17"/>
  <c r="J235" i="17"/>
  <c r="AR185" i="19"/>
  <c r="DM185" i="19" s="1"/>
  <c r="Z185" i="19"/>
  <c r="DM184" i="19"/>
  <c r="DM183" i="19"/>
  <c r="AR182" i="19"/>
  <c r="DM182" i="19" s="1"/>
  <c r="Z182" i="19"/>
  <c r="DM181" i="19"/>
  <c r="DM180" i="19"/>
  <c r="AR179" i="19"/>
  <c r="DM179" i="19" s="1"/>
  <c r="Z179" i="19"/>
  <c r="DM178" i="19"/>
  <c r="DM177" i="19"/>
  <c r="DM176" i="19"/>
  <c r="AR176" i="19"/>
  <c r="Z176" i="19"/>
  <c r="DM175" i="19"/>
  <c r="DM174" i="19"/>
  <c r="AR173" i="19"/>
  <c r="DM173" i="19" s="1"/>
  <c r="Z173" i="19"/>
  <c r="DM172" i="19"/>
  <c r="DM171" i="19"/>
  <c r="AR170" i="19"/>
  <c r="Z170" i="19"/>
  <c r="DM170" i="19" s="1"/>
  <c r="DM169" i="19"/>
  <c r="DM168" i="19"/>
  <c r="AR167" i="19"/>
  <c r="DM167" i="19" s="1"/>
  <c r="Z167" i="19"/>
  <c r="DM166" i="19"/>
  <c r="DM165" i="19"/>
  <c r="AR164" i="19"/>
  <c r="DM164" i="19" s="1"/>
  <c r="Z164" i="19"/>
  <c r="DM163" i="19"/>
  <c r="DM162" i="19"/>
  <c r="AR161" i="19"/>
  <c r="DM161" i="19" s="1"/>
  <c r="Z161" i="19"/>
  <c r="DM160" i="19"/>
  <c r="DM159" i="19"/>
  <c r="AR43" i="19"/>
  <c r="DM43" i="19" s="1"/>
  <c r="Z43" i="19"/>
  <c r="DM42" i="19"/>
  <c r="DM41" i="19"/>
  <c r="AR40" i="19"/>
  <c r="DM40" i="19" s="1"/>
  <c r="Z40" i="19"/>
  <c r="DM39" i="19"/>
  <c r="DM38" i="19"/>
  <c r="AR37" i="19"/>
  <c r="DM37" i="19" s="1"/>
  <c r="Z37" i="19"/>
  <c r="DM36" i="19"/>
  <c r="DM35" i="19"/>
  <c r="AR34" i="19"/>
  <c r="Z34" i="19"/>
  <c r="DM34" i="19" s="1"/>
  <c r="DM33" i="19"/>
  <c r="DM32" i="19"/>
  <c r="AR31" i="19"/>
  <c r="DM31" i="19" s="1"/>
  <c r="Z31" i="19"/>
  <c r="DM30" i="19"/>
  <c r="DM29" i="19"/>
  <c r="DM28" i="19"/>
  <c r="AR28" i="19"/>
  <c r="Z28" i="19"/>
  <c r="DM27" i="19"/>
  <c r="DM26" i="19"/>
  <c r="AR25" i="19"/>
  <c r="DM25" i="19" s="1"/>
  <c r="Z25" i="19"/>
  <c r="DM24" i="19"/>
  <c r="DM23" i="19"/>
  <c r="AR22" i="19"/>
  <c r="DM22" i="19" s="1"/>
  <c r="Z22" i="19"/>
  <c r="DM21" i="19"/>
  <c r="DM20" i="19"/>
  <c r="AR19" i="19"/>
  <c r="DM19" i="19" s="1"/>
  <c r="Z19" i="19"/>
  <c r="DM18" i="19"/>
  <c r="DM17" i="19"/>
  <c r="AR185" i="18"/>
  <c r="Z185" i="18"/>
  <c r="DM185" i="18" s="1"/>
  <c r="DM184" i="18"/>
  <c r="DM183" i="18"/>
  <c r="DM182" i="18"/>
  <c r="AR182" i="18"/>
  <c r="Z182" i="18"/>
  <c r="DM181" i="18"/>
  <c r="DM180" i="18"/>
  <c r="AR179" i="18"/>
  <c r="DM179" i="18" s="1"/>
  <c r="Z179" i="18"/>
  <c r="DM178" i="18"/>
  <c r="DM177" i="18"/>
  <c r="DM176" i="18"/>
  <c r="AR176" i="18"/>
  <c r="Z176" i="18"/>
  <c r="DM175" i="18"/>
  <c r="DM174" i="18"/>
  <c r="AR173" i="18"/>
  <c r="DM173" i="18" s="1"/>
  <c r="Z173" i="18"/>
  <c r="DM172" i="18"/>
  <c r="DM171" i="18"/>
  <c r="AR170" i="18"/>
  <c r="DM170" i="18" s="1"/>
  <c r="Z170" i="18"/>
  <c r="DM169" i="18"/>
  <c r="DM168" i="18"/>
  <c r="AR167" i="18"/>
  <c r="DM167" i="18" s="1"/>
  <c r="Z167" i="18"/>
  <c r="DM166" i="18"/>
  <c r="DM165" i="18"/>
  <c r="AR164" i="18"/>
  <c r="DM164" i="18" s="1"/>
  <c r="Z164" i="18"/>
  <c r="DM163" i="18"/>
  <c r="DM162" i="18"/>
  <c r="AR161" i="18"/>
  <c r="Z161" i="18"/>
  <c r="DM161" i="18" s="1"/>
  <c r="DM160" i="18"/>
  <c r="DM159" i="18"/>
  <c r="DM43" i="18"/>
  <c r="AR43" i="18"/>
  <c r="Z43" i="18"/>
  <c r="DM42" i="18"/>
  <c r="DM41" i="18"/>
  <c r="AR40" i="18"/>
  <c r="DM40" i="18" s="1"/>
  <c r="Z40" i="18"/>
  <c r="DM39" i="18"/>
  <c r="DM38" i="18"/>
  <c r="AR37" i="18"/>
  <c r="DM37" i="18" s="1"/>
  <c r="Z37" i="18"/>
  <c r="DM36" i="18"/>
  <c r="DM35" i="18"/>
  <c r="AR34" i="18"/>
  <c r="DM34" i="18" s="1"/>
  <c r="Z34" i="18"/>
  <c r="DM33" i="18"/>
  <c r="DM32" i="18"/>
  <c r="AR31" i="18"/>
  <c r="DM31" i="18" s="1"/>
  <c r="Z31" i="18"/>
  <c r="DM30" i="18"/>
  <c r="DM29" i="18"/>
  <c r="AR28" i="18"/>
  <c r="DM28" i="18" s="1"/>
  <c r="Z28" i="18"/>
  <c r="DM27" i="18"/>
  <c r="DM26" i="18"/>
  <c r="AR25" i="18"/>
  <c r="DM25" i="18" s="1"/>
  <c r="Z25" i="18"/>
  <c r="DM24" i="18"/>
  <c r="DM23" i="18"/>
  <c r="DM22" i="18"/>
  <c r="AR22" i="18"/>
  <c r="Z22" i="18"/>
  <c r="DM21" i="18"/>
  <c r="DM20" i="18"/>
  <c r="DM19" i="18"/>
  <c r="AR19" i="18"/>
  <c r="Z19" i="18"/>
  <c r="DM18" i="18"/>
  <c r="DM17" i="18"/>
  <c r="AR185" i="17"/>
  <c r="DM185" i="17" s="1"/>
  <c r="Z185" i="17"/>
  <c r="DM184" i="17"/>
  <c r="DM183" i="17"/>
  <c r="AR182" i="17"/>
  <c r="DM182" i="17" s="1"/>
  <c r="Z182" i="17"/>
  <c r="DM181" i="17"/>
  <c r="DM180" i="17"/>
  <c r="AR179" i="17"/>
  <c r="DM179" i="17" s="1"/>
  <c r="Z179" i="17"/>
  <c r="DM178" i="17"/>
  <c r="DM177" i="17"/>
  <c r="DM176" i="17"/>
  <c r="AR176" i="17"/>
  <c r="Z176" i="17"/>
  <c r="DM175" i="17"/>
  <c r="DM174" i="17"/>
  <c r="AR173" i="17"/>
  <c r="DM173" i="17" s="1"/>
  <c r="Z173" i="17"/>
  <c r="DM172" i="17"/>
  <c r="DM171" i="17"/>
  <c r="AR170" i="17"/>
  <c r="DM170" i="17" s="1"/>
  <c r="Z170" i="17"/>
  <c r="DM169" i="17"/>
  <c r="DM168" i="17"/>
  <c r="AR167" i="17"/>
  <c r="DM167" i="17" s="1"/>
  <c r="Z167" i="17"/>
  <c r="DM166" i="17"/>
  <c r="DM165" i="17"/>
  <c r="AR164" i="17"/>
  <c r="DM164" i="17" s="1"/>
  <c r="Z164" i="17"/>
  <c r="DM163" i="17"/>
  <c r="DM162" i="17"/>
  <c r="AR161" i="17"/>
  <c r="DM161" i="17" s="1"/>
  <c r="Z161" i="17"/>
  <c r="DM160" i="17"/>
  <c r="DM159" i="17"/>
  <c r="AR43" i="17"/>
  <c r="DM43" i="17" s="1"/>
  <c r="Z43" i="17"/>
  <c r="DM42" i="17"/>
  <c r="DM41" i="17"/>
  <c r="AR40" i="17"/>
  <c r="DM40" i="17" s="1"/>
  <c r="Z40" i="17"/>
  <c r="DM39" i="17"/>
  <c r="DM38" i="17"/>
  <c r="AR37" i="17"/>
  <c r="DM37" i="17" s="1"/>
  <c r="Z37" i="17"/>
  <c r="DM36" i="17"/>
  <c r="DM35" i="17"/>
  <c r="DM34" i="17"/>
  <c r="AR34" i="17"/>
  <c r="Z34" i="17"/>
  <c r="DM33" i="17"/>
  <c r="DM32" i="17"/>
  <c r="AR31" i="17"/>
  <c r="DM31" i="17" s="1"/>
  <c r="Z31" i="17"/>
  <c r="DM30" i="17"/>
  <c r="DM29" i="17"/>
  <c r="AR28" i="17"/>
  <c r="DM28" i="17" s="1"/>
  <c r="Z28" i="17"/>
  <c r="DM27" i="17"/>
  <c r="DM26" i="17"/>
  <c r="AR25" i="17"/>
  <c r="DM25" i="17" s="1"/>
  <c r="Z25" i="17"/>
  <c r="DM24" i="17"/>
  <c r="DM23" i="17"/>
  <c r="AR22" i="17"/>
  <c r="DM22" i="17" s="1"/>
  <c r="Z22" i="17"/>
  <c r="DM21" i="17"/>
  <c r="DM20" i="17"/>
  <c r="DM19" i="17"/>
  <c r="AR19" i="17"/>
  <c r="Z19" i="17"/>
  <c r="DM18" i="17"/>
  <c r="DM17" i="17"/>
  <c r="J133" i="19" l="1"/>
  <c r="J133" i="18"/>
  <c r="CW275" i="11"/>
  <c r="CL275" i="11"/>
  <c r="X275" i="11"/>
  <c r="S275" i="11"/>
  <c r="J275" i="11"/>
  <c r="J273" i="11"/>
  <c r="J271" i="11"/>
  <c r="J269" i="11"/>
  <c r="J267" i="11"/>
  <c r="J265" i="11"/>
  <c r="J263" i="11"/>
  <c r="J261" i="11"/>
  <c r="J259" i="11"/>
  <c r="J257" i="11"/>
  <c r="J255" i="11"/>
  <c r="J253" i="11"/>
  <c r="J251" i="11"/>
  <c r="J249" i="11"/>
  <c r="J247" i="11"/>
  <c r="J245" i="11"/>
  <c r="J243" i="11"/>
  <c r="J241" i="11"/>
  <c r="J239" i="11"/>
  <c r="J237" i="11"/>
  <c r="J235" i="11"/>
  <c r="AR185" i="11"/>
  <c r="DM185" i="11" s="1"/>
  <c r="Z185" i="11"/>
  <c r="DM184" i="11"/>
  <c r="DM183" i="11"/>
  <c r="AR182" i="11"/>
  <c r="DM182" i="11" s="1"/>
  <c r="Z182" i="11"/>
  <c r="DM181" i="11"/>
  <c r="DM180" i="11"/>
  <c r="AR179" i="11"/>
  <c r="DM179" i="11" s="1"/>
  <c r="Z179" i="11"/>
  <c r="DM178" i="11"/>
  <c r="DM177" i="11"/>
  <c r="AR176" i="11"/>
  <c r="DM176" i="11" s="1"/>
  <c r="Z176" i="11"/>
  <c r="DM175" i="11"/>
  <c r="DM174" i="11"/>
  <c r="AR173" i="11"/>
  <c r="DM173" i="11" s="1"/>
  <c r="Z173" i="11"/>
  <c r="DM172" i="11"/>
  <c r="DM171" i="11"/>
  <c r="DM170" i="11"/>
  <c r="AR170" i="11"/>
  <c r="Z170" i="11"/>
  <c r="DM169" i="11"/>
  <c r="DM168" i="11"/>
  <c r="AR167" i="11"/>
  <c r="DM167" i="11" s="1"/>
  <c r="Z167" i="11"/>
  <c r="DM166" i="11"/>
  <c r="DM165" i="11"/>
  <c r="AR164" i="11"/>
  <c r="DM164" i="11" s="1"/>
  <c r="Z164" i="11"/>
  <c r="DM163" i="11"/>
  <c r="DM162" i="11"/>
  <c r="AR161" i="11"/>
  <c r="Z161" i="11"/>
  <c r="Z214" i="5" s="1"/>
  <c r="DM160" i="11"/>
  <c r="DM159" i="11"/>
  <c r="DM17" i="11"/>
  <c r="DM18" i="11"/>
  <c r="Z19" i="11"/>
  <c r="DM19" i="11" s="1"/>
  <c r="AR19" i="11"/>
  <c r="DM20" i="11"/>
  <c r="DM21" i="11"/>
  <c r="Z22" i="11"/>
  <c r="AR22" i="11"/>
  <c r="DM22" i="11" s="1"/>
  <c r="DM23" i="11"/>
  <c r="DM24" i="11"/>
  <c r="Z25" i="11"/>
  <c r="AR25" i="11"/>
  <c r="DM25" i="11"/>
  <c r="DM26" i="11"/>
  <c r="DM27" i="11"/>
  <c r="Z28" i="11"/>
  <c r="AR28" i="11"/>
  <c r="DM28" i="11"/>
  <c r="DM29" i="11"/>
  <c r="DM30" i="11"/>
  <c r="Z31" i="11"/>
  <c r="AR31" i="11"/>
  <c r="DM31" i="11" s="1"/>
  <c r="DM32" i="11"/>
  <c r="DM33" i="11"/>
  <c r="Z34" i="11"/>
  <c r="AR34" i="11"/>
  <c r="DM34" i="11"/>
  <c r="DM35" i="11"/>
  <c r="DM36" i="11"/>
  <c r="Z37" i="11"/>
  <c r="AR37" i="11"/>
  <c r="DM37" i="11"/>
  <c r="DM38" i="11"/>
  <c r="DM39" i="11"/>
  <c r="Z40" i="11"/>
  <c r="AR40" i="11"/>
  <c r="DM40" i="11"/>
  <c r="DM41" i="11"/>
  <c r="DM42" i="11"/>
  <c r="Z43" i="11"/>
  <c r="AR43" i="11"/>
  <c r="DM43" i="11"/>
  <c r="DM238" i="5"/>
  <c r="DM237" i="5"/>
  <c r="DM236" i="5"/>
  <c r="DM235" i="5"/>
  <c r="DM234" i="5"/>
  <c r="DM233" i="5"/>
  <c r="DM232" i="5"/>
  <c r="DM231" i="5"/>
  <c r="DM230" i="5"/>
  <c r="DM229" i="5"/>
  <c r="DM228" i="5"/>
  <c r="DM227" i="5"/>
  <c r="DM226" i="5"/>
  <c r="DM225" i="5"/>
  <c r="DM224" i="5"/>
  <c r="DM222" i="5"/>
  <c r="DM221" i="5"/>
  <c r="DM220" i="5"/>
  <c r="DM219" i="5"/>
  <c r="DM218" i="5"/>
  <c r="DM217" i="5"/>
  <c r="DM216" i="5"/>
  <c r="DM215" i="5"/>
  <c r="DM213" i="5"/>
  <c r="DM212" i="5"/>
  <c r="DM161" i="11" l="1"/>
  <c r="DM223" i="5"/>
  <c r="DM43" i="5"/>
  <c r="DU275" i="11" l="1"/>
  <c r="DS134" i="19"/>
  <c r="DS133" i="19"/>
  <c r="DX133" i="19"/>
  <c r="DW133" i="19"/>
  <c r="DV133" i="19"/>
  <c r="DT133" i="19"/>
  <c r="DS132" i="19"/>
  <c r="DU131" i="19"/>
  <c r="DS131" i="19"/>
  <c r="DT131" i="19"/>
  <c r="DS130" i="19"/>
  <c r="DU129" i="19"/>
  <c r="DS129" i="19"/>
  <c r="DT129" i="19"/>
  <c r="DS128" i="19"/>
  <c r="DU127" i="19"/>
  <c r="DS127" i="19"/>
  <c r="DT127" i="19"/>
  <c r="DS126" i="19"/>
  <c r="DU125" i="19"/>
  <c r="DS125" i="19"/>
  <c r="DS124" i="19"/>
  <c r="DU123" i="19"/>
  <c r="DS123" i="19"/>
  <c r="DT123" i="19"/>
  <c r="DS122" i="19"/>
  <c r="DU121" i="19"/>
  <c r="DT147" i="5" s="1"/>
  <c r="DS121" i="19"/>
  <c r="DT121" i="19"/>
  <c r="DS120" i="19"/>
  <c r="DU119" i="19"/>
  <c r="DS119" i="19"/>
  <c r="DT119" i="19"/>
  <c r="DS118" i="19"/>
  <c r="DU117" i="19"/>
  <c r="DS117" i="19"/>
  <c r="DC117" i="19" s="1"/>
  <c r="DH117" i="19" s="1"/>
  <c r="DT117" i="19"/>
  <c r="DS116" i="19"/>
  <c r="DU115" i="19"/>
  <c r="DS115" i="19"/>
  <c r="DT115" i="19"/>
  <c r="DS114" i="19"/>
  <c r="DU113" i="19"/>
  <c r="DS113" i="19"/>
  <c r="DC113" i="19" s="1"/>
  <c r="DH113" i="19" s="1"/>
  <c r="DT113" i="19"/>
  <c r="DS112" i="19"/>
  <c r="DU111" i="19"/>
  <c r="DS111" i="19"/>
  <c r="DT111" i="19"/>
  <c r="DS110" i="19"/>
  <c r="DU109" i="19"/>
  <c r="DS109" i="19"/>
  <c r="DC109" i="19" s="1"/>
  <c r="DH109" i="19" s="1"/>
  <c r="DT109" i="19"/>
  <c r="DS108" i="19"/>
  <c r="DU107" i="19"/>
  <c r="DS107" i="19"/>
  <c r="DT107" i="19"/>
  <c r="DS106" i="19"/>
  <c r="DU105" i="19"/>
  <c r="DS105" i="19"/>
  <c r="DC105" i="19" s="1"/>
  <c r="DH105" i="19" s="1"/>
  <c r="DT105" i="19"/>
  <c r="DS104" i="19"/>
  <c r="DV103" i="19"/>
  <c r="DU103" i="19"/>
  <c r="DT103" i="19"/>
  <c r="DS103" i="19"/>
  <c r="DS102" i="19"/>
  <c r="DU101" i="19"/>
  <c r="DT101" i="19"/>
  <c r="DS101" i="19"/>
  <c r="DS100" i="19"/>
  <c r="DU99" i="19"/>
  <c r="DT99" i="19"/>
  <c r="DS99" i="19"/>
  <c r="DS98" i="19"/>
  <c r="DU97" i="19"/>
  <c r="DT97" i="19"/>
  <c r="DS97" i="19"/>
  <c r="DS96" i="19"/>
  <c r="DU95" i="19"/>
  <c r="DT95" i="19"/>
  <c r="DS95" i="19"/>
  <c r="DS94" i="19"/>
  <c r="DU93" i="19"/>
  <c r="DT93" i="19"/>
  <c r="DS93" i="19"/>
  <c r="DS276" i="18"/>
  <c r="DS275" i="18"/>
  <c r="DX275" i="18"/>
  <c r="DW275" i="18"/>
  <c r="DV275" i="18"/>
  <c r="DS274" i="18"/>
  <c r="DU273" i="18"/>
  <c r="DS273" i="18"/>
  <c r="DT273" i="18"/>
  <c r="DS272" i="18"/>
  <c r="DU271" i="18"/>
  <c r="DS271" i="18"/>
  <c r="DT271" i="18"/>
  <c r="DS270" i="18"/>
  <c r="DU269" i="18"/>
  <c r="DS269" i="18"/>
  <c r="DT269" i="18"/>
  <c r="DS268" i="18"/>
  <c r="DU267" i="18"/>
  <c r="DS267" i="18"/>
  <c r="DT267" i="18"/>
  <c r="DS266" i="18"/>
  <c r="DU265" i="18"/>
  <c r="DS265" i="18"/>
  <c r="DT265" i="18"/>
  <c r="DS264" i="18"/>
  <c r="DU263" i="18"/>
  <c r="DS263" i="18"/>
  <c r="DT263" i="18"/>
  <c r="DS262" i="18"/>
  <c r="DU261" i="18"/>
  <c r="DS261" i="18"/>
  <c r="DC261" i="18" s="1"/>
  <c r="DH261" i="18" s="1"/>
  <c r="DT261" i="18"/>
  <c r="DS260" i="18"/>
  <c r="DU259" i="18"/>
  <c r="DS259" i="18"/>
  <c r="DC259" i="18" s="1"/>
  <c r="DH259" i="18" s="1"/>
  <c r="DT259" i="18"/>
  <c r="DS258" i="18"/>
  <c r="DU257" i="18"/>
  <c r="DS257" i="18"/>
  <c r="DC257" i="18" s="1"/>
  <c r="DH257" i="18" s="1"/>
  <c r="DT257" i="18"/>
  <c r="DS256" i="18"/>
  <c r="DU255" i="18"/>
  <c r="DS255" i="18"/>
  <c r="DC255" i="18" s="1"/>
  <c r="DH255" i="18" s="1"/>
  <c r="DT255" i="18"/>
  <c r="DS254" i="18"/>
  <c r="DU253" i="18"/>
  <c r="DS253" i="18"/>
  <c r="DC253" i="18" s="1"/>
  <c r="DH253" i="18" s="1"/>
  <c r="DT253" i="18"/>
  <c r="DS252" i="18"/>
  <c r="DU251" i="18"/>
  <c r="DS251" i="18"/>
  <c r="DC251" i="18" s="1"/>
  <c r="DH251" i="18" s="1"/>
  <c r="DT251" i="18"/>
  <c r="DS250" i="18"/>
  <c r="DU249" i="18"/>
  <c r="DS249" i="18"/>
  <c r="DC249" i="18" s="1"/>
  <c r="DH249" i="18" s="1"/>
  <c r="DT249" i="18"/>
  <c r="DS248" i="18"/>
  <c r="DU247" i="18"/>
  <c r="DS247" i="18"/>
  <c r="DC247" i="18" s="1"/>
  <c r="DH247" i="18" s="1"/>
  <c r="DT247" i="18"/>
  <c r="DS246" i="18"/>
  <c r="DV245" i="18"/>
  <c r="DU245" i="18"/>
  <c r="DT245" i="18"/>
  <c r="DS245" i="18"/>
  <c r="DS244" i="18"/>
  <c r="DU243" i="18"/>
  <c r="DT243" i="18"/>
  <c r="DS243" i="18"/>
  <c r="DC243" i="18" s="1"/>
  <c r="DH243" i="18" s="1"/>
  <c r="DS242" i="18"/>
  <c r="DT242" i="18" s="1"/>
  <c r="DU241" i="18"/>
  <c r="DT241" i="18"/>
  <c r="DS241" i="18"/>
  <c r="DS240" i="18"/>
  <c r="DU239" i="18"/>
  <c r="DT239" i="18"/>
  <c r="DS239" i="18"/>
  <c r="DC239" i="18" s="1"/>
  <c r="DH239" i="18" s="1"/>
  <c r="DS238" i="18"/>
  <c r="DT238" i="18" s="1"/>
  <c r="DU237" i="18"/>
  <c r="DT237" i="18"/>
  <c r="DS237" i="18"/>
  <c r="DS236" i="18"/>
  <c r="DU235" i="18"/>
  <c r="DT235" i="18"/>
  <c r="DS235" i="18"/>
  <c r="DC235" i="18" s="1"/>
  <c r="DH235" i="18" s="1"/>
  <c r="DS276" i="17"/>
  <c r="DS275" i="17"/>
  <c r="DX275" i="17"/>
  <c r="DW275" i="17"/>
  <c r="DV275" i="17"/>
  <c r="DU275" i="17"/>
  <c r="DT275" i="17"/>
  <c r="DS274" i="17"/>
  <c r="DU273" i="17"/>
  <c r="DS273" i="17"/>
  <c r="DT273" i="17"/>
  <c r="DS272" i="17"/>
  <c r="DU271" i="17"/>
  <c r="DS271" i="17"/>
  <c r="DT271" i="17"/>
  <c r="J324" i="5" s="1"/>
  <c r="DS270" i="17"/>
  <c r="DU269" i="17"/>
  <c r="DS269" i="17"/>
  <c r="DT269" i="17"/>
  <c r="DS268" i="17"/>
  <c r="DU267" i="17"/>
  <c r="DS267" i="17"/>
  <c r="DT267" i="17"/>
  <c r="DS266" i="17"/>
  <c r="DU265" i="17"/>
  <c r="DS265" i="17"/>
  <c r="DT265" i="17"/>
  <c r="DS264" i="17"/>
  <c r="DU263" i="17"/>
  <c r="DS263" i="17"/>
  <c r="DT263" i="17"/>
  <c r="DS262" i="17"/>
  <c r="DU261" i="17"/>
  <c r="DS261" i="17"/>
  <c r="DT261" i="17"/>
  <c r="DS260" i="17"/>
  <c r="DU259" i="17"/>
  <c r="DT312" i="5" s="1"/>
  <c r="DS259" i="17"/>
  <c r="DT259" i="17"/>
  <c r="DS258" i="17"/>
  <c r="DU257" i="17"/>
  <c r="DS257" i="17"/>
  <c r="DT257" i="17"/>
  <c r="DS256" i="17"/>
  <c r="DU255" i="17"/>
  <c r="DT308" i="5" s="1"/>
  <c r="DS255" i="17"/>
  <c r="DT255" i="17"/>
  <c r="DS254" i="17"/>
  <c r="DU253" i="17"/>
  <c r="DS253" i="17"/>
  <c r="DT253" i="17"/>
  <c r="DS252" i="17"/>
  <c r="DU251" i="17"/>
  <c r="DT304" i="5" s="1"/>
  <c r="DS251" i="17"/>
  <c r="DT251" i="17"/>
  <c r="DS250" i="17"/>
  <c r="DU249" i="17"/>
  <c r="DS249" i="17"/>
  <c r="DT249" i="17"/>
  <c r="DS248" i="17"/>
  <c r="DU247" i="17"/>
  <c r="DT300" i="5" s="1"/>
  <c r="DS247" i="17"/>
  <c r="DT247" i="17"/>
  <c r="DS246" i="17"/>
  <c r="DV245" i="17"/>
  <c r="DU245" i="17"/>
  <c r="DS245" i="17"/>
  <c r="DT245" i="17"/>
  <c r="J298" i="5" s="1"/>
  <c r="DS244" i="17"/>
  <c r="DT244" i="17" s="1"/>
  <c r="DU243" i="17"/>
  <c r="DS243" i="17"/>
  <c r="DT243" i="17"/>
  <c r="DS242" i="17"/>
  <c r="DU241" i="17"/>
  <c r="DS241" i="17"/>
  <c r="DT241" i="17"/>
  <c r="DS240" i="17"/>
  <c r="DU239" i="17"/>
  <c r="DS239" i="17"/>
  <c r="DT239" i="17"/>
  <c r="DS238" i="17"/>
  <c r="DT238" i="17" s="1"/>
  <c r="DU237" i="17"/>
  <c r="DS237" i="17"/>
  <c r="DT237" i="17"/>
  <c r="DS236" i="17"/>
  <c r="DU235" i="17"/>
  <c r="DS235" i="17"/>
  <c r="DT235" i="17"/>
  <c r="DS276" i="11"/>
  <c r="DS275" i="11"/>
  <c r="DT276" i="11" s="1"/>
  <c r="DX275" i="11"/>
  <c r="DW275" i="11"/>
  <c r="DV275" i="11"/>
  <c r="DS274" i="11"/>
  <c r="DU273" i="11"/>
  <c r="DS273" i="11"/>
  <c r="DT273" i="11"/>
  <c r="DS272" i="11"/>
  <c r="DU271" i="11"/>
  <c r="DS271" i="11"/>
  <c r="DT271" i="11"/>
  <c r="DS270" i="11"/>
  <c r="DU269" i="11"/>
  <c r="DS269" i="11"/>
  <c r="DT269" i="11"/>
  <c r="DS268" i="11"/>
  <c r="DU267" i="11"/>
  <c r="DS267" i="11"/>
  <c r="DT267" i="11"/>
  <c r="DS266" i="11"/>
  <c r="DU265" i="11"/>
  <c r="DS265" i="11"/>
  <c r="DT265" i="11"/>
  <c r="DS264" i="11"/>
  <c r="DS263" i="11"/>
  <c r="DT263" i="11"/>
  <c r="DS262" i="11"/>
  <c r="DU261" i="11"/>
  <c r="DS261" i="11"/>
  <c r="DC261" i="11" s="1"/>
  <c r="DH261" i="11" s="1"/>
  <c r="DT261" i="11"/>
  <c r="DS260" i="11"/>
  <c r="DU259" i="11"/>
  <c r="DS259" i="11"/>
  <c r="DC259" i="11" s="1"/>
  <c r="DH259" i="11" s="1"/>
  <c r="DT259" i="11"/>
  <c r="DS258" i="11"/>
  <c r="DU257" i="11"/>
  <c r="DS257" i="11"/>
  <c r="DC257" i="11" s="1"/>
  <c r="DH257" i="11" s="1"/>
  <c r="DT257" i="11"/>
  <c r="DS256" i="11"/>
  <c r="DU255" i="11"/>
  <c r="DS255" i="11"/>
  <c r="DC255" i="11" s="1"/>
  <c r="DH255" i="11" s="1"/>
  <c r="DT255" i="11"/>
  <c r="DS254" i="11"/>
  <c r="DU253" i="11"/>
  <c r="DS253" i="11"/>
  <c r="DC253" i="11" s="1"/>
  <c r="DH253" i="11" s="1"/>
  <c r="DT253" i="11"/>
  <c r="DS252" i="11"/>
  <c r="DU251" i="11"/>
  <c r="DS251" i="11"/>
  <c r="DC251" i="11" s="1"/>
  <c r="DH251" i="11" s="1"/>
  <c r="DT251" i="11"/>
  <c r="DS250" i="11"/>
  <c r="DU249" i="11"/>
  <c r="DS249" i="11"/>
  <c r="DC249" i="11" s="1"/>
  <c r="DH249" i="11" s="1"/>
  <c r="DT249" i="11"/>
  <c r="DS248" i="11"/>
  <c r="DU247" i="11"/>
  <c r="DS247" i="11"/>
  <c r="DC247" i="11" s="1"/>
  <c r="DH247" i="11" s="1"/>
  <c r="DT247" i="11"/>
  <c r="DS246" i="11"/>
  <c r="DV245" i="11"/>
  <c r="DU245" i="11"/>
  <c r="DT245" i="11"/>
  <c r="DS245" i="11"/>
  <c r="DC245" i="11" s="1"/>
  <c r="DH245" i="11" s="1"/>
  <c r="DS244" i="11"/>
  <c r="DU243" i="11"/>
  <c r="DT243" i="11"/>
  <c r="DS243" i="11"/>
  <c r="DS242" i="11"/>
  <c r="DU241" i="11"/>
  <c r="DT241" i="11"/>
  <c r="DS241" i="11"/>
  <c r="DC241" i="11" s="1"/>
  <c r="DH241" i="11" s="1"/>
  <c r="DS240" i="11"/>
  <c r="DU239" i="11"/>
  <c r="DT239" i="11"/>
  <c r="DS239" i="11"/>
  <c r="DS238" i="11"/>
  <c r="DU237" i="11"/>
  <c r="DT237" i="11"/>
  <c r="DS237" i="11"/>
  <c r="DC237" i="11" s="1"/>
  <c r="DH237" i="11" s="1"/>
  <c r="DS236" i="11"/>
  <c r="DU235" i="11"/>
  <c r="DT235" i="11"/>
  <c r="DS235" i="11"/>
  <c r="DS329" i="5"/>
  <c r="DU328" i="5"/>
  <c r="DT328" i="5"/>
  <c r="DS328" i="5"/>
  <c r="DS327" i="5"/>
  <c r="DS326" i="5"/>
  <c r="DS325" i="5"/>
  <c r="DS324" i="5"/>
  <c r="DS323" i="5"/>
  <c r="DS322" i="5"/>
  <c r="DS321" i="5"/>
  <c r="DS320" i="5"/>
  <c r="DS319" i="5"/>
  <c r="DS318" i="5"/>
  <c r="DS317" i="5"/>
  <c r="DS316" i="5"/>
  <c r="DS315" i="5"/>
  <c r="DS314" i="5"/>
  <c r="DS313" i="5"/>
  <c r="DS312" i="5"/>
  <c r="DS311" i="5"/>
  <c r="DS310" i="5"/>
  <c r="DS309" i="5"/>
  <c r="DS308" i="5"/>
  <c r="DS307" i="5"/>
  <c r="DS306" i="5"/>
  <c r="DS305" i="5"/>
  <c r="DS304" i="5"/>
  <c r="DS303" i="5"/>
  <c r="DS302" i="5"/>
  <c r="DS301" i="5"/>
  <c r="DS300" i="5"/>
  <c r="DS299" i="5"/>
  <c r="DS298" i="5"/>
  <c r="DS297" i="5"/>
  <c r="DS296" i="5"/>
  <c r="DS295" i="5"/>
  <c r="DS294" i="5"/>
  <c r="DS293" i="5"/>
  <c r="DS292" i="5"/>
  <c r="DS291" i="5"/>
  <c r="DS290" i="5"/>
  <c r="DS289" i="5"/>
  <c r="DS288" i="5"/>
  <c r="DU159" i="5"/>
  <c r="DX133" i="18"/>
  <c r="DW133" i="18"/>
  <c r="DX133" i="17"/>
  <c r="DW133" i="17"/>
  <c r="DX133" i="11"/>
  <c r="DV133" i="11"/>
  <c r="CL133" i="11"/>
  <c r="DT159" i="5"/>
  <c r="DV133" i="18"/>
  <c r="DV133" i="17"/>
  <c r="DT133" i="18"/>
  <c r="DU121" i="18"/>
  <c r="DU123" i="18"/>
  <c r="DU125" i="18"/>
  <c r="DU127" i="18"/>
  <c r="DU129" i="18"/>
  <c r="DU131" i="18"/>
  <c r="DU133" i="18"/>
  <c r="DU121" i="17"/>
  <c r="DU123" i="17"/>
  <c r="DU125" i="17"/>
  <c r="DU127" i="17"/>
  <c r="DU129" i="17"/>
  <c r="DU131" i="17"/>
  <c r="DU133" i="17"/>
  <c r="DT133" i="17"/>
  <c r="DU131" i="11"/>
  <c r="DU123" i="11"/>
  <c r="DU125" i="11"/>
  <c r="DU127" i="11"/>
  <c r="DU129" i="11"/>
  <c r="DU93" i="11"/>
  <c r="DU119" i="11"/>
  <c r="DT121" i="17"/>
  <c r="DT123" i="17"/>
  <c r="DT125" i="17"/>
  <c r="DT127" i="17"/>
  <c r="DT129" i="17"/>
  <c r="DT131" i="17"/>
  <c r="DT121" i="18"/>
  <c r="DT123" i="18"/>
  <c r="DT125" i="18"/>
  <c r="DT127" i="18"/>
  <c r="DT129" i="18"/>
  <c r="DT131" i="18"/>
  <c r="S133" i="11"/>
  <c r="DU133" i="11" s="1"/>
  <c r="DV103" i="18"/>
  <c r="DV103" i="17"/>
  <c r="DV103" i="11"/>
  <c r="DU93" i="18"/>
  <c r="DU95" i="18"/>
  <c r="DU97" i="18"/>
  <c r="DU99" i="18"/>
  <c r="DU101" i="18"/>
  <c r="DU103" i="18"/>
  <c r="DU105" i="18"/>
  <c r="DU107" i="18"/>
  <c r="DU109" i="18"/>
  <c r="DU111" i="18"/>
  <c r="DU113" i="18"/>
  <c r="DU115" i="18"/>
  <c r="DU117" i="18"/>
  <c r="DU119" i="18"/>
  <c r="DU93" i="17"/>
  <c r="DU95" i="17"/>
  <c r="DU97" i="17"/>
  <c r="DU99" i="17"/>
  <c r="DU101" i="17"/>
  <c r="DU103" i="17"/>
  <c r="DU105" i="17"/>
  <c r="DU107" i="17"/>
  <c r="DU109" i="17"/>
  <c r="DU111" i="17"/>
  <c r="DU113" i="17"/>
  <c r="DU115" i="17"/>
  <c r="DU117" i="17"/>
  <c r="DU119" i="17"/>
  <c r="DU95" i="11"/>
  <c r="DU97" i="11"/>
  <c r="DU99" i="11"/>
  <c r="DU101" i="11"/>
  <c r="DU103" i="11"/>
  <c r="DU105" i="11"/>
  <c r="DU107" i="11"/>
  <c r="DU109" i="11"/>
  <c r="DU111" i="11"/>
  <c r="DU113" i="11"/>
  <c r="DU115" i="11"/>
  <c r="DU117" i="11"/>
  <c r="DT95" i="18"/>
  <c r="DT97" i="18"/>
  <c r="DT99" i="18"/>
  <c r="DT101" i="18"/>
  <c r="DT103" i="18"/>
  <c r="DT105" i="18"/>
  <c r="DT107" i="18"/>
  <c r="DT109" i="18"/>
  <c r="DT111" i="18"/>
  <c r="DT113" i="18"/>
  <c r="DT115" i="18"/>
  <c r="DT117" i="18"/>
  <c r="DT119" i="18"/>
  <c r="DT95" i="17"/>
  <c r="J121" i="5" s="1"/>
  <c r="DT97" i="17"/>
  <c r="DT99" i="17"/>
  <c r="DT101" i="17"/>
  <c r="DT103" i="17"/>
  <c r="J129" i="5" s="1"/>
  <c r="DT105" i="17"/>
  <c r="DT107" i="17"/>
  <c r="DT109" i="17"/>
  <c r="DT111" i="17"/>
  <c r="DT113" i="17"/>
  <c r="DT115" i="17"/>
  <c r="DT117" i="17"/>
  <c r="DT119" i="17"/>
  <c r="DT95" i="11"/>
  <c r="DT96" i="11"/>
  <c r="DT97" i="11"/>
  <c r="DT98" i="11"/>
  <c r="DT99" i="11"/>
  <c r="DT100" i="11"/>
  <c r="DT101" i="11"/>
  <c r="DT102" i="11"/>
  <c r="DT104" i="11"/>
  <c r="DT105" i="11"/>
  <c r="DT106" i="11"/>
  <c r="DT107" i="11"/>
  <c r="DT108" i="11"/>
  <c r="DT109" i="11"/>
  <c r="DT110" i="11"/>
  <c r="DT111" i="11"/>
  <c r="DT112" i="11"/>
  <c r="DT113" i="11"/>
  <c r="DT114" i="11"/>
  <c r="DT115" i="11"/>
  <c r="DT116" i="11"/>
  <c r="DT117" i="11"/>
  <c r="DT118" i="11"/>
  <c r="DT119" i="11"/>
  <c r="DT120" i="11"/>
  <c r="DT93" i="18"/>
  <c r="DT93" i="17"/>
  <c r="AR63" i="5"/>
  <c r="Z54" i="5"/>
  <c r="AR51" i="5"/>
  <c r="AR69" i="5"/>
  <c r="AR66" i="5"/>
  <c r="AR60" i="5"/>
  <c r="AR57" i="5"/>
  <c r="AR54" i="5"/>
  <c r="AR48" i="5"/>
  <c r="Z69" i="5"/>
  <c r="Z66" i="5"/>
  <c r="Z63" i="5"/>
  <c r="Z60" i="5"/>
  <c r="Z57" i="5"/>
  <c r="Z51" i="5"/>
  <c r="Z48" i="5"/>
  <c r="DC93" i="19" l="1"/>
  <c r="DH93" i="19" s="1"/>
  <c r="DC97" i="19"/>
  <c r="DH97" i="19" s="1"/>
  <c r="DC101" i="19"/>
  <c r="DH101" i="19" s="1"/>
  <c r="DH125" i="19"/>
  <c r="DC125" i="19"/>
  <c r="DH129" i="19"/>
  <c r="DC129" i="19"/>
  <c r="DC121" i="19"/>
  <c r="DC133" i="19" s="1"/>
  <c r="DH133" i="19" s="1"/>
  <c r="DH121" i="19"/>
  <c r="DC99" i="19"/>
  <c r="DH99" i="19" s="1"/>
  <c r="DH127" i="19"/>
  <c r="DC127" i="19"/>
  <c r="DC131" i="19"/>
  <c r="DH131" i="19"/>
  <c r="DC95" i="19"/>
  <c r="DH95" i="19" s="1"/>
  <c r="DC103" i="19"/>
  <c r="DH103" i="19" s="1"/>
  <c r="DC107" i="19"/>
  <c r="DH107" i="19" s="1"/>
  <c r="DC111" i="19"/>
  <c r="DH111" i="19" s="1"/>
  <c r="DC115" i="19"/>
  <c r="DH115" i="19" s="1"/>
  <c r="DC119" i="19"/>
  <c r="DH119" i="19" s="1"/>
  <c r="DH123" i="19"/>
  <c r="DC123" i="19"/>
  <c r="DH265" i="18"/>
  <c r="DC265" i="18"/>
  <c r="DC271" i="18"/>
  <c r="DH271" i="18"/>
  <c r="DC237" i="18"/>
  <c r="DH237" i="18" s="1"/>
  <c r="J294" i="5"/>
  <c r="DH269" i="18"/>
  <c r="DC269" i="18"/>
  <c r="DC273" i="18"/>
  <c r="DH273" i="18"/>
  <c r="DH263" i="18"/>
  <c r="DC263" i="18"/>
  <c r="DH267" i="18"/>
  <c r="DC267" i="18"/>
  <c r="DC241" i="18"/>
  <c r="DH241" i="18" s="1"/>
  <c r="DC245" i="18"/>
  <c r="DH245" i="18" s="1"/>
  <c r="DT276" i="18"/>
  <c r="DV298" i="5"/>
  <c r="DC235" i="17"/>
  <c r="DH235" i="17" s="1"/>
  <c r="DC239" i="17"/>
  <c r="DH239" i="17" s="1"/>
  <c r="DC243" i="17"/>
  <c r="DH243" i="17" s="1"/>
  <c r="DC247" i="17"/>
  <c r="DH247" i="17" s="1"/>
  <c r="DC251" i="17"/>
  <c r="DH251" i="17" s="1"/>
  <c r="DC255" i="17"/>
  <c r="DH255" i="17" s="1"/>
  <c r="DC259" i="17"/>
  <c r="DH259" i="17" s="1"/>
  <c r="DH263" i="17"/>
  <c r="DC263" i="17"/>
  <c r="DH267" i="17"/>
  <c r="DC267" i="17"/>
  <c r="DH271" i="17"/>
  <c r="DC271" i="17"/>
  <c r="DC237" i="17"/>
  <c r="DH237" i="17" s="1"/>
  <c r="DC241" i="17"/>
  <c r="DH241" i="17" s="1"/>
  <c r="DC245" i="17"/>
  <c r="DH245" i="17" s="1"/>
  <c r="DC249" i="17"/>
  <c r="DH249" i="17" s="1"/>
  <c r="DC253" i="17"/>
  <c r="DH253" i="17" s="1"/>
  <c r="DC257" i="17"/>
  <c r="DH257" i="17" s="1"/>
  <c r="DC261" i="17"/>
  <c r="DH261" i="17" s="1"/>
  <c r="DH265" i="17"/>
  <c r="DC265" i="17"/>
  <c r="DH269" i="17"/>
  <c r="DC269" i="17"/>
  <c r="DC273" i="17"/>
  <c r="DH273" i="17"/>
  <c r="DT276" i="17"/>
  <c r="J127" i="5"/>
  <c r="J296" i="5"/>
  <c r="DT236" i="18"/>
  <c r="J135" i="5"/>
  <c r="DT131" i="5"/>
  <c r="J141" i="5"/>
  <c r="J125" i="5"/>
  <c r="DT135" i="5"/>
  <c r="J304" i="5"/>
  <c r="J308" i="5"/>
  <c r="J312" i="5"/>
  <c r="J320" i="5"/>
  <c r="DT292" i="5"/>
  <c r="CW328" i="5"/>
  <c r="DT248" i="17"/>
  <c r="DT252" i="17"/>
  <c r="DT256" i="17"/>
  <c r="DT260" i="17"/>
  <c r="DT264" i="17"/>
  <c r="DT268" i="17"/>
  <c r="DT272" i="17"/>
  <c r="DT290" i="5"/>
  <c r="DH271" i="11"/>
  <c r="DC271" i="11"/>
  <c r="CL328" i="5"/>
  <c r="J302" i="5"/>
  <c r="DT310" i="5"/>
  <c r="DH267" i="11"/>
  <c r="DC267" i="11"/>
  <c r="DT296" i="5"/>
  <c r="DH265" i="11"/>
  <c r="DC265" i="11"/>
  <c r="DC273" i="11"/>
  <c r="DH273" i="11"/>
  <c r="DC235" i="11"/>
  <c r="DH235" i="11" s="1"/>
  <c r="DC239" i="11"/>
  <c r="DH239" i="11" s="1"/>
  <c r="DC243" i="11"/>
  <c r="DH243" i="11" s="1"/>
  <c r="DT288" i="5"/>
  <c r="DC263" i="11"/>
  <c r="DH263" i="11"/>
  <c r="DC269" i="11"/>
  <c r="DH269" i="11"/>
  <c r="J300" i="5"/>
  <c r="J316" i="5"/>
  <c r="DT112" i="19"/>
  <c r="DT132" i="19"/>
  <c r="DT124" i="19"/>
  <c r="DV129" i="5"/>
  <c r="DT94" i="19"/>
  <c r="DT98" i="19"/>
  <c r="DT102" i="19"/>
  <c r="DT133" i="5"/>
  <c r="DT116" i="19"/>
  <c r="DT106" i="19"/>
  <c r="DT114" i="19"/>
  <c r="DT122" i="19"/>
  <c r="DT143" i="5"/>
  <c r="DT127" i="5"/>
  <c r="DT139" i="5"/>
  <c r="DT96" i="19"/>
  <c r="DT100" i="19"/>
  <c r="DT104" i="19"/>
  <c r="DT108" i="19"/>
  <c r="DT120" i="19"/>
  <c r="DT128" i="19"/>
  <c r="DT110" i="19"/>
  <c r="DT118" i="19"/>
  <c r="DT126" i="19"/>
  <c r="DT130" i="19"/>
  <c r="DT141" i="5"/>
  <c r="DT125" i="5"/>
  <c r="DT137" i="5"/>
  <c r="DT134" i="19"/>
  <c r="DT246" i="18"/>
  <c r="DT258" i="18"/>
  <c r="DT266" i="18"/>
  <c r="DT274" i="18"/>
  <c r="DT294" i="5"/>
  <c r="DT254" i="18"/>
  <c r="DT298" i="5"/>
  <c r="DT302" i="5"/>
  <c r="DT248" i="18"/>
  <c r="DT252" i="18"/>
  <c r="DT256" i="18"/>
  <c r="DT260" i="18"/>
  <c r="DT264" i="18"/>
  <c r="DT268" i="18"/>
  <c r="DT272" i="18"/>
  <c r="DT250" i="18"/>
  <c r="DT262" i="18"/>
  <c r="DT270" i="18"/>
  <c r="DT240" i="18"/>
  <c r="DT306" i="5"/>
  <c r="DT314" i="5"/>
  <c r="DT244" i="18"/>
  <c r="J145" i="5"/>
  <c r="CW159" i="5"/>
  <c r="DT145" i="5"/>
  <c r="DT123" i="5"/>
  <c r="J123" i="5"/>
  <c r="DT129" i="5"/>
  <c r="DT119" i="5"/>
  <c r="J292" i="5"/>
  <c r="DT250" i="17"/>
  <c r="DT262" i="17"/>
  <c r="DT240" i="17"/>
  <c r="J288" i="5"/>
  <c r="X328" i="5"/>
  <c r="DT242" i="17"/>
  <c r="DT236" i="17"/>
  <c r="DT246" i="17"/>
  <c r="DT254" i="17"/>
  <c r="DT258" i="17"/>
  <c r="DT266" i="17"/>
  <c r="DT270" i="17"/>
  <c r="DC322" i="5" s="1"/>
  <c r="DT274" i="17"/>
  <c r="J290" i="5"/>
  <c r="J306" i="5"/>
  <c r="J310" i="5"/>
  <c r="J314" i="5"/>
  <c r="J318" i="5"/>
  <c r="J322" i="5"/>
  <c r="J326" i="5"/>
  <c r="J139" i="5"/>
  <c r="DT121" i="5"/>
  <c r="J133" i="5"/>
  <c r="J137" i="5"/>
  <c r="J143" i="5"/>
  <c r="J131" i="5"/>
  <c r="X159" i="5"/>
  <c r="DT250" i="11"/>
  <c r="DT254" i="11"/>
  <c r="DT258" i="11"/>
  <c r="DT262" i="11"/>
  <c r="DT266" i="11"/>
  <c r="DT270" i="11"/>
  <c r="DT274" i="11"/>
  <c r="DT238" i="11"/>
  <c r="DC290" i="5" s="1"/>
  <c r="DT242" i="11"/>
  <c r="DT246" i="11"/>
  <c r="DT248" i="11"/>
  <c r="DT252" i="11"/>
  <c r="DT256" i="11"/>
  <c r="DT260" i="11"/>
  <c r="DT264" i="11"/>
  <c r="DT268" i="11"/>
  <c r="DT272" i="11"/>
  <c r="DT236" i="11"/>
  <c r="DT240" i="11"/>
  <c r="DT244" i="11"/>
  <c r="DC296" i="5" s="1"/>
  <c r="J133" i="11"/>
  <c r="DT133" i="11" s="1"/>
  <c r="DU133" i="19"/>
  <c r="S159" i="5" s="1"/>
  <c r="DT125" i="19"/>
  <c r="J151" i="5" s="1"/>
  <c r="DH151" i="5" s="1"/>
  <c r="DT275" i="18"/>
  <c r="DU275" i="18"/>
  <c r="S328" i="5" s="1"/>
  <c r="DT275" i="11"/>
  <c r="DW133" i="11"/>
  <c r="CL159" i="5" s="1"/>
  <c r="AR45" i="5"/>
  <c r="DS134" i="18"/>
  <c r="DS133" i="18"/>
  <c r="DT134" i="18" s="1"/>
  <c r="DS132" i="18"/>
  <c r="DS131" i="18"/>
  <c r="DS130" i="18"/>
  <c r="DS129" i="18"/>
  <c r="DS128" i="18"/>
  <c r="DS127" i="18"/>
  <c r="DS126" i="18"/>
  <c r="DS125" i="18"/>
  <c r="DS124" i="18"/>
  <c r="DS123" i="18"/>
  <c r="DS122" i="18"/>
  <c r="DS121" i="18"/>
  <c r="DS120" i="18"/>
  <c r="DS119" i="18"/>
  <c r="DC119" i="18" s="1"/>
  <c r="DH119" i="18" s="1"/>
  <c r="DS118" i="18"/>
  <c r="DS117" i="18"/>
  <c r="DC117" i="18" s="1"/>
  <c r="DH117" i="18" s="1"/>
  <c r="DS116" i="18"/>
  <c r="DS115" i="18"/>
  <c r="DS114" i="18"/>
  <c r="DS113" i="18"/>
  <c r="DS112" i="18"/>
  <c r="DS111" i="18"/>
  <c r="DC111" i="18" s="1"/>
  <c r="DH111" i="18" s="1"/>
  <c r="DS110" i="18"/>
  <c r="DS109" i="18"/>
  <c r="DC109" i="18" s="1"/>
  <c r="DH109" i="18" s="1"/>
  <c r="DS108" i="18"/>
  <c r="DS107" i="18"/>
  <c r="DS106" i="18"/>
  <c r="DS105" i="18"/>
  <c r="DS104" i="18"/>
  <c r="DS103" i="18"/>
  <c r="DC103" i="18" s="1"/>
  <c r="DH103" i="18" s="1"/>
  <c r="DS102" i="18"/>
  <c r="DS101" i="18"/>
  <c r="DC101" i="18" s="1"/>
  <c r="DH101" i="18" s="1"/>
  <c r="DS100" i="18"/>
  <c r="DS99" i="18"/>
  <c r="DS98" i="18"/>
  <c r="DS97" i="18"/>
  <c r="DS96" i="18"/>
  <c r="DS95" i="18"/>
  <c r="DC95" i="18" s="1"/>
  <c r="DH95" i="18" s="1"/>
  <c r="DS94" i="18"/>
  <c r="DS93" i="18"/>
  <c r="DC93" i="18" s="1"/>
  <c r="DH93" i="18" s="1"/>
  <c r="DS134" i="17"/>
  <c r="DS133" i="17"/>
  <c r="DT134" i="17" s="1"/>
  <c r="DS132" i="17"/>
  <c r="DS131" i="17"/>
  <c r="DS130" i="17"/>
  <c r="DS129" i="17"/>
  <c r="DS128" i="17"/>
  <c r="DS127" i="17"/>
  <c r="DS126" i="17"/>
  <c r="DS125" i="17"/>
  <c r="DS124" i="17"/>
  <c r="DS123" i="17"/>
  <c r="DS122" i="17"/>
  <c r="DS121" i="17"/>
  <c r="DS120" i="17"/>
  <c r="DS119" i="17"/>
  <c r="DC119" i="17" s="1"/>
  <c r="DH119" i="17" s="1"/>
  <c r="DS118" i="17"/>
  <c r="DS117" i="17"/>
  <c r="DC117" i="17" s="1"/>
  <c r="DH117" i="17" s="1"/>
  <c r="DS116" i="17"/>
  <c r="DS115" i="17"/>
  <c r="DS114" i="17"/>
  <c r="DS113" i="17"/>
  <c r="DC113" i="17" s="1"/>
  <c r="DH113" i="17" s="1"/>
  <c r="DS112" i="17"/>
  <c r="DS111" i="17"/>
  <c r="DC111" i="17" s="1"/>
  <c r="DH111" i="17" s="1"/>
  <c r="DS110" i="17"/>
  <c r="DS109" i="17"/>
  <c r="DC109" i="17" s="1"/>
  <c r="DH109" i="17" s="1"/>
  <c r="DS108" i="17"/>
  <c r="DS107" i="17"/>
  <c r="DS106" i="17"/>
  <c r="DS105" i="17"/>
  <c r="DC105" i="17" s="1"/>
  <c r="DH105" i="17" s="1"/>
  <c r="DS104" i="17"/>
  <c r="DS103" i="17"/>
  <c r="DC103" i="17" s="1"/>
  <c r="DH103" i="17" s="1"/>
  <c r="DS102" i="17"/>
  <c r="DS101" i="17"/>
  <c r="DC101" i="17" s="1"/>
  <c r="DH101" i="17" s="1"/>
  <c r="DS100" i="17"/>
  <c r="DS99" i="17"/>
  <c r="DS98" i="17"/>
  <c r="DS97" i="17"/>
  <c r="DC97" i="17" s="1"/>
  <c r="DH97" i="17" s="1"/>
  <c r="DS96" i="17"/>
  <c r="DS95" i="17"/>
  <c r="DC95" i="17" s="1"/>
  <c r="DH95" i="17" s="1"/>
  <c r="DS94" i="17"/>
  <c r="DS93" i="17"/>
  <c r="DC93" i="17" s="1"/>
  <c r="DH93" i="17" s="1"/>
  <c r="DS134" i="11"/>
  <c r="DS133" i="11"/>
  <c r="DT134" i="11" s="1"/>
  <c r="CW133" i="11"/>
  <c r="X133" i="11"/>
  <c r="DS132" i="11"/>
  <c r="DS131" i="11"/>
  <c r="DT132" i="11" s="1"/>
  <c r="J131" i="11"/>
  <c r="DS130" i="11"/>
  <c r="DS129" i="11"/>
  <c r="J129" i="11"/>
  <c r="DT129" i="11" s="1"/>
  <c r="J155" i="5" s="1"/>
  <c r="DH155" i="5" s="1"/>
  <c r="DS128" i="11"/>
  <c r="DS127" i="11"/>
  <c r="DT128" i="11" s="1"/>
  <c r="J127" i="11"/>
  <c r="DS126" i="11"/>
  <c r="DS125" i="11"/>
  <c r="DT126" i="11" s="1"/>
  <c r="DC125" i="11"/>
  <c r="J125" i="11"/>
  <c r="DT125" i="11" s="1"/>
  <c r="DS124" i="11"/>
  <c r="DS123" i="11"/>
  <c r="J123" i="11"/>
  <c r="DT123" i="11" s="1"/>
  <c r="J149" i="5" s="1"/>
  <c r="DH149" i="5" s="1"/>
  <c r="DS122" i="11"/>
  <c r="DS121" i="11"/>
  <c r="DT122" i="11" s="1"/>
  <c r="DC147" i="5" s="1"/>
  <c r="J121" i="11"/>
  <c r="DT121" i="11" s="1"/>
  <c r="DS120" i="11"/>
  <c r="DS119" i="11"/>
  <c r="DC119" i="11" s="1"/>
  <c r="DH119" i="11" s="1"/>
  <c r="J119" i="11"/>
  <c r="DS118" i="11"/>
  <c r="DS117" i="11"/>
  <c r="DC117" i="11"/>
  <c r="DH117" i="11" s="1"/>
  <c r="J117" i="11"/>
  <c r="DS116" i="11"/>
  <c r="DS115" i="11"/>
  <c r="DC115" i="11"/>
  <c r="DH115" i="11" s="1"/>
  <c r="J115" i="11"/>
  <c r="DS114" i="11"/>
  <c r="DS113" i="11"/>
  <c r="DC113" i="11" s="1"/>
  <c r="DH113" i="11" s="1"/>
  <c r="J113" i="11"/>
  <c r="DS112" i="11"/>
  <c r="DS111" i="11"/>
  <c r="DC111" i="11"/>
  <c r="DH111" i="11" s="1"/>
  <c r="J111" i="11"/>
  <c r="DS110" i="11"/>
  <c r="DS109" i="11"/>
  <c r="DC109" i="11"/>
  <c r="DH109" i="11" s="1"/>
  <c r="J109" i="11"/>
  <c r="DS108" i="11"/>
  <c r="DS107" i="11"/>
  <c r="DC107" i="11" s="1"/>
  <c r="DH107" i="11" s="1"/>
  <c r="J107" i="11"/>
  <c r="DS106" i="11"/>
  <c r="DS105" i="11"/>
  <c r="DC105" i="11"/>
  <c r="DH105" i="11" s="1"/>
  <c r="J105" i="11"/>
  <c r="DS104" i="11"/>
  <c r="DS103" i="11"/>
  <c r="DC103" i="11" s="1"/>
  <c r="DH103" i="11" s="1"/>
  <c r="DS102" i="11"/>
  <c r="DS101" i="11"/>
  <c r="DC101" i="11"/>
  <c r="DH101" i="11" s="1"/>
  <c r="J101" i="11"/>
  <c r="DS100" i="11"/>
  <c r="DS99" i="11"/>
  <c r="DC99" i="11"/>
  <c r="DH99" i="11" s="1"/>
  <c r="J99" i="11"/>
  <c r="DS98" i="11"/>
  <c r="DS97" i="11"/>
  <c r="DC97" i="11" s="1"/>
  <c r="DH97" i="11" s="1"/>
  <c r="J97" i="11"/>
  <c r="DS96" i="11"/>
  <c r="DS95" i="11"/>
  <c r="DC95" i="11"/>
  <c r="DH95" i="11" s="1"/>
  <c r="J95" i="11"/>
  <c r="DS94" i="11"/>
  <c r="DS93" i="11"/>
  <c r="DT94" i="11" s="1"/>
  <c r="J93" i="11"/>
  <c r="DT93" i="11" s="1"/>
  <c r="J119" i="5" s="1"/>
  <c r="DH129" i="5" l="1"/>
  <c r="DH322" i="5"/>
  <c r="DC324" i="5"/>
  <c r="DH324" i="5" s="1"/>
  <c r="DC326" i="5"/>
  <c r="DH326" i="5" s="1"/>
  <c r="DC316" i="5"/>
  <c r="DC318" i="5"/>
  <c r="DH318" i="5" s="1"/>
  <c r="DC320" i="5"/>
  <c r="DH320" i="5" s="1"/>
  <c r="DC275" i="18"/>
  <c r="DH275" i="18" s="1"/>
  <c r="DC99" i="18"/>
  <c r="DH99" i="18" s="1"/>
  <c r="DC107" i="18"/>
  <c r="DH107" i="18" s="1"/>
  <c r="DC115" i="18"/>
  <c r="DH115" i="18" s="1"/>
  <c r="DH123" i="18"/>
  <c r="DC123" i="18"/>
  <c r="DC131" i="18"/>
  <c r="DH131" i="18"/>
  <c r="DH125" i="18"/>
  <c r="DC125" i="18"/>
  <c r="DH127" i="18"/>
  <c r="DC127" i="18"/>
  <c r="DC97" i="18"/>
  <c r="DH97" i="18" s="1"/>
  <c r="DC105" i="18"/>
  <c r="DH105" i="18" s="1"/>
  <c r="DC113" i="18"/>
  <c r="DH113" i="18" s="1"/>
  <c r="DH121" i="18"/>
  <c r="DC121" i="18"/>
  <c r="DH129" i="18"/>
  <c r="DC129" i="18"/>
  <c r="DH125" i="17"/>
  <c r="DC125" i="17"/>
  <c r="DH121" i="17"/>
  <c r="DC121" i="17"/>
  <c r="DH127" i="17"/>
  <c r="DC127" i="17"/>
  <c r="DH129" i="17"/>
  <c r="DC129" i="17"/>
  <c r="DC99" i="17"/>
  <c r="DH99" i="17" s="1"/>
  <c r="DC107" i="17"/>
  <c r="DH107" i="17" s="1"/>
  <c r="DC115" i="17"/>
  <c r="DH115" i="17" s="1"/>
  <c r="DH123" i="17"/>
  <c r="DC123" i="17"/>
  <c r="DC131" i="17"/>
  <c r="DH131" i="17"/>
  <c r="DC275" i="17"/>
  <c r="DH275" i="17" s="1"/>
  <c r="DC308" i="5"/>
  <c r="DH308" i="5" s="1"/>
  <c r="DC302" i="5"/>
  <c r="DH302" i="5" s="1"/>
  <c r="DC304" i="5"/>
  <c r="DH304" i="5" s="1"/>
  <c r="DC298" i="5"/>
  <c r="DH298" i="5" s="1"/>
  <c r="DH296" i="5"/>
  <c r="DH290" i="5"/>
  <c r="DC275" i="11"/>
  <c r="DH275" i="11" s="1"/>
  <c r="DC300" i="5"/>
  <c r="DH300" i="5" s="1"/>
  <c r="DC314" i="5"/>
  <c r="DH314" i="5" s="1"/>
  <c r="DC312" i="5"/>
  <c r="DH312" i="5" s="1"/>
  <c r="DC310" i="5"/>
  <c r="DH310" i="5" s="1"/>
  <c r="DT104" i="18"/>
  <c r="DT120" i="18"/>
  <c r="DT98" i="18"/>
  <c r="DT122" i="18"/>
  <c r="DV159" i="5" s="1"/>
  <c r="DC159" i="5" s="1"/>
  <c r="DT100" i="18"/>
  <c r="DT108" i="18"/>
  <c r="DT116" i="18"/>
  <c r="DT124" i="18"/>
  <c r="DT132" i="18"/>
  <c r="DT96" i="18"/>
  <c r="DT112" i="18"/>
  <c r="DT128" i="18"/>
  <c r="DT106" i="18"/>
  <c r="DT114" i="18"/>
  <c r="DT130" i="18"/>
  <c r="DT94" i="18"/>
  <c r="DT102" i="18"/>
  <c r="DT110" i="18"/>
  <c r="DT118" i="18"/>
  <c r="DT126" i="18"/>
  <c r="DC294" i="5"/>
  <c r="DH294" i="5" s="1"/>
  <c r="DC306" i="5"/>
  <c r="DH306" i="5" s="1"/>
  <c r="J328" i="5"/>
  <c r="DC292" i="5"/>
  <c r="DH292" i="5" s="1"/>
  <c r="DC288" i="5"/>
  <c r="DH288" i="5" s="1"/>
  <c r="DT94" i="17"/>
  <c r="DT102" i="17"/>
  <c r="DC127" i="5" s="1"/>
  <c r="DH127" i="5" s="1"/>
  <c r="DT110" i="17"/>
  <c r="DT118" i="17"/>
  <c r="DT126" i="17"/>
  <c r="DT96" i="17"/>
  <c r="DC121" i="5" s="1"/>
  <c r="DH121" i="5" s="1"/>
  <c r="DT104" i="17"/>
  <c r="DT112" i="17"/>
  <c r="DT120" i="17"/>
  <c r="DT128" i="17"/>
  <c r="DC153" i="5" s="1"/>
  <c r="DT98" i="17"/>
  <c r="DT106" i="17"/>
  <c r="DT114" i="17"/>
  <c r="DT122" i="17"/>
  <c r="DT130" i="17"/>
  <c r="DC155" i="5" s="1"/>
  <c r="DT100" i="17"/>
  <c r="DT108" i="17"/>
  <c r="DT116" i="17"/>
  <c r="DT124" i="17"/>
  <c r="DT132" i="17"/>
  <c r="DT130" i="11"/>
  <c r="DC131" i="11"/>
  <c r="DH131" i="11"/>
  <c r="DT131" i="11"/>
  <c r="J157" i="5" s="1"/>
  <c r="DH157" i="5" s="1"/>
  <c r="DH129" i="11"/>
  <c r="DC127" i="11"/>
  <c r="DH127" i="11"/>
  <c r="DT127" i="11"/>
  <c r="J153" i="5" s="1"/>
  <c r="DH153" i="5" s="1"/>
  <c r="DH125" i="11"/>
  <c r="DC123" i="11"/>
  <c r="DT124" i="11"/>
  <c r="DH123" i="11"/>
  <c r="DH121" i="11"/>
  <c r="J147" i="5"/>
  <c r="DH147" i="5" s="1"/>
  <c r="DC121" i="11"/>
  <c r="DC93" i="11"/>
  <c r="DH93" i="11" s="1"/>
  <c r="DC129" i="11"/>
  <c r="DS148" i="5"/>
  <c r="DS149" i="5"/>
  <c r="DS150" i="5"/>
  <c r="DS151" i="5"/>
  <c r="DS152" i="5"/>
  <c r="DS153" i="5"/>
  <c r="DS154" i="5"/>
  <c r="DS155" i="5"/>
  <c r="DS156" i="5"/>
  <c r="DS157" i="5"/>
  <c r="DS158" i="5"/>
  <c r="DS159" i="5"/>
  <c r="DS160" i="5"/>
  <c r="DS147" i="5"/>
  <c r="DS120" i="5"/>
  <c r="DS121" i="5"/>
  <c r="DS122" i="5"/>
  <c r="DS123" i="5"/>
  <c r="DS124" i="5"/>
  <c r="DS125" i="5"/>
  <c r="DS126" i="5"/>
  <c r="DS127" i="5"/>
  <c r="DS128" i="5"/>
  <c r="DS129" i="5"/>
  <c r="DS130" i="5"/>
  <c r="DS131" i="5"/>
  <c r="DS132" i="5"/>
  <c r="DS133" i="5"/>
  <c r="DS134" i="5"/>
  <c r="DS135" i="5"/>
  <c r="DS136" i="5"/>
  <c r="DS137" i="5"/>
  <c r="DS138" i="5"/>
  <c r="DS139" i="5"/>
  <c r="DS140" i="5"/>
  <c r="DS141" i="5"/>
  <c r="DS142" i="5"/>
  <c r="DS143" i="5"/>
  <c r="DS144" i="5"/>
  <c r="DS145" i="5"/>
  <c r="DS146" i="5"/>
  <c r="DS119" i="5"/>
  <c r="DV328" i="5" l="1"/>
  <c r="DC328" i="5" s="1"/>
  <c r="DH316" i="5"/>
  <c r="DC133" i="18"/>
  <c r="DH133" i="18" s="1"/>
  <c r="DC137" i="5"/>
  <c r="DH137" i="5" s="1"/>
  <c r="DC149" i="5"/>
  <c r="DC123" i="5"/>
  <c r="DH123" i="5" s="1"/>
  <c r="DC135" i="5"/>
  <c r="DH135" i="5" s="1"/>
  <c r="DC133" i="17"/>
  <c r="DH133" i="17" s="1"/>
  <c r="DC151" i="5"/>
  <c r="DC157" i="5"/>
  <c r="DC131" i="5"/>
  <c r="DH131" i="5" s="1"/>
  <c r="DC129" i="5"/>
  <c r="DY133" i="19"/>
  <c r="DC133" i="5"/>
  <c r="DH133" i="5" s="1"/>
  <c r="DC119" i="5"/>
  <c r="DH119" i="5" s="1"/>
  <c r="DC141" i="5"/>
  <c r="DH141" i="5" s="1"/>
  <c r="DC143" i="5"/>
  <c r="DH143" i="5" s="1"/>
  <c r="DC125" i="5"/>
  <c r="DH125" i="5" s="1"/>
  <c r="DC139" i="5"/>
  <c r="DH139" i="5" s="1"/>
  <c r="DC145" i="5"/>
  <c r="DH145" i="5" s="1"/>
  <c r="DC133" i="11"/>
  <c r="DY133" i="11" s="1"/>
  <c r="J159" i="5"/>
  <c r="DY275" i="18"/>
  <c r="DY275" i="17"/>
  <c r="DY275" i="11"/>
  <c r="DH328" i="5" l="1"/>
  <c r="DY133" i="17"/>
  <c r="DY133" i="18"/>
  <c r="DH133" i="11"/>
  <c r="Z45" i="5"/>
  <c r="DM45" i="5" s="1"/>
  <c r="DO198" i="5"/>
  <c r="DO196" i="5"/>
  <c r="CW203" i="5"/>
  <c r="CW201" i="5"/>
  <c r="CW199" i="5"/>
  <c r="CW197" i="5"/>
  <c r="CI201" i="5"/>
  <c r="CF201" i="5"/>
  <c r="CC201" i="5"/>
  <c r="BZ197" i="5"/>
  <c r="BS199" i="5"/>
  <c r="BO199" i="5"/>
  <c r="BK199" i="5"/>
  <c r="BS197" i="5"/>
  <c r="BO197" i="5"/>
  <c r="BK197" i="5"/>
  <c r="BI195" i="5"/>
  <c r="AT201" i="5"/>
  <c r="K201" i="5"/>
  <c r="K193" i="5"/>
  <c r="DC189" i="5"/>
  <c r="DC187" i="5"/>
  <c r="DJ185" i="5"/>
  <c r="DG185" i="5"/>
  <c r="DD185" i="5"/>
  <c r="CJ190" i="5"/>
  <c r="CJ188" i="5"/>
  <c r="CL186" i="5"/>
  <c r="BK188" i="5"/>
  <c r="BX187" i="5"/>
  <c r="BK187" i="5"/>
  <c r="BX186" i="5"/>
  <c r="BU186" i="5"/>
  <c r="BK186" i="5"/>
  <c r="BK183" i="5"/>
  <c r="BK181" i="5"/>
  <c r="AU189" i="5"/>
  <c r="AU187" i="5"/>
  <c r="DM67" i="5" l="1"/>
  <c r="DM68" i="5"/>
  <c r="DM65" i="5"/>
  <c r="DM64" i="5"/>
  <c r="DM62" i="5"/>
  <c r="DM61" i="5"/>
  <c r="DM59" i="5"/>
  <c r="DM58" i="5"/>
  <c r="DM56" i="5"/>
  <c r="DM55" i="5"/>
  <c r="DM53" i="5"/>
  <c r="DM52" i="5"/>
  <c r="DM50" i="5"/>
  <c r="DM49" i="5"/>
  <c r="DM47" i="5"/>
  <c r="DM46" i="5"/>
  <c r="DM44" i="5"/>
  <c r="DM48" i="5" l="1"/>
  <c r="DM57" i="5"/>
  <c r="DM60" i="5"/>
  <c r="DM51" i="5"/>
  <c r="DM69" i="5"/>
  <c r="DM63" i="5"/>
  <c r="DM54" i="5"/>
  <c r="DM66" i="5"/>
  <c r="CB19" i="16"/>
  <c r="CB18" i="16"/>
  <c r="CB17" i="16"/>
  <c r="CB16" i="16"/>
  <c r="CB15" i="16"/>
  <c r="CB14" i="16"/>
  <c r="CB13" i="16"/>
  <c r="CB12" i="16"/>
  <c r="CB11" i="16"/>
  <c r="BY16" i="16"/>
  <c r="BY15" i="16"/>
  <c r="BY14" i="16"/>
  <c r="BY13" i="16"/>
  <c r="BY12" i="16"/>
  <c r="BY11" i="16"/>
  <c r="DH159" i="5" l="1"/>
  <c r="CN3" i="16" l="1"/>
  <c r="W3" i="16"/>
  <c r="X3" i="16" s="1"/>
  <c r="CH3" i="16"/>
  <c r="CL3" i="16" s="1"/>
  <c r="CH6" i="16"/>
  <c r="CH5" i="16"/>
  <c r="CH4" i="16"/>
  <c r="BS12" i="16"/>
  <c r="BS13" i="16"/>
  <c r="BS14" i="16"/>
  <c r="BS15" i="16"/>
  <c r="BS16" i="16"/>
  <c r="BS17" i="16"/>
  <c r="BS18" i="16"/>
  <c r="BS19" i="16"/>
  <c r="BS20" i="16"/>
  <c r="BS21" i="16"/>
  <c r="BS22" i="16"/>
  <c r="BS23" i="16"/>
  <c r="BS24" i="16"/>
  <c r="BS25" i="16"/>
  <c r="BS26" i="16"/>
  <c r="BS27" i="16"/>
  <c r="BS28" i="16"/>
  <c r="BS29" i="16"/>
  <c r="BS30" i="16"/>
  <c r="BS31" i="16"/>
  <c r="BS32" i="16"/>
  <c r="BS33" i="16"/>
  <c r="BS34" i="16"/>
  <c r="BS35" i="16"/>
  <c r="BS36" i="16"/>
  <c r="BS37" i="16"/>
  <c r="BS38" i="16"/>
  <c r="BS39" i="16"/>
  <c r="BS40" i="16"/>
  <c r="BS41" i="16"/>
  <c r="BS42" i="16"/>
  <c r="BS43" i="16"/>
  <c r="BS44" i="16"/>
  <c r="BS45" i="16"/>
  <c r="BS46" i="16"/>
  <c r="BS47" i="16"/>
  <c r="BS48" i="16"/>
  <c r="BS49" i="16"/>
  <c r="BS50" i="16"/>
  <c r="BS51" i="16"/>
  <c r="BS52" i="16"/>
  <c r="BS11" i="16"/>
  <c r="CE12" i="16"/>
  <c r="CE13" i="16"/>
  <c r="CE14" i="16"/>
  <c r="CE15" i="16"/>
  <c r="CE16" i="16"/>
  <c r="CE17" i="16"/>
  <c r="CE18" i="16"/>
  <c r="CE19" i="16"/>
  <c r="CE20" i="16"/>
  <c r="CE11" i="16"/>
  <c r="B3" i="16"/>
  <c r="BU5" i="16" s="1"/>
  <c r="AR6" i="16"/>
  <c r="W6" i="16"/>
  <c r="CL6" i="16" s="1"/>
  <c r="AW5" i="16"/>
  <c r="AM5" i="16"/>
  <c r="W5" i="16"/>
  <c r="CL5" i="16" s="1"/>
  <c r="AH4" i="16"/>
  <c r="AJ4" i="16" s="1"/>
  <c r="W4" i="16"/>
  <c r="CJ4" i="16" s="1"/>
  <c r="AC3" i="16"/>
  <c r="R3" i="16"/>
  <c r="I3" i="16"/>
  <c r="AX11" i="16" l="1"/>
  <c r="CJ6" i="16"/>
  <c r="CK5" i="16"/>
  <c r="CI6" i="16"/>
  <c r="CK4" i="16"/>
  <c r="CL4" i="16"/>
  <c r="CK6" i="16"/>
  <c r="CI5" i="16"/>
  <c r="CJ5" i="16"/>
  <c r="CI4" i="16"/>
  <c r="CI3" i="16"/>
  <c r="CJ3" i="16"/>
  <c r="CK3" i="16"/>
  <c r="CO11" i="16" s="1"/>
  <c r="CP11" i="16"/>
  <c r="AY11" i="16"/>
  <c r="CO74" i="16" l="1"/>
  <c r="CO78" i="16"/>
  <c r="CO82" i="16"/>
  <c r="CO86" i="16"/>
  <c r="CO90" i="16"/>
  <c r="CO94" i="16"/>
  <c r="CO98" i="16"/>
  <c r="CO102" i="16"/>
  <c r="CO106" i="16"/>
  <c r="CO110" i="16"/>
  <c r="CO114" i="16"/>
  <c r="CO118" i="16"/>
  <c r="CO122" i="16"/>
  <c r="CO126" i="16"/>
  <c r="CO130" i="16"/>
  <c r="CO134" i="16"/>
  <c r="CO138" i="16"/>
  <c r="CO142" i="16"/>
  <c r="CO146" i="16"/>
  <c r="CO150" i="16"/>
  <c r="CO154" i="16"/>
  <c r="CO158" i="16"/>
  <c r="CO162" i="16"/>
  <c r="CO166" i="16"/>
  <c r="CO170" i="16"/>
  <c r="CO174" i="16"/>
  <c r="CO178" i="16"/>
  <c r="CO182" i="16"/>
  <c r="CO186" i="16"/>
  <c r="CO190" i="16"/>
  <c r="CO194" i="16"/>
  <c r="CO198" i="16"/>
  <c r="CO79" i="16"/>
  <c r="CO87" i="16"/>
  <c r="CO95" i="16"/>
  <c r="CO103" i="16"/>
  <c r="CO111" i="16"/>
  <c r="CO119" i="16"/>
  <c r="CO131" i="16"/>
  <c r="CO139" i="16"/>
  <c r="CO147" i="16"/>
  <c r="CO155" i="16"/>
  <c r="CO163" i="16"/>
  <c r="CO171" i="16"/>
  <c r="CO175" i="16"/>
  <c r="CO183" i="16"/>
  <c r="CO191" i="16"/>
  <c r="CO199" i="16"/>
  <c r="CO168" i="16"/>
  <c r="CO196" i="16"/>
  <c r="CO75" i="16"/>
  <c r="CO83" i="16"/>
  <c r="CO91" i="16"/>
  <c r="CO99" i="16"/>
  <c r="CO107" i="16"/>
  <c r="CO115" i="16"/>
  <c r="CO123" i="16"/>
  <c r="CO127" i="16"/>
  <c r="CO135" i="16"/>
  <c r="CO143" i="16"/>
  <c r="CO151" i="16"/>
  <c r="CO159" i="16"/>
  <c r="CO167" i="16"/>
  <c r="CO179" i="16"/>
  <c r="CO187" i="16"/>
  <c r="CO195" i="16"/>
  <c r="CO172" i="16"/>
  <c r="CO76" i="16"/>
  <c r="CO80" i="16"/>
  <c r="CO84" i="16"/>
  <c r="CO88" i="16"/>
  <c r="CO92" i="16"/>
  <c r="CO96" i="16"/>
  <c r="CO100" i="16"/>
  <c r="CO104" i="16"/>
  <c r="CO108" i="16"/>
  <c r="CO112" i="16"/>
  <c r="CO116" i="16"/>
  <c r="CO120" i="16"/>
  <c r="CO124" i="16"/>
  <c r="CO128" i="16"/>
  <c r="CO132" i="16"/>
  <c r="CO136" i="16"/>
  <c r="CO140" i="16"/>
  <c r="CO144" i="16"/>
  <c r="CO148" i="16"/>
  <c r="CO152" i="16"/>
  <c r="CO156" i="16"/>
  <c r="CO160" i="16"/>
  <c r="CO164" i="16"/>
  <c r="CO176" i="16"/>
  <c r="CO180" i="16"/>
  <c r="CO184" i="16"/>
  <c r="CO188" i="16"/>
  <c r="CO192" i="16"/>
  <c r="CO85" i="16"/>
  <c r="CO101" i="16"/>
  <c r="CO117" i="16"/>
  <c r="CO133" i="16"/>
  <c r="CO149" i="16"/>
  <c r="CO165" i="16"/>
  <c r="CO197" i="16"/>
  <c r="CO177" i="16"/>
  <c r="CO129" i="16"/>
  <c r="CO173" i="16"/>
  <c r="CO73" i="16"/>
  <c r="CO89" i="16"/>
  <c r="CO105" i="16"/>
  <c r="CO121" i="16"/>
  <c r="CO137" i="16"/>
  <c r="CO153" i="16"/>
  <c r="CO189" i="16"/>
  <c r="CO169" i="16"/>
  <c r="CO77" i="16"/>
  <c r="CO93" i="16"/>
  <c r="CO109" i="16"/>
  <c r="CO125" i="16"/>
  <c r="CO141" i="16"/>
  <c r="CO157" i="16"/>
  <c r="CO181" i="16"/>
  <c r="CO12" i="16"/>
  <c r="CO193" i="16"/>
  <c r="CO81" i="16"/>
  <c r="CO97" i="16"/>
  <c r="CO113" i="16"/>
  <c r="CO145" i="16"/>
  <c r="CO161" i="16"/>
  <c r="CO185" i="16"/>
  <c r="AU11" i="16"/>
  <c r="AT11" i="16"/>
  <c r="AP11" i="16"/>
  <c r="AK11" i="16"/>
  <c r="AU6" i="16"/>
  <c r="AA6" i="16"/>
  <c r="Z6" i="16"/>
  <c r="AS11" i="16" s="1"/>
  <c r="Y6" i="16"/>
  <c r="AS89" i="16" s="1"/>
  <c r="X6" i="16"/>
  <c r="AP5" i="16"/>
  <c r="AK4" i="16"/>
  <c r="Y4" i="16"/>
  <c r="AI73" i="16" s="1"/>
  <c r="X4" i="16"/>
  <c r="CP12" i="16"/>
  <c r="CQ11" i="16"/>
  <c r="CP125" i="16" l="1"/>
  <c r="CQ125" i="16"/>
  <c r="CP165" i="16"/>
  <c r="CQ165" i="16"/>
  <c r="CP144" i="16"/>
  <c r="CQ144" i="16"/>
  <c r="CP112" i="16"/>
  <c r="CQ112" i="16"/>
  <c r="CP159" i="16"/>
  <c r="CQ159" i="16"/>
  <c r="CP183" i="16"/>
  <c r="CQ183" i="16"/>
  <c r="CP194" i="16"/>
  <c r="CQ194" i="16"/>
  <c r="CP130" i="16"/>
  <c r="CQ130" i="16"/>
  <c r="CP109" i="16"/>
  <c r="CQ109" i="16"/>
  <c r="CP149" i="16"/>
  <c r="CQ149" i="16"/>
  <c r="CP180" i="16"/>
  <c r="CQ180" i="16"/>
  <c r="CP108" i="16"/>
  <c r="CQ108" i="16"/>
  <c r="CP76" i="16"/>
  <c r="CQ76" i="16"/>
  <c r="CP151" i="16"/>
  <c r="CQ151" i="16"/>
  <c r="CP91" i="16"/>
  <c r="CQ91" i="16"/>
  <c r="CP175" i="16"/>
  <c r="CQ175" i="16"/>
  <c r="CP111" i="16"/>
  <c r="CQ111" i="16"/>
  <c r="CP190" i="16"/>
  <c r="CQ190" i="16"/>
  <c r="CP158" i="16"/>
  <c r="CQ158" i="16"/>
  <c r="CP94" i="16"/>
  <c r="CQ94" i="16"/>
  <c r="CP81" i="16"/>
  <c r="CQ81" i="16"/>
  <c r="CP93" i="16"/>
  <c r="CQ93" i="16"/>
  <c r="CP89" i="16"/>
  <c r="CQ89" i="16"/>
  <c r="CP133" i="16"/>
  <c r="CQ133" i="16"/>
  <c r="CP176" i="16"/>
  <c r="CQ176" i="16"/>
  <c r="CP136" i="16"/>
  <c r="CQ136" i="16"/>
  <c r="CP104" i="16"/>
  <c r="CQ104" i="16"/>
  <c r="CP143" i="16"/>
  <c r="CQ143" i="16"/>
  <c r="CP83" i="16"/>
  <c r="CQ83" i="16"/>
  <c r="CP171" i="16"/>
  <c r="CQ171" i="16"/>
  <c r="CP103" i="16"/>
  <c r="CQ103" i="16"/>
  <c r="CP186" i="16"/>
  <c r="CQ186" i="16"/>
  <c r="CP154" i="16"/>
  <c r="CQ154" i="16"/>
  <c r="CP122" i="16"/>
  <c r="CQ122" i="16"/>
  <c r="CP90" i="16"/>
  <c r="CQ90" i="16"/>
  <c r="CP193" i="16"/>
  <c r="CQ193" i="16"/>
  <c r="CP77" i="16"/>
  <c r="CQ77" i="16"/>
  <c r="CP73" i="16"/>
  <c r="CQ73" i="16"/>
  <c r="CP117" i="16"/>
  <c r="CQ117" i="16"/>
  <c r="CP164" i="16"/>
  <c r="CQ164" i="16"/>
  <c r="CP132" i="16"/>
  <c r="CQ132" i="16"/>
  <c r="CP100" i="16"/>
  <c r="CQ100" i="16"/>
  <c r="CP172" i="16"/>
  <c r="CQ172" i="16"/>
  <c r="CP135" i="16"/>
  <c r="CQ135" i="16"/>
  <c r="CP75" i="16"/>
  <c r="CQ75" i="16"/>
  <c r="CP163" i="16"/>
  <c r="CQ163" i="16"/>
  <c r="CP95" i="16"/>
  <c r="CQ95" i="16"/>
  <c r="CP182" i="16"/>
  <c r="CQ182" i="16"/>
  <c r="CP150" i="16"/>
  <c r="CQ150" i="16"/>
  <c r="CP118" i="16"/>
  <c r="CQ118" i="16"/>
  <c r="CP86" i="16"/>
  <c r="CQ86" i="16"/>
  <c r="CO13" i="16"/>
  <c r="CP169" i="16"/>
  <c r="CQ169" i="16"/>
  <c r="CP173" i="16"/>
  <c r="CQ173" i="16"/>
  <c r="CP101" i="16"/>
  <c r="CQ101" i="16"/>
  <c r="CP160" i="16"/>
  <c r="CQ160" i="16"/>
  <c r="CP128" i="16"/>
  <c r="CQ128" i="16"/>
  <c r="CP96" i="16"/>
  <c r="CQ96" i="16"/>
  <c r="CP195" i="16"/>
  <c r="CQ195" i="16"/>
  <c r="CP127" i="16"/>
  <c r="CQ127" i="16"/>
  <c r="CP196" i="16"/>
  <c r="CQ196" i="16"/>
  <c r="CP155" i="16"/>
  <c r="CQ155" i="16"/>
  <c r="CP87" i="16"/>
  <c r="CQ87" i="16"/>
  <c r="CP178" i="16"/>
  <c r="CQ178" i="16"/>
  <c r="CP146" i="16"/>
  <c r="CQ146" i="16"/>
  <c r="CP114" i="16"/>
  <c r="CQ114" i="16"/>
  <c r="CP82" i="16"/>
  <c r="CQ82" i="16"/>
  <c r="CP113" i="16"/>
  <c r="CQ113" i="16"/>
  <c r="CP121" i="16"/>
  <c r="CQ121" i="16"/>
  <c r="CP184" i="16"/>
  <c r="CQ184" i="16"/>
  <c r="CP80" i="16"/>
  <c r="CQ80" i="16"/>
  <c r="CP99" i="16"/>
  <c r="CQ99" i="16"/>
  <c r="CP119" i="16"/>
  <c r="CQ119" i="16"/>
  <c r="CP162" i="16"/>
  <c r="CQ162" i="16"/>
  <c r="CP98" i="16"/>
  <c r="CQ98" i="16"/>
  <c r="CP97" i="16"/>
  <c r="CQ97" i="16"/>
  <c r="CP105" i="16"/>
  <c r="CQ105" i="16"/>
  <c r="CP140" i="16"/>
  <c r="CQ140" i="16"/>
  <c r="CP126" i="16"/>
  <c r="CQ126" i="16"/>
  <c r="CP185" i="16"/>
  <c r="CQ185" i="16"/>
  <c r="CP181" i="16"/>
  <c r="CQ181" i="16"/>
  <c r="CP189" i="16"/>
  <c r="CQ189" i="16"/>
  <c r="CP129" i="16"/>
  <c r="CQ129" i="16"/>
  <c r="CP85" i="16"/>
  <c r="CQ85" i="16"/>
  <c r="CP156" i="16"/>
  <c r="CQ156" i="16"/>
  <c r="CP124" i="16"/>
  <c r="CQ124" i="16"/>
  <c r="CP92" i="16"/>
  <c r="CQ92" i="16"/>
  <c r="CP187" i="16"/>
  <c r="CQ187" i="16"/>
  <c r="CP123" i="16"/>
  <c r="CQ123" i="16"/>
  <c r="CP168" i="16"/>
  <c r="CQ168" i="16"/>
  <c r="CP147" i="16"/>
  <c r="CQ147" i="16"/>
  <c r="CP79" i="16"/>
  <c r="CQ79" i="16"/>
  <c r="CP174" i="16"/>
  <c r="CQ174" i="16"/>
  <c r="CP142" i="16"/>
  <c r="CQ142" i="16"/>
  <c r="CP110" i="16"/>
  <c r="CQ110" i="16"/>
  <c r="CP78" i="16"/>
  <c r="CQ78" i="16"/>
  <c r="CP161" i="16"/>
  <c r="CQ161" i="16"/>
  <c r="CP157" i="16"/>
  <c r="CQ157" i="16"/>
  <c r="CP153" i="16"/>
  <c r="CQ153" i="16"/>
  <c r="CP177" i="16"/>
  <c r="CQ177" i="16"/>
  <c r="CP192" i="16"/>
  <c r="CQ192" i="16"/>
  <c r="CP152" i="16"/>
  <c r="CQ152" i="16"/>
  <c r="CP120" i="16"/>
  <c r="CQ120" i="16"/>
  <c r="CP88" i="16"/>
  <c r="CQ88" i="16"/>
  <c r="CP179" i="16"/>
  <c r="CQ179" i="16"/>
  <c r="CP115" i="16"/>
  <c r="CQ115" i="16"/>
  <c r="CP199" i="16"/>
  <c r="CQ199" i="16"/>
  <c r="CP139" i="16"/>
  <c r="CQ139" i="16"/>
  <c r="CP170" i="16"/>
  <c r="CQ170" i="16"/>
  <c r="CP138" i="16"/>
  <c r="CQ138" i="16"/>
  <c r="CP106" i="16"/>
  <c r="CQ106" i="16"/>
  <c r="CP74" i="16"/>
  <c r="CQ74" i="16"/>
  <c r="CP145" i="16"/>
  <c r="CQ145" i="16"/>
  <c r="CP141" i="16"/>
  <c r="CQ141" i="16"/>
  <c r="CP137" i="16"/>
  <c r="CQ137" i="16"/>
  <c r="CP197" i="16"/>
  <c r="CQ197" i="16"/>
  <c r="CP188" i="16"/>
  <c r="CQ188" i="16"/>
  <c r="CP148" i="16"/>
  <c r="CQ148" i="16"/>
  <c r="CP116" i="16"/>
  <c r="CQ116" i="16"/>
  <c r="CP84" i="16"/>
  <c r="CQ84" i="16"/>
  <c r="CP167" i="16"/>
  <c r="CQ167" i="16"/>
  <c r="CP107" i="16"/>
  <c r="CQ107" i="16"/>
  <c r="CP191" i="16"/>
  <c r="CQ191" i="16"/>
  <c r="CP131" i="16"/>
  <c r="CQ131" i="16"/>
  <c r="CP198" i="16"/>
  <c r="CQ198" i="16"/>
  <c r="CP166" i="16"/>
  <c r="CQ166" i="16"/>
  <c r="CP134" i="16"/>
  <c r="CQ134" i="16"/>
  <c r="CP102" i="16"/>
  <c r="CQ102" i="16"/>
  <c r="CO14" i="16"/>
  <c r="AS38" i="16"/>
  <c r="AT38" i="16" s="1"/>
  <c r="AS39" i="16"/>
  <c r="AT39" i="16" s="1"/>
  <c r="AS16" i="16"/>
  <c r="AT16" i="16" s="1"/>
  <c r="AS56" i="16"/>
  <c r="AT56" i="16" s="1"/>
  <c r="AS17" i="16"/>
  <c r="AT17" i="16" s="1"/>
  <c r="AS57" i="16"/>
  <c r="AU57" i="16" s="1"/>
  <c r="AS19" i="16"/>
  <c r="AU19" i="16" s="1"/>
  <c r="AS58" i="16"/>
  <c r="AU58" i="16" s="1"/>
  <c r="AS24" i="16"/>
  <c r="AU24" i="16" s="1"/>
  <c r="AS99" i="16"/>
  <c r="AU99" i="16" s="1"/>
  <c r="AS27" i="16"/>
  <c r="AT27" i="16" s="1"/>
  <c r="AS106" i="16"/>
  <c r="AU106" i="16" s="1"/>
  <c r="AS29" i="16"/>
  <c r="AT29" i="16" s="1"/>
  <c r="AS107" i="16"/>
  <c r="AT107" i="16" s="1"/>
  <c r="AS30" i="16"/>
  <c r="AU30" i="16" s="1"/>
  <c r="AS139" i="16"/>
  <c r="AT139" i="16" s="1"/>
  <c r="AS21" i="16"/>
  <c r="AU21" i="16" s="1"/>
  <c r="AS31" i="16"/>
  <c r="AU31" i="16" s="1"/>
  <c r="AS154" i="16"/>
  <c r="AU154" i="16" s="1"/>
  <c r="AS23" i="16"/>
  <c r="AS32" i="16"/>
  <c r="AS41" i="16"/>
  <c r="AU41" i="16" s="1"/>
  <c r="AS81" i="16"/>
  <c r="AT81" i="16" s="1"/>
  <c r="AS190" i="16"/>
  <c r="AU190" i="16" s="1"/>
  <c r="AS15" i="16"/>
  <c r="AU15" i="16" s="1"/>
  <c r="AS36" i="16"/>
  <c r="AS54" i="16"/>
  <c r="AT54" i="16" s="1"/>
  <c r="AS88" i="16"/>
  <c r="AU88" i="16" s="1"/>
  <c r="AS20" i="16"/>
  <c r="AT20" i="16" s="1"/>
  <c r="AS64" i="16"/>
  <c r="AU64" i="16" s="1"/>
  <c r="AS12" i="16"/>
  <c r="AS74" i="16"/>
  <c r="AU74" i="16" s="1"/>
  <c r="AS13" i="16"/>
  <c r="AU13" i="16" s="1"/>
  <c r="AS44" i="16"/>
  <c r="AU44" i="16" s="1"/>
  <c r="AS84" i="16"/>
  <c r="AU84" i="16" s="1"/>
  <c r="AS194" i="16"/>
  <c r="AU194" i="16" s="1"/>
  <c r="AJ73" i="16"/>
  <c r="AK73" i="16"/>
  <c r="AI14" i="16"/>
  <c r="AI46" i="16"/>
  <c r="AI69" i="16"/>
  <c r="AI108" i="16"/>
  <c r="AI142" i="16"/>
  <c r="AI22" i="16"/>
  <c r="AI26" i="16"/>
  <c r="AI32" i="16"/>
  <c r="AI61" i="16"/>
  <c r="AI109" i="16"/>
  <c r="AI114" i="16"/>
  <c r="AI130" i="16"/>
  <c r="D3" i="16"/>
  <c r="E3" i="16"/>
  <c r="F3" i="16"/>
  <c r="J11" i="16" s="1"/>
  <c r="C3" i="16"/>
  <c r="Y3" i="16"/>
  <c r="AU89" i="16"/>
  <c r="AT89" i="16"/>
  <c r="AI15" i="16"/>
  <c r="AI27" i="16"/>
  <c r="AI83" i="16"/>
  <c r="AI86" i="16"/>
  <c r="G3" i="16"/>
  <c r="Y5" i="16"/>
  <c r="AO11" i="16"/>
  <c r="Z5" i="16"/>
  <c r="AN11" i="16" s="1"/>
  <c r="AA5" i="16"/>
  <c r="X5" i="16"/>
  <c r="AI13" i="16"/>
  <c r="AI28" i="16"/>
  <c r="AI40" i="16"/>
  <c r="AI199" i="16"/>
  <c r="AI194" i="16"/>
  <c r="AI186" i="16"/>
  <c r="AI178" i="16"/>
  <c r="AI170" i="16"/>
  <c r="AI162" i="16"/>
  <c r="AI195" i="16"/>
  <c r="AI187" i="16"/>
  <c r="AI179" i="16"/>
  <c r="AI171" i="16"/>
  <c r="AI163" i="16"/>
  <c r="AI193" i="16"/>
  <c r="AI185" i="16"/>
  <c r="AI177" i="16"/>
  <c r="AI169" i="16"/>
  <c r="AI161" i="16"/>
  <c r="AI189" i="16"/>
  <c r="AI184" i="16"/>
  <c r="AI166" i="16"/>
  <c r="AI190" i="16"/>
  <c r="AI172" i="16"/>
  <c r="AI167" i="16"/>
  <c r="AI156" i="16"/>
  <c r="AI147" i="16"/>
  <c r="AI139" i="16"/>
  <c r="AI192" i="16"/>
  <c r="AI176" i="16"/>
  <c r="AI160" i="16"/>
  <c r="AI168" i="16"/>
  <c r="AI148" i="16"/>
  <c r="AI145" i="16"/>
  <c r="AI136" i="16"/>
  <c r="AI128" i="16"/>
  <c r="AI198" i="16"/>
  <c r="AI191" i="16"/>
  <c r="AI175" i="16"/>
  <c r="AI159" i="16"/>
  <c r="AI154" i="16"/>
  <c r="AI150" i="16"/>
  <c r="AI134" i="16"/>
  <c r="AI197" i="16"/>
  <c r="AI149" i="16"/>
  <c r="AI140" i="16"/>
  <c r="AI129" i="16"/>
  <c r="AI127" i="16"/>
  <c r="AI120" i="16"/>
  <c r="AI112" i="16"/>
  <c r="AI104" i="16"/>
  <c r="AI96" i="16"/>
  <c r="AI88" i="16"/>
  <c r="AI80" i="16"/>
  <c r="AI72" i="16"/>
  <c r="AI182" i="16"/>
  <c r="AI180" i="16"/>
  <c r="AI173" i="16"/>
  <c r="AI121" i="16"/>
  <c r="AI113" i="16"/>
  <c r="AI105" i="16"/>
  <c r="AI97" i="16"/>
  <c r="AI89" i="16"/>
  <c r="AI164" i="16"/>
  <c r="AI157" i="16"/>
  <c r="AI141" i="16"/>
  <c r="AI132" i="16"/>
  <c r="AI119" i="16"/>
  <c r="AI111" i="16"/>
  <c r="AI103" i="16"/>
  <c r="AI95" i="16"/>
  <c r="AI87" i="16"/>
  <c r="AI79" i="16"/>
  <c r="AI71" i="16"/>
  <c r="AI181" i="16"/>
  <c r="AI152" i="16"/>
  <c r="AI123" i="16"/>
  <c r="AI118" i="16"/>
  <c r="AI100" i="16"/>
  <c r="AI84" i="16"/>
  <c r="AI74" i="16"/>
  <c r="AI63" i="16"/>
  <c r="AI51" i="16"/>
  <c r="AI43" i="16"/>
  <c r="AI155" i="16"/>
  <c r="AI144" i="16"/>
  <c r="AI133" i="16"/>
  <c r="AI122" i="16"/>
  <c r="AI117" i="16"/>
  <c r="AI99" i="16"/>
  <c r="AI94" i="16"/>
  <c r="AI81" i="16"/>
  <c r="AI158" i="16"/>
  <c r="AI143" i="16"/>
  <c r="AI138" i="16"/>
  <c r="AI124" i="16"/>
  <c r="AI106" i="16"/>
  <c r="AI101" i="16"/>
  <c r="AI77" i="16"/>
  <c r="AI62" i="16"/>
  <c r="AI56" i="16"/>
  <c r="AI48" i="16"/>
  <c r="AI165" i="16"/>
  <c r="AI153" i="16"/>
  <c r="AI115" i="16"/>
  <c r="AI107" i="16"/>
  <c r="AI60" i="16"/>
  <c r="AI54" i="16"/>
  <c r="AI52" i="16"/>
  <c r="AI50" i="16"/>
  <c r="AI188" i="16"/>
  <c r="AI151" i="16"/>
  <c r="AI131" i="16"/>
  <c r="AI126" i="16"/>
  <c r="AI93" i="16"/>
  <c r="AI85" i="16"/>
  <c r="AI67" i="16"/>
  <c r="AI57" i="16"/>
  <c r="AI55" i="16"/>
  <c r="AI53" i="16"/>
  <c r="AI41" i="16"/>
  <c r="AI137" i="16"/>
  <c r="AI135" i="16"/>
  <c r="AI125" i="16"/>
  <c r="AI92" i="16"/>
  <c r="AI76" i="16"/>
  <c r="AI75" i="16"/>
  <c r="AI65" i="16"/>
  <c r="AI49" i="16"/>
  <c r="AI47" i="16"/>
  <c r="AI45" i="16"/>
  <c r="AI116" i="16"/>
  <c r="AI110" i="16"/>
  <c r="AI90" i="16"/>
  <c r="AI59" i="16"/>
  <c r="AI58" i="16"/>
  <c r="AI39" i="16"/>
  <c r="AI66" i="16"/>
  <c r="AI44" i="16"/>
  <c r="AI30" i="16"/>
  <c r="AI20" i="16"/>
  <c r="AI16" i="16"/>
  <c r="AI12" i="16"/>
  <c r="AI196" i="16"/>
  <c r="AI78" i="16"/>
  <c r="AI42" i="16"/>
  <c r="AI36" i="16"/>
  <c r="AI31" i="16"/>
  <c r="AI183" i="16"/>
  <c r="AI82" i="16"/>
  <c r="AI70" i="16"/>
  <c r="AI64" i="16"/>
  <c r="AI33" i="16"/>
  <c r="AI25" i="16"/>
  <c r="AI98" i="16"/>
  <c r="AI18" i="16"/>
  <c r="AI23" i="16"/>
  <c r="AI35" i="16"/>
  <c r="AO5" i="16"/>
  <c r="AI21" i="16"/>
  <c r="AI37" i="16"/>
  <c r="AI68" i="16"/>
  <c r="AI102" i="16"/>
  <c r="AI19" i="16"/>
  <c r="Z3" i="16"/>
  <c r="AA3" i="16"/>
  <c r="AI17" i="16"/>
  <c r="AI29" i="16"/>
  <c r="AI34" i="16"/>
  <c r="AI38" i="16"/>
  <c r="AI91" i="16"/>
  <c r="AI146" i="16"/>
  <c r="AT6" i="16"/>
  <c r="AI24" i="16"/>
  <c r="AI174" i="16"/>
  <c r="AS28" i="16"/>
  <c r="AS35" i="16"/>
  <c r="AS46" i="16"/>
  <c r="AS47" i="16"/>
  <c r="AS65" i="16"/>
  <c r="AS173" i="16"/>
  <c r="Z4" i="16"/>
  <c r="AI11" i="16" s="1"/>
  <c r="AA4" i="16"/>
  <c r="AJ11" i="16"/>
  <c r="AS26" i="16"/>
  <c r="AS34" i="16"/>
  <c r="AS37" i="16"/>
  <c r="AS48" i="16"/>
  <c r="AS49" i="16"/>
  <c r="AS76" i="16"/>
  <c r="AS192" i="16"/>
  <c r="AS184" i="16"/>
  <c r="AS176" i="16"/>
  <c r="AS168" i="16"/>
  <c r="AS160" i="16"/>
  <c r="AS193" i="16"/>
  <c r="AS185" i="16"/>
  <c r="AS177" i="16"/>
  <c r="AS169" i="16"/>
  <c r="AS161" i="16"/>
  <c r="AS191" i="16"/>
  <c r="AS183" i="16"/>
  <c r="AS175" i="16"/>
  <c r="AS167" i="16"/>
  <c r="AS159" i="16"/>
  <c r="AS199" i="16"/>
  <c r="AS186" i="16"/>
  <c r="AS181" i="16"/>
  <c r="AS163" i="16"/>
  <c r="AS158" i="16"/>
  <c r="AS198" i="16"/>
  <c r="AS187" i="16"/>
  <c r="AS182" i="16"/>
  <c r="AS164" i="16"/>
  <c r="AS153" i="16"/>
  <c r="AS145" i="16"/>
  <c r="AS137" i="16"/>
  <c r="AS196" i="16"/>
  <c r="AS180" i="16"/>
  <c r="AS171" i="16"/>
  <c r="AS188" i="16"/>
  <c r="AS172" i="16"/>
  <c r="AS152" i="16"/>
  <c r="AS147" i="16"/>
  <c r="AS144" i="16"/>
  <c r="AS134" i="16"/>
  <c r="AS195" i="16"/>
  <c r="AS179" i="16"/>
  <c r="AS170" i="16"/>
  <c r="AS149" i="16"/>
  <c r="AS138" i="16"/>
  <c r="AS132" i="16"/>
  <c r="AS189" i="16"/>
  <c r="AS143" i="16"/>
  <c r="AS135" i="16"/>
  <c r="AS126" i="16"/>
  <c r="AS118" i="16"/>
  <c r="AS110" i="16"/>
  <c r="AS102" i="16"/>
  <c r="AS94" i="16"/>
  <c r="AS86" i="16"/>
  <c r="AS78" i="16"/>
  <c r="AS70" i="16"/>
  <c r="AS178" i="16"/>
  <c r="AS155" i="16"/>
  <c r="AS151" i="16"/>
  <c r="AS142" i="16"/>
  <c r="AS130" i="16"/>
  <c r="AS119" i="16"/>
  <c r="AS111" i="16"/>
  <c r="AS103" i="16"/>
  <c r="AS95" i="16"/>
  <c r="AS87" i="16"/>
  <c r="AS162" i="16"/>
  <c r="AS133" i="16"/>
  <c r="AS128" i="16"/>
  <c r="AS125" i="16"/>
  <c r="AS117" i="16"/>
  <c r="AS109" i="16"/>
  <c r="AS101" i="16"/>
  <c r="AS93" i="16"/>
  <c r="AS85" i="16"/>
  <c r="AS77" i="16"/>
  <c r="AS69" i="16"/>
  <c r="AS157" i="16"/>
  <c r="AS140" i="16"/>
  <c r="AS127" i="16"/>
  <c r="AS120" i="16"/>
  <c r="AS115" i="16"/>
  <c r="AS97" i="16"/>
  <c r="AS92" i="16"/>
  <c r="AS80" i="16"/>
  <c r="AS68" i="16"/>
  <c r="AS61" i="16"/>
  <c r="AS53" i="16"/>
  <c r="AS45" i="16"/>
  <c r="AS174" i="16"/>
  <c r="AS166" i="16"/>
  <c r="AS150" i="16"/>
  <c r="AS141" i="16"/>
  <c r="AS136" i="16"/>
  <c r="AS114" i="16"/>
  <c r="AS96" i="16"/>
  <c r="AS91" i="16"/>
  <c r="AS75" i="16"/>
  <c r="AS148" i="16"/>
  <c r="AS121" i="16"/>
  <c r="AS116" i="16"/>
  <c r="AS98" i="16"/>
  <c r="AS83" i="16"/>
  <c r="AS73" i="16"/>
  <c r="AS60" i="16"/>
  <c r="AS50" i="16"/>
  <c r="AS42" i="16"/>
  <c r="AS131" i="16"/>
  <c r="AS123" i="16"/>
  <c r="AS90" i="16"/>
  <c r="AS72" i="16"/>
  <c r="AS71" i="16"/>
  <c r="AS66" i="16"/>
  <c r="AS40" i="16"/>
  <c r="AS197" i="16"/>
  <c r="AS146" i="16"/>
  <c r="AS113" i="16"/>
  <c r="AS105" i="16"/>
  <c r="AS63" i="16"/>
  <c r="AS43" i="16"/>
  <c r="AS165" i="16"/>
  <c r="AS156" i="16"/>
  <c r="AS129" i="16"/>
  <c r="AS112" i="16"/>
  <c r="AS108" i="16"/>
  <c r="AS104" i="16"/>
  <c r="AS100" i="16"/>
  <c r="AS79" i="16"/>
  <c r="AS59" i="16"/>
  <c r="AS62" i="16"/>
  <c r="AS55" i="16"/>
  <c r="AS14" i="16"/>
  <c r="AS18" i="16"/>
  <c r="AS22" i="16"/>
  <c r="AS25" i="16"/>
  <c r="AS33" i="16"/>
  <c r="AS51" i="16"/>
  <c r="AS52" i="16"/>
  <c r="AS67" i="16"/>
  <c r="AS82" i="16"/>
  <c r="AS122" i="16"/>
  <c r="AS124" i="16"/>
  <c r="CQ12" i="16"/>
  <c r="CQ13" i="16"/>
  <c r="CQ14" i="16"/>
  <c r="K11" i="16"/>
  <c r="AU139" i="16" l="1"/>
  <c r="AU16" i="16"/>
  <c r="CO15" i="16"/>
  <c r="AD11" i="16"/>
  <c r="AD12" i="16" s="1"/>
  <c r="AU81" i="16"/>
  <c r="AT44" i="16"/>
  <c r="AT194" i="16"/>
  <c r="AU38" i="16"/>
  <c r="AU27" i="16"/>
  <c r="AU17" i="16"/>
  <c r="AT88" i="16"/>
  <c r="AT57" i="16"/>
  <c r="AU107" i="16"/>
  <c r="AT106" i="16"/>
  <c r="AU29" i="16"/>
  <c r="AU56" i="16"/>
  <c r="AT19" i="16"/>
  <c r="AT13" i="16"/>
  <c r="AT31" i="16"/>
  <c r="AT99" i="16"/>
  <c r="AT24" i="16"/>
  <c r="AT64" i="16"/>
  <c r="AT74" i="16"/>
  <c r="AT58" i="16"/>
  <c r="AT41" i="16"/>
  <c r="AT190" i="16"/>
  <c r="AT15" i="16"/>
  <c r="AU39" i="16"/>
  <c r="AU36" i="16"/>
  <c r="AT36" i="16"/>
  <c r="AU20" i="16"/>
  <c r="AU23" i="16"/>
  <c r="AT23" i="16"/>
  <c r="AU54" i="16"/>
  <c r="AT84" i="16"/>
  <c r="AT154" i="16"/>
  <c r="AT30" i="16"/>
  <c r="AT21" i="16"/>
  <c r="AT12" i="16"/>
  <c r="AU12" i="16"/>
  <c r="AT32" i="16"/>
  <c r="AU32" i="16"/>
  <c r="AU100" i="16"/>
  <c r="AT100" i="16"/>
  <c r="AT83" i="16"/>
  <c r="AU83" i="16"/>
  <c r="AT111" i="16"/>
  <c r="AU111" i="16"/>
  <c r="AU196" i="16"/>
  <c r="AT196" i="16"/>
  <c r="AK39" i="16"/>
  <c r="AJ39" i="16"/>
  <c r="AK131" i="16"/>
  <c r="AJ131" i="16"/>
  <c r="AJ117" i="16"/>
  <c r="AK117" i="16"/>
  <c r="AK180" i="16"/>
  <c r="AJ180" i="16"/>
  <c r="AJ148" i="16"/>
  <c r="AK148" i="16"/>
  <c r="AU124" i="16"/>
  <c r="AT124" i="16"/>
  <c r="AU105" i="16"/>
  <c r="AT105" i="16"/>
  <c r="AU136" i="16"/>
  <c r="AT136" i="16"/>
  <c r="AT157" i="16"/>
  <c r="AU157" i="16"/>
  <c r="AT86" i="16"/>
  <c r="AU86" i="16"/>
  <c r="AU137" i="16"/>
  <c r="AT137" i="16"/>
  <c r="AT176" i="16"/>
  <c r="AU176" i="16"/>
  <c r="AK17" i="16"/>
  <c r="AJ17" i="16"/>
  <c r="AK58" i="16"/>
  <c r="AJ58" i="16"/>
  <c r="AJ151" i="16"/>
  <c r="AK151" i="16"/>
  <c r="AK122" i="16"/>
  <c r="AJ122" i="16"/>
  <c r="AJ127" i="16"/>
  <c r="AK127" i="16"/>
  <c r="AT18" i="16"/>
  <c r="AU18" i="16"/>
  <c r="AT123" i="16"/>
  <c r="AU123" i="16"/>
  <c r="AU80" i="16"/>
  <c r="AT80" i="16"/>
  <c r="AT94" i="16"/>
  <c r="AU94" i="16"/>
  <c r="AT181" i="16"/>
  <c r="AU181" i="16"/>
  <c r="AU28" i="16"/>
  <c r="AT28" i="16"/>
  <c r="AJ146" i="16"/>
  <c r="AK146" i="16"/>
  <c r="AK70" i="16"/>
  <c r="AJ70" i="16"/>
  <c r="AK59" i="16"/>
  <c r="AJ59" i="16"/>
  <c r="AJ55" i="16"/>
  <c r="AK55" i="16"/>
  <c r="AK188" i="16"/>
  <c r="AJ188" i="16"/>
  <c r="AK138" i="16"/>
  <c r="AJ138" i="16"/>
  <c r="AJ100" i="16"/>
  <c r="AK100" i="16"/>
  <c r="AJ89" i="16"/>
  <c r="AK89" i="16"/>
  <c r="AJ129" i="16"/>
  <c r="AK129" i="16"/>
  <c r="AJ160" i="16"/>
  <c r="AK160" i="16"/>
  <c r="AJ190" i="16"/>
  <c r="AK190" i="16"/>
  <c r="AJ178" i="16"/>
  <c r="AK178" i="16"/>
  <c r="AK13" i="16"/>
  <c r="AJ13" i="16"/>
  <c r="AU82" i="16"/>
  <c r="AT82" i="16"/>
  <c r="AT146" i="16"/>
  <c r="AU146" i="16"/>
  <c r="AT150" i="16"/>
  <c r="AU150" i="16"/>
  <c r="AT133" i="16"/>
  <c r="AU133" i="16"/>
  <c r="AT138" i="16"/>
  <c r="AU138" i="16"/>
  <c r="AU152" i="16"/>
  <c r="AT152" i="16"/>
  <c r="AT153" i="16"/>
  <c r="AU153" i="16"/>
  <c r="AU186" i="16"/>
  <c r="AT186" i="16"/>
  <c r="AT169" i="16"/>
  <c r="AU169" i="16"/>
  <c r="AK91" i="16"/>
  <c r="AJ91" i="16"/>
  <c r="AK35" i="16"/>
  <c r="AJ35" i="16"/>
  <c r="AK82" i="16"/>
  <c r="AJ82" i="16"/>
  <c r="AK16" i="16"/>
  <c r="AJ16" i="16"/>
  <c r="AK90" i="16"/>
  <c r="AJ90" i="16"/>
  <c r="AK76" i="16"/>
  <c r="AJ76" i="16"/>
  <c r="AK57" i="16"/>
  <c r="AJ57" i="16"/>
  <c r="AJ50" i="16"/>
  <c r="AK50" i="16"/>
  <c r="AJ48" i="16"/>
  <c r="AK48" i="16"/>
  <c r="AK143" i="16"/>
  <c r="AJ143" i="16"/>
  <c r="AK144" i="16"/>
  <c r="AJ144" i="16"/>
  <c r="AJ118" i="16"/>
  <c r="AK118" i="16"/>
  <c r="AJ103" i="16"/>
  <c r="AK103" i="16"/>
  <c r="AJ97" i="16"/>
  <c r="AK97" i="16"/>
  <c r="AJ80" i="16"/>
  <c r="AK80" i="16"/>
  <c r="AJ140" i="16"/>
  <c r="AK140" i="16"/>
  <c r="AK191" i="16"/>
  <c r="AJ191" i="16"/>
  <c r="AJ176" i="16"/>
  <c r="AK176" i="16"/>
  <c r="AJ166" i="16"/>
  <c r="AK166" i="16"/>
  <c r="AJ163" i="16"/>
  <c r="AK163" i="16"/>
  <c r="AJ186" i="16"/>
  <c r="AK186" i="16"/>
  <c r="AK86" i="16"/>
  <c r="AJ86" i="16"/>
  <c r="AK32" i="16"/>
  <c r="AJ32" i="16"/>
  <c r="AJ14" i="16"/>
  <c r="AK14" i="16"/>
  <c r="AU67" i="16"/>
  <c r="AT67" i="16"/>
  <c r="AU55" i="16"/>
  <c r="AT55" i="16"/>
  <c r="AU129" i="16"/>
  <c r="AT129" i="16"/>
  <c r="AU197" i="16"/>
  <c r="AT197" i="16"/>
  <c r="AU42" i="16"/>
  <c r="AT42" i="16"/>
  <c r="AT148" i="16"/>
  <c r="AU148" i="16"/>
  <c r="AT166" i="16"/>
  <c r="AU166" i="16"/>
  <c r="AU97" i="16"/>
  <c r="AT97" i="16"/>
  <c r="AU85" i="16"/>
  <c r="AT85" i="16"/>
  <c r="AU162" i="16"/>
  <c r="AT162" i="16"/>
  <c r="AT151" i="16"/>
  <c r="AU151" i="16"/>
  <c r="AT110" i="16"/>
  <c r="AU110" i="16"/>
  <c r="AT149" i="16"/>
  <c r="AU149" i="16"/>
  <c r="AT172" i="16"/>
  <c r="AU172" i="16"/>
  <c r="AU164" i="16"/>
  <c r="AT164" i="16"/>
  <c r="AU199" i="16"/>
  <c r="AT199" i="16"/>
  <c r="AT177" i="16"/>
  <c r="AU177" i="16"/>
  <c r="AU76" i="16"/>
  <c r="AT76" i="16"/>
  <c r="AK38" i="16"/>
  <c r="AJ38" i="16"/>
  <c r="AJ183" i="16"/>
  <c r="AK183" i="16"/>
  <c r="AK20" i="16"/>
  <c r="AJ20" i="16"/>
  <c r="AK110" i="16"/>
  <c r="AJ110" i="16"/>
  <c r="AK92" i="16"/>
  <c r="AJ92" i="16"/>
  <c r="AJ67" i="16"/>
  <c r="AK67" i="16"/>
  <c r="AJ52" i="16"/>
  <c r="AK52" i="16"/>
  <c r="AK56" i="16"/>
  <c r="AJ56" i="16"/>
  <c r="AK158" i="16"/>
  <c r="AJ158" i="16"/>
  <c r="AJ155" i="16"/>
  <c r="AK155" i="16"/>
  <c r="AK123" i="16"/>
  <c r="AJ123" i="16"/>
  <c r="AK111" i="16"/>
  <c r="AJ111" i="16"/>
  <c r="AJ105" i="16"/>
  <c r="AK105" i="16"/>
  <c r="AJ88" i="16"/>
  <c r="AK88" i="16"/>
  <c r="AK149" i="16"/>
  <c r="AJ149" i="16"/>
  <c r="AK198" i="16"/>
  <c r="AJ198" i="16"/>
  <c r="AJ192" i="16"/>
  <c r="AK192" i="16"/>
  <c r="AJ184" i="16"/>
  <c r="AK184" i="16"/>
  <c r="AJ171" i="16"/>
  <c r="AK171" i="16"/>
  <c r="AJ194" i="16"/>
  <c r="AK194" i="16"/>
  <c r="AK83" i="16"/>
  <c r="AJ83" i="16"/>
  <c r="AU25" i="16"/>
  <c r="AT25" i="16"/>
  <c r="AU72" i="16"/>
  <c r="AT72" i="16"/>
  <c r="AT61" i="16"/>
  <c r="AU61" i="16"/>
  <c r="AT117" i="16"/>
  <c r="AU117" i="16"/>
  <c r="AT143" i="16"/>
  <c r="AU143" i="16"/>
  <c r="AT158" i="16"/>
  <c r="AU158" i="16"/>
  <c r="AT34" i="16"/>
  <c r="AU34" i="16"/>
  <c r="AK33" i="16"/>
  <c r="AJ33" i="16"/>
  <c r="AK49" i="16"/>
  <c r="AJ49" i="16"/>
  <c r="AK115" i="16"/>
  <c r="AJ115" i="16"/>
  <c r="AK74" i="16"/>
  <c r="AJ74" i="16"/>
  <c r="AK157" i="16"/>
  <c r="AJ157" i="16"/>
  <c r="AJ154" i="16"/>
  <c r="AK154" i="16"/>
  <c r="AJ167" i="16"/>
  <c r="AK167" i="16"/>
  <c r="AJ162" i="16"/>
  <c r="AK162" i="16"/>
  <c r="AU22" i="16"/>
  <c r="AT22" i="16"/>
  <c r="AU98" i="16"/>
  <c r="AT98" i="16"/>
  <c r="AU125" i="16"/>
  <c r="AT125" i="16"/>
  <c r="AU189" i="16"/>
  <c r="AT189" i="16"/>
  <c r="AT191" i="16"/>
  <c r="AU191" i="16"/>
  <c r="AK196" i="16"/>
  <c r="AJ196" i="16"/>
  <c r="AK65" i="16"/>
  <c r="AJ65" i="16"/>
  <c r="AJ153" i="16"/>
  <c r="AK153" i="16"/>
  <c r="AJ84" i="16"/>
  <c r="AK84" i="16"/>
  <c r="AK164" i="16"/>
  <c r="AJ164" i="16"/>
  <c r="AJ168" i="16"/>
  <c r="AK168" i="16"/>
  <c r="AK185" i="16"/>
  <c r="AJ185" i="16"/>
  <c r="AJ69" i="16"/>
  <c r="AK69" i="16"/>
  <c r="AU108" i="16"/>
  <c r="AT108" i="16"/>
  <c r="AU116" i="16"/>
  <c r="AT116" i="16"/>
  <c r="AU69" i="16"/>
  <c r="AT69" i="16"/>
  <c r="AT130" i="16"/>
  <c r="AU130" i="16"/>
  <c r="AU147" i="16"/>
  <c r="AT147" i="16"/>
  <c r="AT184" i="16"/>
  <c r="AU184" i="16"/>
  <c r="AU14" i="16"/>
  <c r="AT14" i="16"/>
  <c r="AT131" i="16"/>
  <c r="AU131" i="16"/>
  <c r="AT92" i="16"/>
  <c r="AU92" i="16"/>
  <c r="AT102" i="16"/>
  <c r="AU102" i="16"/>
  <c r="AT62" i="16"/>
  <c r="AU62" i="16"/>
  <c r="AT40" i="16"/>
  <c r="AU40" i="16"/>
  <c r="AT75" i="16"/>
  <c r="AU75" i="16"/>
  <c r="AT93" i="16"/>
  <c r="AU93" i="16"/>
  <c r="AU155" i="16"/>
  <c r="AT155" i="16"/>
  <c r="AU170" i="16"/>
  <c r="AT170" i="16"/>
  <c r="AT182" i="16"/>
  <c r="AU182" i="16"/>
  <c r="AT185" i="16"/>
  <c r="AU185" i="16"/>
  <c r="AU173" i="16"/>
  <c r="AT173" i="16"/>
  <c r="AK37" i="16"/>
  <c r="AJ37" i="16"/>
  <c r="AK116" i="16"/>
  <c r="AJ116" i="16"/>
  <c r="AJ85" i="16"/>
  <c r="AK85" i="16"/>
  <c r="AK62" i="16"/>
  <c r="AJ62" i="16"/>
  <c r="AJ43" i="16"/>
  <c r="AK43" i="16"/>
  <c r="AK119" i="16"/>
  <c r="AJ119" i="16"/>
  <c r="AK197" i="16"/>
  <c r="AJ197" i="16"/>
  <c r="AJ139" i="16"/>
  <c r="AK139" i="16"/>
  <c r="AJ179" i="16"/>
  <c r="AK179" i="16"/>
  <c r="AK26" i="16"/>
  <c r="AJ26" i="16"/>
  <c r="AU51" i="16"/>
  <c r="AT51" i="16"/>
  <c r="AU59" i="16"/>
  <c r="AT59" i="16"/>
  <c r="AU165" i="16"/>
  <c r="AT165" i="16"/>
  <c r="AT66" i="16"/>
  <c r="AU66" i="16"/>
  <c r="AU60" i="16"/>
  <c r="AT60" i="16"/>
  <c r="AT91" i="16"/>
  <c r="AU91" i="16"/>
  <c r="AT45" i="16"/>
  <c r="AU45" i="16"/>
  <c r="AU120" i="16"/>
  <c r="AT120" i="16"/>
  <c r="AT101" i="16"/>
  <c r="AU101" i="16"/>
  <c r="AT95" i="16"/>
  <c r="AU95" i="16"/>
  <c r="AU178" i="16"/>
  <c r="AT178" i="16"/>
  <c r="AU126" i="16"/>
  <c r="AT126" i="16"/>
  <c r="AU179" i="16"/>
  <c r="AT179" i="16"/>
  <c r="AU171" i="16"/>
  <c r="AT171" i="16"/>
  <c r="AU187" i="16"/>
  <c r="AT187" i="16"/>
  <c r="AU167" i="16"/>
  <c r="AT167" i="16"/>
  <c r="AT193" i="16"/>
  <c r="AU193" i="16"/>
  <c r="AT48" i="16"/>
  <c r="AU48" i="16"/>
  <c r="AU65" i="16"/>
  <c r="AT65" i="16"/>
  <c r="AK29" i="16"/>
  <c r="AJ29" i="16"/>
  <c r="AJ21" i="16"/>
  <c r="AK21" i="16"/>
  <c r="AK23" i="16"/>
  <c r="AJ23" i="16"/>
  <c r="AK98" i="16"/>
  <c r="AJ98" i="16"/>
  <c r="AK36" i="16"/>
  <c r="AJ36" i="16"/>
  <c r="AK44" i="16"/>
  <c r="AJ44" i="16"/>
  <c r="AK45" i="16"/>
  <c r="AJ45" i="16"/>
  <c r="AJ135" i="16"/>
  <c r="AK135" i="16"/>
  <c r="AK93" i="16"/>
  <c r="AJ93" i="16"/>
  <c r="AJ60" i="16"/>
  <c r="AK60" i="16"/>
  <c r="AK77" i="16"/>
  <c r="AJ77" i="16"/>
  <c r="AJ94" i="16"/>
  <c r="AK94" i="16"/>
  <c r="AJ51" i="16"/>
  <c r="AK51" i="16"/>
  <c r="AK181" i="16"/>
  <c r="AJ181" i="16"/>
  <c r="AJ132" i="16"/>
  <c r="AK132" i="16"/>
  <c r="AJ121" i="16"/>
  <c r="AK121" i="16"/>
  <c r="AJ104" i="16"/>
  <c r="AK104" i="16"/>
  <c r="AJ134" i="16"/>
  <c r="AK134" i="16"/>
  <c r="AK136" i="16"/>
  <c r="AJ136" i="16"/>
  <c r="AJ147" i="16"/>
  <c r="AK147" i="16"/>
  <c r="AJ161" i="16"/>
  <c r="AK161" i="16"/>
  <c r="AJ187" i="16"/>
  <c r="AK187" i="16"/>
  <c r="AJ40" i="16"/>
  <c r="AK40" i="16"/>
  <c r="AK27" i="16"/>
  <c r="AJ27" i="16"/>
  <c r="AX12" i="16"/>
  <c r="AK114" i="16"/>
  <c r="AJ114" i="16"/>
  <c r="AJ22" i="16"/>
  <c r="AK22" i="16"/>
  <c r="AK108" i="16"/>
  <c r="AJ108" i="16"/>
  <c r="AU63" i="16"/>
  <c r="AT63" i="16"/>
  <c r="AT114" i="16"/>
  <c r="AU114" i="16"/>
  <c r="AT140" i="16"/>
  <c r="AU140" i="16"/>
  <c r="AT78" i="16"/>
  <c r="AU78" i="16"/>
  <c r="AU134" i="16"/>
  <c r="AT134" i="16"/>
  <c r="AU183" i="16"/>
  <c r="AT183" i="16"/>
  <c r="AT168" i="16"/>
  <c r="AU168" i="16"/>
  <c r="AU46" i="16"/>
  <c r="AT46" i="16"/>
  <c r="AK78" i="16"/>
  <c r="AJ78" i="16"/>
  <c r="AJ41" i="16"/>
  <c r="AK41" i="16"/>
  <c r="AK106" i="16"/>
  <c r="AJ106" i="16"/>
  <c r="AJ79" i="16"/>
  <c r="AK79" i="16"/>
  <c r="AJ120" i="16"/>
  <c r="AK120" i="16"/>
  <c r="AK177" i="16"/>
  <c r="AJ177" i="16"/>
  <c r="AK15" i="16"/>
  <c r="AJ15" i="16"/>
  <c r="AU104" i="16"/>
  <c r="AT104" i="16"/>
  <c r="AU90" i="16"/>
  <c r="AT90" i="16"/>
  <c r="AT68" i="16"/>
  <c r="AU68" i="16"/>
  <c r="AT119" i="16"/>
  <c r="AU119" i="16"/>
  <c r="AU144" i="16"/>
  <c r="AT144" i="16"/>
  <c r="AU163" i="16"/>
  <c r="AT163" i="16"/>
  <c r="AT26" i="16"/>
  <c r="AU26" i="16"/>
  <c r="AT35" i="16"/>
  <c r="AU35" i="16"/>
  <c r="AK102" i="16"/>
  <c r="AJ102" i="16"/>
  <c r="AJ64" i="16"/>
  <c r="AK64" i="16"/>
  <c r="AJ53" i="16"/>
  <c r="AK53" i="16"/>
  <c r="AK124" i="16"/>
  <c r="AJ124" i="16"/>
  <c r="AK87" i="16"/>
  <c r="AJ87" i="16"/>
  <c r="AK182" i="16"/>
  <c r="AJ182" i="16"/>
  <c r="AK159" i="16"/>
  <c r="AJ159" i="16"/>
  <c r="AK172" i="16"/>
  <c r="AJ172" i="16"/>
  <c r="AJ170" i="16"/>
  <c r="AK170" i="16"/>
  <c r="J12" i="16"/>
  <c r="AT122" i="16"/>
  <c r="AU122" i="16"/>
  <c r="AU113" i="16"/>
  <c r="AT113" i="16"/>
  <c r="AT141" i="16"/>
  <c r="AU141" i="16"/>
  <c r="AU128" i="16"/>
  <c r="AT128" i="16"/>
  <c r="AU132" i="16"/>
  <c r="AT132" i="16"/>
  <c r="AT145" i="16"/>
  <c r="AU145" i="16"/>
  <c r="AT161" i="16"/>
  <c r="AU161" i="16"/>
  <c r="AK19" i="16"/>
  <c r="AJ19" i="16"/>
  <c r="AK68" i="16"/>
  <c r="AJ68" i="16"/>
  <c r="AK12" i="16"/>
  <c r="AJ12" i="16"/>
  <c r="AK75" i="16"/>
  <c r="AJ75" i="16"/>
  <c r="AK165" i="16"/>
  <c r="AJ165" i="16"/>
  <c r="AJ133" i="16"/>
  <c r="AK133" i="16"/>
  <c r="AJ95" i="16"/>
  <c r="AK95" i="16"/>
  <c r="AJ72" i="16"/>
  <c r="AK72" i="16"/>
  <c r="AJ175" i="16"/>
  <c r="AK175" i="16"/>
  <c r="AJ193" i="16"/>
  <c r="AK193" i="16"/>
  <c r="AK61" i="16"/>
  <c r="AJ61" i="16"/>
  <c r="AJ46" i="16"/>
  <c r="AK46" i="16"/>
  <c r="AU112" i="16"/>
  <c r="AT112" i="16"/>
  <c r="AU121" i="16"/>
  <c r="AT121" i="16"/>
  <c r="AU77" i="16"/>
  <c r="AT77" i="16"/>
  <c r="AU142" i="16"/>
  <c r="AT142" i="16"/>
  <c r="AT192" i="16"/>
  <c r="AU192" i="16"/>
  <c r="AU52" i="16"/>
  <c r="AT52" i="16"/>
  <c r="AT156" i="16"/>
  <c r="AU156" i="16"/>
  <c r="AT50" i="16"/>
  <c r="AU50" i="16"/>
  <c r="AU174" i="16"/>
  <c r="AT174" i="16"/>
  <c r="AT115" i="16"/>
  <c r="AU115" i="16"/>
  <c r="AT87" i="16"/>
  <c r="AU87" i="16"/>
  <c r="AT118" i="16"/>
  <c r="AU118" i="16"/>
  <c r="AT188" i="16"/>
  <c r="AU188" i="16"/>
  <c r="AU159" i="16"/>
  <c r="AT159" i="16"/>
  <c r="AU49" i="16"/>
  <c r="AT49" i="16"/>
  <c r="AK34" i="16"/>
  <c r="AJ34" i="16"/>
  <c r="AK31" i="16"/>
  <c r="AJ31" i="16"/>
  <c r="AK30" i="16"/>
  <c r="AJ30" i="16"/>
  <c r="AK125" i="16"/>
  <c r="AJ125" i="16"/>
  <c r="AJ54" i="16"/>
  <c r="AK54" i="16"/>
  <c r="AJ81" i="16"/>
  <c r="AK81" i="16"/>
  <c r="AK152" i="16"/>
  <c r="AJ152" i="16"/>
  <c r="AJ113" i="16"/>
  <c r="AK113" i="16"/>
  <c r="AJ96" i="16"/>
  <c r="AK96" i="16"/>
  <c r="AK128" i="16"/>
  <c r="AJ128" i="16"/>
  <c r="AK189" i="16"/>
  <c r="AJ189" i="16"/>
  <c r="AJ199" i="16"/>
  <c r="AK199" i="16"/>
  <c r="AK130" i="16"/>
  <c r="AJ130" i="16"/>
  <c r="AJ142" i="16"/>
  <c r="AK142" i="16"/>
  <c r="AU33" i="16"/>
  <c r="AT33" i="16"/>
  <c r="AT79" i="16"/>
  <c r="AU79" i="16"/>
  <c r="AU43" i="16"/>
  <c r="AT43" i="16"/>
  <c r="AT71" i="16"/>
  <c r="AU71" i="16"/>
  <c r="AU73" i="16"/>
  <c r="AT73" i="16"/>
  <c r="AU96" i="16"/>
  <c r="AT96" i="16"/>
  <c r="AT53" i="16"/>
  <c r="AU53" i="16"/>
  <c r="AU127" i="16"/>
  <c r="AT127" i="16"/>
  <c r="AT109" i="16"/>
  <c r="AU109" i="16"/>
  <c r="AT103" i="16"/>
  <c r="AU103" i="16"/>
  <c r="AT70" i="16"/>
  <c r="AU70" i="16"/>
  <c r="AT135" i="16"/>
  <c r="AU135" i="16"/>
  <c r="AU195" i="16"/>
  <c r="AT195" i="16"/>
  <c r="AT180" i="16"/>
  <c r="AU180" i="16"/>
  <c r="AT198" i="16"/>
  <c r="AU198" i="16"/>
  <c r="AT175" i="16"/>
  <c r="AU175" i="16"/>
  <c r="AT160" i="16"/>
  <c r="AU160" i="16"/>
  <c r="AT37" i="16"/>
  <c r="AU37" i="16"/>
  <c r="AU47" i="16"/>
  <c r="AT47" i="16"/>
  <c r="AK174" i="16"/>
  <c r="AJ174" i="16"/>
  <c r="AK24" i="16"/>
  <c r="AJ24" i="16"/>
  <c r="AJ18" i="16"/>
  <c r="AK18" i="16"/>
  <c r="AK25" i="16"/>
  <c r="AJ25" i="16"/>
  <c r="AJ42" i="16"/>
  <c r="AK42" i="16"/>
  <c r="AK66" i="16"/>
  <c r="AJ66" i="16"/>
  <c r="AK47" i="16"/>
  <c r="AJ47" i="16"/>
  <c r="AJ137" i="16"/>
  <c r="AK137" i="16"/>
  <c r="AJ126" i="16"/>
  <c r="AK126" i="16"/>
  <c r="AK107" i="16"/>
  <c r="AJ107" i="16"/>
  <c r="AJ101" i="16"/>
  <c r="AK101" i="16"/>
  <c r="AK99" i="16"/>
  <c r="AJ99" i="16"/>
  <c r="AJ63" i="16"/>
  <c r="AK63" i="16"/>
  <c r="AJ71" i="16"/>
  <c r="AK71" i="16"/>
  <c r="AK141" i="16"/>
  <c r="AJ141" i="16"/>
  <c r="AK173" i="16"/>
  <c r="AJ173" i="16"/>
  <c r="AJ112" i="16"/>
  <c r="AK112" i="16"/>
  <c r="AK150" i="16"/>
  <c r="AJ150" i="16"/>
  <c r="AK145" i="16"/>
  <c r="AJ145" i="16"/>
  <c r="AK156" i="16"/>
  <c r="AJ156" i="16"/>
  <c r="AK169" i="16"/>
  <c r="AJ169" i="16"/>
  <c r="AJ195" i="16"/>
  <c r="AK195" i="16"/>
  <c r="AK28" i="16"/>
  <c r="AJ28" i="16"/>
  <c r="AN197" i="16"/>
  <c r="AN189" i="16"/>
  <c r="AN181" i="16"/>
  <c r="AN173" i="16"/>
  <c r="AN165" i="16"/>
  <c r="AN157" i="16"/>
  <c r="AN198" i="16"/>
  <c r="AN190" i="16"/>
  <c r="AN182" i="16"/>
  <c r="AN174" i="16"/>
  <c r="AN166" i="16"/>
  <c r="AN158" i="16"/>
  <c r="AN196" i="16"/>
  <c r="AN188" i="16"/>
  <c r="AN180" i="16"/>
  <c r="AN172" i="16"/>
  <c r="AN164" i="16"/>
  <c r="AN156" i="16"/>
  <c r="AN194" i="16"/>
  <c r="AN176" i="16"/>
  <c r="AN171" i="16"/>
  <c r="AN195" i="16"/>
  <c r="AN177" i="16"/>
  <c r="AN159" i="16"/>
  <c r="AN150" i="16"/>
  <c r="AN142" i="16"/>
  <c r="AN186" i="16"/>
  <c r="AN170" i="16"/>
  <c r="AN161" i="16"/>
  <c r="AN199" i="16"/>
  <c r="AN187" i="16"/>
  <c r="AN178" i="16"/>
  <c r="AN162" i="16"/>
  <c r="AN146" i="16"/>
  <c r="AN131" i="16"/>
  <c r="AN185" i="16"/>
  <c r="AN169" i="16"/>
  <c r="AN160" i="16"/>
  <c r="AN153" i="16"/>
  <c r="AN151" i="16"/>
  <c r="AN148" i="16"/>
  <c r="AN137" i="16"/>
  <c r="AN129" i="16"/>
  <c r="AN193" i="16"/>
  <c r="AN191" i="16"/>
  <c r="AN184" i="16"/>
  <c r="AN152" i="16"/>
  <c r="AN136" i="16"/>
  <c r="AN123" i="16"/>
  <c r="AN115" i="16"/>
  <c r="AN107" i="16"/>
  <c r="AN99" i="16"/>
  <c r="AN91" i="16"/>
  <c r="AN83" i="16"/>
  <c r="AN75" i="16"/>
  <c r="AN154" i="16"/>
  <c r="AN143" i="16"/>
  <c r="AN139" i="16"/>
  <c r="AN133" i="16"/>
  <c r="AN124" i="16"/>
  <c r="AN116" i="16"/>
  <c r="AN108" i="16"/>
  <c r="AN100" i="16"/>
  <c r="AN92" i="16"/>
  <c r="AN144" i="16"/>
  <c r="AN140" i="16"/>
  <c r="AN122" i="16"/>
  <c r="AN114" i="16"/>
  <c r="AN106" i="16"/>
  <c r="AN98" i="16"/>
  <c r="AN90" i="16"/>
  <c r="AN82" i="16"/>
  <c r="AN74" i="16"/>
  <c r="AN175" i="16"/>
  <c r="AN163" i="16"/>
  <c r="AN155" i="16"/>
  <c r="AN110" i="16"/>
  <c r="AN105" i="16"/>
  <c r="AN87" i="16"/>
  <c r="AN81" i="16"/>
  <c r="AN71" i="16"/>
  <c r="AN66" i="16"/>
  <c r="AN58" i="16"/>
  <c r="AN52" i="16"/>
  <c r="AN44" i="16"/>
  <c r="AN192" i="16"/>
  <c r="AN135" i="16"/>
  <c r="AN134" i="16"/>
  <c r="AN109" i="16"/>
  <c r="AN104" i="16"/>
  <c r="AN86" i="16"/>
  <c r="AN78" i="16"/>
  <c r="AN111" i="16"/>
  <c r="AN93" i="16"/>
  <c r="AN88" i="16"/>
  <c r="AN76" i="16"/>
  <c r="AN65" i="16"/>
  <c r="AN57" i="16"/>
  <c r="AN49" i="16"/>
  <c r="AN119" i="16"/>
  <c r="AN59" i="16"/>
  <c r="AN39" i="16"/>
  <c r="AN38" i="16"/>
  <c r="AN37" i="16"/>
  <c r="AN36" i="16"/>
  <c r="AN35" i="16"/>
  <c r="AN34" i="16"/>
  <c r="AN33" i="16"/>
  <c r="AN32" i="16"/>
  <c r="AN31" i="16"/>
  <c r="AN30" i="16"/>
  <c r="AN29" i="16"/>
  <c r="AN28" i="16"/>
  <c r="AN27" i="16"/>
  <c r="AN26" i="16"/>
  <c r="AN25" i="16"/>
  <c r="AN24" i="16"/>
  <c r="AN23" i="16"/>
  <c r="AN22" i="16"/>
  <c r="AN21" i="16"/>
  <c r="AN20" i="16"/>
  <c r="AN19" i="16"/>
  <c r="AN18" i="16"/>
  <c r="AN17" i="16"/>
  <c r="AN16" i="16"/>
  <c r="AN15" i="16"/>
  <c r="AN14" i="16"/>
  <c r="AN13" i="16"/>
  <c r="AN12" i="16"/>
  <c r="AN183" i="16"/>
  <c r="AN179" i="16"/>
  <c r="AN138" i="16"/>
  <c r="AN101" i="16"/>
  <c r="AN97" i="16"/>
  <c r="AN89" i="16"/>
  <c r="AN64" i="16"/>
  <c r="AN149" i="16"/>
  <c r="AN147" i="16"/>
  <c r="AN145" i="16"/>
  <c r="AN96" i="16"/>
  <c r="AN77" i="16"/>
  <c r="AN62" i="16"/>
  <c r="AN56" i="16"/>
  <c r="AN54" i="16"/>
  <c r="AN168" i="16"/>
  <c r="AN130" i="16"/>
  <c r="AN127" i="16"/>
  <c r="AN103" i="16"/>
  <c r="AN61" i="16"/>
  <c r="AN60" i="16"/>
  <c r="AN42" i="16"/>
  <c r="AN167" i="16"/>
  <c r="AN141" i="16"/>
  <c r="AN117" i="16"/>
  <c r="AN112" i="16"/>
  <c r="AN72" i="16"/>
  <c r="AN70" i="16"/>
  <c r="AN94" i="16"/>
  <c r="AN80" i="16"/>
  <c r="AN67" i="16"/>
  <c r="AN63" i="16"/>
  <c r="AN53" i="16"/>
  <c r="AN126" i="16"/>
  <c r="AN121" i="16"/>
  <c r="AN84" i="16"/>
  <c r="AN132" i="16"/>
  <c r="AN102" i="16"/>
  <c r="AN68" i="16"/>
  <c r="AN50" i="16"/>
  <c r="AN47" i="16"/>
  <c r="AN40" i="16"/>
  <c r="AN120" i="16"/>
  <c r="AN118" i="16"/>
  <c r="AN46" i="16"/>
  <c r="AN73" i="16"/>
  <c r="AN41" i="16"/>
  <c r="AN128" i="16"/>
  <c r="AN113" i="16"/>
  <c r="AN85" i="16"/>
  <c r="AN43" i="16"/>
  <c r="AN125" i="16"/>
  <c r="AN51" i="16"/>
  <c r="AN48" i="16"/>
  <c r="AN45" i="16"/>
  <c r="AN95" i="16"/>
  <c r="AN79" i="16"/>
  <c r="AN69" i="16"/>
  <c r="AN55" i="16"/>
  <c r="AK109" i="16"/>
  <c r="AJ109" i="16"/>
  <c r="AF11" i="16"/>
  <c r="CP13" i="16"/>
  <c r="CP14" i="16"/>
  <c r="CQ15" i="16"/>
  <c r="CP15" i="16"/>
  <c r="AZ11" i="16"/>
  <c r="M11" i="16"/>
  <c r="O11" i="16"/>
  <c r="L11" i="16"/>
  <c r="N11" i="16"/>
  <c r="CO16" i="16" l="1"/>
  <c r="AD13" i="16"/>
  <c r="AP120" i="16"/>
  <c r="AO120" i="16"/>
  <c r="AP103" i="16"/>
  <c r="AO103" i="16"/>
  <c r="AO17" i="16"/>
  <c r="AP17" i="16"/>
  <c r="AO119" i="16"/>
  <c r="AP119" i="16"/>
  <c r="AO155" i="16"/>
  <c r="AP155" i="16"/>
  <c r="AO99" i="16"/>
  <c r="AP99" i="16"/>
  <c r="AO193" i="16"/>
  <c r="AP193" i="16"/>
  <c r="AP176" i="16"/>
  <c r="AO176" i="16"/>
  <c r="AO158" i="16"/>
  <c r="AP158" i="16"/>
  <c r="AP40" i="16"/>
  <c r="AO40" i="16"/>
  <c r="AP145" i="16"/>
  <c r="AO145" i="16"/>
  <c r="AO26" i="16"/>
  <c r="AP26" i="16"/>
  <c r="AP86" i="16"/>
  <c r="AO86" i="16"/>
  <c r="AO122" i="16"/>
  <c r="AP122" i="16"/>
  <c r="AP129" i="16"/>
  <c r="AO129" i="16"/>
  <c r="AO194" i="16"/>
  <c r="AP194" i="16"/>
  <c r="AP79" i="16"/>
  <c r="AO79" i="16"/>
  <c r="AO53" i="16"/>
  <c r="AP53" i="16"/>
  <c r="AP147" i="16"/>
  <c r="AO147" i="16"/>
  <c r="AO27" i="16"/>
  <c r="AP27" i="16"/>
  <c r="AO104" i="16"/>
  <c r="AP104" i="16"/>
  <c r="AO140" i="16"/>
  <c r="AP140" i="16"/>
  <c r="AP146" i="16"/>
  <c r="AO146" i="16"/>
  <c r="AO63" i="16"/>
  <c r="AP63" i="16"/>
  <c r="AO20" i="16"/>
  <c r="AP20" i="16"/>
  <c r="AO71" i="16"/>
  <c r="AP71" i="16"/>
  <c r="AO123" i="16"/>
  <c r="AP123" i="16"/>
  <c r="AO182" i="16"/>
  <c r="AP182" i="16"/>
  <c r="AP45" i="16"/>
  <c r="AO45" i="16"/>
  <c r="AP41" i="16"/>
  <c r="AO41" i="16"/>
  <c r="AP68" i="16"/>
  <c r="AO68" i="16"/>
  <c r="AO67" i="16"/>
  <c r="AP67" i="16"/>
  <c r="AP167" i="16"/>
  <c r="AO167" i="16"/>
  <c r="AO54" i="16"/>
  <c r="AP54" i="16"/>
  <c r="AO64" i="16"/>
  <c r="AP64" i="16"/>
  <c r="AO13" i="16"/>
  <c r="AP13" i="16"/>
  <c r="AO21" i="16"/>
  <c r="AP21" i="16"/>
  <c r="AO29" i="16"/>
  <c r="AP29" i="16"/>
  <c r="AO37" i="16"/>
  <c r="AP37" i="16"/>
  <c r="AO76" i="16"/>
  <c r="AP76" i="16"/>
  <c r="AO134" i="16"/>
  <c r="AP134" i="16"/>
  <c r="AO81" i="16"/>
  <c r="AP81" i="16"/>
  <c r="AP82" i="16"/>
  <c r="AO82" i="16"/>
  <c r="AO92" i="16"/>
  <c r="AP92" i="16"/>
  <c r="AO154" i="16"/>
  <c r="AP154" i="16"/>
  <c r="AO136" i="16"/>
  <c r="AP136" i="16"/>
  <c r="AO151" i="16"/>
  <c r="AP151" i="16"/>
  <c r="AO178" i="16"/>
  <c r="AP178" i="16"/>
  <c r="AP159" i="16"/>
  <c r="AO159" i="16"/>
  <c r="AO172" i="16"/>
  <c r="AP172" i="16"/>
  <c r="AO190" i="16"/>
  <c r="AP190" i="16"/>
  <c r="AX13" i="16"/>
  <c r="AO55" i="16"/>
  <c r="AP55" i="16"/>
  <c r="AP121" i="16"/>
  <c r="AO121" i="16"/>
  <c r="AO96" i="16"/>
  <c r="AP96" i="16"/>
  <c r="AO25" i="16"/>
  <c r="AP25" i="16"/>
  <c r="AO78" i="16"/>
  <c r="AP78" i="16"/>
  <c r="AO114" i="16"/>
  <c r="AP114" i="16"/>
  <c r="AP185" i="16"/>
  <c r="AO185" i="16"/>
  <c r="AP85" i="16"/>
  <c r="AO85" i="16"/>
  <c r="AP112" i="16"/>
  <c r="AO112" i="16"/>
  <c r="AP179" i="16"/>
  <c r="AO179" i="16"/>
  <c r="AO34" i="16"/>
  <c r="AP34" i="16"/>
  <c r="AO58" i="16"/>
  <c r="AP58" i="16"/>
  <c r="AP133" i="16"/>
  <c r="AO133" i="16"/>
  <c r="AP131" i="16"/>
  <c r="AO131" i="16"/>
  <c r="AO186" i="16"/>
  <c r="AP186" i="16"/>
  <c r="AO181" i="16"/>
  <c r="AP181" i="16"/>
  <c r="AO47" i="16"/>
  <c r="AP47" i="16"/>
  <c r="AO130" i="16"/>
  <c r="AP130" i="16"/>
  <c r="AO19" i="16"/>
  <c r="AP19" i="16"/>
  <c r="AO35" i="16"/>
  <c r="AP35" i="16"/>
  <c r="AO66" i="16"/>
  <c r="AP66" i="16"/>
  <c r="AO139" i="16"/>
  <c r="AP139" i="16"/>
  <c r="AO137" i="16"/>
  <c r="AP137" i="16"/>
  <c r="AP156" i="16"/>
  <c r="AO156" i="16"/>
  <c r="AO189" i="16"/>
  <c r="AP189" i="16"/>
  <c r="AP128" i="16"/>
  <c r="AO128" i="16"/>
  <c r="AP141" i="16"/>
  <c r="AO141" i="16"/>
  <c r="AO12" i="16"/>
  <c r="AP12" i="16"/>
  <c r="AO36" i="16"/>
  <c r="AP36" i="16"/>
  <c r="AP109" i="16"/>
  <c r="AO109" i="16"/>
  <c r="AP144" i="16"/>
  <c r="AO144" i="16"/>
  <c r="AO148" i="16"/>
  <c r="AP148" i="16"/>
  <c r="AP164" i="16"/>
  <c r="AO164" i="16"/>
  <c r="AP73" i="16"/>
  <c r="AO73" i="16"/>
  <c r="AP80" i="16"/>
  <c r="AO80" i="16"/>
  <c r="AP56" i="16"/>
  <c r="AO56" i="16"/>
  <c r="AO14" i="16"/>
  <c r="AP14" i="16"/>
  <c r="AO38" i="16"/>
  <c r="AP38" i="16"/>
  <c r="AP135" i="16"/>
  <c r="AO135" i="16"/>
  <c r="AP90" i="16"/>
  <c r="AO90" i="16"/>
  <c r="AO75" i="16"/>
  <c r="AP75" i="16"/>
  <c r="AP153" i="16"/>
  <c r="AO153" i="16"/>
  <c r="AO177" i="16"/>
  <c r="AP177" i="16"/>
  <c r="AO51" i="16"/>
  <c r="AP51" i="16"/>
  <c r="AP46" i="16"/>
  <c r="AO46" i="16"/>
  <c r="AO132" i="16"/>
  <c r="AP132" i="16"/>
  <c r="AP94" i="16"/>
  <c r="AO94" i="16"/>
  <c r="AP60" i="16"/>
  <c r="AO60" i="16"/>
  <c r="AO62" i="16"/>
  <c r="AP62" i="16"/>
  <c r="AP97" i="16"/>
  <c r="AO97" i="16"/>
  <c r="AO15" i="16"/>
  <c r="AP15" i="16"/>
  <c r="AO23" i="16"/>
  <c r="AP23" i="16"/>
  <c r="AO31" i="16"/>
  <c r="AP31" i="16"/>
  <c r="AO39" i="16"/>
  <c r="AP39" i="16"/>
  <c r="AP93" i="16"/>
  <c r="AO93" i="16"/>
  <c r="AP192" i="16"/>
  <c r="AO192" i="16"/>
  <c r="AO105" i="16"/>
  <c r="AP105" i="16"/>
  <c r="AP98" i="16"/>
  <c r="AO98" i="16"/>
  <c r="AO108" i="16"/>
  <c r="AP108" i="16"/>
  <c r="AO83" i="16"/>
  <c r="AP83" i="16"/>
  <c r="AP184" i="16"/>
  <c r="AO184" i="16"/>
  <c r="AP160" i="16"/>
  <c r="AO160" i="16"/>
  <c r="AP199" i="16"/>
  <c r="AO199" i="16"/>
  <c r="AP195" i="16"/>
  <c r="AO195" i="16"/>
  <c r="AO188" i="16"/>
  <c r="AP188" i="16"/>
  <c r="AO157" i="16"/>
  <c r="AP157" i="16"/>
  <c r="J13" i="16"/>
  <c r="AO43" i="16"/>
  <c r="AP43" i="16"/>
  <c r="AP72" i="16"/>
  <c r="AO72" i="16"/>
  <c r="AO138" i="16"/>
  <c r="AP138" i="16"/>
  <c r="AO33" i="16"/>
  <c r="AP33" i="16"/>
  <c r="AO52" i="16"/>
  <c r="AP52" i="16"/>
  <c r="AO124" i="16"/>
  <c r="AP124" i="16"/>
  <c r="AO170" i="16"/>
  <c r="AP170" i="16"/>
  <c r="AO173" i="16"/>
  <c r="AP173" i="16"/>
  <c r="AP69" i="16"/>
  <c r="AO69" i="16"/>
  <c r="AP126" i="16"/>
  <c r="AO126" i="16"/>
  <c r="AP127" i="16"/>
  <c r="AO127" i="16"/>
  <c r="AO18" i="16"/>
  <c r="AP18" i="16"/>
  <c r="AO49" i="16"/>
  <c r="AP49" i="16"/>
  <c r="AP163" i="16"/>
  <c r="AO163" i="16"/>
  <c r="AO107" i="16"/>
  <c r="AP107" i="16"/>
  <c r="AO166" i="16"/>
  <c r="AP166" i="16"/>
  <c r="AP113" i="16"/>
  <c r="AO113" i="16"/>
  <c r="AP117" i="16"/>
  <c r="AO117" i="16"/>
  <c r="AP183" i="16"/>
  <c r="AO183" i="16"/>
  <c r="AO57" i="16"/>
  <c r="AP57" i="16"/>
  <c r="AP175" i="16"/>
  <c r="AO175" i="16"/>
  <c r="AO115" i="16"/>
  <c r="AP115" i="16"/>
  <c r="AP142" i="16"/>
  <c r="AO142" i="16"/>
  <c r="AO174" i="16"/>
  <c r="AP174" i="16"/>
  <c r="AP95" i="16"/>
  <c r="AO95" i="16"/>
  <c r="AP50" i="16"/>
  <c r="AO50" i="16"/>
  <c r="AP168" i="16"/>
  <c r="AO168" i="16"/>
  <c r="AO149" i="16"/>
  <c r="AP149" i="16"/>
  <c r="AO28" i="16"/>
  <c r="AP28" i="16"/>
  <c r="AP65" i="16"/>
  <c r="AO65" i="16"/>
  <c r="AP74" i="16"/>
  <c r="AO74" i="16"/>
  <c r="AO143" i="16"/>
  <c r="AP143" i="16"/>
  <c r="AO162" i="16"/>
  <c r="AP162" i="16"/>
  <c r="AP150" i="16"/>
  <c r="AO150" i="16"/>
  <c r="AO197" i="16"/>
  <c r="AP197" i="16"/>
  <c r="AO48" i="16"/>
  <c r="AP48" i="16"/>
  <c r="AP102" i="16"/>
  <c r="AO102" i="16"/>
  <c r="AP42" i="16"/>
  <c r="AO42" i="16"/>
  <c r="AO89" i="16"/>
  <c r="AP89" i="16"/>
  <c r="AO22" i="16"/>
  <c r="AP22" i="16"/>
  <c r="AO30" i="16"/>
  <c r="AP30" i="16"/>
  <c r="AO88" i="16"/>
  <c r="AP88" i="16"/>
  <c r="AO87" i="16"/>
  <c r="AP87" i="16"/>
  <c r="AO100" i="16"/>
  <c r="AP100" i="16"/>
  <c r="AO152" i="16"/>
  <c r="AP152" i="16"/>
  <c r="AP187" i="16"/>
  <c r="AO187" i="16"/>
  <c r="AP180" i="16"/>
  <c r="AO180" i="16"/>
  <c r="AO198" i="16"/>
  <c r="AP198" i="16"/>
  <c r="AP125" i="16"/>
  <c r="AO125" i="16"/>
  <c r="AP118" i="16"/>
  <c r="AO118" i="16"/>
  <c r="AO84" i="16"/>
  <c r="AP84" i="16"/>
  <c r="AP70" i="16"/>
  <c r="AO70" i="16"/>
  <c r="AP61" i="16"/>
  <c r="AO61" i="16"/>
  <c r="AP77" i="16"/>
  <c r="AO77" i="16"/>
  <c r="AP101" i="16"/>
  <c r="AO101" i="16"/>
  <c r="AO16" i="16"/>
  <c r="AP16" i="16"/>
  <c r="AO24" i="16"/>
  <c r="AP24" i="16"/>
  <c r="AO32" i="16"/>
  <c r="AP32" i="16"/>
  <c r="AO59" i="16"/>
  <c r="AP59" i="16"/>
  <c r="AO111" i="16"/>
  <c r="AP111" i="16"/>
  <c r="AO44" i="16"/>
  <c r="AP44" i="16"/>
  <c r="AP110" i="16"/>
  <c r="AO110" i="16"/>
  <c r="AP106" i="16"/>
  <c r="AO106" i="16"/>
  <c r="AO116" i="16"/>
  <c r="AP116" i="16"/>
  <c r="AO91" i="16"/>
  <c r="AP91" i="16"/>
  <c r="AP191" i="16"/>
  <c r="AO191" i="16"/>
  <c r="AP169" i="16"/>
  <c r="AO169" i="16"/>
  <c r="AO161" i="16"/>
  <c r="AP161" i="16"/>
  <c r="AO171" i="16"/>
  <c r="AP171" i="16"/>
  <c r="AP196" i="16"/>
  <c r="AO196" i="16"/>
  <c r="AO165" i="16"/>
  <c r="AP165" i="16"/>
  <c r="AF12" i="16"/>
  <c r="AE12" i="16"/>
  <c r="AE11" i="16"/>
  <c r="AE13" i="16"/>
  <c r="CQ16" i="16"/>
  <c r="L12" i="16"/>
  <c r="AY12" i="16"/>
  <c r="AZ12" i="16"/>
  <c r="K12" i="16"/>
  <c r="M12" i="16"/>
  <c r="O12" i="16"/>
  <c r="N12" i="16"/>
  <c r="CO17" i="16" l="1"/>
  <c r="AD14" i="16"/>
  <c r="AF14" i="16" s="1"/>
  <c r="AX14" i="16"/>
  <c r="J14" i="16"/>
  <c r="AF13" i="16"/>
  <c r="CP16" i="16"/>
  <c r="CQ17" i="16"/>
  <c r="M13" i="16"/>
  <c r="O13" i="16"/>
  <c r="K13" i="16"/>
  <c r="N13" i="16"/>
  <c r="AZ13" i="16"/>
  <c r="L13" i="16"/>
  <c r="AY13" i="16"/>
  <c r="CO18" i="16" l="1"/>
  <c r="AD15" i="16"/>
  <c r="AE15" i="16" s="1"/>
  <c r="AX15" i="16"/>
  <c r="J15" i="16"/>
  <c r="AE14" i="16"/>
  <c r="CP17" i="16"/>
  <c r="CQ18" i="16"/>
  <c r="M14" i="16"/>
  <c r="AZ14" i="16"/>
  <c r="AY14" i="16"/>
  <c r="O14" i="16"/>
  <c r="K14" i="16"/>
  <c r="L14" i="16"/>
  <c r="N14" i="16"/>
  <c r="CO19" i="16" l="1"/>
  <c r="AD16" i="16"/>
  <c r="AF16" i="16" s="1"/>
  <c r="AX16" i="16"/>
  <c r="J16" i="16"/>
  <c r="J17" i="16" s="1"/>
  <c r="AF15" i="16"/>
  <c r="CP18" i="16"/>
  <c r="CQ19" i="16"/>
  <c r="L15" i="16"/>
  <c r="AZ15" i="16"/>
  <c r="M15" i="16"/>
  <c r="K15" i="16"/>
  <c r="N15" i="16"/>
  <c r="O15" i="16"/>
  <c r="AY15" i="16"/>
  <c r="CO20" i="16" l="1"/>
  <c r="AD17" i="16"/>
  <c r="AF17" i="16" s="1"/>
  <c r="J18" i="16"/>
  <c r="AX17" i="16"/>
  <c r="AE16" i="16"/>
  <c r="CP19" i="16"/>
  <c r="CQ20" i="16"/>
  <c r="K17" i="16"/>
  <c r="M17" i="16"/>
  <c r="AY16" i="16"/>
  <c r="N16" i="16"/>
  <c r="L16" i="16"/>
  <c r="O17" i="16"/>
  <c r="AZ16" i="16"/>
  <c r="M16" i="16"/>
  <c r="O16" i="16"/>
  <c r="N17" i="16"/>
  <c r="K16" i="16"/>
  <c r="L17" i="16"/>
  <c r="CO21" i="16" l="1"/>
  <c r="AD18" i="16"/>
  <c r="J19" i="16"/>
  <c r="AX18" i="16"/>
  <c r="N18" i="16"/>
  <c r="L18" i="16"/>
  <c r="K18" i="16"/>
  <c r="M18" i="16"/>
  <c r="O18" i="16"/>
  <c r="AE17" i="16"/>
  <c r="AF18" i="16"/>
  <c r="CP21" i="16"/>
  <c r="CP20" i="16"/>
  <c r="AY17" i="16"/>
  <c r="AZ17" i="16"/>
  <c r="CO22" i="16" l="1"/>
  <c r="AD19" i="16"/>
  <c r="AF19" i="16" s="1"/>
  <c r="J20" i="16"/>
  <c r="AX19" i="16"/>
  <c r="M19" i="16"/>
  <c r="N19" i="16"/>
  <c r="L19" i="16"/>
  <c r="K19" i="16"/>
  <c r="O19" i="16"/>
  <c r="AE18" i="16"/>
  <c r="CQ21" i="16"/>
  <c r="CQ22" i="16"/>
  <c r="AY18" i="16"/>
  <c r="AZ18" i="16"/>
  <c r="CO23" i="16" l="1"/>
  <c r="AD20" i="16"/>
  <c r="AF20" i="16" s="1"/>
  <c r="J21" i="16"/>
  <c r="AX20" i="16"/>
  <c r="L20" i="16"/>
  <c r="O20" i="16"/>
  <c r="N20" i="16"/>
  <c r="M20" i="16"/>
  <c r="K20" i="16"/>
  <c r="AE19" i="16"/>
  <c r="CP22" i="16"/>
  <c r="CQ23" i="16"/>
  <c r="AZ19" i="16"/>
  <c r="AY19" i="16"/>
  <c r="CO24" i="16" l="1"/>
  <c r="AD21" i="16"/>
  <c r="AF21" i="16" s="1"/>
  <c r="J22" i="16"/>
  <c r="AX21" i="16"/>
  <c r="N21" i="16"/>
  <c r="M21" i="16"/>
  <c r="K21" i="16"/>
  <c r="O21" i="16"/>
  <c r="L21" i="16"/>
  <c r="AE20" i="16"/>
  <c r="CP24" i="16"/>
  <c r="CP23" i="16"/>
  <c r="AY20" i="16"/>
  <c r="AZ20" i="16"/>
  <c r="CO25" i="16" l="1"/>
  <c r="AD22" i="16"/>
  <c r="AF22" i="16" s="1"/>
  <c r="J23" i="16"/>
  <c r="AX22" i="16"/>
  <c r="M22" i="16"/>
  <c r="L22" i="16"/>
  <c r="O22" i="16"/>
  <c r="N22" i="16"/>
  <c r="K22" i="16"/>
  <c r="AE21" i="16"/>
  <c r="CQ25" i="16"/>
  <c r="CQ24" i="16"/>
  <c r="AZ21" i="16"/>
  <c r="AY21" i="16"/>
  <c r="AF3" i="16" l="1"/>
  <c r="AE3" i="16"/>
  <c r="CO26" i="16"/>
  <c r="AD23" i="16"/>
  <c r="AF23" i="16" s="1"/>
  <c r="J24" i="16"/>
  <c r="AX23" i="16"/>
  <c r="K23" i="16"/>
  <c r="O23" i="16"/>
  <c r="M23" i="16"/>
  <c r="L23" i="16"/>
  <c r="N23" i="16"/>
  <c r="AE22" i="16"/>
  <c r="CP25" i="16"/>
  <c r="CQ26" i="16"/>
  <c r="AY22" i="16"/>
  <c r="AZ22" i="16"/>
  <c r="O3" i="16" l="1"/>
  <c r="K3" i="16"/>
  <c r="M3" i="16"/>
  <c r="N3" i="16"/>
  <c r="S11" i="16" s="1"/>
  <c r="L3" i="16"/>
  <c r="BJ4" i="19"/>
  <c r="BJ4" i="18"/>
  <c r="BJ4" i="17"/>
  <c r="BJ4" i="5"/>
  <c r="BJ4" i="11"/>
  <c r="CO27" i="16"/>
  <c r="AD24" i="16"/>
  <c r="AE24" i="16" s="1"/>
  <c r="J25" i="16"/>
  <c r="AX24" i="16"/>
  <c r="N24" i="16"/>
  <c r="O24" i="16"/>
  <c r="K24" i="16"/>
  <c r="M24" i="16"/>
  <c r="L24" i="16"/>
  <c r="AE23" i="16"/>
  <c r="CP26" i="16"/>
  <c r="CQ27" i="16"/>
  <c r="T11" i="16"/>
  <c r="U11" i="16"/>
  <c r="AZ23" i="16"/>
  <c r="AY23" i="16"/>
  <c r="S189" i="16" l="1"/>
  <c r="S157" i="16"/>
  <c r="S170" i="16"/>
  <c r="S160" i="16"/>
  <c r="S195" i="16"/>
  <c r="S151" i="16"/>
  <c r="S162" i="16"/>
  <c r="S176" i="16"/>
  <c r="S186" i="16"/>
  <c r="S158" i="16"/>
  <c r="S177" i="16"/>
  <c r="S197" i="16"/>
  <c r="S155" i="16"/>
  <c r="S179" i="16"/>
  <c r="S161" i="16"/>
  <c r="S167" i="16"/>
  <c r="S166" i="16"/>
  <c r="S175" i="16"/>
  <c r="S154" i="16"/>
  <c r="S182" i="16"/>
  <c r="S169" i="16"/>
  <c r="S183" i="16"/>
  <c r="S178" i="16"/>
  <c r="S156" i="16"/>
  <c r="S171" i="16"/>
  <c r="S193" i="16"/>
  <c r="S191" i="16"/>
  <c r="S187" i="16"/>
  <c r="S174" i="16"/>
  <c r="S163" i="16"/>
  <c r="S12" i="16"/>
  <c r="S164" i="16"/>
  <c r="S153" i="16"/>
  <c r="S184" i="16"/>
  <c r="S150" i="16"/>
  <c r="S180" i="16"/>
  <c r="S168" i="16"/>
  <c r="S159" i="16"/>
  <c r="S188" i="16"/>
  <c r="S194" i="16"/>
  <c r="S165" i="16"/>
  <c r="S148" i="16"/>
  <c r="S149" i="16"/>
  <c r="S185" i="16"/>
  <c r="S173" i="16"/>
  <c r="S152" i="16"/>
  <c r="S192" i="16"/>
  <c r="S181" i="16"/>
  <c r="S172" i="16"/>
  <c r="S196" i="16"/>
  <c r="S198" i="16"/>
  <c r="S190" i="16"/>
  <c r="CO28" i="16"/>
  <c r="AD25" i="16"/>
  <c r="J26" i="16"/>
  <c r="AX25" i="16"/>
  <c r="M25" i="16"/>
  <c r="O25" i="16"/>
  <c r="N25" i="16"/>
  <c r="L25" i="16"/>
  <c r="K25" i="16"/>
  <c r="AF25" i="16"/>
  <c r="AF24" i="16"/>
  <c r="CQ28" i="16"/>
  <c r="CP27" i="16"/>
  <c r="CP28" i="16"/>
  <c r="U12" i="16"/>
  <c r="AY24" i="16"/>
  <c r="AZ24" i="16"/>
  <c r="U149" i="16" l="1"/>
  <c r="T149" i="16"/>
  <c r="U181" i="16"/>
  <c r="T181" i="16"/>
  <c r="T194" i="16"/>
  <c r="U194" i="16"/>
  <c r="T164" i="16"/>
  <c r="U164" i="16"/>
  <c r="T156" i="16"/>
  <c r="U156" i="16"/>
  <c r="U167" i="16"/>
  <c r="T167" i="16"/>
  <c r="T176" i="16"/>
  <c r="U176" i="16"/>
  <c r="U192" i="16"/>
  <c r="T192" i="16"/>
  <c r="U188" i="16"/>
  <c r="T188" i="16"/>
  <c r="T178" i="16"/>
  <c r="U178" i="16"/>
  <c r="U161" i="16"/>
  <c r="T161" i="16"/>
  <c r="T162" i="16"/>
  <c r="U162" i="16"/>
  <c r="U152" i="16"/>
  <c r="T152" i="16"/>
  <c r="U159" i="16"/>
  <c r="T159" i="16"/>
  <c r="T163" i="16"/>
  <c r="U163" i="16"/>
  <c r="T183" i="16"/>
  <c r="U183" i="16"/>
  <c r="T179" i="16"/>
  <c r="U179" i="16"/>
  <c r="T151" i="16"/>
  <c r="U151" i="16"/>
  <c r="S13" i="16"/>
  <c r="T173" i="16"/>
  <c r="U173" i="16"/>
  <c r="U168" i="16"/>
  <c r="T168" i="16"/>
  <c r="U174" i="16"/>
  <c r="T174" i="16"/>
  <c r="T169" i="16"/>
  <c r="U169" i="16"/>
  <c r="U155" i="16"/>
  <c r="T155" i="16"/>
  <c r="U195" i="16"/>
  <c r="T195" i="16"/>
  <c r="T190" i="16"/>
  <c r="U190" i="16"/>
  <c r="T185" i="16"/>
  <c r="U185" i="16"/>
  <c r="T180" i="16"/>
  <c r="U180" i="16"/>
  <c r="U187" i="16"/>
  <c r="T187" i="16"/>
  <c r="U182" i="16"/>
  <c r="T182" i="16"/>
  <c r="T197" i="16"/>
  <c r="U197" i="16"/>
  <c r="U160" i="16"/>
  <c r="T160" i="16"/>
  <c r="U170" i="16"/>
  <c r="T170" i="16"/>
  <c r="T196" i="16"/>
  <c r="U196" i="16"/>
  <c r="T198" i="16"/>
  <c r="U198" i="16"/>
  <c r="T150" i="16"/>
  <c r="U150" i="16"/>
  <c r="U191" i="16"/>
  <c r="T191" i="16"/>
  <c r="U154" i="16"/>
  <c r="T154" i="16"/>
  <c r="U177" i="16"/>
  <c r="T177" i="16"/>
  <c r="U148" i="16"/>
  <c r="T148" i="16"/>
  <c r="T184" i="16"/>
  <c r="U184" i="16"/>
  <c r="U193" i="16"/>
  <c r="T193" i="16"/>
  <c r="U175" i="16"/>
  <c r="T175" i="16"/>
  <c r="U158" i="16"/>
  <c r="T158" i="16"/>
  <c r="T157" i="16"/>
  <c r="U157" i="16"/>
  <c r="U172" i="16"/>
  <c r="T172" i="16"/>
  <c r="U165" i="16"/>
  <c r="T165" i="16"/>
  <c r="U153" i="16"/>
  <c r="T153" i="16"/>
  <c r="T171" i="16"/>
  <c r="U171" i="16"/>
  <c r="T166" i="16"/>
  <c r="U166" i="16"/>
  <c r="T186" i="16"/>
  <c r="U186" i="16"/>
  <c r="T189" i="16"/>
  <c r="U189" i="16"/>
  <c r="CO29" i="16"/>
  <c r="AD26" i="16"/>
  <c r="AF26" i="16" s="1"/>
  <c r="J27" i="16"/>
  <c r="AX26" i="16"/>
  <c r="L26" i="16"/>
  <c r="N26" i="16"/>
  <c r="O26" i="16"/>
  <c r="K26" i="16"/>
  <c r="M26" i="16"/>
  <c r="AE25" i="16"/>
  <c r="CQ29" i="16"/>
  <c r="T12" i="16"/>
  <c r="T13" i="16"/>
  <c r="AZ25" i="16"/>
  <c r="AY25" i="16"/>
  <c r="S14" i="16" l="1"/>
  <c r="CO30" i="16"/>
  <c r="AD27" i="16"/>
  <c r="J28" i="16"/>
  <c r="AX27" i="16"/>
  <c r="K27" i="16"/>
  <c r="N27" i="16"/>
  <c r="M27" i="16"/>
  <c r="O27" i="16"/>
  <c r="L27" i="16"/>
  <c r="AE26" i="16"/>
  <c r="AF27" i="16"/>
  <c r="CP29" i="16"/>
  <c r="CP30" i="16"/>
  <c r="U13" i="16"/>
  <c r="U14" i="16"/>
  <c r="AY26" i="16"/>
  <c r="AZ26" i="16"/>
  <c r="S15" i="16" l="1"/>
  <c r="CO31" i="16"/>
  <c r="AD28" i="16"/>
  <c r="J29" i="16"/>
  <c r="J30" i="16" s="1"/>
  <c r="AX28" i="16"/>
  <c r="O28" i="16"/>
  <c r="M28" i="16"/>
  <c r="L28" i="16"/>
  <c r="K28" i="16"/>
  <c r="N28" i="16"/>
  <c r="AE27" i="16"/>
  <c r="AF28" i="16"/>
  <c r="CQ30" i="16"/>
  <c r="CQ31" i="16"/>
  <c r="T14" i="16"/>
  <c r="T15" i="16"/>
  <c r="U15" i="16"/>
  <c r="AZ27" i="16"/>
  <c r="AY27" i="16"/>
  <c r="S16" i="16" l="1"/>
  <c r="J31" i="16"/>
  <c r="CO32" i="16"/>
  <c r="AD29" i="16"/>
  <c r="AE29" i="16" s="1"/>
  <c r="AX29" i="16"/>
  <c r="M30" i="16"/>
  <c r="N29" i="16"/>
  <c r="K30" i="16"/>
  <c r="K29" i="16"/>
  <c r="L30" i="16"/>
  <c r="M29" i="16"/>
  <c r="O30" i="16"/>
  <c r="L29" i="16"/>
  <c r="O29" i="16"/>
  <c r="N30" i="16"/>
  <c r="AE28" i="16"/>
  <c r="CQ32" i="16"/>
  <c r="CP31" i="16"/>
  <c r="T16" i="16"/>
  <c r="U16" i="16"/>
  <c r="AZ28" i="16"/>
  <c r="AY28" i="16"/>
  <c r="S17" i="16" l="1"/>
  <c r="J32" i="16"/>
  <c r="CO33" i="16"/>
  <c r="AD30" i="16"/>
  <c r="AF30" i="16" s="1"/>
  <c r="AX30" i="16"/>
  <c r="N31" i="16"/>
  <c r="O31" i="16"/>
  <c r="K31" i="16"/>
  <c r="M31" i="16"/>
  <c r="L31" i="16"/>
  <c r="AF29" i="16"/>
  <c r="CQ33" i="16"/>
  <c r="CP32" i="16"/>
  <c r="T17" i="16"/>
  <c r="AY29" i="16"/>
  <c r="AZ29" i="16"/>
  <c r="S18" i="16" l="1"/>
  <c r="J33" i="16"/>
  <c r="CO34" i="16"/>
  <c r="AD31" i="16"/>
  <c r="AF31" i="16" s="1"/>
  <c r="AX31" i="16"/>
  <c r="O32" i="16"/>
  <c r="L32" i="16"/>
  <c r="K32" i="16"/>
  <c r="M32" i="16"/>
  <c r="N32" i="16"/>
  <c r="AE30" i="16"/>
  <c r="CP33" i="16"/>
  <c r="CP34" i="16"/>
  <c r="U18" i="16"/>
  <c r="T18" i="16"/>
  <c r="U17" i="16"/>
  <c r="AZ30" i="16"/>
  <c r="AY30" i="16"/>
  <c r="S19" i="16" l="1"/>
  <c r="J34" i="16"/>
  <c r="CO35" i="16"/>
  <c r="AD32" i="16"/>
  <c r="AE32" i="16" s="1"/>
  <c r="AX32" i="16"/>
  <c r="M33" i="16"/>
  <c r="L33" i="16"/>
  <c r="K33" i="16"/>
  <c r="O33" i="16"/>
  <c r="N33" i="16"/>
  <c r="AE31" i="16"/>
  <c r="CQ34" i="16"/>
  <c r="CQ35" i="16"/>
  <c r="T19" i="16"/>
  <c r="U19" i="16"/>
  <c r="AZ31" i="16"/>
  <c r="AY31" i="16"/>
  <c r="S20" i="16" l="1"/>
  <c r="J35" i="16"/>
  <c r="CO36" i="16"/>
  <c r="AD33" i="16"/>
  <c r="AX33" i="16"/>
  <c r="L34" i="16"/>
  <c r="M34" i="16"/>
  <c r="K34" i="16"/>
  <c r="N34" i="16"/>
  <c r="O34" i="16"/>
  <c r="AF32" i="16"/>
  <c r="AE33" i="16"/>
  <c r="CP35" i="16"/>
  <c r="CQ36" i="16"/>
  <c r="T20" i="16"/>
  <c r="U20" i="16"/>
  <c r="AY32" i="16"/>
  <c r="AZ32" i="16"/>
  <c r="S21" i="16" l="1"/>
  <c r="J36" i="16"/>
  <c r="CO37" i="16"/>
  <c r="AD34" i="16"/>
  <c r="AX34" i="16"/>
  <c r="K35" i="16"/>
  <c r="O35" i="16"/>
  <c r="N35" i="16"/>
  <c r="M35" i="16"/>
  <c r="L35" i="16"/>
  <c r="AF33" i="16"/>
  <c r="AE34" i="16"/>
  <c r="CP36" i="16"/>
  <c r="CP37" i="16"/>
  <c r="T21" i="16"/>
  <c r="AY33" i="16"/>
  <c r="AZ33" i="16"/>
  <c r="S22" i="16" l="1"/>
  <c r="J37" i="16"/>
  <c r="CO38" i="16"/>
  <c r="AD35" i="16"/>
  <c r="AX35" i="16"/>
  <c r="K36" i="16"/>
  <c r="O36" i="16"/>
  <c r="N36" i="16"/>
  <c r="L36" i="16"/>
  <c r="M36" i="16"/>
  <c r="AF34" i="16"/>
  <c r="AE35" i="16"/>
  <c r="CQ37" i="16"/>
  <c r="CQ38" i="16"/>
  <c r="U21" i="16"/>
  <c r="U22" i="16"/>
  <c r="AZ34" i="16"/>
  <c r="AY34" i="16"/>
  <c r="S23" i="16" l="1"/>
  <c r="J38" i="16"/>
  <c r="CO39" i="16"/>
  <c r="AD36" i="16"/>
  <c r="AF36" i="16" s="1"/>
  <c r="AX36" i="16"/>
  <c r="O37" i="16"/>
  <c r="M37" i="16"/>
  <c r="L37" i="16"/>
  <c r="K37" i="16"/>
  <c r="N37" i="16"/>
  <c r="AF35" i="16"/>
  <c r="CQ39" i="16"/>
  <c r="CP38" i="16"/>
  <c r="T23" i="16"/>
  <c r="T22" i="16"/>
  <c r="AY35" i="16"/>
  <c r="AZ35" i="16"/>
  <c r="S24" i="16" l="1"/>
  <c r="J39" i="16"/>
  <c r="CO40" i="16"/>
  <c r="AD37" i="16"/>
  <c r="AF37" i="16" s="1"/>
  <c r="AX37" i="16"/>
  <c r="M38" i="16"/>
  <c r="O38" i="16"/>
  <c r="N38" i="16"/>
  <c r="L38" i="16"/>
  <c r="K38" i="16"/>
  <c r="AE36" i="16"/>
  <c r="CP39" i="16"/>
  <c r="CQ40" i="16"/>
  <c r="U23" i="16"/>
  <c r="U24" i="16"/>
  <c r="T24" i="16"/>
  <c r="AZ36" i="16"/>
  <c r="AY36" i="16"/>
  <c r="S25" i="16" l="1"/>
  <c r="J40" i="16"/>
  <c r="CO41" i="16"/>
  <c r="AD38" i="16"/>
  <c r="AF38" i="16" s="1"/>
  <c r="AX38" i="16"/>
  <c r="AX39" i="16" s="1"/>
  <c r="L39" i="16"/>
  <c r="M39" i="16"/>
  <c r="K39" i="16"/>
  <c r="N39" i="16"/>
  <c r="O39" i="16"/>
  <c r="AE37" i="16"/>
  <c r="CQ41" i="16"/>
  <c r="CP40" i="16"/>
  <c r="U25" i="16"/>
  <c r="T25" i="16"/>
  <c r="AZ37" i="16"/>
  <c r="AY37" i="16"/>
  <c r="AY39" i="16"/>
  <c r="S26" i="16" l="1"/>
  <c r="AX40" i="16"/>
  <c r="J41" i="16"/>
  <c r="CO42" i="16"/>
  <c r="AD39" i="16"/>
  <c r="N40" i="16"/>
  <c r="O40" i="16"/>
  <c r="K40" i="16"/>
  <c r="M40" i="16"/>
  <c r="L40" i="16"/>
  <c r="AF39" i="16"/>
  <c r="AE38" i="16"/>
  <c r="CQ42" i="16"/>
  <c r="CP41" i="16"/>
  <c r="T26" i="16"/>
  <c r="AY40" i="16"/>
  <c r="AZ38" i="16"/>
  <c r="AZ39" i="16"/>
  <c r="AY38" i="16"/>
  <c r="S27" i="16" l="1"/>
  <c r="AX41" i="16"/>
  <c r="J42" i="16"/>
  <c r="CO43" i="16"/>
  <c r="AD40" i="16"/>
  <c r="AF40" i="16" s="1"/>
  <c r="O41" i="16"/>
  <c r="L41" i="16"/>
  <c r="M41" i="16"/>
  <c r="N41" i="16"/>
  <c r="K41" i="16"/>
  <c r="AE39" i="16"/>
  <c r="CP42" i="16"/>
  <c r="CP43" i="16"/>
  <c r="U26" i="16"/>
  <c r="T27" i="16"/>
  <c r="U27" i="16"/>
  <c r="AZ40" i="16"/>
  <c r="AY41" i="16"/>
  <c r="S28" i="16" l="1"/>
  <c r="AX42" i="16"/>
  <c r="J43" i="16"/>
  <c r="CO44" i="16"/>
  <c r="AD41" i="16"/>
  <c r="AE41" i="16" s="1"/>
  <c r="N42" i="16"/>
  <c r="L42" i="16"/>
  <c r="M42" i="16"/>
  <c r="O42" i="16"/>
  <c r="K42" i="16"/>
  <c r="AE40" i="16"/>
  <c r="CP44" i="16"/>
  <c r="CQ43" i="16"/>
  <c r="U28" i="16"/>
  <c r="AZ41" i="16"/>
  <c r="AZ42" i="16"/>
  <c r="S29" i="16" l="1"/>
  <c r="AX43" i="16"/>
  <c r="J44" i="16"/>
  <c r="CO45" i="16"/>
  <c r="AD42" i="16"/>
  <c r="AF42" i="16" s="1"/>
  <c r="O43" i="16"/>
  <c r="N43" i="16"/>
  <c r="M43" i="16"/>
  <c r="L43" i="16"/>
  <c r="K43" i="16"/>
  <c r="AF41" i="16"/>
  <c r="CQ44" i="16"/>
  <c r="CQ45" i="16"/>
  <c r="T29" i="16"/>
  <c r="T28" i="16"/>
  <c r="AY42" i="16"/>
  <c r="AY43" i="16"/>
  <c r="S30" i="16" l="1"/>
  <c r="AX44" i="16"/>
  <c r="J45" i="16"/>
  <c r="CO46" i="16"/>
  <c r="AD43" i="16"/>
  <c r="AF43" i="16" s="1"/>
  <c r="N44" i="16"/>
  <c r="L44" i="16"/>
  <c r="K44" i="16"/>
  <c r="O44" i="16"/>
  <c r="M44" i="16"/>
  <c r="AE42" i="16"/>
  <c r="CP45" i="16"/>
  <c r="CQ46" i="16"/>
  <c r="U29" i="16"/>
  <c r="T30" i="16"/>
  <c r="AZ43" i="16"/>
  <c r="AZ44" i="16"/>
  <c r="S31" i="16" l="1"/>
  <c r="T3" i="16"/>
  <c r="AX45" i="16"/>
  <c r="J46" i="16"/>
  <c r="CO47" i="16"/>
  <c r="AD44" i="16"/>
  <c r="AF44" i="16" s="1"/>
  <c r="K45" i="16"/>
  <c r="L45" i="16"/>
  <c r="O45" i="16"/>
  <c r="N45" i="16"/>
  <c r="M45" i="16"/>
  <c r="AE43" i="16"/>
  <c r="CQ47" i="16"/>
  <c r="CP46" i="16"/>
  <c r="U30" i="16"/>
  <c r="U31" i="16"/>
  <c r="T31" i="16"/>
  <c r="AY44" i="16"/>
  <c r="AZ45" i="16"/>
  <c r="S32" i="16" l="1"/>
  <c r="U3" i="16"/>
  <c r="U5" i="16" s="1"/>
  <c r="AX46" i="16"/>
  <c r="J47" i="16"/>
  <c r="CO48" i="16"/>
  <c r="AD45" i="16"/>
  <c r="AF45" i="16" s="1"/>
  <c r="AE44" i="16"/>
  <c r="M46" i="16"/>
  <c r="O46" i="16"/>
  <c r="L46" i="16"/>
  <c r="K46" i="16"/>
  <c r="N46" i="16"/>
  <c r="CP47" i="16"/>
  <c r="CQ48" i="16"/>
  <c r="T32" i="16"/>
  <c r="U32" i="16"/>
  <c r="AZ46" i="16"/>
  <c r="AY45" i="16"/>
  <c r="S33" i="16" l="1"/>
  <c r="AP184" i="5"/>
  <c r="AP15" i="5"/>
  <c r="AX47" i="16"/>
  <c r="J48" i="16"/>
  <c r="CO49" i="16"/>
  <c r="AD46" i="16"/>
  <c r="AE46" i="16" s="1"/>
  <c r="AE45" i="16"/>
  <c r="K47" i="16"/>
  <c r="L47" i="16"/>
  <c r="M47" i="16"/>
  <c r="N47" i="16"/>
  <c r="O47" i="16"/>
  <c r="CP49" i="16"/>
  <c r="CP48" i="16"/>
  <c r="T33" i="16"/>
  <c r="AY46" i="16"/>
  <c r="AY47" i="16"/>
  <c r="S34" i="16" l="1"/>
  <c r="AY5" i="16"/>
  <c r="AX48" i="16"/>
  <c r="J49" i="16"/>
  <c r="CO50" i="16"/>
  <c r="AD47" i="16"/>
  <c r="AE47" i="16" s="1"/>
  <c r="AF46" i="16"/>
  <c r="K48" i="16"/>
  <c r="O48" i="16"/>
  <c r="N48" i="16"/>
  <c r="M48" i="16"/>
  <c r="L48" i="16"/>
  <c r="CQ49" i="16"/>
  <c r="CQ50" i="16"/>
  <c r="U33" i="16"/>
  <c r="U34" i="16"/>
  <c r="T34" i="16"/>
  <c r="AY48" i="16"/>
  <c r="AZ47" i="16"/>
  <c r="S35" i="16" l="1"/>
  <c r="AZ5" i="16"/>
  <c r="AX49" i="16"/>
  <c r="J50" i="16"/>
  <c r="CO51" i="16"/>
  <c r="CQ51" i="16" s="1"/>
  <c r="AD48" i="16"/>
  <c r="AF48" i="16" s="1"/>
  <c r="AF47" i="16"/>
  <c r="K49" i="16"/>
  <c r="O49" i="16"/>
  <c r="N49" i="16"/>
  <c r="L49" i="16"/>
  <c r="M49" i="16"/>
  <c r="CP50" i="16"/>
  <c r="T35" i="16"/>
  <c r="U35" i="16"/>
  <c r="AZ48" i="16"/>
  <c r="AZ49" i="16"/>
  <c r="S36" i="16" l="1"/>
  <c r="AX195" i="5"/>
  <c r="AX26" i="5"/>
  <c r="AX50" i="16"/>
  <c r="J51" i="16"/>
  <c r="CO52" i="16"/>
  <c r="CQ52" i="16" s="1"/>
  <c r="AD49" i="16"/>
  <c r="AE49" i="16" s="1"/>
  <c r="CP51" i="16"/>
  <c r="AE48" i="16"/>
  <c r="M50" i="16"/>
  <c r="K50" i="16"/>
  <c r="N50" i="16"/>
  <c r="L50" i="16"/>
  <c r="O50" i="16"/>
  <c r="T36" i="16"/>
  <c r="U36" i="16"/>
  <c r="AY49" i="16"/>
  <c r="AY50" i="16"/>
  <c r="S37" i="16" l="1"/>
  <c r="AX51" i="16"/>
  <c r="J52" i="16"/>
  <c r="CO53" i="16"/>
  <c r="CQ53" i="16" s="1"/>
  <c r="AD50" i="16"/>
  <c r="AF50" i="16" s="1"/>
  <c r="CP52" i="16"/>
  <c r="AF49" i="16"/>
  <c r="M51" i="16"/>
  <c r="O51" i="16"/>
  <c r="L51" i="16"/>
  <c r="K51" i="16"/>
  <c r="N51" i="16"/>
  <c r="U37" i="16"/>
  <c r="AZ50" i="16"/>
  <c r="AY51" i="16"/>
  <c r="S38" i="16" l="1"/>
  <c r="AX52" i="16"/>
  <c r="J53" i="16"/>
  <c r="CQ3" i="16"/>
  <c r="CO54" i="16"/>
  <c r="CQ54" i="16" s="1"/>
  <c r="AD51" i="16"/>
  <c r="AE51" i="16" s="1"/>
  <c r="CP53" i="16"/>
  <c r="AE50" i="16"/>
  <c r="M52" i="16"/>
  <c r="K52" i="16"/>
  <c r="N52" i="16"/>
  <c r="L52" i="16"/>
  <c r="O52" i="16"/>
  <c r="T37" i="16"/>
  <c r="T38" i="16"/>
  <c r="AZ51" i="16"/>
  <c r="AY52" i="16"/>
  <c r="S39" i="16" l="1"/>
  <c r="AT30" i="5"/>
  <c r="AT199" i="5"/>
  <c r="J54" i="16"/>
  <c r="CP3" i="16"/>
  <c r="CO55" i="16"/>
  <c r="CQ55" i="16" s="1"/>
  <c r="AD52" i="16"/>
  <c r="AE52" i="16" s="1"/>
  <c r="CP54" i="16"/>
  <c r="AF51" i="16"/>
  <c r="M53" i="16"/>
  <c r="L53" i="16"/>
  <c r="K53" i="16"/>
  <c r="O53" i="16"/>
  <c r="N53" i="16"/>
  <c r="U38" i="16"/>
  <c r="T39" i="16"/>
  <c r="U39" i="16"/>
  <c r="AZ52" i="16"/>
  <c r="S40" i="16" l="1"/>
  <c r="J55" i="16"/>
  <c r="CO56" i="16"/>
  <c r="CQ56" i="16" s="1"/>
  <c r="AD53" i="16"/>
  <c r="AF53" i="16" s="1"/>
  <c r="CP55" i="16"/>
  <c r="AF52" i="16"/>
  <c r="K54" i="16"/>
  <c r="M54" i="16"/>
  <c r="N54" i="16"/>
  <c r="O54" i="16"/>
  <c r="L54" i="16"/>
  <c r="T40" i="16"/>
  <c r="S41" i="16" l="1"/>
  <c r="J56" i="16"/>
  <c r="CO57" i="16"/>
  <c r="CQ57" i="16" s="1"/>
  <c r="AD54" i="16"/>
  <c r="AE54" i="16" s="1"/>
  <c r="CP56" i="16"/>
  <c r="AE53" i="16"/>
  <c r="K55" i="16"/>
  <c r="M55" i="16"/>
  <c r="L55" i="16"/>
  <c r="O55" i="16"/>
  <c r="N55" i="16"/>
  <c r="U41" i="16"/>
  <c r="T41" i="16"/>
  <c r="U40" i="16"/>
  <c r="S42" i="16" l="1"/>
  <c r="U42" i="16" s="1"/>
  <c r="J57" i="16"/>
  <c r="CO58" i="16"/>
  <c r="CQ58" i="16" s="1"/>
  <c r="AD55" i="16"/>
  <c r="AE55" i="16" s="1"/>
  <c r="CP57" i="16"/>
  <c r="AF54" i="16"/>
  <c r="O56" i="16"/>
  <c r="M56" i="16"/>
  <c r="L56" i="16"/>
  <c r="N56" i="16"/>
  <c r="K56" i="16"/>
  <c r="T42" i="16" l="1"/>
  <c r="S43" i="16"/>
  <c r="T43" i="16" s="1"/>
  <c r="CO59" i="16"/>
  <c r="CQ59" i="16" s="1"/>
  <c r="AD56" i="16"/>
  <c r="AE56" i="16" s="1"/>
  <c r="CP58" i="16"/>
  <c r="AF55" i="16"/>
  <c r="M57" i="16"/>
  <c r="K57" i="16"/>
  <c r="O57" i="16"/>
  <c r="L57" i="16"/>
  <c r="N57" i="16"/>
  <c r="U43" i="16" l="1"/>
  <c r="S44" i="16"/>
  <c r="T44" i="16" s="1"/>
  <c r="CO60" i="16"/>
  <c r="CQ60" i="16" s="1"/>
  <c r="AD57" i="16"/>
  <c r="AE57" i="16" s="1"/>
  <c r="CP59" i="16"/>
  <c r="AF56" i="16"/>
  <c r="U44" i="16"/>
  <c r="S45" i="16" l="1"/>
  <c r="T45" i="16" s="1"/>
  <c r="CO61" i="16"/>
  <c r="CQ61" i="16" s="1"/>
  <c r="AD58" i="16"/>
  <c r="AF58" i="16" s="1"/>
  <c r="CP60" i="16"/>
  <c r="AF57" i="16"/>
  <c r="U45" i="16" l="1"/>
  <c r="S46" i="16"/>
  <c r="U46" i="16" s="1"/>
  <c r="CO62" i="16"/>
  <c r="CQ62" i="16" s="1"/>
  <c r="AD59" i="16"/>
  <c r="AF59" i="16" s="1"/>
  <c r="CP61" i="16"/>
  <c r="AE58" i="16"/>
  <c r="T46" i="16" l="1"/>
  <c r="S47" i="16"/>
  <c r="T47" i="16" s="1"/>
  <c r="CO63" i="16"/>
  <c r="CQ63" i="16" s="1"/>
  <c r="AD60" i="16"/>
  <c r="AE60" i="16" s="1"/>
  <c r="CP62" i="16"/>
  <c r="AE59" i="16"/>
  <c r="U47" i="16" l="1"/>
  <c r="S48" i="16"/>
  <c r="T48" i="16" s="1"/>
  <c r="CO64" i="16"/>
  <c r="CQ64" i="16" s="1"/>
  <c r="AD61" i="16"/>
  <c r="AF61" i="16" s="1"/>
  <c r="CP63" i="16"/>
  <c r="AF60" i="16"/>
  <c r="U48" i="16" l="1"/>
  <c r="S49" i="16"/>
  <c r="T49" i="16" s="1"/>
  <c r="CO65" i="16"/>
  <c r="CQ65" i="16" s="1"/>
  <c r="AD62" i="16"/>
  <c r="AF62" i="16" s="1"/>
  <c r="CP64" i="16"/>
  <c r="AE61" i="16"/>
  <c r="U49" i="16" l="1"/>
  <c r="S50" i="16"/>
  <c r="T50" i="16" s="1"/>
  <c r="CO66" i="16"/>
  <c r="CQ66" i="16" s="1"/>
  <c r="AD63" i="16"/>
  <c r="AE63" i="16" s="1"/>
  <c r="CP65" i="16"/>
  <c r="AE62" i="16"/>
  <c r="U50" i="16" l="1"/>
  <c r="S51" i="16"/>
  <c r="U51" i="16" s="1"/>
  <c r="CO67" i="16"/>
  <c r="CQ67" i="16" s="1"/>
  <c r="AD64" i="16"/>
  <c r="AE64" i="16" s="1"/>
  <c r="CP66" i="16"/>
  <c r="AF63" i="16"/>
  <c r="T51" i="16" l="1"/>
  <c r="S52" i="16"/>
  <c r="U52" i="16" s="1"/>
  <c r="CO68" i="16"/>
  <c r="CQ68" i="16" s="1"/>
  <c r="AD65" i="16"/>
  <c r="AE65" i="16" s="1"/>
  <c r="CP67" i="16"/>
  <c r="AF64" i="16"/>
  <c r="T52" i="16" l="1"/>
  <c r="S53" i="16"/>
  <c r="T53" i="16" s="1"/>
  <c r="CO69" i="16"/>
  <c r="CP69" i="16" s="1"/>
  <c r="AD66" i="16"/>
  <c r="AE66" i="16" s="1"/>
  <c r="CP68" i="16"/>
  <c r="AF65" i="16"/>
  <c r="U53" i="16" l="1"/>
  <c r="S54" i="16"/>
  <c r="T54" i="16" s="1"/>
  <c r="CO70" i="16"/>
  <c r="AD67" i="16"/>
  <c r="AE67" i="16" s="1"/>
  <c r="CQ69" i="16"/>
  <c r="AF66" i="16"/>
  <c r="U54" i="16" l="1"/>
  <c r="S55" i="16"/>
  <c r="T55" i="16" s="1"/>
  <c r="CO71" i="16"/>
  <c r="AD68" i="16"/>
  <c r="AF68" i="16" s="1"/>
  <c r="CQ70" i="16"/>
  <c r="CP70" i="16"/>
  <c r="AF67" i="16"/>
  <c r="U55" i="16" l="1"/>
  <c r="S56" i="16"/>
  <c r="T56" i="16" s="1"/>
  <c r="CO72" i="16"/>
  <c r="AD69" i="16"/>
  <c r="AF69" i="16" s="1"/>
  <c r="CP71" i="16"/>
  <c r="CQ71" i="16"/>
  <c r="AE68" i="16"/>
  <c r="U56" i="16" l="1"/>
  <c r="S57" i="16"/>
  <c r="U57" i="16" s="1"/>
  <c r="AD70" i="16"/>
  <c r="AE70" i="16" s="1"/>
  <c r="CP72" i="16"/>
  <c r="CQ72" i="16"/>
  <c r="AE69" i="16"/>
  <c r="T57" i="16" l="1"/>
  <c r="S58" i="16"/>
  <c r="U58" i="16" s="1"/>
  <c r="AD71" i="16"/>
  <c r="AE71" i="16" s="1"/>
  <c r="AF70" i="16"/>
  <c r="T58" i="16" l="1"/>
  <c r="S59" i="16"/>
  <c r="T59" i="16" s="1"/>
  <c r="AD72" i="16"/>
  <c r="AF72" i="16" s="1"/>
  <c r="AF71" i="16"/>
  <c r="U59" i="16" l="1"/>
  <c r="S60" i="16"/>
  <c r="U60" i="16" s="1"/>
  <c r="AD73" i="16"/>
  <c r="AE73" i="16" s="1"/>
  <c r="AE72" i="16"/>
  <c r="T60" i="16" l="1"/>
  <c r="S61" i="16"/>
  <c r="T61" i="16" s="1"/>
  <c r="AD74" i="16"/>
  <c r="AE74" i="16" s="1"/>
  <c r="AF73" i="16"/>
  <c r="U61" i="16" l="1"/>
  <c r="S62" i="16"/>
  <c r="T62" i="16" s="1"/>
  <c r="AD75" i="16"/>
  <c r="AF75" i="16" s="1"/>
  <c r="AF74" i="16"/>
  <c r="U62" i="16" l="1"/>
  <c r="S63" i="16"/>
  <c r="T63" i="16" s="1"/>
  <c r="AD76" i="16"/>
  <c r="AE76" i="16" s="1"/>
  <c r="AE75" i="16"/>
  <c r="U63" i="16" l="1"/>
  <c r="S64" i="16"/>
  <c r="T64" i="16" s="1"/>
  <c r="AD77" i="16"/>
  <c r="AF77" i="16" s="1"/>
  <c r="AF76" i="16"/>
  <c r="U64" i="16" l="1"/>
  <c r="S65" i="16"/>
  <c r="U65" i="16" s="1"/>
  <c r="AD78" i="16"/>
  <c r="AF78" i="16" s="1"/>
  <c r="AE77" i="16"/>
  <c r="T65" i="16" l="1"/>
  <c r="S66" i="16"/>
  <c r="AD79" i="16"/>
  <c r="AE79" i="16" s="1"/>
  <c r="AE78" i="16"/>
  <c r="S67" i="16" l="1"/>
  <c r="AD80" i="16"/>
  <c r="AF80" i="16" s="1"/>
  <c r="AF79" i="16"/>
  <c r="T66" i="16"/>
  <c r="U66" i="16"/>
  <c r="S68" i="16" l="1"/>
  <c r="AD81" i="16"/>
  <c r="AF81" i="16" s="1"/>
  <c r="AE80" i="16"/>
  <c r="T67" i="16"/>
  <c r="U67" i="16"/>
  <c r="S69" i="16" l="1"/>
  <c r="AD82" i="16"/>
  <c r="AF82" i="16" s="1"/>
  <c r="AE81" i="16"/>
  <c r="U68" i="16"/>
  <c r="T68" i="16"/>
  <c r="S70" i="16" l="1"/>
  <c r="AD83" i="16"/>
  <c r="AF83" i="16" s="1"/>
  <c r="AE82" i="16"/>
  <c r="U69" i="16"/>
  <c r="T69" i="16"/>
  <c r="S71" i="16" l="1"/>
  <c r="AD84" i="16"/>
  <c r="AE84" i="16" s="1"/>
  <c r="AE83" i="16"/>
  <c r="U70" i="16"/>
  <c r="T70" i="16"/>
  <c r="S72" i="16" l="1"/>
  <c r="AD85" i="16"/>
  <c r="AF85" i="16" s="1"/>
  <c r="AF84" i="16"/>
  <c r="T71" i="16"/>
  <c r="U71" i="16"/>
  <c r="S73" i="16" l="1"/>
  <c r="AD86" i="16"/>
  <c r="AF86" i="16" s="1"/>
  <c r="AE85" i="16"/>
  <c r="T72" i="16"/>
  <c r="U72" i="16"/>
  <c r="S74" i="16" l="1"/>
  <c r="AD87" i="16"/>
  <c r="AE87" i="16" s="1"/>
  <c r="AE86" i="16"/>
  <c r="U73" i="16"/>
  <c r="T73" i="16"/>
  <c r="S75" i="16" l="1"/>
  <c r="AD88" i="16"/>
  <c r="AE88" i="16" s="1"/>
  <c r="AF87" i="16"/>
  <c r="T74" i="16"/>
  <c r="U74" i="16"/>
  <c r="S76" i="16" l="1"/>
  <c r="AD89" i="16"/>
  <c r="AF89" i="16" s="1"/>
  <c r="AF88" i="16"/>
  <c r="U75" i="16"/>
  <c r="T75" i="16"/>
  <c r="S77" i="16" l="1"/>
  <c r="AD90" i="16"/>
  <c r="AF90" i="16" s="1"/>
  <c r="AE89" i="16"/>
  <c r="T76" i="16"/>
  <c r="U76" i="16"/>
  <c r="S78" i="16" l="1"/>
  <c r="AD91" i="16"/>
  <c r="AE91" i="16" s="1"/>
  <c r="AE90" i="16"/>
  <c r="T77" i="16"/>
  <c r="U77" i="16"/>
  <c r="S79" i="16" l="1"/>
  <c r="AD92" i="16"/>
  <c r="AF92" i="16" s="1"/>
  <c r="AF91" i="16"/>
  <c r="U78" i="16"/>
  <c r="T78" i="16"/>
  <c r="S80" i="16" l="1"/>
  <c r="AD93" i="16"/>
  <c r="AF93" i="16" s="1"/>
  <c r="AE92" i="16"/>
  <c r="T79" i="16"/>
  <c r="U79" i="16"/>
  <c r="S81" i="16" l="1"/>
  <c r="AD94" i="16"/>
  <c r="AE94" i="16" s="1"/>
  <c r="AE93" i="16"/>
  <c r="U80" i="16"/>
  <c r="T80" i="16"/>
  <c r="S82" i="16" l="1"/>
  <c r="AD95" i="16"/>
  <c r="AE95" i="16" s="1"/>
  <c r="AF94" i="16"/>
  <c r="U81" i="16"/>
  <c r="T81" i="16"/>
  <c r="S83" i="16" l="1"/>
  <c r="AD96" i="16"/>
  <c r="AE96" i="16" s="1"/>
  <c r="AF95" i="16"/>
  <c r="T82" i="16"/>
  <c r="U82" i="16"/>
  <c r="S84" i="16" l="1"/>
  <c r="AD97" i="16"/>
  <c r="AE97" i="16" s="1"/>
  <c r="AF96" i="16"/>
  <c r="T83" i="16"/>
  <c r="U83" i="16"/>
  <c r="S85" i="16" l="1"/>
  <c r="AD98" i="16"/>
  <c r="AE98" i="16" s="1"/>
  <c r="AF97" i="16"/>
  <c r="U84" i="16"/>
  <c r="T84" i="16"/>
  <c r="S86" i="16" l="1"/>
  <c r="AD99" i="16"/>
  <c r="AF99" i="16" s="1"/>
  <c r="AF98" i="16"/>
  <c r="U85" i="16"/>
  <c r="T85" i="16"/>
  <c r="S87" i="16" l="1"/>
  <c r="AD100" i="16"/>
  <c r="AE100" i="16" s="1"/>
  <c r="AE99" i="16"/>
  <c r="U86" i="16"/>
  <c r="T86" i="16"/>
  <c r="S88" i="16" l="1"/>
  <c r="AD101" i="16"/>
  <c r="AF101" i="16" s="1"/>
  <c r="AF100" i="16"/>
  <c r="U87" i="16"/>
  <c r="T87" i="16"/>
  <c r="S89" i="16" l="1"/>
  <c r="AD102" i="16"/>
  <c r="AE102" i="16" s="1"/>
  <c r="AE101" i="16"/>
  <c r="U88" i="16"/>
  <c r="T88" i="16"/>
  <c r="S90" i="16" l="1"/>
  <c r="AD103" i="16"/>
  <c r="AE103" i="16" s="1"/>
  <c r="AF102" i="16"/>
  <c r="T89" i="16"/>
  <c r="U89" i="16"/>
  <c r="S91" i="16" l="1"/>
  <c r="AD104" i="16"/>
  <c r="AE104" i="16" s="1"/>
  <c r="AF103" i="16"/>
  <c r="U90" i="16"/>
  <c r="T90" i="16"/>
  <c r="S92" i="16" l="1"/>
  <c r="AD105" i="16"/>
  <c r="AE105" i="16" s="1"/>
  <c r="AF104" i="16"/>
  <c r="U91" i="16"/>
  <c r="T91" i="16"/>
  <c r="S93" i="16" l="1"/>
  <c r="AD106" i="16"/>
  <c r="AE106" i="16" s="1"/>
  <c r="AF105" i="16"/>
  <c r="T92" i="16"/>
  <c r="U92" i="16"/>
  <c r="S94" i="16" l="1"/>
  <c r="AD107" i="16"/>
  <c r="AF107" i="16" s="1"/>
  <c r="AF106" i="16"/>
  <c r="T93" i="16"/>
  <c r="U93" i="16"/>
  <c r="S95" i="16" l="1"/>
  <c r="AD108" i="16"/>
  <c r="AF108" i="16" s="1"/>
  <c r="AE107" i="16"/>
  <c r="U94" i="16"/>
  <c r="T94" i="16"/>
  <c r="S96" i="16" l="1"/>
  <c r="AD109" i="16"/>
  <c r="AF109" i="16"/>
  <c r="AE108" i="16"/>
  <c r="U95" i="16"/>
  <c r="T95" i="16"/>
  <c r="S97" i="16" l="1"/>
  <c r="AD110" i="16"/>
  <c r="AE110" i="16" s="1"/>
  <c r="AE109" i="16"/>
  <c r="T96" i="16"/>
  <c r="U96" i="16"/>
  <c r="S98" i="16" l="1"/>
  <c r="AD111" i="16"/>
  <c r="AE111" i="16"/>
  <c r="AF110" i="16"/>
  <c r="T97" i="16"/>
  <c r="U97" i="16"/>
  <c r="S99" i="16" l="1"/>
  <c r="AD112" i="16"/>
  <c r="AF112" i="16" s="1"/>
  <c r="AF111" i="16"/>
  <c r="U98" i="16"/>
  <c r="T98" i="16"/>
  <c r="S100" i="16" l="1"/>
  <c r="AD113" i="16"/>
  <c r="AF113" i="16"/>
  <c r="AE112" i="16"/>
  <c r="T99" i="16"/>
  <c r="U99" i="16"/>
  <c r="S101" i="16" l="1"/>
  <c r="AD114" i="16"/>
  <c r="AF114" i="16" s="1"/>
  <c r="AE113" i="16"/>
  <c r="T100" i="16"/>
  <c r="U100" i="16"/>
  <c r="S102" i="16" l="1"/>
  <c r="AD115" i="16"/>
  <c r="AE115" i="16"/>
  <c r="AE114" i="16"/>
  <c r="T101" i="16"/>
  <c r="U101" i="16"/>
  <c r="S103" i="16" l="1"/>
  <c r="AD116" i="16"/>
  <c r="AE116" i="16" s="1"/>
  <c r="AF115" i="16"/>
  <c r="T102" i="16"/>
  <c r="U102" i="16"/>
  <c r="S104" i="16" l="1"/>
  <c r="AD117" i="16"/>
  <c r="AE117" i="16"/>
  <c r="AF116" i="16"/>
  <c r="T103" i="16"/>
  <c r="U103" i="16"/>
  <c r="S105" i="16" l="1"/>
  <c r="AD118" i="16"/>
  <c r="AE118" i="16" s="1"/>
  <c r="AF117" i="16"/>
  <c r="U104" i="16"/>
  <c r="T104" i="16"/>
  <c r="S106" i="16" l="1"/>
  <c r="AD119" i="16"/>
  <c r="AF119" i="16" s="1"/>
  <c r="AF118" i="16"/>
  <c r="U105" i="16"/>
  <c r="T105" i="16"/>
  <c r="S107" i="16" l="1"/>
  <c r="AD120" i="16"/>
  <c r="AF120" i="16" s="1"/>
  <c r="AE119" i="16"/>
  <c r="U106" i="16"/>
  <c r="T106" i="16"/>
  <c r="S108" i="16" l="1"/>
  <c r="AD121" i="16"/>
  <c r="AE121" i="16"/>
  <c r="AE120" i="16"/>
  <c r="U107" i="16"/>
  <c r="T107" i="16"/>
  <c r="S109" i="16" l="1"/>
  <c r="AD122" i="16"/>
  <c r="AE122" i="16" s="1"/>
  <c r="AF121" i="16"/>
  <c r="U108" i="16"/>
  <c r="T108" i="16"/>
  <c r="S110" i="16" l="1"/>
  <c r="AD123" i="16"/>
  <c r="AE123" i="16" s="1"/>
  <c r="AF122" i="16"/>
  <c r="T109" i="16"/>
  <c r="U109" i="16"/>
  <c r="S111" i="16" l="1"/>
  <c r="AD124" i="16"/>
  <c r="AE124" i="16" s="1"/>
  <c r="AF123" i="16"/>
  <c r="U110" i="16"/>
  <c r="T110" i="16"/>
  <c r="S112" i="16" l="1"/>
  <c r="AD125" i="16"/>
  <c r="AE125" i="16"/>
  <c r="AF124" i="16"/>
  <c r="T111" i="16"/>
  <c r="U111" i="16"/>
  <c r="S113" i="16" l="1"/>
  <c r="AD126" i="16"/>
  <c r="AF126" i="16" s="1"/>
  <c r="AF125" i="16"/>
  <c r="T112" i="16"/>
  <c r="U112" i="16"/>
  <c r="S114" i="16" l="1"/>
  <c r="AD127" i="16"/>
  <c r="AF127" i="16"/>
  <c r="AE126" i="16"/>
  <c r="T113" i="16"/>
  <c r="U113" i="16"/>
  <c r="S115" i="16" l="1"/>
  <c r="AD128" i="16"/>
  <c r="AF128" i="16" s="1"/>
  <c r="AE127" i="16"/>
  <c r="U114" i="16"/>
  <c r="T114" i="16"/>
  <c r="S116" i="16" l="1"/>
  <c r="AD129" i="16"/>
  <c r="AF129" i="16" s="1"/>
  <c r="AE128" i="16"/>
  <c r="U115" i="16"/>
  <c r="T115" i="16"/>
  <c r="S117" i="16" l="1"/>
  <c r="AD130" i="16"/>
  <c r="AE130" i="16" s="1"/>
  <c r="AE129" i="16"/>
  <c r="T116" i="16"/>
  <c r="U116" i="16"/>
  <c r="S118" i="16" l="1"/>
  <c r="AD131" i="16"/>
  <c r="AE131" i="16" s="1"/>
  <c r="AF130" i="16"/>
  <c r="T117" i="16"/>
  <c r="U117" i="16"/>
  <c r="S119" i="16" l="1"/>
  <c r="AD132" i="16"/>
  <c r="AE132" i="16" s="1"/>
  <c r="AF131" i="16"/>
  <c r="U118" i="16"/>
  <c r="T118" i="16"/>
  <c r="S120" i="16" l="1"/>
  <c r="AD133" i="16"/>
  <c r="AE133" i="16" s="1"/>
  <c r="AF132" i="16"/>
  <c r="U119" i="16"/>
  <c r="T119" i="16"/>
  <c r="S121" i="16" l="1"/>
  <c r="AD134" i="16"/>
  <c r="AF134" i="16" s="1"/>
  <c r="AF133" i="16"/>
  <c r="T120" i="16"/>
  <c r="U120" i="16"/>
  <c r="S122" i="16" l="1"/>
  <c r="AD135" i="16"/>
  <c r="AE135" i="16" s="1"/>
  <c r="AE134" i="16"/>
  <c r="T121" i="16"/>
  <c r="U121" i="16"/>
  <c r="S123" i="16" l="1"/>
  <c r="AD136" i="16"/>
  <c r="AF136" i="16" s="1"/>
  <c r="AF135" i="16"/>
  <c r="U122" i="16"/>
  <c r="T122" i="16"/>
  <c r="S124" i="16" l="1"/>
  <c r="AD137" i="16"/>
  <c r="AF137" i="16" s="1"/>
  <c r="AE136" i="16"/>
  <c r="T123" i="16"/>
  <c r="U123" i="16"/>
  <c r="S125" i="16" l="1"/>
  <c r="AD138" i="16"/>
  <c r="AE138" i="16" s="1"/>
  <c r="AE137" i="16"/>
  <c r="T124" i="16"/>
  <c r="U124" i="16"/>
  <c r="S126" i="16" l="1"/>
  <c r="AD139" i="16"/>
  <c r="AF139" i="16" s="1"/>
  <c r="AF138" i="16"/>
  <c r="U125" i="16"/>
  <c r="T125" i="16"/>
  <c r="S127" i="16" l="1"/>
  <c r="AD140" i="16"/>
  <c r="AF140" i="16" s="1"/>
  <c r="AE139" i="16"/>
  <c r="T126" i="16"/>
  <c r="U126" i="16"/>
  <c r="S128" i="16" l="1"/>
  <c r="AD141" i="16"/>
  <c r="AF141" i="16" s="1"/>
  <c r="AE140" i="16"/>
  <c r="T127" i="16"/>
  <c r="U127" i="16"/>
  <c r="S129" i="16" l="1"/>
  <c r="AD142" i="16"/>
  <c r="AF142" i="16" s="1"/>
  <c r="AE141" i="16"/>
  <c r="T128" i="16"/>
  <c r="U128" i="16"/>
  <c r="S130" i="16" l="1"/>
  <c r="AD143" i="16"/>
  <c r="AE143" i="16" s="1"/>
  <c r="AE142" i="16"/>
  <c r="T129" i="16"/>
  <c r="U129" i="16"/>
  <c r="S131" i="16" l="1"/>
  <c r="AD144" i="16"/>
  <c r="AF144" i="16" s="1"/>
  <c r="AF143" i="16"/>
  <c r="T130" i="16"/>
  <c r="U130" i="16"/>
  <c r="S132" i="16" l="1"/>
  <c r="AD145" i="16"/>
  <c r="AF145" i="16" s="1"/>
  <c r="AE144" i="16"/>
  <c r="U131" i="16"/>
  <c r="T131" i="16"/>
  <c r="S133" i="16" l="1"/>
  <c r="AD146" i="16"/>
  <c r="AE146" i="16" s="1"/>
  <c r="AE145" i="16"/>
  <c r="T132" i="16"/>
  <c r="U132" i="16"/>
  <c r="S134" i="16" l="1"/>
  <c r="AD147" i="16"/>
  <c r="AF147" i="16" s="1"/>
  <c r="AF146" i="16"/>
  <c r="T133" i="16"/>
  <c r="U133" i="16"/>
  <c r="S135" i="16" l="1"/>
  <c r="AD148" i="16"/>
  <c r="AE148" i="16" s="1"/>
  <c r="AE147" i="16"/>
  <c r="U134" i="16"/>
  <c r="T134" i="16"/>
  <c r="S136" i="16" l="1"/>
  <c r="AD149" i="16"/>
  <c r="AF149" i="16" s="1"/>
  <c r="AF148" i="16"/>
  <c r="U135" i="16"/>
  <c r="T135" i="16"/>
  <c r="S137" i="16" l="1"/>
  <c r="AD150" i="16"/>
  <c r="AF150" i="16" s="1"/>
  <c r="AE149" i="16"/>
  <c r="T136" i="16"/>
  <c r="U136" i="16"/>
  <c r="S138" i="16" l="1"/>
  <c r="AD151" i="16"/>
  <c r="AF151" i="16" s="1"/>
  <c r="AE150" i="16"/>
  <c r="U137" i="16"/>
  <c r="T137" i="16"/>
  <c r="S139" i="16" l="1"/>
  <c r="AD152" i="16"/>
  <c r="AF152" i="16" s="1"/>
  <c r="AE151" i="16"/>
  <c r="T138" i="16"/>
  <c r="U138" i="16"/>
  <c r="S140" i="16" l="1"/>
  <c r="AD153" i="16"/>
  <c r="AE153" i="16" s="1"/>
  <c r="AE152" i="16"/>
  <c r="U139" i="16"/>
  <c r="T139" i="16"/>
  <c r="S141" i="16" l="1"/>
  <c r="AD154" i="16"/>
  <c r="AE154" i="16" s="1"/>
  <c r="AF153" i="16"/>
  <c r="U140" i="16"/>
  <c r="T140" i="16"/>
  <c r="S142" i="16" l="1"/>
  <c r="AD155" i="16"/>
  <c r="AE155" i="16" s="1"/>
  <c r="AF154" i="16"/>
  <c r="T141" i="16"/>
  <c r="U141" i="16"/>
  <c r="S143" i="16" l="1"/>
  <c r="AD156" i="16"/>
  <c r="AE156" i="16" s="1"/>
  <c r="AF155" i="16"/>
  <c r="T142" i="16"/>
  <c r="U142" i="16"/>
  <c r="S144" i="16" l="1"/>
  <c r="AD157" i="16"/>
  <c r="AF157" i="16" s="1"/>
  <c r="AF156" i="16"/>
  <c r="T143" i="16"/>
  <c r="U143" i="16"/>
  <c r="S145" i="16" l="1"/>
  <c r="AD158" i="16"/>
  <c r="AF158" i="16" s="1"/>
  <c r="AE157" i="16"/>
  <c r="U144" i="16"/>
  <c r="T144" i="16"/>
  <c r="S146" i="16" l="1"/>
  <c r="AD159" i="16"/>
  <c r="AE159" i="16" s="1"/>
  <c r="AE158" i="16"/>
  <c r="U145" i="16"/>
  <c r="T145" i="16"/>
  <c r="S147" i="16" l="1"/>
  <c r="AD160" i="16"/>
  <c r="AF160" i="16" s="1"/>
  <c r="AF159" i="16"/>
  <c r="T146" i="16"/>
  <c r="U146" i="16"/>
  <c r="AD161" i="16" l="1"/>
  <c r="AE161" i="16" s="1"/>
  <c r="AE160" i="16"/>
  <c r="T147" i="16"/>
  <c r="U147" i="16"/>
  <c r="AD162" i="16" l="1"/>
  <c r="AF162" i="16" s="1"/>
  <c r="AF161" i="16"/>
  <c r="AD163" i="16" l="1"/>
  <c r="AF163" i="16" s="1"/>
  <c r="AE162" i="16"/>
  <c r="AD164" i="16" l="1"/>
  <c r="AF164" i="16" s="1"/>
  <c r="AE163" i="16"/>
  <c r="AD165" i="16" l="1"/>
  <c r="AE165" i="16" s="1"/>
  <c r="AE164" i="16"/>
  <c r="AD166" i="16" l="1"/>
  <c r="AF166" i="16" s="1"/>
  <c r="AF165" i="16"/>
  <c r="AD167" i="16" l="1"/>
  <c r="AE167" i="16" s="1"/>
  <c r="AE166" i="16"/>
  <c r="AD168" i="16" l="1"/>
  <c r="AF168" i="16" s="1"/>
  <c r="AF167" i="16"/>
  <c r="AD169" i="16" l="1"/>
  <c r="AE169" i="16" s="1"/>
  <c r="AE168" i="16"/>
  <c r="AD170" i="16" l="1"/>
  <c r="AE170" i="16" s="1"/>
  <c r="AF169" i="16"/>
  <c r="AD171" i="16" l="1"/>
  <c r="AE171" i="16" s="1"/>
  <c r="AF170" i="16"/>
  <c r="AD172" i="16" l="1"/>
  <c r="AF172" i="16" s="1"/>
  <c r="AF171" i="16"/>
  <c r="AD173" i="16" l="1"/>
  <c r="AE173" i="16" s="1"/>
  <c r="AE172" i="16"/>
  <c r="AD174" i="16" l="1"/>
  <c r="AF174" i="16" s="1"/>
  <c r="AF173" i="16"/>
  <c r="AD175" i="16" l="1"/>
  <c r="AE175" i="16" s="1"/>
  <c r="AE174" i="16"/>
  <c r="AD176" i="16" l="1"/>
  <c r="AF176" i="16" s="1"/>
  <c r="AF175" i="16"/>
  <c r="AD177" i="16" l="1"/>
  <c r="AF177" i="16" s="1"/>
  <c r="AE176" i="16"/>
  <c r="AD178" i="16" l="1"/>
  <c r="AE178" i="16" s="1"/>
  <c r="AE177" i="16"/>
  <c r="AD179" i="16" l="1"/>
  <c r="AE179" i="16" s="1"/>
  <c r="AF178" i="16"/>
  <c r="AD180" i="16" l="1"/>
  <c r="AF180" i="16" s="1"/>
  <c r="AF179" i="16"/>
  <c r="AD181" i="16" l="1"/>
  <c r="AF181" i="16" s="1"/>
  <c r="AE180" i="16"/>
  <c r="AD182" i="16" l="1"/>
  <c r="AF182" i="16" s="1"/>
  <c r="AE181" i="16"/>
  <c r="AD183" i="16" l="1"/>
  <c r="AE183" i="16" s="1"/>
  <c r="AE182" i="16"/>
  <c r="AD184" i="16" l="1"/>
  <c r="AE184" i="16" s="1"/>
  <c r="AF183" i="16"/>
  <c r="AD185" i="16" l="1"/>
  <c r="AF185" i="16" s="1"/>
  <c r="AF184" i="16"/>
  <c r="AD186" i="16" l="1"/>
  <c r="AE186" i="16" s="1"/>
  <c r="AE185" i="16"/>
  <c r="AD187" i="16" l="1"/>
  <c r="AF187" i="16" s="1"/>
  <c r="AF186" i="16"/>
  <c r="AD188" i="16" l="1"/>
  <c r="AF188" i="16" s="1"/>
  <c r="AE187" i="16"/>
  <c r="AD189" i="16" l="1"/>
  <c r="AE189" i="16" s="1"/>
  <c r="AE188" i="16"/>
  <c r="AD190" i="16" l="1"/>
  <c r="AE190" i="16" s="1"/>
  <c r="AF189" i="16"/>
  <c r="AD191" i="16" l="1"/>
  <c r="AF191" i="16" s="1"/>
  <c r="AF190" i="16"/>
  <c r="AD192" i="16" l="1"/>
  <c r="AF192" i="16" s="1"/>
  <c r="AE191" i="16"/>
  <c r="AD193" i="16" l="1"/>
  <c r="AF193" i="16" s="1"/>
  <c r="AE192" i="16"/>
  <c r="AD194" i="16" l="1"/>
  <c r="AE194" i="16" s="1"/>
  <c r="AE193" i="16"/>
  <c r="AD195" i="16" l="1"/>
  <c r="AF195" i="16" s="1"/>
  <c r="AF194" i="16"/>
  <c r="AD196" i="16" l="1"/>
  <c r="AE196" i="16" s="1"/>
  <c r="AE195" i="16"/>
  <c r="AD197" i="16" l="1"/>
  <c r="AF197" i="16" s="1"/>
  <c r="AF196" i="16"/>
  <c r="AD198" i="16" l="1"/>
  <c r="AF198" i="16" s="1"/>
  <c r="AE197" i="16"/>
  <c r="AD199" i="16" l="1"/>
  <c r="AF199" i="16" s="1"/>
  <c r="AE198" i="16"/>
  <c r="AE199" i="16" l="1"/>
</calcChain>
</file>

<file path=xl/comments1.xml><?xml version="1.0" encoding="utf-8"?>
<comments xmlns="http://schemas.openxmlformats.org/spreadsheetml/2006/main">
  <authors>
    <author>松田 愛礼</author>
    <author>中村 友</author>
  </authors>
  <commentList>
    <comment ref="BK12" authorId="0" shapeId="0">
      <text>
        <r>
          <rPr>
            <sz val="9"/>
            <color indexed="81"/>
            <rFont val="ＭＳ Ｐゴシック"/>
            <family val="3"/>
            <charset val="128"/>
          </rPr>
          <t>法人番号を半角数値13桁で入力してください。
法人番号は、下記ＵＲＬから検索できますhttp://www.houjin-bangou.nta.go.jp/</t>
        </r>
      </text>
    </comment>
    <comment ref="AU20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半角で入力してください。03-1234-5678
</t>
        </r>
      </text>
    </comment>
    <comment ref="K24" authorId="0" shapeId="0">
      <text>
        <r>
          <rPr>
            <sz val="9"/>
            <color indexed="81"/>
            <rFont val="ＭＳ Ｐゴシック"/>
            <family val="3"/>
            <charset val="128"/>
          </rPr>
          <t>全角で工事名を記載してください。</t>
        </r>
      </text>
    </comment>
    <comment ref="BI26" authorId="0" shapeId="0">
      <text>
        <r>
          <rPr>
            <sz val="9"/>
            <color indexed="81"/>
            <rFont val="ＭＳ Ｐゴシック"/>
            <family val="3"/>
            <charset val="128"/>
          </rPr>
          <t>万円単位で入力してください（千円単位を四捨五入）</t>
        </r>
      </text>
    </comment>
    <comment ref="DO27" authorId="0" shapeId="0">
      <text>
        <r>
          <rPr>
            <sz val="9"/>
            <color indexed="81"/>
            <rFont val="ＭＳ Ｐゴシック"/>
            <family val="3"/>
            <charset val="128"/>
          </rPr>
          <t>整数0～99を入力してください。</t>
        </r>
      </text>
    </comment>
    <comment ref="BK181" authorId="0" shapeId="0">
      <text>
        <r>
          <rPr>
            <sz val="9"/>
            <color indexed="81"/>
            <rFont val="ＭＳ Ｐゴシック"/>
            <family val="3"/>
            <charset val="128"/>
          </rPr>
          <t>法人番号を半角数値13桁で入力してください。
法人番号は、下記ＵＲＬから検索できますhttp://www.houjin-bangou.nta.go.jp/</t>
        </r>
      </text>
    </comment>
    <comment ref="AU189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半角で入力してください。03-1234-5678
</t>
        </r>
      </text>
    </comment>
    <comment ref="K193" authorId="0" shapeId="0">
      <text>
        <r>
          <rPr>
            <sz val="9"/>
            <color indexed="81"/>
            <rFont val="ＭＳ Ｐゴシック"/>
            <family val="3"/>
            <charset val="128"/>
          </rPr>
          <t>全角で工事名を記載してください。</t>
        </r>
      </text>
    </comment>
    <comment ref="BI195" authorId="0" shapeId="0">
      <text>
        <r>
          <rPr>
            <sz val="9"/>
            <color indexed="81"/>
            <rFont val="ＭＳ Ｐゴシック"/>
            <family val="3"/>
            <charset val="128"/>
          </rPr>
          <t>万円単位で入力してください（千円単位を四捨五入）</t>
        </r>
      </text>
    </comment>
    <comment ref="DO196" authorId="0" shapeId="0">
      <text>
        <r>
          <rPr>
            <sz val="9"/>
            <color indexed="81"/>
            <rFont val="ＭＳ Ｐゴシック"/>
            <family val="3"/>
            <charset val="128"/>
          </rPr>
          <t>整数0～99を入力してください。</t>
        </r>
      </text>
    </comment>
  </commentList>
</comments>
</file>

<file path=xl/sharedStrings.xml><?xml version="1.0" encoding="utf-8"?>
<sst xmlns="http://schemas.openxmlformats.org/spreadsheetml/2006/main" count="27530" uniqueCount="14180">
  <si>
    <t>表面</t>
  </si>
  <si>
    <t>1.工事概要</t>
  </si>
  <si>
    <t>発注担当者チェック欄</t>
  </si>
  <si>
    <t>請 負 会 社 名</t>
  </si>
  <si>
    <t>請負会社コード＊2</t>
  </si>
  <si>
    <t>記入年月日</t>
  </si>
  <si>
    <t>Ｈ.</t>
  </si>
  <si>
    <t>年</t>
  </si>
  <si>
    <t>月</t>
  </si>
  <si>
    <t>日</t>
  </si>
  <si>
    <t>担当者</t>
  </si>
  <si>
    <t>工事責任者</t>
  </si>
  <si>
    <t>TEL</t>
  </si>
  <si>
    <t>会 社 所 在 地</t>
  </si>
  <si>
    <t>TEL
FAX</t>
  </si>
  <si>
    <t>調査票記入者</t>
  </si>
  <si>
    <t>工　事　名</t>
  </si>
  <si>
    <t>請負金額</t>
  </si>
  <si>
    <t>千</t>
  </si>
  <si>
    <t>百</t>
  </si>
  <si>
    <t>十</t>
  </si>
  <si>
    <t>左記金額のうち特定建設資材廃棄物の再資源化等に要した費用</t>
  </si>
  <si>
    <t>工事種別コード*3</t>
  </si>
  <si>
    <t>億</t>
  </si>
  <si>
    <t>万</t>
  </si>
  <si>
    <t>1万円未満四捨五入</t>
  </si>
  <si>
    <t>階　数</t>
  </si>
  <si>
    <t>（税込み）</t>
  </si>
  <si>
    <t>一</t>
  </si>
  <si>
    <t>地上</t>
  </si>
  <si>
    <t>階</t>
  </si>
  <si>
    <t>工事施工場所</t>
  </si>
  <si>
    <t>工　期</t>
  </si>
  <si>
    <t>平成</t>
  </si>
  <si>
    <t>日から</t>
  </si>
  <si>
    <t>建 築 面 積</t>
  </si>
  <si>
    <t>㎡</t>
  </si>
  <si>
    <t>地下</t>
  </si>
  <si>
    <t>日まで</t>
  </si>
  <si>
    <t>延 床 面 積</t>
  </si>
  <si>
    <t>工 事 概 要 等</t>
  </si>
  <si>
    <t>施工条件の内容</t>
  </si>
  <si>
    <t>構　造</t>
  </si>
  <si>
    <t>6.その他</t>
  </si>
  <si>
    <t>建築・解体工事のみ</t>
  </si>
  <si>
    <t>使　途</t>
  </si>
  <si>
    <t>右欄に記入して下さい</t>
  </si>
  <si>
    <t>再生資源</t>
  </si>
  <si>
    <t>分　類</t>
  </si>
  <si>
    <t>小 分 類</t>
  </si>
  <si>
    <t>規　格</t>
  </si>
  <si>
    <t>主な利用用途</t>
  </si>
  <si>
    <t>利　用　量（A)</t>
  </si>
  <si>
    <t>再生資材の供給元施設、工事等の名称</t>
  </si>
  <si>
    <t>供給元</t>
  </si>
  <si>
    <t>施工条件</t>
  </si>
  <si>
    <t>再生資材の名称</t>
  </si>
  <si>
    <t>再生資材利用量（Ｂ）</t>
  </si>
  <si>
    <t>利用率</t>
  </si>
  <si>
    <t>種類</t>
  </si>
  <si>
    <t>内容</t>
  </si>
  <si>
    <t>住所コード</t>
  </si>
  <si>
    <t>コード＊5</t>
  </si>
  <si>
    <t>コード*6</t>
  </si>
  <si>
    <t>*4</t>
  </si>
  <si>
    <t>B/A×100</t>
  </si>
  <si>
    <t>特定建設資材</t>
  </si>
  <si>
    <t>コンクリート</t>
  </si>
  <si>
    <t>ト　ン</t>
  </si>
  <si>
    <t>％</t>
  </si>
  <si>
    <t>合　　　計</t>
  </si>
  <si>
    <t>コンクリート及び鉄から成る建設資材</t>
  </si>
  <si>
    <t>木　材</t>
  </si>
  <si>
    <t>アスファルト</t>
  </si>
  <si>
    <t>その他の建設資材</t>
  </si>
  <si>
    <t>土　砂</t>
  </si>
  <si>
    <t>砕　石</t>
  </si>
  <si>
    <t>・継手</t>
  </si>
  <si>
    <t>コード*5</t>
  </si>
  <si>
    <t>コンクリートについて</t>
  </si>
  <si>
    <t>再生資材の供給元について</t>
  </si>
  <si>
    <t>1.表層</t>
  </si>
  <si>
    <t>2.基層</t>
  </si>
  <si>
    <t>1.現場内利用</t>
  </si>
  <si>
    <t>3.上層路盤</t>
  </si>
  <si>
    <t>4.歩道</t>
  </si>
  <si>
    <t>5.その他（駐車場舗装、敷地内舗装等）</t>
  </si>
  <si>
    <t>コンクリート及び鉄から成る建設資材について</t>
  </si>
  <si>
    <t>土砂について</t>
  </si>
  <si>
    <t>4.再資源化施設</t>
  </si>
  <si>
    <t>1.道路路体</t>
  </si>
  <si>
    <t>2.路床</t>
  </si>
  <si>
    <t>3.河川築堤</t>
  </si>
  <si>
    <t>木材について</t>
  </si>
  <si>
    <t>4.構造物等の裏込材、埋戻し用</t>
  </si>
  <si>
    <t>1.木材（ボード類を除く）</t>
  </si>
  <si>
    <t>2.木質ボード</t>
  </si>
  <si>
    <t>5.宅地造成用</t>
  </si>
  <si>
    <t>6.水面埋立用</t>
  </si>
  <si>
    <t>1.再生木材（ボード類を除く）</t>
  </si>
  <si>
    <t>2.再生木質ボード</t>
  </si>
  <si>
    <t>7.ほ場整備（農地整備）</t>
  </si>
  <si>
    <t>1.粗粒度アスコン</t>
  </si>
  <si>
    <t>3.細粒度アスコン</t>
  </si>
  <si>
    <t>砕石について</t>
  </si>
  <si>
    <t>施工条件について</t>
  </si>
  <si>
    <t>1.舗装の下層路盤材</t>
  </si>
  <si>
    <t>1.再生材の利用の指示あり</t>
  </si>
  <si>
    <t>2.舗装の上層路盤材</t>
  </si>
  <si>
    <t>2.再生材の利用の指示なし</t>
  </si>
  <si>
    <t>1.第一種建設発生土</t>
  </si>
  <si>
    <t>2.第二種建設発生土</t>
  </si>
  <si>
    <t>3.第三種建設発生土</t>
  </si>
  <si>
    <t>3.構造物の裏込材、基礎材</t>
  </si>
  <si>
    <t>4.第四種建設発生土</t>
  </si>
  <si>
    <t>塩化ビニル管・継手について</t>
  </si>
  <si>
    <t>1.クラッシャーラン</t>
  </si>
  <si>
    <t>2.粒度調整砕石</t>
  </si>
  <si>
    <t>3.鉱さい</t>
  </si>
  <si>
    <t>1.再生クラッシャーラン</t>
  </si>
  <si>
    <t>2.再生粒度調整砕石</t>
  </si>
  <si>
    <t>4.その他</t>
  </si>
  <si>
    <t>4.単粒度砕石</t>
  </si>
  <si>
    <t>建築工事において、解体と新築工事を一体的に施工する場合は、解体分と</t>
  </si>
  <si>
    <t>裏面</t>
  </si>
  <si>
    <t>表面（様式１）に必ずご記入下さい</t>
  </si>
  <si>
    <t>新築分の数量を区分し、それぞれ別に様式を作成して下さい。</t>
  </si>
  <si>
    <t>建 設 副 産 物</t>
  </si>
  <si>
    <t>①発生量</t>
  </si>
  <si>
    <t>現場内利用・減量</t>
  </si>
  <si>
    <t>の　種　類</t>
  </si>
  <si>
    <t>現　場　内　利　用</t>
  </si>
  <si>
    <t>減　量　化</t>
  </si>
  <si>
    <t>運搬距離</t>
  </si>
  <si>
    <t>うち現場内</t>
  </si>
  <si>
    <t>改良分</t>
  </si>
  <si>
    <t>（％）</t>
  </si>
  <si>
    <t>わたる時は、用紙を換えて下さい。</t>
  </si>
  <si>
    <t>コンクリート塊</t>
  </si>
  <si>
    <t>搬出先1</t>
  </si>
  <si>
    <t>km</t>
  </si>
  <si>
    <t>トン</t>
  </si>
  <si>
    <t>搬出先2</t>
  </si>
  <si>
    <t>アスファルト・
コンクリート塊</t>
  </si>
  <si>
    <t>建 設 廃 棄 物</t>
  </si>
  <si>
    <t>ｱｽﾍﾞｽﾄ
（飛散性）</t>
  </si>
  <si>
    <t>第　一　種</t>
  </si>
  <si>
    <t>第　二　種</t>
  </si>
  <si>
    <t>第　三　種</t>
  </si>
  <si>
    <t>生</t>
  </si>
  <si>
    <t>第　四　種</t>
  </si>
  <si>
    <t>土</t>
  </si>
  <si>
    <t>合　計</t>
  </si>
  <si>
    <t>コード*10</t>
  </si>
  <si>
    <t>コード*12</t>
  </si>
  <si>
    <t>1.路盤材</t>
  </si>
  <si>
    <t>2.裏込材</t>
  </si>
  <si>
    <t>3.埋戻し材</t>
  </si>
  <si>
    <t>1.Ａ指定処分</t>
  </si>
  <si>
    <t>（発注時に指定されたもの）</t>
  </si>
  <si>
    <t>2.Ｂ指定処分（もしくは準指定処分）</t>
  </si>
  <si>
    <t>ただし、廃棄物最終処分場を除く</t>
  </si>
  <si>
    <t>コード*11</t>
  </si>
  <si>
    <t>（発注時には指定されていないが、</t>
  </si>
  <si>
    <t>1.焼却</t>
  </si>
  <si>
    <t>2.脱水</t>
  </si>
  <si>
    <t>発注後に設計変更し指定処分とされたもの）</t>
  </si>
  <si>
    <t>3.天日乾燥</t>
  </si>
  <si>
    <t>3.自由処分</t>
  </si>
  <si>
    <t>様式２</t>
  </si>
  <si>
    <t>様式１・イ</t>
    <phoneticPr fontId="2"/>
  </si>
  <si>
    <t>再生資源利用計画書　－建設資材搬入工事用－</t>
    <phoneticPr fontId="2"/>
  </si>
  <si>
    <t>－「建設リサイクルガイドライン」、「建設リサイクル法第11条通知別表」対応版－</t>
    <rPh sb="2" eb="4">
      <t>ケンセツ</t>
    </rPh>
    <rPh sb="18" eb="20">
      <t>ケンセツ</t>
    </rPh>
    <rPh sb="25" eb="26">
      <t>ホウ</t>
    </rPh>
    <rPh sb="26" eb="27">
      <t>ダイ</t>
    </rPh>
    <rPh sb="29" eb="30">
      <t>ジョウ</t>
    </rPh>
    <rPh sb="30" eb="32">
      <t>ツウチ</t>
    </rPh>
    <rPh sb="32" eb="34">
      <t>ベッピョウ</t>
    </rPh>
    <rPh sb="35" eb="38">
      <t>タイオウバン</t>
    </rPh>
    <phoneticPr fontId="2"/>
  </si>
  <si>
    <t>再資源化等が完了した年月日</t>
    <rPh sb="0" eb="4">
      <t>サイシゲンカ</t>
    </rPh>
    <rPh sb="4" eb="5">
      <t>トウ</t>
    </rPh>
    <rPh sb="6" eb="8">
      <t>カンリョウ</t>
    </rPh>
    <rPh sb="10" eb="13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</si>
  <si>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</si>
  <si>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</si>
  <si>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</si>
  <si>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左記のうち、再生資材の利用状況</t>
    <rPh sb="0" eb="2">
      <t>サキ</t>
    </rPh>
    <rPh sb="11" eb="13">
      <t>リヨウ</t>
    </rPh>
    <rPh sb="13" eb="15">
      <t>ジョウキョウ</t>
    </rPh>
    <phoneticPr fontId="2"/>
  </si>
  <si>
    <t>塩化ビニル管</t>
    <rPh sb="0" eb="2">
      <t>エンカ</t>
    </rPh>
    <rPh sb="5" eb="6">
      <t>カン</t>
    </rPh>
    <phoneticPr fontId="2"/>
  </si>
  <si>
    <t>石膏ボード</t>
    <rPh sb="0" eb="2">
      <t>セッコウ</t>
    </rPh>
    <phoneticPr fontId="2"/>
  </si>
  <si>
    <t>建設資材</t>
    <rPh sb="0" eb="2">
      <t>ケンセツ</t>
    </rPh>
    <rPh sb="2" eb="4">
      <t>シザイ</t>
    </rPh>
    <phoneticPr fontId="2"/>
  </si>
  <si>
    <t>1.生コン（バージン骨材）</t>
    <rPh sb="10" eb="12">
      <t>コツザイ</t>
    </rPh>
    <phoneticPr fontId="2"/>
  </si>
  <si>
    <t>2.再生生コン（Co再生骨材H）</t>
    <rPh sb="2" eb="4">
      <t>サイセイ</t>
    </rPh>
    <rPh sb="10" eb="12">
      <t>サイセイ</t>
    </rPh>
    <rPh sb="12" eb="14">
      <t>コツザイ</t>
    </rPh>
    <phoneticPr fontId="2"/>
  </si>
  <si>
    <t>1.再生生コン（Co再生骨材H）</t>
    <rPh sb="2" eb="4">
      <t>サイセイ</t>
    </rPh>
    <rPh sb="10" eb="12">
      <t>サイセイ</t>
    </rPh>
    <rPh sb="12" eb="14">
      <t>コツザイ</t>
    </rPh>
    <phoneticPr fontId="2"/>
  </si>
  <si>
    <t>2.再生生コン（Co再生骨材M）</t>
    <rPh sb="2" eb="4">
      <t>サイセイ</t>
    </rPh>
    <rPh sb="10" eb="12">
      <t>サイセイ</t>
    </rPh>
    <rPh sb="12" eb="14">
      <t>コツザイ</t>
    </rPh>
    <phoneticPr fontId="2"/>
  </si>
  <si>
    <t>3.再生生コン（Co再生骨材M）</t>
    <rPh sb="2" eb="4">
      <t>サイセイ</t>
    </rPh>
    <rPh sb="10" eb="12">
      <t>サイセイ</t>
    </rPh>
    <rPh sb="12" eb="14">
      <t>コツザイ</t>
    </rPh>
    <phoneticPr fontId="2"/>
  </si>
  <si>
    <t>4.再生生コン（Co再生骨材L）</t>
    <rPh sb="2" eb="4">
      <t>サイセイ</t>
    </rPh>
    <rPh sb="10" eb="12">
      <t>サイセイ</t>
    </rPh>
    <rPh sb="12" eb="14">
      <t>コツザイ</t>
    </rPh>
    <phoneticPr fontId="2"/>
  </si>
  <si>
    <t>3.再生生コン（Co再生骨材L）</t>
    <rPh sb="2" eb="4">
      <t>サイセイ</t>
    </rPh>
    <rPh sb="10" eb="12">
      <t>サイセイ</t>
    </rPh>
    <rPh sb="12" eb="14">
      <t>コツザイ</t>
    </rPh>
    <phoneticPr fontId="2"/>
  </si>
  <si>
    <t>1.再生粗粒度アスコン</t>
    <rPh sb="2" eb="4">
      <t>サイセイ</t>
    </rPh>
    <phoneticPr fontId="2"/>
  </si>
  <si>
    <t>2.再生密粒度アスコン</t>
    <rPh sb="2" eb="4">
      <t>サイセイ</t>
    </rPh>
    <phoneticPr fontId="2"/>
  </si>
  <si>
    <t>3.再生細粒度アスコン</t>
    <rPh sb="2" eb="4">
      <t>サイセイ</t>
    </rPh>
    <phoneticPr fontId="2"/>
  </si>
  <si>
    <t>4.開粒度アスコン</t>
    <rPh sb="2" eb="3">
      <t>ヒラ</t>
    </rPh>
    <phoneticPr fontId="2"/>
  </si>
  <si>
    <t>5.改質アスコン</t>
    <rPh sb="2" eb="4">
      <t>カイシツ</t>
    </rPh>
    <phoneticPr fontId="2"/>
  </si>
  <si>
    <t>4.再生開粒度アスコン</t>
    <rPh sb="2" eb="4">
      <t>サイセイ</t>
    </rPh>
    <rPh sb="4" eb="5">
      <t>ヒラ</t>
    </rPh>
    <phoneticPr fontId="2"/>
  </si>
  <si>
    <t>5.再生改質アスコン</t>
    <rPh sb="2" eb="4">
      <t>サイセイ</t>
    </rPh>
    <rPh sb="4" eb="6">
      <t>カイシツ</t>
    </rPh>
    <phoneticPr fontId="2"/>
  </si>
  <si>
    <t>6.再生アスファルトモルタル</t>
    <rPh sb="2" eb="4">
      <t>サイセイ</t>
    </rPh>
    <phoneticPr fontId="2"/>
  </si>
  <si>
    <t>8.その他</t>
    <rPh sb="4" eb="5">
      <t>タ</t>
    </rPh>
    <phoneticPr fontId="2"/>
  </si>
  <si>
    <t>7.再生加熱アスファルト安定処理路盤材</t>
    <rPh sb="2" eb="4">
      <t>サイセイ</t>
    </rPh>
    <phoneticPr fontId="2"/>
  </si>
  <si>
    <t>1.水道（配水）用</t>
    <rPh sb="2" eb="4">
      <t>スイドウ</t>
    </rPh>
    <rPh sb="5" eb="7">
      <t>ハイスイ</t>
    </rPh>
    <rPh sb="8" eb="9">
      <t>ヨウ</t>
    </rPh>
    <phoneticPr fontId="2"/>
  </si>
  <si>
    <t>2.下水道用</t>
    <rPh sb="2" eb="5">
      <t>ゲスイドウ</t>
    </rPh>
    <rPh sb="5" eb="6">
      <t>ヨウ</t>
    </rPh>
    <phoneticPr fontId="2"/>
  </si>
  <si>
    <t>3.ｹｰﾌﾞﾙ用</t>
    <rPh sb="7" eb="8">
      <t>ヨウ</t>
    </rPh>
    <phoneticPr fontId="2"/>
  </si>
  <si>
    <t>4.農業用</t>
    <rPh sb="2" eb="5">
      <t>ノウギョウヨウ</t>
    </rPh>
    <phoneticPr fontId="2"/>
  </si>
  <si>
    <t>5.設備用</t>
    <rPh sb="2" eb="4">
      <t>セツビ</t>
    </rPh>
    <rPh sb="4" eb="5">
      <t>ヨウ</t>
    </rPh>
    <phoneticPr fontId="2"/>
  </si>
  <si>
    <t>6.その他</t>
    <rPh sb="4" eb="5">
      <t>タ</t>
    </rPh>
    <phoneticPr fontId="2"/>
  </si>
  <si>
    <t>5.ぐり石、割ぐり石、自然石</t>
    <rPh sb="11" eb="13">
      <t>シゼン</t>
    </rPh>
    <rPh sb="13" eb="14">
      <t>イシ</t>
    </rPh>
    <phoneticPr fontId="2"/>
  </si>
  <si>
    <t>石膏ボードについて</t>
    <rPh sb="0" eb="2">
      <t>セッコウ</t>
    </rPh>
    <phoneticPr fontId="2"/>
  </si>
  <si>
    <t>塩化ビニル管・継手について</t>
    <rPh sb="0" eb="2">
      <t>エンカ</t>
    </rPh>
    <rPh sb="5" eb="6">
      <t>カン</t>
    </rPh>
    <rPh sb="7" eb="9">
      <t>ツギテ</t>
    </rPh>
    <phoneticPr fontId="2"/>
  </si>
  <si>
    <t>1.壁</t>
    <rPh sb="2" eb="3">
      <t>カベ</t>
    </rPh>
    <phoneticPr fontId="2"/>
  </si>
  <si>
    <t>2.天井</t>
    <rPh sb="2" eb="4">
      <t>テンジョウ</t>
    </rPh>
    <phoneticPr fontId="2"/>
  </si>
  <si>
    <t>3.その他</t>
    <rPh sb="4" eb="5">
      <t>タ</t>
    </rPh>
    <phoneticPr fontId="2"/>
  </si>
  <si>
    <t>1.再生硬質塩化ビニル管</t>
    <rPh sb="2" eb="4">
      <t>サイセイ</t>
    </rPh>
    <rPh sb="4" eb="6">
      <t>コウシツ</t>
    </rPh>
    <rPh sb="6" eb="8">
      <t>エンカ</t>
    </rPh>
    <rPh sb="11" eb="12">
      <t>カン</t>
    </rPh>
    <phoneticPr fontId="2"/>
  </si>
  <si>
    <t>2.その他</t>
    <rPh sb="4" eb="5">
      <t>タ</t>
    </rPh>
    <phoneticPr fontId="2"/>
  </si>
  <si>
    <t>1.硬質塩化ビニル管</t>
    <rPh sb="2" eb="4">
      <t>コウシツ</t>
    </rPh>
    <rPh sb="4" eb="6">
      <t>エンカ</t>
    </rPh>
    <rPh sb="9" eb="10">
      <t>カン</t>
    </rPh>
    <phoneticPr fontId="2"/>
  </si>
  <si>
    <t>その他の建設資材について</t>
    <rPh sb="4" eb="6">
      <t>ケンセツ</t>
    </rPh>
    <rPh sb="6" eb="8">
      <t>シザイ</t>
    </rPh>
    <phoneticPr fontId="2"/>
  </si>
  <si>
    <t>（利用用途を具体的に記入して下さい）</t>
    <rPh sb="14" eb="15">
      <t>クダ</t>
    </rPh>
    <phoneticPr fontId="2"/>
  </si>
  <si>
    <t>（利用量の多い上位２品目の再生資材名称を具体的に記入して下さい）</t>
    <rPh sb="1" eb="3">
      <t>リヨウ</t>
    </rPh>
    <rPh sb="3" eb="4">
      <t>リョウ</t>
    </rPh>
    <rPh sb="5" eb="6">
      <t>オオ</t>
    </rPh>
    <rPh sb="7" eb="9">
      <t>ジョウイ</t>
    </rPh>
    <rPh sb="10" eb="12">
      <t>ヒンモク</t>
    </rPh>
    <phoneticPr fontId="2"/>
  </si>
  <si>
    <t>1.石膏ボード</t>
    <rPh sb="2" eb="4">
      <t>セッコウ</t>
    </rPh>
    <phoneticPr fontId="2"/>
  </si>
  <si>
    <t>2.シージング石膏ボード</t>
    <rPh sb="7" eb="9">
      <t>セッコウ</t>
    </rPh>
    <phoneticPr fontId="2"/>
  </si>
  <si>
    <t>3.強化石膏ボード</t>
    <rPh sb="2" eb="4">
      <t>キョウカ</t>
    </rPh>
    <rPh sb="4" eb="6">
      <t>セッコウ</t>
    </rPh>
    <phoneticPr fontId="2"/>
  </si>
  <si>
    <t>4.化粧石膏ボード</t>
    <rPh sb="2" eb="4">
      <t>ケショウ</t>
    </rPh>
    <rPh sb="4" eb="6">
      <t>セッコウ</t>
    </rPh>
    <phoneticPr fontId="2"/>
  </si>
  <si>
    <t>5.石膏ラスボード</t>
    <rPh sb="2" eb="4">
      <t>セッコウ</t>
    </rPh>
    <phoneticPr fontId="2"/>
  </si>
  <si>
    <t>搬出先名称</t>
    <rPh sb="0" eb="2">
      <t>ハンシュツ</t>
    </rPh>
    <rPh sb="2" eb="3">
      <t>サキ</t>
    </rPh>
    <rPh sb="3" eb="5">
      <t>メイショウ</t>
    </rPh>
    <phoneticPr fontId="2"/>
  </si>
  <si>
    <t>（柱、ボードなど木製資材が廃棄物となったもの）</t>
    <rPh sb="1" eb="2">
      <t>ハシラ</t>
    </rPh>
    <rPh sb="8" eb="10">
      <t>モクセイ</t>
    </rPh>
    <rPh sb="10" eb="12">
      <t>シザイ</t>
    </rPh>
    <rPh sb="13" eb="16">
      <t>ハイキブツ</t>
    </rPh>
    <phoneticPr fontId="2"/>
  </si>
  <si>
    <t>その他がれき類</t>
    <rPh sb="2" eb="3">
      <t>タ</t>
    </rPh>
    <rPh sb="6" eb="7">
      <t>タグイ</t>
    </rPh>
    <phoneticPr fontId="2"/>
  </si>
  <si>
    <t>（立木、除根材などが廃棄物となったもの）</t>
    <rPh sb="1" eb="2">
      <t>タ</t>
    </rPh>
    <rPh sb="2" eb="3">
      <t>キ</t>
    </rPh>
    <rPh sb="4" eb="5">
      <t>ジョ</t>
    </rPh>
    <rPh sb="5" eb="6">
      <t>コン</t>
    </rPh>
    <rPh sb="6" eb="7">
      <t>ザイ</t>
    </rPh>
    <rPh sb="10" eb="13">
      <t>ハイキブツ</t>
    </rPh>
    <phoneticPr fontId="2"/>
  </si>
  <si>
    <t>建設汚泥</t>
    <rPh sb="0" eb="2">
      <t>ケンセツ</t>
    </rPh>
    <rPh sb="2" eb="4">
      <t>オデイ</t>
    </rPh>
    <phoneticPr fontId="2"/>
  </si>
  <si>
    <t>金属くず</t>
    <rPh sb="0" eb="2">
      <t>キンゾク</t>
    </rPh>
    <phoneticPr fontId="2"/>
  </si>
  <si>
    <t>廃塩化ビニル管・継手</t>
    <rPh sb="0" eb="1">
      <t>ハイ</t>
    </rPh>
    <rPh sb="1" eb="3">
      <t>エンカ</t>
    </rPh>
    <rPh sb="6" eb="7">
      <t>カン</t>
    </rPh>
    <rPh sb="8" eb="9">
      <t>ツギ</t>
    </rPh>
    <rPh sb="9" eb="10">
      <t>テ</t>
    </rPh>
    <phoneticPr fontId="2"/>
  </si>
  <si>
    <t>廃プラスチック
（廃塩化ビニル管・継手を除く）</t>
    <rPh sb="9" eb="10">
      <t>ハイ</t>
    </rPh>
    <rPh sb="10" eb="12">
      <t>エンカ</t>
    </rPh>
    <rPh sb="15" eb="16">
      <t>カン</t>
    </rPh>
    <rPh sb="17" eb="19">
      <t>ツギテ</t>
    </rPh>
    <rPh sb="20" eb="21">
      <t>ノゾ</t>
    </rPh>
    <phoneticPr fontId="2"/>
  </si>
  <si>
    <t>廃石膏ボード</t>
    <rPh sb="0" eb="1">
      <t>ハイ</t>
    </rPh>
    <rPh sb="1" eb="3">
      <t>セッコウ</t>
    </rPh>
    <phoneticPr fontId="2"/>
  </si>
  <si>
    <t>紙くず</t>
    <rPh sb="0" eb="1">
      <t>カミ</t>
    </rPh>
    <phoneticPr fontId="2"/>
  </si>
  <si>
    <t>その他の分別
された廃棄物</t>
    <rPh sb="0" eb="3">
      <t>ソノタ</t>
    </rPh>
    <rPh sb="4" eb="6">
      <t>ブンベツ</t>
    </rPh>
    <rPh sb="10" eb="13">
      <t>ハイキブツ</t>
    </rPh>
    <phoneticPr fontId="2"/>
  </si>
  <si>
    <t>混合状態の廃棄物</t>
    <rPh sb="0" eb="2">
      <t>コンゴウ</t>
    </rPh>
    <rPh sb="2" eb="4">
      <t>ジョウタイ</t>
    </rPh>
    <rPh sb="5" eb="8">
      <t>ハイキブツ</t>
    </rPh>
    <phoneticPr fontId="2"/>
  </si>
  <si>
    <t>(建設混合廃棄物)</t>
    <rPh sb="1" eb="3">
      <t>ケンセツ</t>
    </rPh>
    <rPh sb="3" eb="5">
      <t>コンゴウ</t>
    </rPh>
    <rPh sb="5" eb="8">
      <t>ハイキブツ</t>
    </rPh>
    <phoneticPr fontId="2"/>
  </si>
  <si>
    <t>建設発生土</t>
    <rPh sb="0" eb="2">
      <t>ケンセツ</t>
    </rPh>
    <rPh sb="2" eb="4">
      <t>ハッセイ</t>
    </rPh>
    <rPh sb="4" eb="5">
      <t>ド</t>
    </rPh>
    <phoneticPr fontId="2"/>
  </si>
  <si>
    <t>建</t>
    <rPh sb="0" eb="1">
      <t>ケン</t>
    </rPh>
    <phoneticPr fontId="2"/>
  </si>
  <si>
    <t>設</t>
    <rPh sb="0" eb="1">
      <t>セツ</t>
    </rPh>
    <phoneticPr fontId="2"/>
  </si>
  <si>
    <t>発</t>
    <rPh sb="0" eb="1">
      <t>ハツ</t>
    </rPh>
    <phoneticPr fontId="2"/>
  </si>
  <si>
    <t>浚渫土</t>
    <rPh sb="0" eb="2">
      <t>シュンセツ</t>
    </rPh>
    <rPh sb="2" eb="3">
      <t>ド</t>
    </rPh>
    <phoneticPr fontId="2"/>
  </si>
  <si>
    <t>【建設廃棄物の場合】</t>
    <rPh sb="1" eb="3">
      <t>ケンセツ</t>
    </rPh>
    <rPh sb="3" eb="6">
      <t>ハイキブツ</t>
    </rPh>
    <rPh sb="7" eb="9">
      <t>バアイ</t>
    </rPh>
    <phoneticPr fontId="2"/>
  </si>
  <si>
    <t>【建設発生土の場合】</t>
    <rPh sb="1" eb="3">
      <t>ケンセツ</t>
    </rPh>
    <rPh sb="3" eb="6">
      <t>ハッセイド</t>
    </rPh>
    <rPh sb="7" eb="9">
      <t>バアイ</t>
    </rPh>
    <phoneticPr fontId="2"/>
  </si>
  <si>
    <t>1.売却</t>
    <rPh sb="2" eb="4">
      <t>バイキャク</t>
    </rPh>
    <phoneticPr fontId="2"/>
  </si>
  <si>
    <t>8.廃棄物最終処分場（海面処分場）</t>
    <rPh sb="2" eb="5">
      <t>ハイキブツ</t>
    </rPh>
    <rPh sb="5" eb="7">
      <t>サイシュウ</t>
    </rPh>
    <rPh sb="7" eb="10">
      <t>ショブンジョウ</t>
    </rPh>
    <rPh sb="11" eb="13">
      <t>カイメン</t>
    </rPh>
    <rPh sb="13" eb="16">
      <t>ショブンジョウ</t>
    </rPh>
    <phoneticPr fontId="2"/>
  </si>
  <si>
    <t>2.他の工事現場</t>
    <rPh sb="2" eb="3">
      <t>タ</t>
    </rPh>
    <rPh sb="4" eb="6">
      <t>コウジ</t>
    </rPh>
    <rPh sb="6" eb="8">
      <t>ゲンバ</t>
    </rPh>
    <phoneticPr fontId="2"/>
  </si>
  <si>
    <t>2.他の工事現場（内陸）</t>
    <rPh sb="2" eb="3">
      <t>タ</t>
    </rPh>
    <rPh sb="4" eb="6">
      <t>コウジ</t>
    </rPh>
    <rPh sb="6" eb="8">
      <t>ゲンバ</t>
    </rPh>
    <rPh sb="9" eb="11">
      <t>ナイリク</t>
    </rPh>
    <phoneticPr fontId="2"/>
  </si>
  <si>
    <t>3.広域認定制度による処理</t>
    <rPh sb="2" eb="4">
      <t>コウイキ</t>
    </rPh>
    <rPh sb="4" eb="6">
      <t>ニンテイ</t>
    </rPh>
    <rPh sb="6" eb="8">
      <t>セイド</t>
    </rPh>
    <rPh sb="11" eb="13">
      <t>ショリ</t>
    </rPh>
    <phoneticPr fontId="2"/>
  </si>
  <si>
    <t>3.他の工事現場（海面）</t>
    <rPh sb="2" eb="3">
      <t>タ</t>
    </rPh>
    <rPh sb="4" eb="6">
      <t>コウジ</t>
    </rPh>
    <rPh sb="6" eb="8">
      <t>ゲンバ</t>
    </rPh>
    <rPh sb="9" eb="11">
      <t>カイメン</t>
    </rPh>
    <phoneticPr fontId="2"/>
  </si>
  <si>
    <t>5.中間処理施設（合材プラント以外の再資源化施設）</t>
    <rPh sb="2" eb="4">
      <t>チュウカン</t>
    </rPh>
    <rPh sb="4" eb="6">
      <t>ショリ</t>
    </rPh>
    <rPh sb="6" eb="8">
      <t>シセツ</t>
    </rPh>
    <rPh sb="9" eb="10">
      <t>ゴウ</t>
    </rPh>
    <rPh sb="10" eb="11">
      <t>ザイ</t>
    </rPh>
    <rPh sb="15" eb="17">
      <t>イガイ</t>
    </rPh>
    <rPh sb="18" eb="22">
      <t>サイシゲンカ</t>
    </rPh>
    <rPh sb="22" eb="24">
      <t>シセツ</t>
    </rPh>
    <phoneticPr fontId="2"/>
  </si>
  <si>
    <t>6.中間処理施設（サーマルリサイクル）</t>
    <rPh sb="2" eb="4">
      <t>チュウカン</t>
    </rPh>
    <rPh sb="4" eb="6">
      <t>ショリ</t>
    </rPh>
    <rPh sb="6" eb="8">
      <t>シセツ</t>
    </rPh>
    <phoneticPr fontId="2"/>
  </si>
  <si>
    <t>7.中間処理施設（単純焼却）</t>
    <rPh sb="2" eb="4">
      <t>チュウカン</t>
    </rPh>
    <rPh sb="4" eb="6">
      <t>ショリ</t>
    </rPh>
    <rPh sb="6" eb="8">
      <t>シセツ</t>
    </rPh>
    <rPh sb="9" eb="11">
      <t>タンジュン</t>
    </rPh>
    <rPh sb="11" eb="13">
      <t>ショウキャク</t>
    </rPh>
    <phoneticPr fontId="2"/>
  </si>
  <si>
    <t>2.建設資材利用計画</t>
    <phoneticPr fontId="2"/>
  </si>
  <si>
    <t>※解体工事については、建築面積をご記入いただかなくても結構です。</t>
    <phoneticPr fontId="2"/>
  </si>
  <si>
    <r>
      <t>建　設　資　材　</t>
    </r>
    <r>
      <rPr>
        <sz val="10"/>
        <rFont val="ＭＳ Ｐゴシック"/>
        <family val="3"/>
        <charset val="128"/>
      </rPr>
      <t>（新材を含む全体の利用状況）</t>
    </r>
    <rPh sb="9" eb="11">
      <t>シンザイ</t>
    </rPh>
    <rPh sb="12" eb="13">
      <t>フク</t>
    </rPh>
    <rPh sb="14" eb="16">
      <t>ゼンタイ</t>
    </rPh>
    <rPh sb="17" eb="19">
      <t>リヨウ</t>
    </rPh>
    <rPh sb="19" eb="21">
      <t>ジョウキョウ</t>
    </rPh>
    <phoneticPr fontId="2"/>
  </si>
  <si>
    <t>（再生資材を利用した場合に記入して下さい）</t>
    <phoneticPr fontId="2"/>
  </si>
  <si>
    <r>
      <t>締めｍ</t>
    </r>
    <r>
      <rPr>
        <vertAlign val="superscript"/>
        <sz val="8"/>
        <rFont val="ＭＳ Ｐゴシック"/>
        <family val="3"/>
        <charset val="128"/>
      </rPr>
      <t>3</t>
    </r>
    <rPh sb="0" eb="1">
      <t>シ</t>
    </rPh>
    <phoneticPr fontId="2"/>
  </si>
  <si>
    <r>
      <t>ｍ</t>
    </r>
    <r>
      <rPr>
        <vertAlign val="superscript"/>
        <sz val="8"/>
        <rFont val="ＭＳ Ｐゴシック"/>
        <family val="3"/>
        <charset val="128"/>
      </rPr>
      <t>3</t>
    </r>
    <phoneticPr fontId="2"/>
  </si>
  <si>
    <t>その他の</t>
    <phoneticPr fontId="2"/>
  </si>
  <si>
    <t>2.他の工事現場（内陸）</t>
    <rPh sb="9" eb="11">
      <t>ナイリク</t>
    </rPh>
    <phoneticPr fontId="2"/>
  </si>
  <si>
    <t>3.他の工事現場（海面）</t>
    <rPh sb="9" eb="11">
      <t>カイメン</t>
    </rPh>
    <phoneticPr fontId="2"/>
  </si>
  <si>
    <t>5.土砂ストックヤード</t>
    <rPh sb="2" eb="4">
      <t>ドシャ</t>
    </rPh>
    <phoneticPr fontId="2"/>
  </si>
  <si>
    <t>2.密粒度アスコン</t>
    <phoneticPr fontId="2"/>
  </si>
  <si>
    <t>6.アスファルトモルタル</t>
    <phoneticPr fontId="2"/>
  </si>
  <si>
    <t>7.加熱アスファルト安定処理路盤材</t>
    <phoneticPr fontId="2"/>
  </si>
  <si>
    <t>6.その他</t>
    <phoneticPr fontId="2"/>
  </si>
  <si>
    <t>（利用量の多い上位２品目を具体的に記入して下さい）</t>
    <phoneticPr fontId="2"/>
  </si>
  <si>
    <t>様式２・ロ</t>
    <phoneticPr fontId="2"/>
  </si>
  <si>
    <t>再生資源利用促進計画書　－建設副産物搬出工事用－</t>
    <phoneticPr fontId="2"/>
  </si>
  <si>
    <t>2.建設副産物搬出計画</t>
    <phoneticPr fontId="2"/>
  </si>
  <si>
    <t>現　場　外　搬　出　に　つ　い　て</t>
    <phoneticPr fontId="2"/>
  </si>
  <si>
    <t>④現場外搬出量</t>
    <phoneticPr fontId="2"/>
  </si>
  <si>
    <t>②利用量</t>
    <phoneticPr fontId="2"/>
  </si>
  <si>
    <t>③減量化量</t>
    <phoneticPr fontId="2"/>
  </si>
  <si>
    <t>2ヶ所まで記入できます。3ヶ所以上に</t>
    <phoneticPr fontId="2"/>
  </si>
  <si>
    <t>②+③+⑤</t>
    <phoneticPr fontId="2"/>
  </si>
  <si>
    <t>①</t>
    <phoneticPr fontId="2"/>
  </si>
  <si>
    <t>特定建設
資材廃棄物</t>
    <phoneticPr fontId="2"/>
  </si>
  <si>
    <t>建設発生木材A</t>
    <phoneticPr fontId="2"/>
  </si>
  <si>
    <t>建設発生木材B</t>
    <phoneticPr fontId="2"/>
  </si>
  <si>
    <r>
      <t>地山ｍ</t>
    </r>
    <r>
      <rPr>
        <vertAlign val="superscript"/>
        <sz val="8"/>
        <rFont val="ＭＳ Ｐゴシック"/>
        <family val="3"/>
        <charset val="128"/>
      </rPr>
      <t>3</t>
    </r>
    <rPh sb="0" eb="1">
      <t>ジ</t>
    </rPh>
    <rPh sb="1" eb="2">
      <t>ヤマ</t>
    </rPh>
    <phoneticPr fontId="2"/>
  </si>
  <si>
    <t>9.廃棄物最終処分場（内陸処分場）</t>
    <phoneticPr fontId="2"/>
  </si>
  <si>
    <t>4.中間処理施設（アスファルト合材プラント）</t>
    <phoneticPr fontId="2"/>
  </si>
  <si>
    <t>様式１</t>
    <phoneticPr fontId="2"/>
  </si>
  <si>
    <t>再生資源利用実施書　－建設資材搬入工事用－</t>
    <phoneticPr fontId="2"/>
  </si>
  <si>
    <t>再生資源利用促進実施書　－建設副産物搬出工事用－</t>
    <phoneticPr fontId="2"/>
  </si>
  <si>
    <t>（再生資源の利用に関する特記事項等）</t>
    <phoneticPr fontId="2"/>
  </si>
  <si>
    <t>10.山砂、山土などの新材（採取土、購入土）</t>
    <rPh sb="11" eb="12">
      <t>シン</t>
    </rPh>
    <rPh sb="12" eb="13">
      <t>ザイ</t>
    </rPh>
    <phoneticPr fontId="2"/>
  </si>
  <si>
    <t>9.再生コンクリート砂</t>
    <phoneticPr fontId="2"/>
  </si>
  <si>
    <t>5.浚渫土以外の泥土</t>
    <rPh sb="5" eb="7">
      <t>イガイ</t>
    </rPh>
    <rPh sb="8" eb="10">
      <t>デイド</t>
    </rPh>
    <phoneticPr fontId="2"/>
  </si>
  <si>
    <t>6.浚渫土</t>
    <phoneticPr fontId="2"/>
  </si>
  <si>
    <t>7.土質改良土</t>
    <phoneticPr fontId="2"/>
  </si>
  <si>
    <t>8.建設汚泥処理土</t>
    <rPh sb="6" eb="8">
      <t>ショリ</t>
    </rPh>
    <rPh sb="8" eb="9">
      <t>ド</t>
    </rPh>
    <phoneticPr fontId="2"/>
  </si>
  <si>
    <t>コード*13</t>
    <phoneticPr fontId="2"/>
  </si>
  <si>
    <t>浚渫土以外の泥土</t>
    <rPh sb="0" eb="2">
      <t>シュンセツ</t>
    </rPh>
    <rPh sb="2" eb="3">
      <t>ツチ</t>
    </rPh>
    <rPh sb="3" eb="5">
      <t>イガイ</t>
    </rPh>
    <rPh sb="6" eb="8">
      <t>デイド</t>
    </rPh>
    <phoneticPr fontId="2"/>
  </si>
  <si>
    <t>(建設汚泥を除く)</t>
    <phoneticPr fontId="2"/>
  </si>
  <si>
    <t>場外搬出時
の性状</t>
    <phoneticPr fontId="2"/>
  </si>
  <si>
    <t>（掘削等）
=②+③+④</t>
    <phoneticPr fontId="2"/>
  </si>
  <si>
    <t>用途
ｺｰﾄﾞ
*10</t>
    <phoneticPr fontId="2"/>
  </si>
  <si>
    <t>減量法
ｺｰﾄﾞ
*11</t>
    <phoneticPr fontId="2"/>
  </si>
  <si>
    <t>施工条件の
内容
ｺｰﾄﾞ＊12</t>
    <phoneticPr fontId="2"/>
  </si>
  <si>
    <t>　搬出先場所住所</t>
    <rPh sb="6" eb="8">
      <t>ジュウショ</t>
    </rPh>
    <phoneticPr fontId="2"/>
  </si>
  <si>
    <t>搬出先
の種類
ｺｰﾄﾞ
*13</t>
    <phoneticPr fontId="2"/>
  </si>
  <si>
    <t>うち現場内
改良分</t>
    <phoneticPr fontId="2"/>
  </si>
  <si>
    <t>再生資源利用
促　進　率</t>
    <phoneticPr fontId="2"/>
  </si>
  <si>
    <t>⑤再生資源
利用促進量</t>
    <phoneticPr fontId="2"/>
  </si>
  <si>
    <t>再生資材の供給元場所住所</t>
    <phoneticPr fontId="2"/>
  </si>
  <si>
    <t>・ｺﾝｸﾘｰﾄ</t>
    <phoneticPr fontId="2"/>
  </si>
  <si>
    <t>アスファルト・コンクリートについて</t>
    <phoneticPr fontId="2"/>
  </si>
  <si>
    <t>小数点第三位まで</t>
    <rPh sb="0" eb="3">
      <t>ショウスウテン</t>
    </rPh>
    <rPh sb="3" eb="4">
      <t>ダイ</t>
    </rPh>
    <rPh sb="4" eb="5">
      <t>サン</t>
    </rPh>
    <rPh sb="5" eb="6">
      <t>イ</t>
    </rPh>
    <phoneticPr fontId="2"/>
  </si>
  <si>
    <t>小数点第三位まで</t>
    <rPh sb="4" eb="5">
      <t>サン</t>
    </rPh>
    <phoneticPr fontId="2"/>
  </si>
  <si>
    <t>4.土質改良プラント</t>
    <rPh sb="2" eb="4">
      <t>ドシツ</t>
    </rPh>
    <rPh sb="4" eb="6">
      <t>カイリョウ</t>
    </rPh>
    <phoneticPr fontId="2"/>
  </si>
  <si>
    <t>5.工事予定地・仮置場・ｽﾄｯｸﾔｰﾄﾞ</t>
    <rPh sb="2" eb="4">
      <t>コウジ</t>
    </rPh>
    <rPh sb="4" eb="7">
      <t>ヨテイチ</t>
    </rPh>
    <rPh sb="8" eb="9">
      <t>カリ</t>
    </rPh>
    <rPh sb="9" eb="11">
      <t>オキバ</t>
    </rPh>
    <phoneticPr fontId="2"/>
  </si>
  <si>
    <t>6.工事予定地・仮置場・ｽﾄｯｸﾔｰﾄﾞ</t>
    <rPh sb="2" eb="4">
      <t>コウジ</t>
    </rPh>
    <rPh sb="4" eb="7">
      <t>ヨテイチ</t>
    </rPh>
    <rPh sb="8" eb="9">
      <t>カリ</t>
    </rPh>
    <rPh sb="9" eb="11">
      <t>オキバ</t>
    </rPh>
    <phoneticPr fontId="2"/>
  </si>
  <si>
    <t>7.採石場・砂利採取跡地等復旧事業</t>
    <rPh sb="2" eb="5">
      <t>サイセキジョウ</t>
    </rPh>
    <rPh sb="6" eb="8">
      <t>ジャリ</t>
    </rPh>
    <rPh sb="8" eb="10">
      <t>サイシュ</t>
    </rPh>
    <rPh sb="10" eb="12">
      <t>アトチ</t>
    </rPh>
    <rPh sb="12" eb="13">
      <t>トウ</t>
    </rPh>
    <rPh sb="13" eb="15">
      <t>フッキュウ</t>
    </rPh>
    <rPh sb="15" eb="17">
      <t>ジギョウ</t>
    </rPh>
    <phoneticPr fontId="2"/>
  </si>
  <si>
    <t>注記）</t>
    <rPh sb="0" eb="2">
      <t>チュウキ</t>
    </rPh>
    <phoneticPr fontId="2"/>
  </si>
  <si>
    <t>・</t>
    <phoneticPr fontId="2"/>
  </si>
  <si>
    <t>一般廃棄物は記入しないで下さい。</t>
    <rPh sb="0" eb="2">
      <t>イッパン</t>
    </rPh>
    <rPh sb="2" eb="5">
      <t>ハイキブツ</t>
    </rPh>
    <rPh sb="6" eb="8">
      <t>キニュウ</t>
    </rPh>
    <rPh sb="12" eb="13">
      <t>クダ</t>
    </rPh>
    <phoneticPr fontId="2"/>
  </si>
  <si>
    <t>土壌汚染対策法に基づき処理する土壌は記入しないで下さい。</t>
    <rPh sb="0" eb="2">
      <t>ドジョウ</t>
    </rPh>
    <rPh sb="2" eb="4">
      <t>オセン</t>
    </rPh>
    <rPh sb="4" eb="6">
      <t>タイサク</t>
    </rPh>
    <rPh sb="6" eb="7">
      <t>ホウ</t>
    </rPh>
    <rPh sb="8" eb="9">
      <t>モト</t>
    </rPh>
    <rPh sb="11" eb="13">
      <t>ショリ</t>
    </rPh>
    <rPh sb="15" eb="17">
      <t>ドジョウ</t>
    </rPh>
    <rPh sb="18" eb="20">
      <t>キニュウ</t>
    </rPh>
    <rPh sb="24" eb="25">
      <t>クダ</t>
    </rPh>
    <phoneticPr fontId="2"/>
  </si>
  <si>
    <t>万円</t>
    <rPh sb="0" eb="1">
      <t>マン</t>
    </rPh>
    <phoneticPr fontId="2"/>
  </si>
  <si>
    <t>（再利用の目的がある場合）</t>
    <rPh sb="3" eb="4">
      <t>サキ</t>
    </rPh>
    <rPh sb="5" eb="7">
      <t>モクテキ</t>
    </rPh>
    <rPh sb="10" eb="12">
      <t>バアイ</t>
    </rPh>
    <phoneticPr fontId="2"/>
  </si>
  <si>
    <t>（再利用の目的がない場合）</t>
    <rPh sb="5" eb="7">
      <t>モクテキ</t>
    </rPh>
    <rPh sb="10" eb="12">
      <t>バアイ</t>
    </rPh>
    <phoneticPr fontId="2"/>
  </si>
  <si>
    <t>9.廃棄物最終処分場（覆土以外の受入）</t>
    <rPh sb="2" eb="5">
      <t>ハイキブツ</t>
    </rPh>
    <rPh sb="5" eb="7">
      <t>サイシュウ</t>
    </rPh>
    <rPh sb="7" eb="10">
      <t>ショブンジョウ</t>
    </rPh>
    <rPh sb="11" eb="13">
      <t>フクド</t>
    </rPh>
    <rPh sb="13" eb="15">
      <t>イガイ</t>
    </rPh>
    <rPh sb="16" eb="18">
      <t>ウケイレ</t>
    </rPh>
    <phoneticPr fontId="2"/>
  </si>
  <si>
    <t>10.土捨場・残土処分場</t>
    <rPh sb="3" eb="4">
      <t>ド</t>
    </rPh>
    <rPh sb="4" eb="5">
      <t>ス</t>
    </rPh>
    <rPh sb="5" eb="6">
      <t>バ</t>
    </rPh>
    <rPh sb="7" eb="9">
      <t>ザンド</t>
    </rPh>
    <rPh sb="9" eb="11">
      <t>ショブン</t>
    </rPh>
    <rPh sb="11" eb="12">
      <t>ジョウ</t>
    </rPh>
    <phoneticPr fontId="2"/>
  </si>
  <si>
    <t>8.廃棄物最終処分場（覆土としての受入）</t>
    <rPh sb="2" eb="5">
      <t>ハイキブツ</t>
    </rPh>
    <rPh sb="5" eb="7">
      <t>サイシュウ</t>
    </rPh>
    <rPh sb="7" eb="10">
      <t>ショブンジョウ</t>
    </rPh>
    <rPh sb="11" eb="13">
      <t>フクド</t>
    </rPh>
    <rPh sb="17" eb="19">
      <t>ウケイ</t>
    </rPh>
    <phoneticPr fontId="2"/>
  </si>
  <si>
    <t>※ 6,9,10へ搬出した場合は、有効利用とみなされません。</t>
    <rPh sb="9" eb="11">
      <t>ハンシュツ</t>
    </rPh>
    <rPh sb="13" eb="15">
      <t>バアイ</t>
    </rPh>
    <rPh sb="17" eb="19">
      <t>ユウコウ</t>
    </rPh>
    <rPh sb="19" eb="21">
      <t>リヨウ</t>
    </rPh>
    <phoneticPr fontId="2"/>
  </si>
  <si>
    <t>7.無筋ｺﾝｸﾘｰﾄ二次製品（ﾘﾕｰｽ品）</t>
    <rPh sb="2" eb="4">
      <t>ムキン</t>
    </rPh>
    <rPh sb="10" eb="12">
      <t>ニジ</t>
    </rPh>
    <rPh sb="12" eb="14">
      <t>セイヒン</t>
    </rPh>
    <rPh sb="19" eb="20">
      <t>ヒン</t>
    </rPh>
    <phoneticPr fontId="2"/>
  </si>
  <si>
    <t>2.有筋ｺﾝｸﾘｰﾄ二次製品（ﾘﾕｰｽ品）</t>
    <rPh sb="2" eb="3">
      <t>ア</t>
    </rPh>
    <rPh sb="3" eb="4">
      <t>スジ</t>
    </rPh>
    <rPh sb="10" eb="12">
      <t>ニジ</t>
    </rPh>
    <rPh sb="12" eb="14">
      <t>セイヒン</t>
    </rPh>
    <rPh sb="19" eb="20">
      <t>ヒン</t>
    </rPh>
    <phoneticPr fontId="2"/>
  </si>
  <si>
    <t>6.無筋ｺﾝｸﾘｰﾄ二次製品（ﾊﾞｰｼﾞﾝ骨材）</t>
    <rPh sb="21" eb="23">
      <t>コツザイ</t>
    </rPh>
    <phoneticPr fontId="2"/>
  </si>
  <si>
    <t>10.その他</t>
    <rPh sb="5" eb="6">
      <t>タ</t>
    </rPh>
    <phoneticPr fontId="2"/>
  </si>
  <si>
    <t>8.再生無筋ｺﾝｸﾘｰﾄ二次製品（Co再生骨材）</t>
    <rPh sb="2" eb="4">
      <t>サイセイ</t>
    </rPh>
    <rPh sb="4" eb="6">
      <t>ムキン</t>
    </rPh>
    <rPh sb="11" eb="13">
      <t>ニジ</t>
    </rPh>
    <rPh sb="13" eb="15">
      <t>セイヒン</t>
    </rPh>
    <rPh sb="19" eb="21">
      <t>サイセイ</t>
    </rPh>
    <rPh sb="21" eb="23">
      <t>コツザイ</t>
    </rPh>
    <phoneticPr fontId="2"/>
  </si>
  <si>
    <t>1.有筋ｺﾝｸﾘｰﾄ二次製品（ﾊﾞｰｼﾞﾝ骨材）</t>
    <rPh sb="21" eb="23">
      <t>コツザイ</t>
    </rPh>
    <phoneticPr fontId="2"/>
  </si>
  <si>
    <t>3.再生有筋ｺﾝｸﾘｰﾄ二次製品（Co再生骨材）</t>
    <rPh sb="2" eb="4">
      <t>サイセイ</t>
    </rPh>
    <rPh sb="4" eb="5">
      <t>ア</t>
    </rPh>
    <rPh sb="5" eb="6">
      <t>キン</t>
    </rPh>
    <rPh sb="12" eb="14">
      <t>ニジ</t>
    </rPh>
    <rPh sb="14" eb="16">
      <t>セイヒン</t>
    </rPh>
    <rPh sb="19" eb="21">
      <t>サイセイ</t>
    </rPh>
    <rPh sb="21" eb="23">
      <t>コツザイ</t>
    </rPh>
    <phoneticPr fontId="2"/>
  </si>
  <si>
    <t>5.その他</t>
    <rPh sb="4" eb="5">
      <t>タ</t>
    </rPh>
    <phoneticPr fontId="2"/>
  </si>
  <si>
    <t>9.再生無筋ｺﾝｸﾘｰﾄ二次製品（その他再生材）</t>
    <rPh sb="2" eb="4">
      <t>サイセイ</t>
    </rPh>
    <rPh sb="4" eb="6">
      <t>ムキン</t>
    </rPh>
    <rPh sb="11" eb="13">
      <t>ニジ</t>
    </rPh>
    <rPh sb="13" eb="15">
      <t>セイヒン</t>
    </rPh>
    <rPh sb="19" eb="20">
      <t>タ</t>
    </rPh>
    <rPh sb="20" eb="22">
      <t>サイセイ</t>
    </rPh>
    <rPh sb="22" eb="23">
      <t>ザイ</t>
    </rPh>
    <phoneticPr fontId="2"/>
  </si>
  <si>
    <t>5.再生生コン（その他再生材）</t>
    <rPh sb="2" eb="4">
      <t>サイセイ</t>
    </rPh>
    <rPh sb="10" eb="11">
      <t>タ</t>
    </rPh>
    <rPh sb="11" eb="13">
      <t>サイセイ</t>
    </rPh>
    <rPh sb="13" eb="14">
      <t>ザイ</t>
    </rPh>
    <phoneticPr fontId="2"/>
  </si>
  <si>
    <t>4.再生有筋ｺﾝｸﾘｰﾄ二次製品（その他再生材）</t>
    <rPh sb="2" eb="4">
      <t>サイセイ</t>
    </rPh>
    <rPh sb="4" eb="5">
      <t>ア</t>
    </rPh>
    <rPh sb="5" eb="6">
      <t>キン</t>
    </rPh>
    <rPh sb="12" eb="14">
      <t>ニジ</t>
    </rPh>
    <rPh sb="14" eb="16">
      <t>セイヒン</t>
    </rPh>
    <rPh sb="19" eb="20">
      <t>ホカ</t>
    </rPh>
    <rPh sb="20" eb="22">
      <t>サイセイ</t>
    </rPh>
    <rPh sb="22" eb="23">
      <t>ザイ</t>
    </rPh>
    <phoneticPr fontId="2"/>
  </si>
  <si>
    <t>4.再生生コン（その他再生材）</t>
    <rPh sb="2" eb="4">
      <t>サイセイ</t>
    </rPh>
    <rPh sb="10" eb="11">
      <t>タ</t>
    </rPh>
    <rPh sb="11" eb="13">
      <t>サイセイ</t>
    </rPh>
    <rPh sb="13" eb="14">
      <t>ザイ</t>
    </rPh>
    <phoneticPr fontId="2"/>
  </si>
  <si>
    <t>法人番号</t>
    <rPh sb="0" eb="2">
      <t>ホウジン</t>
    </rPh>
    <rPh sb="2" eb="4">
      <t>バンゴウ</t>
    </rPh>
    <phoneticPr fontId="2"/>
  </si>
  <si>
    <t>－「建設リサイクルガイドライン」、「建設リサイクル法第18条再資源化報告」、「H30建設副産物実態調査」対応版－</t>
    <rPh sb="2" eb="4">
      <t>ケンセツ</t>
    </rPh>
    <rPh sb="18" eb="20">
      <t>ケンセツ</t>
    </rPh>
    <rPh sb="25" eb="26">
      <t>ホウ</t>
    </rPh>
    <rPh sb="26" eb="27">
      <t>ダイ</t>
    </rPh>
    <rPh sb="29" eb="30">
      <t>ジョウ</t>
    </rPh>
    <rPh sb="30" eb="34">
      <t>サイシゲンカ</t>
    </rPh>
    <rPh sb="34" eb="36">
      <t>ホウコク</t>
    </rPh>
    <rPh sb="42" eb="44">
      <t>ケンセツ</t>
    </rPh>
    <rPh sb="44" eb="47">
      <t>フクサンブツ</t>
    </rPh>
    <rPh sb="47" eb="49">
      <t>ジッタイ</t>
    </rPh>
    <rPh sb="49" eb="51">
      <t>チョウサ</t>
    </rPh>
    <rPh sb="52" eb="54">
      <t>タイオウ</t>
    </rPh>
    <rPh sb="54" eb="55">
      <t>バン</t>
    </rPh>
    <phoneticPr fontId="2"/>
  </si>
  <si>
    <t>5.無筋ｺﾝｸﾘｰﾄ二次製品（ﾘﾕｰｽ品）</t>
    <rPh sb="2" eb="4">
      <t>ムキン</t>
    </rPh>
    <rPh sb="10" eb="12">
      <t>ニジ</t>
    </rPh>
    <rPh sb="12" eb="14">
      <t>セイヒン</t>
    </rPh>
    <rPh sb="19" eb="20">
      <t>ヒン</t>
    </rPh>
    <phoneticPr fontId="2"/>
  </si>
  <si>
    <t>6.再生無筋ｺﾝｸﾘｰﾄ二次製品（Co再生骨材）</t>
    <rPh sb="19" eb="21">
      <t>サイセイ</t>
    </rPh>
    <rPh sb="21" eb="23">
      <t>コツザイ</t>
    </rPh>
    <phoneticPr fontId="2"/>
  </si>
  <si>
    <t>7.再生無筋ｺﾝｸﾘｰﾄ二次製品（その他再生材）</t>
    <rPh sb="2" eb="4">
      <t>サイセイ</t>
    </rPh>
    <rPh sb="4" eb="6">
      <t>ムキン</t>
    </rPh>
    <rPh sb="12" eb="14">
      <t>ニジ</t>
    </rPh>
    <rPh sb="14" eb="16">
      <t>セイヒン</t>
    </rPh>
    <rPh sb="19" eb="20">
      <t>タ</t>
    </rPh>
    <rPh sb="20" eb="22">
      <t>サイセイ</t>
    </rPh>
    <rPh sb="22" eb="23">
      <t>ザイ</t>
    </rPh>
    <phoneticPr fontId="2"/>
  </si>
  <si>
    <t>3.再生有筋ｺﾝｸﾘｰﾄ二次製品（その他再生材）</t>
    <rPh sb="2" eb="4">
      <t>サイセイ</t>
    </rPh>
    <rPh sb="4" eb="5">
      <t>ア</t>
    </rPh>
    <rPh sb="5" eb="6">
      <t>キン</t>
    </rPh>
    <rPh sb="12" eb="14">
      <t>ニジ</t>
    </rPh>
    <rPh sb="14" eb="16">
      <t>セイヒン</t>
    </rPh>
    <rPh sb="19" eb="20">
      <t>タ</t>
    </rPh>
    <rPh sb="20" eb="22">
      <t>サイセイ</t>
    </rPh>
    <rPh sb="22" eb="23">
      <t>ザイ</t>
    </rPh>
    <phoneticPr fontId="2"/>
  </si>
  <si>
    <t>1.有筋ｺﾝｸﾘｰﾄ二次製品（ﾘﾕｰｽ品）</t>
    <rPh sb="2" eb="3">
      <t>ア</t>
    </rPh>
    <rPh sb="3" eb="4">
      <t>スジ</t>
    </rPh>
    <rPh sb="10" eb="12">
      <t>ニジ</t>
    </rPh>
    <rPh sb="12" eb="14">
      <t>セイヒン</t>
    </rPh>
    <rPh sb="19" eb="20">
      <t>ヒン</t>
    </rPh>
    <phoneticPr fontId="2"/>
  </si>
  <si>
    <t>2.再生有筋ｺﾝｸﾘｰﾄ二次製品（Co再生骨材）</t>
    <rPh sb="19" eb="21">
      <t>サイセイ</t>
    </rPh>
    <rPh sb="21" eb="23">
      <t>コツザイ</t>
    </rPh>
    <phoneticPr fontId="2"/>
  </si>
  <si>
    <t>4.その他</t>
    <rPh sb="4" eb="5">
      <t>タ</t>
    </rPh>
    <phoneticPr fontId="2"/>
  </si>
  <si>
    <t>コード*7</t>
    <phoneticPr fontId="2"/>
  </si>
  <si>
    <t>コード*8</t>
    <phoneticPr fontId="2"/>
  </si>
  <si>
    <t>コード*9</t>
    <phoneticPr fontId="2"/>
  </si>
  <si>
    <t>912100</t>
  </si>
  <si>
    <t>913000</t>
  </si>
  <si>
    <t>914000</t>
  </si>
  <si>
    <t>915000</t>
  </si>
  <si>
    <t>916000</t>
  </si>
  <si>
    <t>917000</t>
  </si>
  <si>
    <t>918100</t>
  </si>
  <si>
    <t>918200</t>
  </si>
  <si>
    <t>918300</t>
  </si>
  <si>
    <t>919999</t>
  </si>
  <si>
    <t>922000</t>
  </si>
  <si>
    <t>922100</t>
  </si>
  <si>
    <t>922200</t>
  </si>
  <si>
    <t>923100</t>
  </si>
  <si>
    <t>923700</t>
  </si>
  <si>
    <t>924300</t>
  </si>
  <si>
    <t>924500</t>
  </si>
  <si>
    <t>926100</t>
  </si>
  <si>
    <t>926200</t>
  </si>
  <si>
    <t>926300</t>
  </si>
  <si>
    <t>926400</t>
  </si>
  <si>
    <t>926500</t>
  </si>
  <si>
    <t>926600</t>
  </si>
  <si>
    <t>926700</t>
  </si>
  <si>
    <t>926800</t>
  </si>
  <si>
    <t>926900</t>
  </si>
  <si>
    <t>927000</t>
  </si>
  <si>
    <t>929999</t>
  </si>
  <si>
    <t>950000</t>
  </si>
  <si>
    <t>810101</t>
  </si>
  <si>
    <t>810102</t>
  </si>
  <si>
    <t>810103</t>
  </si>
  <si>
    <t>810120</t>
  </si>
  <si>
    <t>810104</t>
  </si>
  <si>
    <t>810109</t>
  </si>
  <si>
    <t>810108</t>
  </si>
  <si>
    <t>810107</t>
  </si>
  <si>
    <t>810106</t>
  </si>
  <si>
    <t>810119</t>
  </si>
  <si>
    <t>810118</t>
  </si>
  <si>
    <t>810113</t>
  </si>
  <si>
    <t>811102</t>
  </si>
  <si>
    <t>811103</t>
  </si>
  <si>
    <t>811107</t>
  </si>
  <si>
    <t>811105</t>
  </si>
  <si>
    <t>811104</t>
  </si>
  <si>
    <t>811106</t>
  </si>
  <si>
    <t>811112</t>
  </si>
  <si>
    <t>811111</t>
  </si>
  <si>
    <t>811115</t>
  </si>
  <si>
    <t>811116</t>
  </si>
  <si>
    <t>811114</t>
  </si>
  <si>
    <t>810301</t>
  </si>
  <si>
    <t>810302</t>
  </si>
  <si>
    <t>810303</t>
  </si>
  <si>
    <t>810305</t>
  </si>
  <si>
    <t>810306</t>
  </si>
  <si>
    <t>810304</t>
  </si>
  <si>
    <t>810312</t>
  </si>
  <si>
    <t>810313</t>
  </si>
  <si>
    <t>810307</t>
  </si>
  <si>
    <t>810201</t>
  </si>
  <si>
    <t>810202</t>
  </si>
  <si>
    <t>810213</t>
  </si>
  <si>
    <t>810205</t>
  </si>
  <si>
    <t>810204</t>
  </si>
  <si>
    <t>810501</t>
  </si>
  <si>
    <t>810503</t>
  </si>
  <si>
    <t>810504</t>
  </si>
  <si>
    <t>810502</t>
  </si>
  <si>
    <t>810506</t>
  </si>
  <si>
    <t>810522</t>
  </si>
  <si>
    <t>810505</t>
  </si>
  <si>
    <t>810515</t>
  </si>
  <si>
    <t>810516</t>
  </si>
  <si>
    <t>810517</t>
  </si>
  <si>
    <t>810518</t>
  </si>
  <si>
    <t>810521</t>
  </si>
  <si>
    <t>810519</t>
  </si>
  <si>
    <t>810401</t>
  </si>
  <si>
    <t>810419</t>
  </si>
  <si>
    <t>810403</t>
  </si>
  <si>
    <t>810402</t>
  </si>
  <si>
    <t>810408</t>
  </si>
  <si>
    <t>810410</t>
  </si>
  <si>
    <t>810404</t>
  </si>
  <si>
    <t>810405</t>
  </si>
  <si>
    <t>810406</t>
  </si>
  <si>
    <t>810415</t>
  </si>
  <si>
    <t>810416</t>
  </si>
  <si>
    <t>810417</t>
  </si>
  <si>
    <t>811001</t>
  </si>
  <si>
    <t>811019</t>
  </si>
  <si>
    <t>811002</t>
  </si>
  <si>
    <t>811020</t>
  </si>
  <si>
    <t>811010</t>
  </si>
  <si>
    <t>811004</t>
  </si>
  <si>
    <t>811003</t>
  </si>
  <si>
    <t>811017</t>
  </si>
  <si>
    <t>810901</t>
  </si>
  <si>
    <t>810903</t>
  </si>
  <si>
    <t>810912</t>
  </si>
  <si>
    <t>810902</t>
  </si>
  <si>
    <t>810920</t>
  </si>
  <si>
    <t>810921</t>
  </si>
  <si>
    <t>810904</t>
  </si>
  <si>
    <t>810915</t>
  </si>
  <si>
    <t>810914</t>
  </si>
  <si>
    <t>810918</t>
  </si>
  <si>
    <t>810801</t>
  </si>
  <si>
    <t>810804</t>
  </si>
  <si>
    <t>810803</t>
  </si>
  <si>
    <t>810802</t>
  </si>
  <si>
    <t>810813</t>
  </si>
  <si>
    <t>810807</t>
  </si>
  <si>
    <t>810808</t>
  </si>
  <si>
    <t>810806</t>
  </si>
  <si>
    <t>810805</t>
  </si>
  <si>
    <t>810815</t>
  </si>
  <si>
    <t>810601</t>
  </si>
  <si>
    <t>810603</t>
  </si>
  <si>
    <t>810602</t>
  </si>
  <si>
    <t>810608</t>
  </si>
  <si>
    <t>810609</t>
  </si>
  <si>
    <t>810607</t>
  </si>
  <si>
    <t>810611</t>
  </si>
  <si>
    <t>810701</t>
  </si>
  <si>
    <t>810704</t>
  </si>
  <si>
    <t>810703</t>
  </si>
  <si>
    <t>810702</t>
  </si>
  <si>
    <t>811201</t>
  </si>
  <si>
    <t>819999</t>
  </si>
  <si>
    <t>822000</t>
  </si>
  <si>
    <t>822100</t>
  </si>
  <si>
    <t>822700</t>
  </si>
  <si>
    <t>822200</t>
  </si>
  <si>
    <t>822300</t>
  </si>
  <si>
    <t>822400</t>
  </si>
  <si>
    <t>822800</t>
  </si>
  <si>
    <t>822500</t>
  </si>
  <si>
    <t>822600</t>
  </si>
  <si>
    <t>823000</t>
  </si>
  <si>
    <t>823100</t>
  </si>
  <si>
    <t>823500</t>
  </si>
  <si>
    <t>823700</t>
  </si>
  <si>
    <t>824000</t>
  </si>
  <si>
    <t>824100</t>
  </si>
  <si>
    <t>824300</t>
  </si>
  <si>
    <t>824500</t>
  </si>
  <si>
    <t>824600</t>
  </si>
  <si>
    <t>824700</t>
  </si>
  <si>
    <t>824900</t>
  </si>
  <si>
    <t>825000</t>
  </si>
  <si>
    <t>825500</t>
  </si>
  <si>
    <t>825600</t>
  </si>
  <si>
    <t>825700</t>
  </si>
  <si>
    <t>826500</t>
  </si>
  <si>
    <t>826900</t>
  </si>
  <si>
    <t>826700</t>
  </si>
  <si>
    <t>826800</t>
  </si>
  <si>
    <t>827500</t>
  </si>
  <si>
    <t>828300</t>
  </si>
  <si>
    <t>827600</t>
  </si>
  <si>
    <t>827700</t>
  </si>
  <si>
    <t>828200</t>
  </si>
  <si>
    <t>828000</t>
  </si>
  <si>
    <t>826000</t>
  </si>
  <si>
    <t>826600</t>
  </si>
  <si>
    <t>828500</t>
  </si>
  <si>
    <t>828700</t>
  </si>
  <si>
    <t>632208</t>
  </si>
  <si>
    <t>632207</t>
  </si>
  <si>
    <t>632206</t>
  </si>
  <si>
    <t>632205</t>
  </si>
  <si>
    <t>631203</t>
  </si>
  <si>
    <t>631202</t>
  </si>
  <si>
    <t>632204</t>
  </si>
  <si>
    <t>632212</t>
  </si>
  <si>
    <t>829999</t>
  </si>
  <si>
    <t>832000</t>
  </si>
  <si>
    <t>832100</t>
  </si>
  <si>
    <t>832200</t>
  </si>
  <si>
    <t>832700</t>
  </si>
  <si>
    <t>832300</t>
  </si>
  <si>
    <t>832400</t>
  </si>
  <si>
    <t>832500</t>
  </si>
  <si>
    <t>832600</t>
  </si>
  <si>
    <t>832800</t>
  </si>
  <si>
    <t>834500</t>
  </si>
  <si>
    <t>835000</t>
  </si>
  <si>
    <t>833200</t>
  </si>
  <si>
    <t>833300</t>
  </si>
  <si>
    <t>835100</t>
  </si>
  <si>
    <t>833700</t>
  </si>
  <si>
    <t>833100</t>
  </si>
  <si>
    <t>836000</t>
  </si>
  <si>
    <t>834600</t>
  </si>
  <si>
    <t>835600</t>
  </si>
  <si>
    <t>834100</t>
  </si>
  <si>
    <t>833600</t>
  </si>
  <si>
    <t>836600</t>
  </si>
  <si>
    <t>834200</t>
  </si>
  <si>
    <t>836100</t>
  </si>
  <si>
    <t>837500</t>
  </si>
  <si>
    <t>837600</t>
  </si>
  <si>
    <t>837800</t>
  </si>
  <si>
    <t>837700</t>
  </si>
  <si>
    <t>835700</t>
  </si>
  <si>
    <t>835800</t>
  </si>
  <si>
    <t>835200</t>
  </si>
  <si>
    <t>836200</t>
  </si>
  <si>
    <t>836300</t>
  </si>
  <si>
    <t>834700</t>
  </si>
  <si>
    <t>834800</t>
  </si>
  <si>
    <t>835300</t>
  </si>
  <si>
    <t>833400</t>
  </si>
  <si>
    <t>833500</t>
  </si>
  <si>
    <t>837000</t>
  </si>
  <si>
    <t>835500</t>
  </si>
  <si>
    <t>833000</t>
  </si>
  <si>
    <t>834000</t>
  </si>
  <si>
    <t>836500</t>
  </si>
  <si>
    <t>838500</t>
  </si>
  <si>
    <t>838900</t>
  </si>
  <si>
    <t>837200</t>
  </si>
  <si>
    <t>839000</t>
  </si>
  <si>
    <t>839200</t>
  </si>
  <si>
    <t>839600</t>
  </si>
  <si>
    <t>839300</t>
  </si>
  <si>
    <t>839400</t>
  </si>
  <si>
    <t>839500</t>
  </si>
  <si>
    <t>632201</t>
  </si>
  <si>
    <t>632203</t>
  </si>
  <si>
    <t>632202</t>
  </si>
  <si>
    <t>632209</t>
  </si>
  <si>
    <t>632213</t>
  </si>
  <si>
    <t>632214</t>
  </si>
  <si>
    <t>632210</t>
  </si>
  <si>
    <t>839999</t>
  </si>
  <si>
    <t>842000</t>
  </si>
  <si>
    <t>842100</t>
  </si>
  <si>
    <t>842200</t>
  </si>
  <si>
    <t>842700</t>
  </si>
  <si>
    <t>842300</t>
  </si>
  <si>
    <t>842400</t>
  </si>
  <si>
    <t>842800</t>
  </si>
  <si>
    <t>842900</t>
  </si>
  <si>
    <t>842600</t>
  </si>
  <si>
    <t>843900</t>
  </si>
  <si>
    <t>843700</t>
  </si>
  <si>
    <t>843300</t>
  </si>
  <si>
    <t>843000</t>
  </si>
  <si>
    <t>843100</t>
  </si>
  <si>
    <t>843500</t>
  </si>
  <si>
    <t>843400</t>
  </si>
  <si>
    <t>843200</t>
  </si>
  <si>
    <t>844500</t>
  </si>
  <si>
    <t>844600</t>
  </si>
  <si>
    <t>844700</t>
  </si>
  <si>
    <t>844800</t>
  </si>
  <si>
    <t>845000</t>
  </si>
  <si>
    <t>845500</t>
  </si>
  <si>
    <t>846000</t>
  </si>
  <si>
    <t>846500</t>
  </si>
  <si>
    <t>846600</t>
  </si>
  <si>
    <t>847000</t>
  </si>
  <si>
    <t>847600</t>
  </si>
  <si>
    <t>847500</t>
  </si>
  <si>
    <t>848500</t>
  </si>
  <si>
    <t>848700</t>
  </si>
  <si>
    <t>839700</t>
  </si>
  <si>
    <t>631201</t>
  </si>
  <si>
    <t>631204</t>
  </si>
  <si>
    <t>631205</t>
  </si>
  <si>
    <t>631206</t>
  </si>
  <si>
    <t>631207</t>
  </si>
  <si>
    <t>849999</t>
  </si>
  <si>
    <t>852000</t>
  </si>
  <si>
    <t>852100</t>
  </si>
  <si>
    <t>852200</t>
  </si>
  <si>
    <t>852300</t>
  </si>
  <si>
    <t>852400</t>
  </si>
  <si>
    <t>852700</t>
  </si>
  <si>
    <t>852500</t>
  </si>
  <si>
    <t>852600</t>
  </si>
  <si>
    <t>853000</t>
  </si>
  <si>
    <t>853100</t>
  </si>
  <si>
    <t>853200</t>
  </si>
  <si>
    <t>853500</t>
  </si>
  <si>
    <t>853300</t>
  </si>
  <si>
    <t>853400</t>
  </si>
  <si>
    <t>854000</t>
  </si>
  <si>
    <t>854100</t>
  </si>
  <si>
    <t>854200</t>
  </si>
  <si>
    <t>854300</t>
  </si>
  <si>
    <t>854400</t>
  </si>
  <si>
    <t>854500</t>
  </si>
  <si>
    <t>855000</t>
  </si>
  <si>
    <t>855500</t>
  </si>
  <si>
    <t>855100</t>
  </si>
  <si>
    <t>855200</t>
  </si>
  <si>
    <t>855300</t>
  </si>
  <si>
    <t>855400</t>
  </si>
  <si>
    <t>856000</t>
  </si>
  <si>
    <t>856100</t>
  </si>
  <si>
    <t>857900</t>
  </si>
  <si>
    <t>856500</t>
  </si>
  <si>
    <t>856400</t>
  </si>
  <si>
    <t>857000</t>
  </si>
  <si>
    <t>857200</t>
  </si>
  <si>
    <t>857100</t>
  </si>
  <si>
    <t>857500</t>
  </si>
  <si>
    <t>857600</t>
  </si>
  <si>
    <t>857800</t>
  </si>
  <si>
    <t>853600</t>
  </si>
  <si>
    <t>858500</t>
  </si>
  <si>
    <t>859000</t>
  </si>
  <si>
    <t>635201</t>
  </si>
  <si>
    <t>635202</t>
  </si>
  <si>
    <t>635203</t>
  </si>
  <si>
    <t>635204</t>
  </si>
  <si>
    <t>635205</t>
  </si>
  <si>
    <t>859999</t>
  </si>
  <si>
    <t>862000</t>
  </si>
  <si>
    <t>862100</t>
  </si>
  <si>
    <t>862200</t>
  </si>
  <si>
    <t>862700</t>
  </si>
  <si>
    <t>862300</t>
  </si>
  <si>
    <t>862400</t>
  </si>
  <si>
    <t>862500</t>
  </si>
  <si>
    <t>862800</t>
  </si>
  <si>
    <t>862600</t>
  </si>
  <si>
    <t>863000</t>
  </si>
  <si>
    <t>863100</t>
  </si>
  <si>
    <t>863200</t>
  </si>
  <si>
    <t>863500</t>
  </si>
  <si>
    <t>863600</t>
  </si>
  <si>
    <t>633202</t>
  </si>
  <si>
    <t>864000</t>
  </si>
  <si>
    <t>864100</t>
  </si>
  <si>
    <t>864400</t>
  </si>
  <si>
    <t>864200</t>
  </si>
  <si>
    <t>864300</t>
  </si>
  <si>
    <t>633203</t>
  </si>
  <si>
    <t>865000</t>
  </si>
  <si>
    <t>865100</t>
  </si>
  <si>
    <t>865200</t>
  </si>
  <si>
    <t>865300</t>
  </si>
  <si>
    <t>633201</t>
  </si>
  <si>
    <t>866100</t>
  </si>
  <si>
    <t>866500</t>
  </si>
  <si>
    <t>866600</t>
  </si>
  <si>
    <t>633204</t>
  </si>
  <si>
    <t>867000</t>
  </si>
  <si>
    <t>867100</t>
  </si>
  <si>
    <t>867300</t>
  </si>
  <si>
    <t>867500</t>
  </si>
  <si>
    <t>867900</t>
  </si>
  <si>
    <t>867800</t>
  </si>
  <si>
    <t>868500</t>
  </si>
  <si>
    <t>633212</t>
  </si>
  <si>
    <t>868800</t>
  </si>
  <si>
    <t>869000</t>
  </si>
  <si>
    <t>868700</t>
  </si>
  <si>
    <t>869999</t>
  </si>
  <si>
    <t>872000</t>
  </si>
  <si>
    <t>872300</t>
  </si>
  <si>
    <t>872400</t>
  </si>
  <si>
    <t>872700</t>
  </si>
  <si>
    <t>872500</t>
  </si>
  <si>
    <t>873000</t>
  </si>
  <si>
    <t>873200</t>
  </si>
  <si>
    <t>873100</t>
  </si>
  <si>
    <t>873300</t>
  </si>
  <si>
    <t>873500</t>
  </si>
  <si>
    <t>873600</t>
  </si>
  <si>
    <t>873700</t>
  </si>
  <si>
    <t>874000</t>
  </si>
  <si>
    <t>874100</t>
  </si>
  <si>
    <t>874200</t>
  </si>
  <si>
    <t>875000</t>
  </si>
  <si>
    <t>875100</t>
  </si>
  <si>
    <t>875200</t>
  </si>
  <si>
    <t>875300</t>
  </si>
  <si>
    <t>875600</t>
  </si>
  <si>
    <t>875500</t>
  </si>
  <si>
    <t>876000</t>
  </si>
  <si>
    <t>877600</t>
  </si>
  <si>
    <t>877700</t>
  </si>
  <si>
    <t>878500</t>
  </si>
  <si>
    <t>879000</t>
  </si>
  <si>
    <t>633205</t>
  </si>
  <si>
    <t>633206</t>
  </si>
  <si>
    <t>633207</t>
  </si>
  <si>
    <t>634202</t>
  </si>
  <si>
    <t>633214</t>
  </si>
  <si>
    <t>879999</t>
  </si>
  <si>
    <t>882000</t>
  </si>
  <si>
    <t>882100</t>
  </si>
  <si>
    <t>882200</t>
  </si>
  <si>
    <t>882300</t>
  </si>
  <si>
    <t>882400</t>
  </si>
  <si>
    <t>882700</t>
  </si>
  <si>
    <t>882800</t>
  </si>
  <si>
    <t>882600</t>
  </si>
  <si>
    <t>883000</t>
  </si>
  <si>
    <t>883100</t>
  </si>
  <si>
    <t>883300</t>
  </si>
  <si>
    <t>884000</t>
  </si>
  <si>
    <t>885000</t>
  </si>
  <si>
    <t>885100</t>
  </si>
  <si>
    <t>885500</t>
  </si>
  <si>
    <t>886000</t>
  </si>
  <si>
    <t>886100</t>
  </si>
  <si>
    <t>886200</t>
  </si>
  <si>
    <t>886400</t>
  </si>
  <si>
    <t>887500</t>
  </si>
  <si>
    <t>887600</t>
  </si>
  <si>
    <t>887700</t>
  </si>
  <si>
    <t>888500</t>
  </si>
  <si>
    <t>633210</t>
  </si>
  <si>
    <t>633208</t>
  </si>
  <si>
    <t>633209</t>
  </si>
  <si>
    <t>633211</t>
  </si>
  <si>
    <t>633215</t>
  </si>
  <si>
    <t>889999</t>
  </si>
  <si>
    <t>892000</t>
  </si>
  <si>
    <t>892100</t>
  </si>
  <si>
    <t>892200</t>
  </si>
  <si>
    <t>892700</t>
  </si>
  <si>
    <t>892300</t>
  </si>
  <si>
    <t>892400</t>
  </si>
  <si>
    <t>892800</t>
  </si>
  <si>
    <t>892500</t>
  </si>
  <si>
    <t>892600</t>
  </si>
  <si>
    <t>893000</t>
  </si>
  <si>
    <t>893100</t>
  </si>
  <si>
    <t>893200</t>
  </si>
  <si>
    <t>893300</t>
  </si>
  <si>
    <t>893500</t>
  </si>
  <si>
    <t>893900</t>
  </si>
  <si>
    <t>893800</t>
  </si>
  <si>
    <t>894500</t>
  </si>
  <si>
    <t>894600</t>
  </si>
  <si>
    <t>895000</t>
  </si>
  <si>
    <t>895100</t>
  </si>
  <si>
    <t>895200</t>
  </si>
  <si>
    <t>895300</t>
  </si>
  <si>
    <t>895500</t>
  </si>
  <si>
    <t>896000</t>
  </si>
  <si>
    <t>896100</t>
  </si>
  <si>
    <t>896200</t>
  </si>
  <si>
    <t>896500</t>
  </si>
  <si>
    <t>896600</t>
  </si>
  <si>
    <t>897000</t>
  </si>
  <si>
    <t>897100</t>
  </si>
  <si>
    <t>897200</t>
  </si>
  <si>
    <t>897600</t>
  </si>
  <si>
    <t>898100</t>
  </si>
  <si>
    <t>897900</t>
  </si>
  <si>
    <t>897500</t>
  </si>
  <si>
    <t>897700</t>
  </si>
  <si>
    <t>898500</t>
  </si>
  <si>
    <t>898700</t>
  </si>
  <si>
    <t>898800</t>
  </si>
  <si>
    <t>899200</t>
  </si>
  <si>
    <t>899300</t>
  </si>
  <si>
    <t>634201</t>
  </si>
  <si>
    <t>634203</t>
  </si>
  <si>
    <t>634204</t>
  </si>
  <si>
    <t>634205</t>
  </si>
  <si>
    <t>634206</t>
  </si>
  <si>
    <t>634207</t>
  </si>
  <si>
    <t>634208</t>
  </si>
  <si>
    <t>634209</t>
  </si>
  <si>
    <t>634210</t>
  </si>
  <si>
    <t>634211</t>
  </si>
  <si>
    <t>634212</t>
  </si>
  <si>
    <t>634213</t>
  </si>
  <si>
    <t>634214</t>
  </si>
  <si>
    <t>899999</t>
  </si>
  <si>
    <t>902000</t>
  </si>
  <si>
    <t>902100</t>
  </si>
  <si>
    <t>902200</t>
  </si>
  <si>
    <t>902300</t>
  </si>
  <si>
    <t>902301</t>
  </si>
  <si>
    <t>902302</t>
  </si>
  <si>
    <t>902303</t>
  </si>
  <si>
    <t>902304</t>
  </si>
  <si>
    <t>902305</t>
  </si>
  <si>
    <t>902400</t>
  </si>
  <si>
    <t>902500</t>
  </si>
  <si>
    <t>902600</t>
  </si>
  <si>
    <t>902601</t>
  </si>
  <si>
    <t>902602</t>
  </si>
  <si>
    <t>902700</t>
  </si>
  <si>
    <t>902702</t>
  </si>
  <si>
    <t>902703</t>
  </si>
  <si>
    <t>902704</t>
  </si>
  <si>
    <t>902705</t>
  </si>
  <si>
    <t>902706</t>
  </si>
  <si>
    <t>902707</t>
  </si>
  <si>
    <t>902708</t>
  </si>
  <si>
    <t>909999</t>
  </si>
  <si>
    <t>961100</t>
  </si>
  <si>
    <t>961110</t>
  </si>
  <si>
    <t>961120</t>
  </si>
  <si>
    <t>961140</t>
  </si>
  <si>
    <t>961150</t>
  </si>
  <si>
    <t>961160</t>
  </si>
  <si>
    <t>961170</t>
  </si>
  <si>
    <t>961180</t>
  </si>
  <si>
    <t>961200</t>
  </si>
  <si>
    <t>961220</t>
  </si>
  <si>
    <t>961261</t>
  </si>
  <si>
    <t>961262</t>
  </si>
  <si>
    <t>961263</t>
  </si>
  <si>
    <t>961264</t>
  </si>
  <si>
    <t>961265</t>
  </si>
  <si>
    <t>961240</t>
  </si>
  <si>
    <t>961266</t>
  </si>
  <si>
    <t>961267</t>
  </si>
  <si>
    <t>961268</t>
  </si>
  <si>
    <t>961269</t>
  </si>
  <si>
    <t>961270</t>
  </si>
  <si>
    <t>961250</t>
  </si>
  <si>
    <t>961260</t>
  </si>
  <si>
    <t>961310</t>
  </si>
  <si>
    <t>961320</t>
  </si>
  <si>
    <t>961330</t>
  </si>
  <si>
    <t>961340</t>
  </si>
  <si>
    <t>961410</t>
  </si>
  <si>
    <t>961420</t>
  </si>
  <si>
    <t>961999</t>
  </si>
  <si>
    <t>962000</t>
  </si>
  <si>
    <t>962100</t>
  </si>
  <si>
    <t>962200</t>
  </si>
  <si>
    <t>962310</t>
  </si>
  <si>
    <t>962320</t>
  </si>
  <si>
    <t>962330</t>
  </si>
  <si>
    <t>962340</t>
  </si>
  <si>
    <t>962350</t>
  </si>
  <si>
    <t>962360</t>
  </si>
  <si>
    <t>962370</t>
  </si>
  <si>
    <t>962380</t>
  </si>
  <si>
    <t>962390</t>
  </si>
  <si>
    <t>962400</t>
  </si>
  <si>
    <t>962410</t>
  </si>
  <si>
    <t>962999</t>
  </si>
  <si>
    <t>971000</t>
  </si>
  <si>
    <t>972100</t>
  </si>
  <si>
    <t>972200</t>
  </si>
  <si>
    <t>973100</t>
  </si>
  <si>
    <t>973200</t>
  </si>
  <si>
    <t>973300</t>
  </si>
  <si>
    <t>973400</t>
  </si>
  <si>
    <t>973500</t>
  </si>
  <si>
    <t>973600</t>
  </si>
  <si>
    <t>979999</t>
  </si>
  <si>
    <t>980600</t>
  </si>
  <si>
    <t>980650</t>
  </si>
  <si>
    <t>980800</t>
  </si>
  <si>
    <t>980850</t>
  </si>
  <si>
    <t>989999</t>
  </si>
  <si>
    <t>990010</t>
  </si>
  <si>
    <t>990120</t>
  </si>
  <si>
    <t>990160</t>
  </si>
  <si>
    <t>510000</t>
  </si>
  <si>
    <t>520000</t>
  </si>
  <si>
    <t>522100</t>
  </si>
  <si>
    <t>522200</t>
  </si>
  <si>
    <t>522300</t>
  </si>
  <si>
    <t>523000</t>
  </si>
  <si>
    <t>523300</t>
  </si>
  <si>
    <t>523400</t>
  </si>
  <si>
    <t>523500</t>
  </si>
  <si>
    <t>523600</t>
  </si>
  <si>
    <t>523700</t>
  </si>
  <si>
    <t>525600</t>
  </si>
  <si>
    <t>529999</t>
  </si>
  <si>
    <t>530000</t>
  </si>
  <si>
    <t>533300</t>
  </si>
  <si>
    <t>533400</t>
  </si>
  <si>
    <t>533500</t>
  </si>
  <si>
    <t>533100</t>
  </si>
  <si>
    <t>533700</t>
  </si>
  <si>
    <t>534100</t>
  </si>
  <si>
    <t>539999</t>
  </si>
  <si>
    <t>540000</t>
  </si>
  <si>
    <t>542200</t>
  </si>
  <si>
    <t>542300</t>
  </si>
  <si>
    <t>543100</t>
  </si>
  <si>
    <t>543200</t>
  </si>
  <si>
    <t>543300</t>
  </si>
  <si>
    <t>543700</t>
  </si>
  <si>
    <t>544300</t>
  </si>
  <si>
    <t>549999</t>
  </si>
  <si>
    <t>550000</t>
  </si>
  <si>
    <t>552200</t>
  </si>
  <si>
    <t>552300</t>
  </si>
  <si>
    <t>553100</t>
  </si>
  <si>
    <t>553200</t>
  </si>
  <si>
    <t>553800</t>
  </si>
  <si>
    <t>559999</t>
  </si>
  <si>
    <t>560000</t>
  </si>
  <si>
    <t>562200</t>
  </si>
  <si>
    <t>562300</t>
  </si>
  <si>
    <t>563000</t>
  </si>
  <si>
    <t>564000</t>
  </si>
  <si>
    <t>563100</t>
  </si>
  <si>
    <t>564500</t>
  </si>
  <si>
    <t>563200</t>
  </si>
  <si>
    <t>569999</t>
  </si>
  <si>
    <t>570000</t>
  </si>
  <si>
    <t>572200</t>
  </si>
  <si>
    <t>572300</t>
  </si>
  <si>
    <t>573100</t>
  </si>
  <si>
    <t>573200</t>
  </si>
  <si>
    <t>573300</t>
  </si>
  <si>
    <t>574300</t>
  </si>
  <si>
    <t>574400</t>
  </si>
  <si>
    <t>579999</t>
  </si>
  <si>
    <t>580000</t>
  </si>
  <si>
    <t>582100</t>
  </si>
  <si>
    <t>582200</t>
  </si>
  <si>
    <t>582300</t>
  </si>
  <si>
    <t>583100</t>
  </si>
  <si>
    <t>583600</t>
  </si>
  <si>
    <t>583700</t>
  </si>
  <si>
    <t>583800</t>
  </si>
  <si>
    <t>585500</t>
  </si>
  <si>
    <t>584700</t>
  </si>
  <si>
    <t>584900</t>
  </si>
  <si>
    <t>585400</t>
  </si>
  <si>
    <t>585200</t>
  </si>
  <si>
    <t>585700</t>
  </si>
  <si>
    <t>589999</t>
  </si>
  <si>
    <t>590510</t>
  </si>
  <si>
    <t>590511</t>
  </si>
  <si>
    <t>590512</t>
  </si>
  <si>
    <t>590513</t>
  </si>
  <si>
    <t>590514</t>
  </si>
  <si>
    <t>590515</t>
  </si>
  <si>
    <t>590599</t>
  </si>
  <si>
    <t>590610</t>
  </si>
  <si>
    <t>590611</t>
  </si>
  <si>
    <t>590612</t>
  </si>
  <si>
    <t>590613</t>
  </si>
  <si>
    <t>590631</t>
  </si>
  <si>
    <t>590632</t>
  </si>
  <si>
    <t>590633</t>
  </si>
  <si>
    <t>590634</t>
  </si>
  <si>
    <t>590635</t>
  </si>
  <si>
    <t>590636</t>
  </si>
  <si>
    <t>590699</t>
  </si>
  <si>
    <t>599999</t>
  </si>
  <si>
    <t>991000</t>
  </si>
  <si>
    <t>992000</t>
  </si>
  <si>
    <t>999999</t>
  </si>
  <si>
    <t>711000</t>
  </si>
  <si>
    <t>711114</t>
  </si>
  <si>
    <t>711118</t>
  </si>
  <si>
    <t>711105</t>
  </si>
  <si>
    <t>711107</t>
  </si>
  <si>
    <t>711112</t>
  </si>
  <si>
    <t>711113</t>
  </si>
  <si>
    <t>711103</t>
  </si>
  <si>
    <t>711115</t>
  </si>
  <si>
    <t>711117</t>
  </si>
  <si>
    <t>711119</t>
  </si>
  <si>
    <t>712000</t>
  </si>
  <si>
    <t>712101</t>
  </si>
  <si>
    <t>712102</t>
  </si>
  <si>
    <t>712104</t>
  </si>
  <si>
    <t>712103</t>
  </si>
  <si>
    <t>712106</t>
  </si>
  <si>
    <t>712107</t>
  </si>
  <si>
    <t>712108</t>
  </si>
  <si>
    <t>712109</t>
  </si>
  <si>
    <t>712110</t>
  </si>
  <si>
    <t>713000</t>
  </si>
  <si>
    <t>713103</t>
  </si>
  <si>
    <t>713104</t>
  </si>
  <si>
    <t>713105</t>
  </si>
  <si>
    <t>713106</t>
  </si>
  <si>
    <t>713107</t>
  </si>
  <si>
    <t>713102</t>
  </si>
  <si>
    <t>714000</t>
  </si>
  <si>
    <t>714104</t>
  </si>
  <si>
    <t>714102</t>
  </si>
  <si>
    <t>714103</t>
  </si>
  <si>
    <t>715000</t>
  </si>
  <si>
    <t>715104</t>
  </si>
  <si>
    <t>715107</t>
  </si>
  <si>
    <t>719999</t>
  </si>
  <si>
    <t>720205</t>
  </si>
  <si>
    <t>720207</t>
  </si>
  <si>
    <t>720208</t>
  </si>
  <si>
    <t>720209</t>
  </si>
  <si>
    <t>720210</t>
  </si>
  <si>
    <t>720212</t>
  </si>
  <si>
    <t>720301</t>
  </si>
  <si>
    <t>720306</t>
  </si>
  <si>
    <t>720307</t>
  </si>
  <si>
    <t>720309</t>
  </si>
  <si>
    <t>720312</t>
  </si>
  <si>
    <t>720313</t>
  </si>
  <si>
    <t>720314</t>
  </si>
  <si>
    <t>720315</t>
  </si>
  <si>
    <t>720317</t>
  </si>
  <si>
    <t>720318</t>
  </si>
  <si>
    <t>720319</t>
  </si>
  <si>
    <t>720320</t>
  </si>
  <si>
    <t>720321</t>
  </si>
  <si>
    <t>720322</t>
  </si>
  <si>
    <t>720323</t>
  </si>
  <si>
    <t>720324</t>
  </si>
  <si>
    <t>720417</t>
  </si>
  <si>
    <t>720406</t>
  </si>
  <si>
    <t>720407</t>
  </si>
  <si>
    <t>720408</t>
  </si>
  <si>
    <t>720409</t>
  </si>
  <si>
    <t>720410</t>
  </si>
  <si>
    <t>720412</t>
  </si>
  <si>
    <t>720414</t>
  </si>
  <si>
    <t>720415</t>
  </si>
  <si>
    <t>721011</t>
  </si>
  <si>
    <t>721006</t>
  </si>
  <si>
    <t>721007</t>
  </si>
  <si>
    <t>721501</t>
  </si>
  <si>
    <t>721502</t>
  </si>
  <si>
    <t>721503</t>
  </si>
  <si>
    <t>721504</t>
  </si>
  <si>
    <t>721505</t>
  </si>
  <si>
    <t>721508</t>
  </si>
  <si>
    <t>721511</t>
  </si>
  <si>
    <t>721509</t>
  </si>
  <si>
    <t>721510</t>
  </si>
  <si>
    <t>721104</t>
  </si>
  <si>
    <t>721112</t>
  </si>
  <si>
    <t>721106</t>
  </si>
  <si>
    <t>721115</t>
  </si>
  <si>
    <t>721113</t>
  </si>
  <si>
    <t>721111</t>
  </si>
  <si>
    <t>721506</t>
  </si>
  <si>
    <t>721507</t>
  </si>
  <si>
    <t>721601</t>
  </si>
  <si>
    <t>721602</t>
  </si>
  <si>
    <t>721604</t>
  </si>
  <si>
    <t>721605</t>
  </si>
  <si>
    <t>721606</t>
  </si>
  <si>
    <t>721607</t>
  </si>
  <si>
    <t>721611</t>
  </si>
  <si>
    <t>720506</t>
  </si>
  <si>
    <t>720508</t>
  </si>
  <si>
    <t>720509</t>
  </si>
  <si>
    <t>720510</t>
  </si>
  <si>
    <t>720511</t>
  </si>
  <si>
    <t>720512</t>
  </si>
  <si>
    <t>720513</t>
  </si>
  <si>
    <t>720514</t>
  </si>
  <si>
    <t>720517</t>
  </si>
  <si>
    <t>720601</t>
  </si>
  <si>
    <t>720606</t>
  </si>
  <si>
    <t>720609</t>
  </si>
  <si>
    <t>720610</t>
  </si>
  <si>
    <t>720611</t>
  </si>
  <si>
    <t>720612</t>
  </si>
  <si>
    <t>720710</t>
  </si>
  <si>
    <t>720711</t>
  </si>
  <si>
    <t>720712</t>
  </si>
  <si>
    <t>720714</t>
  </si>
  <si>
    <t>720715</t>
  </si>
  <si>
    <t>720716</t>
  </si>
  <si>
    <t>720717</t>
  </si>
  <si>
    <t>720722</t>
  </si>
  <si>
    <t>720720</t>
  </si>
  <si>
    <t>720802</t>
  </si>
  <si>
    <t>720808</t>
  </si>
  <si>
    <t>720805</t>
  </si>
  <si>
    <t>720801</t>
  </si>
  <si>
    <t>720803</t>
  </si>
  <si>
    <t>720804</t>
  </si>
  <si>
    <t>720807</t>
  </si>
  <si>
    <t>720812</t>
  </si>
  <si>
    <t>720902</t>
  </si>
  <si>
    <t>720904</t>
  </si>
  <si>
    <t>721201</t>
  </si>
  <si>
    <t>721202</t>
  </si>
  <si>
    <t>721203</t>
  </si>
  <si>
    <t>721204</t>
  </si>
  <si>
    <t>721205</t>
  </si>
  <si>
    <t>721206</t>
  </si>
  <si>
    <t>721207</t>
  </si>
  <si>
    <t>721301</t>
  </si>
  <si>
    <t>721302</t>
  </si>
  <si>
    <t>721303</t>
  </si>
  <si>
    <t>721304</t>
  </si>
  <si>
    <t>721305</t>
  </si>
  <si>
    <t>721306</t>
  </si>
  <si>
    <t>721307</t>
  </si>
  <si>
    <t>721308</t>
  </si>
  <si>
    <t>721309</t>
  </si>
  <si>
    <t>721401</t>
  </si>
  <si>
    <t>721402</t>
  </si>
  <si>
    <t>721403</t>
  </si>
  <si>
    <t>721404</t>
  </si>
  <si>
    <t>721405</t>
  </si>
  <si>
    <t>721406</t>
  </si>
  <si>
    <t>721407</t>
  </si>
  <si>
    <t>721408</t>
  </si>
  <si>
    <t>731100</t>
  </si>
  <si>
    <t>731200</t>
  </si>
  <si>
    <t>731216</t>
  </si>
  <si>
    <t>731221</t>
  </si>
  <si>
    <t>731220</t>
  </si>
  <si>
    <t>731222</t>
  </si>
  <si>
    <t>731250</t>
  </si>
  <si>
    <t>731252</t>
  </si>
  <si>
    <t>731260</t>
  </si>
  <si>
    <t>731262</t>
  </si>
  <si>
    <t>731270</t>
  </si>
  <si>
    <t>731272</t>
  </si>
  <si>
    <t>731999</t>
  </si>
  <si>
    <t>732100</t>
  </si>
  <si>
    <t>732200</t>
  </si>
  <si>
    <t>732300</t>
  </si>
  <si>
    <t>732350</t>
  </si>
  <si>
    <t>732370</t>
  </si>
  <si>
    <t>732999</t>
  </si>
  <si>
    <t>733100</t>
  </si>
  <si>
    <t>733201</t>
  </si>
  <si>
    <t>733202</t>
  </si>
  <si>
    <t>733205</t>
  </si>
  <si>
    <t>733206</t>
  </si>
  <si>
    <t>733209</t>
  </si>
  <si>
    <t>733210</t>
  </si>
  <si>
    <t>733999</t>
  </si>
  <si>
    <t>771100</t>
  </si>
  <si>
    <t>734100</t>
  </si>
  <si>
    <t>734201</t>
  </si>
  <si>
    <t>734202</t>
  </si>
  <si>
    <t>734203</t>
  </si>
  <si>
    <t>734204</t>
  </si>
  <si>
    <t>734999</t>
  </si>
  <si>
    <t>735100</t>
  </si>
  <si>
    <t>735200</t>
  </si>
  <si>
    <t>735301</t>
  </si>
  <si>
    <t>735302</t>
  </si>
  <si>
    <t>735401</t>
  </si>
  <si>
    <t>735402</t>
  </si>
  <si>
    <t>735601</t>
  </si>
  <si>
    <t>735602</t>
  </si>
  <si>
    <t>735999</t>
  </si>
  <si>
    <t>737100</t>
  </si>
  <si>
    <t>737101</t>
  </si>
  <si>
    <t>737102</t>
  </si>
  <si>
    <t>737113</t>
  </si>
  <si>
    <t>737157</t>
  </si>
  <si>
    <t>737255</t>
  </si>
  <si>
    <t>737256</t>
  </si>
  <si>
    <t>737258</t>
  </si>
  <si>
    <t>737354</t>
  </si>
  <si>
    <t>737401</t>
  </si>
  <si>
    <t>737450</t>
  </si>
  <si>
    <t>737451</t>
  </si>
  <si>
    <t>737452</t>
  </si>
  <si>
    <t>737458</t>
  </si>
  <si>
    <t>737500</t>
  </si>
  <si>
    <t>737501</t>
  </si>
  <si>
    <t>737502</t>
  </si>
  <si>
    <t>737503</t>
  </si>
  <si>
    <t>737504</t>
  </si>
  <si>
    <t>737515</t>
  </si>
  <si>
    <t>737550</t>
  </si>
  <si>
    <t>737551</t>
  </si>
  <si>
    <t>737552</t>
  </si>
  <si>
    <t>737554</t>
  </si>
  <si>
    <t>737557</t>
  </si>
  <si>
    <t>737999</t>
  </si>
  <si>
    <t>738100</t>
  </si>
  <si>
    <t>738201</t>
  </si>
  <si>
    <t>738202</t>
  </si>
  <si>
    <t>738203</t>
  </si>
  <si>
    <t>738204</t>
  </si>
  <si>
    <t>738205</t>
  </si>
  <si>
    <t>738206</t>
  </si>
  <si>
    <t>738207</t>
  </si>
  <si>
    <t>738208</t>
  </si>
  <si>
    <t>738209</t>
  </si>
  <si>
    <t>738999</t>
  </si>
  <si>
    <t>751000</t>
  </si>
  <si>
    <t>752100</t>
  </si>
  <si>
    <t>752999</t>
  </si>
  <si>
    <t>760100</t>
  </si>
  <si>
    <t>760200</t>
  </si>
  <si>
    <t>760301</t>
  </si>
  <si>
    <t>760321</t>
  </si>
  <si>
    <t>760302</t>
  </si>
  <si>
    <t>760303</t>
  </si>
  <si>
    <t>760305</t>
  </si>
  <si>
    <t>760306</t>
  </si>
  <si>
    <t>760307</t>
  </si>
  <si>
    <t>760322</t>
  </si>
  <si>
    <t>760308</t>
  </si>
  <si>
    <t>760309</t>
  </si>
  <si>
    <t>760310</t>
  </si>
  <si>
    <t>760312</t>
  </si>
  <si>
    <t>760316</t>
  </si>
  <si>
    <t>760317</t>
  </si>
  <si>
    <t>760318</t>
  </si>
  <si>
    <t>760320</t>
  </si>
  <si>
    <t>760319</t>
  </si>
  <si>
    <t>760422</t>
  </si>
  <si>
    <t>760401</t>
  </si>
  <si>
    <t>760423</t>
  </si>
  <si>
    <t>760404</t>
  </si>
  <si>
    <t>760406</t>
  </si>
  <si>
    <t>760407</t>
  </si>
  <si>
    <t>760408</t>
  </si>
  <si>
    <t>760409</t>
  </si>
  <si>
    <t>760410</t>
  </si>
  <si>
    <t>760424</t>
  </si>
  <si>
    <t>760425</t>
  </si>
  <si>
    <t>760411</t>
  </si>
  <si>
    <t>760426</t>
  </si>
  <si>
    <t>760413</t>
  </si>
  <si>
    <t>760427</t>
  </si>
  <si>
    <t>760428</t>
  </si>
  <si>
    <t>760429</t>
  </si>
  <si>
    <t>760415</t>
  </si>
  <si>
    <t>760430</t>
  </si>
  <si>
    <t>760431</t>
  </si>
  <si>
    <t>760416</t>
  </si>
  <si>
    <t>760417</t>
  </si>
  <si>
    <t>769999</t>
  </si>
  <si>
    <t>772000</t>
  </si>
  <si>
    <t>774000</t>
  </si>
  <si>
    <t>775000</t>
  </si>
  <si>
    <t>773305</t>
  </si>
  <si>
    <t>773306</t>
  </si>
  <si>
    <t>773302</t>
  </si>
  <si>
    <t>773303</t>
  </si>
  <si>
    <t>773307</t>
  </si>
  <si>
    <t>773304</t>
  </si>
  <si>
    <t>799999</t>
  </si>
  <si>
    <t>010101</t>
  </si>
  <si>
    <t>010102</t>
  </si>
  <si>
    <t>010103</t>
  </si>
  <si>
    <t>010104</t>
  </si>
  <si>
    <t>010105</t>
  </si>
  <si>
    <t>010106</t>
  </si>
  <si>
    <t>010107</t>
  </si>
  <si>
    <t>010108</t>
  </si>
  <si>
    <t>010201</t>
  </si>
  <si>
    <t>010202</t>
  </si>
  <si>
    <t>010203</t>
  </si>
  <si>
    <t>010204</t>
  </si>
  <si>
    <t>010205</t>
  </si>
  <si>
    <t>010206</t>
  </si>
  <si>
    <t>010207</t>
  </si>
  <si>
    <t>010208</t>
  </si>
  <si>
    <t>010209</t>
  </si>
  <si>
    <t>010210</t>
  </si>
  <si>
    <t>010211</t>
  </si>
  <si>
    <t>010212</t>
  </si>
  <si>
    <t>010213</t>
  </si>
  <si>
    <t>010214</t>
  </si>
  <si>
    <t>010301</t>
  </si>
  <si>
    <t>010302</t>
  </si>
  <si>
    <t>010303</t>
  </si>
  <si>
    <t>010304</t>
  </si>
  <si>
    <t>010305</t>
  </si>
  <si>
    <t>010306</t>
  </si>
  <si>
    <t>010307</t>
  </si>
  <si>
    <t>010308</t>
  </si>
  <si>
    <t>010309</t>
  </si>
  <si>
    <t>010310</t>
  </si>
  <si>
    <t>010503</t>
  </si>
  <si>
    <t>010504</t>
  </si>
  <si>
    <t>010505</t>
  </si>
  <si>
    <t>010507</t>
  </si>
  <si>
    <t>010508</t>
  </si>
  <si>
    <t>010509</t>
  </si>
  <si>
    <t>010510</t>
  </si>
  <si>
    <t>010511</t>
  </si>
  <si>
    <t>010513</t>
  </si>
  <si>
    <t>010514</t>
  </si>
  <si>
    <t>010515</t>
  </si>
  <si>
    <t>010516</t>
  </si>
  <si>
    <t>010517</t>
  </si>
  <si>
    <t>010518</t>
  </si>
  <si>
    <t>010700</t>
  </si>
  <si>
    <t>010801</t>
  </si>
  <si>
    <t>010802</t>
  </si>
  <si>
    <t>010803</t>
  </si>
  <si>
    <t>010804</t>
  </si>
  <si>
    <t>010805</t>
  </si>
  <si>
    <t>010806</t>
  </si>
  <si>
    <t>010807</t>
  </si>
  <si>
    <t>010808</t>
  </si>
  <si>
    <t>010809</t>
  </si>
  <si>
    <t>010999</t>
  </si>
  <si>
    <t>012020</t>
  </si>
  <si>
    <t>012021</t>
  </si>
  <si>
    <t>012030</t>
  </si>
  <si>
    <t>012031</t>
  </si>
  <si>
    <t>012040</t>
  </si>
  <si>
    <t>012050</t>
  </si>
  <si>
    <t>012051</t>
  </si>
  <si>
    <t>012060</t>
  </si>
  <si>
    <t>012061</t>
  </si>
  <si>
    <t>012070</t>
  </si>
  <si>
    <t>012080</t>
  </si>
  <si>
    <t>012090</t>
  </si>
  <si>
    <t>012100</t>
  </si>
  <si>
    <t>012110</t>
  </si>
  <si>
    <t>012111</t>
  </si>
  <si>
    <t>012120</t>
  </si>
  <si>
    <t>012121</t>
  </si>
  <si>
    <t>012130</t>
  </si>
  <si>
    <t>012140</t>
  </si>
  <si>
    <t>012141</t>
  </si>
  <si>
    <t>012150</t>
  </si>
  <si>
    <t>012160</t>
  </si>
  <si>
    <t>012170</t>
  </si>
  <si>
    <t>012180</t>
  </si>
  <si>
    <t>012190</t>
  </si>
  <si>
    <t>012191</t>
  </si>
  <si>
    <t>012200</t>
  </si>
  <si>
    <t>012210</t>
  </si>
  <si>
    <t>012220</t>
  </si>
  <si>
    <t>012230</t>
  </si>
  <si>
    <t>012231</t>
  </si>
  <si>
    <t>012240</t>
  </si>
  <si>
    <t>012250</t>
  </si>
  <si>
    <t>012260</t>
  </si>
  <si>
    <t>012270</t>
  </si>
  <si>
    <t>012280</t>
  </si>
  <si>
    <t>012290</t>
  </si>
  <si>
    <t>012300</t>
  </si>
  <si>
    <t>012310</t>
  </si>
  <si>
    <t>012330</t>
  </si>
  <si>
    <t>012340</t>
  </si>
  <si>
    <t>012350</t>
  </si>
  <si>
    <t>013030</t>
  </si>
  <si>
    <t>013040</t>
  </si>
  <si>
    <t>013310</t>
  </si>
  <si>
    <t>013320</t>
  </si>
  <si>
    <t>013330</t>
  </si>
  <si>
    <t>013340</t>
  </si>
  <si>
    <t>013370</t>
  </si>
  <si>
    <t>013430</t>
  </si>
  <si>
    <t>013450</t>
  </si>
  <si>
    <t>013460</t>
  </si>
  <si>
    <t>013470</t>
  </si>
  <si>
    <t>013610</t>
  </si>
  <si>
    <t>013620</t>
  </si>
  <si>
    <t>013630</t>
  </si>
  <si>
    <t>013640</t>
  </si>
  <si>
    <t>013670</t>
  </si>
  <si>
    <t>013700</t>
  </si>
  <si>
    <t>013910</t>
  </si>
  <si>
    <t>013920</t>
  </si>
  <si>
    <t>013930</t>
  </si>
  <si>
    <t>013940</t>
  </si>
  <si>
    <t>013950</t>
  </si>
  <si>
    <t>013960</t>
  </si>
  <si>
    <t>013970</t>
  </si>
  <si>
    <t>013980</t>
  </si>
  <si>
    <t>013990</t>
  </si>
  <si>
    <t>014000</t>
  </si>
  <si>
    <t>014010</t>
  </si>
  <si>
    <t>014020</t>
  </si>
  <si>
    <t>014030</t>
  </si>
  <si>
    <t>014040</t>
  </si>
  <si>
    <t>014050</t>
  </si>
  <si>
    <t>014060</t>
  </si>
  <si>
    <t>014070</t>
  </si>
  <si>
    <t>014080</t>
  </si>
  <si>
    <t>014090</t>
  </si>
  <si>
    <t>014230</t>
  </si>
  <si>
    <t>014240</t>
  </si>
  <si>
    <t>014250</t>
  </si>
  <si>
    <t>014270</t>
  </si>
  <si>
    <t>014280</t>
  </si>
  <si>
    <t>014290</t>
  </si>
  <si>
    <t>014300</t>
  </si>
  <si>
    <t>014310</t>
  </si>
  <si>
    <t>014320</t>
  </si>
  <si>
    <t>014330</t>
  </si>
  <si>
    <t>014340</t>
  </si>
  <si>
    <t>014360</t>
  </si>
  <si>
    <t>014370</t>
  </si>
  <si>
    <t>014380</t>
  </si>
  <si>
    <t>014520</t>
  </si>
  <si>
    <t>014530</t>
  </si>
  <si>
    <t>014540</t>
  </si>
  <si>
    <t>014550</t>
  </si>
  <si>
    <t>014560</t>
  </si>
  <si>
    <t>014570</t>
  </si>
  <si>
    <t>014580</t>
  </si>
  <si>
    <t>014590</t>
  </si>
  <si>
    <t>014600</t>
  </si>
  <si>
    <t>014610</t>
  </si>
  <si>
    <t>014620</t>
  </si>
  <si>
    <t>014630</t>
  </si>
  <si>
    <t>014640</t>
  </si>
  <si>
    <t>014650</t>
  </si>
  <si>
    <t>014680</t>
  </si>
  <si>
    <t>014690</t>
  </si>
  <si>
    <t>014700</t>
  </si>
  <si>
    <t>014710</t>
  </si>
  <si>
    <t>014810</t>
  </si>
  <si>
    <t>014820</t>
  </si>
  <si>
    <t>014830</t>
  </si>
  <si>
    <t>014840</t>
  </si>
  <si>
    <t>014850</t>
  </si>
  <si>
    <t>014860</t>
  </si>
  <si>
    <t>014870</t>
  </si>
  <si>
    <t>015110</t>
  </si>
  <si>
    <t>015120</t>
  </si>
  <si>
    <t>015130</t>
  </si>
  <si>
    <t>015140</t>
  </si>
  <si>
    <t>015160</t>
  </si>
  <si>
    <t>015170</t>
  </si>
  <si>
    <t>015180</t>
  </si>
  <si>
    <t>015190</t>
  </si>
  <si>
    <t>015430</t>
  </si>
  <si>
    <t>015440</t>
  </si>
  <si>
    <t>015450</t>
  </si>
  <si>
    <t>015460</t>
  </si>
  <si>
    <t>015470</t>
  </si>
  <si>
    <t>015490</t>
  </si>
  <si>
    <t>015500</t>
  </si>
  <si>
    <t>015520</t>
  </si>
  <si>
    <t>015550</t>
  </si>
  <si>
    <t>015590</t>
  </si>
  <si>
    <t>015600</t>
  </si>
  <si>
    <t>015610</t>
  </si>
  <si>
    <t>015620</t>
  </si>
  <si>
    <t>015630</t>
  </si>
  <si>
    <t>015710</t>
  </si>
  <si>
    <t>015750</t>
  </si>
  <si>
    <t>015780</t>
  </si>
  <si>
    <t>015810</t>
  </si>
  <si>
    <t>016010</t>
  </si>
  <si>
    <t>016020</t>
  </si>
  <si>
    <t>016040</t>
  </si>
  <si>
    <t>016070</t>
  </si>
  <si>
    <t>016080</t>
  </si>
  <si>
    <t>016090</t>
  </si>
  <si>
    <t>016310</t>
  </si>
  <si>
    <t>016320</t>
  </si>
  <si>
    <t>016330</t>
  </si>
  <si>
    <t>016340</t>
  </si>
  <si>
    <t>016350</t>
  </si>
  <si>
    <t>016360</t>
  </si>
  <si>
    <t>016370</t>
  </si>
  <si>
    <t>016380</t>
  </si>
  <si>
    <t>016390</t>
  </si>
  <si>
    <t>016410</t>
  </si>
  <si>
    <t>016420</t>
  </si>
  <si>
    <t>016421</t>
  </si>
  <si>
    <t>016430</t>
  </si>
  <si>
    <t>016440</t>
  </si>
  <si>
    <t>016450</t>
  </si>
  <si>
    <t>016460</t>
  </si>
  <si>
    <t>016470</t>
  </si>
  <si>
    <t>016480</t>
  </si>
  <si>
    <t>016490</t>
  </si>
  <si>
    <t>016610</t>
  </si>
  <si>
    <t>016620</t>
  </si>
  <si>
    <t>016630</t>
  </si>
  <si>
    <t>016640</t>
  </si>
  <si>
    <t>016650</t>
  </si>
  <si>
    <t>016670</t>
  </si>
  <si>
    <t>016680</t>
  </si>
  <si>
    <t>016910</t>
  </si>
  <si>
    <t>016920</t>
  </si>
  <si>
    <t>016930</t>
  </si>
  <si>
    <t>016940</t>
  </si>
  <si>
    <t>011001</t>
  </si>
  <si>
    <t>011002</t>
  </si>
  <si>
    <t>011004</t>
  </si>
  <si>
    <t>011003</t>
  </si>
  <si>
    <t>011005</t>
  </si>
  <si>
    <t>011006</t>
  </si>
  <si>
    <t>011010</t>
  </si>
  <si>
    <t>札幌市　中央区</t>
  </si>
  <si>
    <t>011020</t>
  </si>
  <si>
    <t>札幌市　北区</t>
  </si>
  <si>
    <t>011030</t>
  </si>
  <si>
    <t>札幌市　東区</t>
  </si>
  <si>
    <t>011040</t>
  </si>
  <si>
    <t>札幌市　白石区</t>
  </si>
  <si>
    <t>011050</t>
  </si>
  <si>
    <t>札幌市　厚別区</t>
  </si>
  <si>
    <t>011060</t>
  </si>
  <si>
    <t>札幌市　豊平区</t>
  </si>
  <si>
    <t>011100</t>
  </si>
  <si>
    <t>札幌市　清田区</t>
  </si>
  <si>
    <t>011070</t>
  </si>
  <si>
    <t>札幌市　南区</t>
  </si>
  <si>
    <t>011080</t>
  </si>
  <si>
    <t>札幌市　西区</t>
  </si>
  <si>
    <t>011090</t>
  </si>
  <si>
    <t>札幌市　手稲区</t>
  </si>
  <si>
    <t>011099</t>
  </si>
  <si>
    <t>020101</t>
  </si>
  <si>
    <t>020102</t>
  </si>
  <si>
    <t>020103</t>
  </si>
  <si>
    <t>020104</t>
  </si>
  <si>
    <t>020105</t>
  </si>
  <si>
    <t>020107</t>
  </si>
  <si>
    <t>020109</t>
  </si>
  <si>
    <t>020110</t>
  </si>
  <si>
    <t>020111</t>
  </si>
  <si>
    <t>020201</t>
  </si>
  <si>
    <t>020401</t>
  </si>
  <si>
    <t>020202</t>
  </si>
  <si>
    <t>020203</t>
  </si>
  <si>
    <t>020402</t>
  </si>
  <si>
    <t>020205</t>
  </si>
  <si>
    <t>020206</t>
  </si>
  <si>
    <t>020403</t>
  </si>
  <si>
    <t>020207</t>
  </si>
  <si>
    <t>020404</t>
  </si>
  <si>
    <t>020501</t>
  </si>
  <si>
    <t>020508</t>
  </si>
  <si>
    <t>020509</t>
  </si>
  <si>
    <t>020502</t>
  </si>
  <si>
    <t>020503</t>
  </si>
  <si>
    <t>020510</t>
  </si>
  <si>
    <t>020504</t>
  </si>
  <si>
    <t>020505</t>
  </si>
  <si>
    <t>020511</t>
  </si>
  <si>
    <t>020506</t>
  </si>
  <si>
    <t>020507</t>
  </si>
  <si>
    <t>020512</t>
  </si>
  <si>
    <t>020802</t>
  </si>
  <si>
    <t>020805</t>
  </si>
  <si>
    <t>020806</t>
  </si>
  <si>
    <t>020807</t>
  </si>
  <si>
    <t>020803</t>
  </si>
  <si>
    <t>020999</t>
  </si>
  <si>
    <t>022010</t>
  </si>
  <si>
    <t>022020</t>
  </si>
  <si>
    <t>022030</t>
  </si>
  <si>
    <t>022040</t>
  </si>
  <si>
    <t>022050</t>
  </si>
  <si>
    <t>022060</t>
  </si>
  <si>
    <t>022070</t>
  </si>
  <si>
    <t>022080</t>
  </si>
  <si>
    <t>022090</t>
  </si>
  <si>
    <t>023010</t>
  </si>
  <si>
    <t>023030</t>
  </si>
  <si>
    <t>023040</t>
  </si>
  <si>
    <t>023070</t>
  </si>
  <si>
    <t>023210</t>
  </si>
  <si>
    <t>023230</t>
  </si>
  <si>
    <t>023430</t>
  </si>
  <si>
    <t>023610</t>
  </si>
  <si>
    <t>023620</t>
  </si>
  <si>
    <t>023670</t>
  </si>
  <si>
    <t>023810</t>
  </si>
  <si>
    <t>023840</t>
  </si>
  <si>
    <t>023870</t>
  </si>
  <si>
    <t>024010</t>
  </si>
  <si>
    <t>024020</t>
  </si>
  <si>
    <t>024050</t>
  </si>
  <si>
    <t>024060</t>
  </si>
  <si>
    <t>024080</t>
  </si>
  <si>
    <t>024110</t>
  </si>
  <si>
    <t>024230</t>
  </si>
  <si>
    <t>024240</t>
  </si>
  <si>
    <t>024250</t>
  </si>
  <si>
    <t>024260</t>
  </si>
  <si>
    <t>024410</t>
  </si>
  <si>
    <t>024420</t>
  </si>
  <si>
    <t>024430</t>
  </si>
  <si>
    <t>024450</t>
  </si>
  <si>
    <t>024460</t>
  </si>
  <si>
    <t>024500</t>
  </si>
  <si>
    <t>030101</t>
  </si>
  <si>
    <t>030103</t>
  </si>
  <si>
    <t>030104</t>
  </si>
  <si>
    <t>030105</t>
  </si>
  <si>
    <t>030107</t>
  </si>
  <si>
    <t>030108</t>
  </si>
  <si>
    <t>030109</t>
  </si>
  <si>
    <t>030201</t>
  </si>
  <si>
    <t>030251</t>
  </si>
  <si>
    <t>030202</t>
  </si>
  <si>
    <t>030252</t>
  </si>
  <si>
    <t>030203</t>
  </si>
  <si>
    <t>030253</t>
  </si>
  <si>
    <t>030204</t>
  </si>
  <si>
    <t>030254</t>
  </si>
  <si>
    <t>030205</t>
  </si>
  <si>
    <t>030255</t>
  </si>
  <si>
    <t>030206</t>
  </si>
  <si>
    <t>030256</t>
  </si>
  <si>
    <t>030207</t>
  </si>
  <si>
    <t>030257</t>
  </si>
  <si>
    <t>030208</t>
  </si>
  <si>
    <t>030258</t>
  </si>
  <si>
    <t>030209</t>
  </si>
  <si>
    <t>030259</t>
  </si>
  <si>
    <t>030210</t>
  </si>
  <si>
    <t>030260</t>
  </si>
  <si>
    <t>030211</t>
  </si>
  <si>
    <t>030212</t>
  </si>
  <si>
    <t>030262</t>
  </si>
  <si>
    <t>030213</t>
  </si>
  <si>
    <t>030263</t>
  </si>
  <si>
    <t>030214</t>
  </si>
  <si>
    <t>030222</t>
  </si>
  <si>
    <t>030310</t>
  </si>
  <si>
    <t>030700</t>
  </si>
  <si>
    <t>030703</t>
  </si>
  <si>
    <t>030706</t>
  </si>
  <si>
    <t>030803</t>
  </si>
  <si>
    <t>030804</t>
  </si>
  <si>
    <t>030805</t>
  </si>
  <si>
    <t>030806</t>
  </si>
  <si>
    <t>030807</t>
  </si>
  <si>
    <t>030999</t>
  </si>
  <si>
    <t>032010</t>
  </si>
  <si>
    <t>032020</t>
  </si>
  <si>
    <t>032030</t>
  </si>
  <si>
    <t>032050</t>
  </si>
  <si>
    <t>032060</t>
  </si>
  <si>
    <t>032070</t>
  </si>
  <si>
    <t>032080</t>
  </si>
  <si>
    <t>032090</t>
  </si>
  <si>
    <t>032100</t>
  </si>
  <si>
    <t>032110</t>
  </si>
  <si>
    <t>032130</t>
  </si>
  <si>
    <t>033010</t>
  </si>
  <si>
    <t>033020</t>
  </si>
  <si>
    <t>033030</t>
  </si>
  <si>
    <t>033210</t>
  </si>
  <si>
    <t>033220</t>
  </si>
  <si>
    <t>033810</t>
  </si>
  <si>
    <t>034020</t>
  </si>
  <si>
    <t>034410</t>
  </si>
  <si>
    <t>034610</t>
  </si>
  <si>
    <t>034820</t>
  </si>
  <si>
    <t>034830</t>
  </si>
  <si>
    <t>034840</t>
  </si>
  <si>
    <t>034850</t>
  </si>
  <si>
    <t>035010</t>
  </si>
  <si>
    <t>035030</t>
  </si>
  <si>
    <t>035060</t>
  </si>
  <si>
    <t>035240</t>
  </si>
  <si>
    <t>040101</t>
  </si>
  <si>
    <t>040102</t>
  </si>
  <si>
    <t>040103</t>
  </si>
  <si>
    <t>040104</t>
  </si>
  <si>
    <t>040105</t>
  </si>
  <si>
    <t>040108</t>
  </si>
  <si>
    <t>040109</t>
  </si>
  <si>
    <t>040110</t>
  </si>
  <si>
    <t>040201</t>
  </si>
  <si>
    <t>040202</t>
  </si>
  <si>
    <t>040203</t>
  </si>
  <si>
    <t>040204</t>
  </si>
  <si>
    <t>040205</t>
  </si>
  <si>
    <t>040206</t>
  </si>
  <si>
    <t>040209</t>
  </si>
  <si>
    <t>040207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</si>
  <si>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</si>
  <si>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</si>
  <si>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</si>
  <si>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</si>
  <si>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</si>
  <si>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</si>
  <si>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</si>
  <si>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</si>
  <si>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040309</t>
  </si>
  <si>
    <t>040401</t>
  </si>
  <si>
    <t>040402</t>
  </si>
  <si>
    <t>040404</t>
  </si>
  <si>
    <t>040405</t>
  </si>
  <si>
    <t>040406</t>
  </si>
  <si>
    <t>040407</t>
  </si>
  <si>
    <t>040408</t>
  </si>
  <si>
    <t>040409</t>
  </si>
  <si>
    <t>040411</t>
  </si>
  <si>
    <t>040412</t>
  </si>
  <si>
    <t>040414</t>
  </si>
  <si>
    <t>040415</t>
  </si>
  <si>
    <t>040416</t>
  </si>
  <si>
    <t>040417</t>
  </si>
  <si>
    <t>040700</t>
  </si>
  <si>
    <t>040703</t>
  </si>
  <si>
    <t>040701</t>
  </si>
  <si>
    <t>040702</t>
  </si>
  <si>
    <t>040801</t>
  </si>
  <si>
    <t>040802</t>
  </si>
  <si>
    <t>040803</t>
  </si>
  <si>
    <t>040804</t>
  </si>
  <si>
    <t>040805</t>
  </si>
  <si>
    <t>040806</t>
  </si>
  <si>
    <t>040807</t>
  </si>
  <si>
    <t>040808</t>
  </si>
  <si>
    <t>040809</t>
  </si>
  <si>
    <t>040999</t>
  </si>
  <si>
    <t>042020</t>
  </si>
  <si>
    <t>042030</t>
  </si>
  <si>
    <t>042050</t>
  </si>
  <si>
    <t>042060</t>
  </si>
  <si>
    <t>042070</t>
  </si>
  <si>
    <t>042080</t>
  </si>
  <si>
    <t>042090</t>
  </si>
  <si>
    <t>042110</t>
  </si>
  <si>
    <t>042120</t>
  </si>
  <si>
    <t>042130</t>
  </si>
  <si>
    <t>042140</t>
  </si>
  <si>
    <t>043010</t>
  </si>
  <si>
    <t>043020</t>
  </si>
  <si>
    <t>043210</t>
  </si>
  <si>
    <t>043220</t>
  </si>
  <si>
    <t>043230</t>
  </si>
  <si>
    <t>043240</t>
  </si>
  <si>
    <t>043410</t>
  </si>
  <si>
    <t>043610</t>
  </si>
  <si>
    <t>043620</t>
  </si>
  <si>
    <t>044010</t>
  </si>
  <si>
    <t>044040</t>
  </si>
  <si>
    <t>044060</t>
  </si>
  <si>
    <t>044210</t>
  </si>
  <si>
    <t>044220</t>
  </si>
  <si>
    <t>044240</t>
  </si>
  <si>
    <t>044440</t>
  </si>
  <si>
    <t>044450</t>
  </si>
  <si>
    <t>045010</t>
  </si>
  <si>
    <t>045810</t>
  </si>
  <si>
    <t>041001</t>
  </si>
  <si>
    <t>041002</t>
  </si>
  <si>
    <t>041004</t>
  </si>
  <si>
    <t>仙台市　青葉区</t>
  </si>
  <si>
    <t>041005</t>
  </si>
  <si>
    <t>041006</t>
  </si>
  <si>
    <t>仙台市　宮城野区</t>
  </si>
  <si>
    <t>041007</t>
  </si>
  <si>
    <t>仙台市　若林区</t>
  </si>
  <si>
    <t>041008</t>
  </si>
  <si>
    <t>仙台市　太白区</t>
  </si>
  <si>
    <t>041009</t>
  </si>
  <si>
    <t>041010</t>
  </si>
  <si>
    <t>仙台市　泉区</t>
  </si>
  <si>
    <t>041011</t>
  </si>
  <si>
    <t>041012</t>
  </si>
  <si>
    <t>041013</t>
  </si>
  <si>
    <t>041014</t>
  </si>
  <si>
    <t>041015</t>
  </si>
  <si>
    <t>041016</t>
  </si>
  <si>
    <t>041017</t>
  </si>
  <si>
    <t>041018</t>
  </si>
  <si>
    <t>041099</t>
  </si>
  <si>
    <t>050101</t>
  </si>
  <si>
    <t>050102</t>
  </si>
  <si>
    <t>050103</t>
  </si>
  <si>
    <t>050104</t>
  </si>
  <si>
    <t>050107</t>
  </si>
  <si>
    <t>050112</t>
  </si>
  <si>
    <t>050109</t>
  </si>
  <si>
    <t>050110</t>
  </si>
  <si>
    <t>050111</t>
  </si>
  <si>
    <t>050201</t>
  </si>
  <si>
    <t>050202</t>
  </si>
  <si>
    <t>050203</t>
  </si>
  <si>
    <t>050204</t>
  </si>
  <si>
    <t>050210</t>
  </si>
  <si>
    <t>050205</t>
  </si>
  <si>
    <t>050206</t>
  </si>
  <si>
    <t>050207</t>
  </si>
  <si>
    <t>050208</t>
  </si>
  <si>
    <t>050301</t>
  </si>
  <si>
    <t>050302</t>
  </si>
  <si>
    <t>050320</t>
  </si>
  <si>
    <t>050323</t>
  </si>
  <si>
    <t>050325</t>
  </si>
  <si>
    <t>050303</t>
  </si>
  <si>
    <t>050321</t>
  </si>
  <si>
    <t>050304</t>
  </si>
  <si>
    <t>050322</t>
  </si>
  <si>
    <t>050324</t>
  </si>
  <si>
    <t>050305</t>
  </si>
  <si>
    <t>050306</t>
  </si>
  <si>
    <t>050318</t>
  </si>
  <si>
    <t>050333</t>
  </si>
  <si>
    <t>050307</t>
  </si>
  <si>
    <t>050334</t>
  </si>
  <si>
    <t>050308</t>
  </si>
  <si>
    <t>050319</t>
  </si>
  <si>
    <t>050309</t>
  </si>
  <si>
    <t>050310</t>
  </si>
  <si>
    <t>050315</t>
  </si>
  <si>
    <t>050316</t>
  </si>
  <si>
    <t>050317</t>
  </si>
  <si>
    <t>050327</t>
  </si>
  <si>
    <t>050329</t>
  </si>
  <si>
    <t>050331</t>
  </si>
  <si>
    <t>050801</t>
  </si>
  <si>
    <t>050999</t>
  </si>
  <si>
    <t>052010</t>
  </si>
  <si>
    <t>052020</t>
  </si>
  <si>
    <t>052030</t>
  </si>
  <si>
    <t>052040</t>
  </si>
  <si>
    <t>052060</t>
  </si>
  <si>
    <t>052070</t>
  </si>
  <si>
    <t>052090</t>
  </si>
  <si>
    <t>052100</t>
  </si>
  <si>
    <t>052110</t>
  </si>
  <si>
    <t>052120</t>
  </si>
  <si>
    <t>052130</t>
  </si>
  <si>
    <t>053030</t>
  </si>
  <si>
    <t>053270</t>
  </si>
  <si>
    <t>053460</t>
  </si>
  <si>
    <t>053610</t>
  </si>
  <si>
    <t>053630</t>
  </si>
  <si>
    <t>053660</t>
  </si>
  <si>
    <t>053680</t>
  </si>
  <si>
    <t>054340</t>
  </si>
  <si>
    <t>054630</t>
  </si>
  <si>
    <t>054640</t>
  </si>
  <si>
    <t>060101</t>
  </si>
  <si>
    <t>060104</t>
  </si>
  <si>
    <t>060105</t>
  </si>
  <si>
    <t>060106</t>
  </si>
  <si>
    <t>060107</t>
  </si>
  <si>
    <t>060201</t>
  </si>
  <si>
    <t>060204</t>
  </si>
  <si>
    <t>060205</t>
  </si>
  <si>
    <t>060305</t>
  </si>
  <si>
    <t>060306</t>
  </si>
  <si>
    <t>060307</t>
  </si>
  <si>
    <t>060308</t>
  </si>
  <si>
    <t>060309</t>
  </si>
  <si>
    <t>060310</t>
  </si>
  <si>
    <t>060311</t>
  </si>
  <si>
    <t>060312</t>
  </si>
  <si>
    <t>060304</t>
  </si>
  <si>
    <t>060504</t>
  </si>
  <si>
    <t>060508</t>
  </si>
  <si>
    <t>060401</t>
  </si>
  <si>
    <t>060402</t>
  </si>
  <si>
    <t>060403</t>
  </si>
  <si>
    <t>060408</t>
  </si>
  <si>
    <t>060404</t>
  </si>
  <si>
    <t>060411</t>
  </si>
  <si>
    <t>060405</t>
  </si>
  <si>
    <t>060406</t>
  </si>
  <si>
    <t>060414</t>
  </si>
  <si>
    <t>060501</t>
  </si>
  <si>
    <t>060410</t>
  </si>
  <si>
    <t>060502</t>
  </si>
  <si>
    <t>060503</t>
  </si>
  <si>
    <t>060700</t>
  </si>
  <si>
    <t>060801</t>
  </si>
  <si>
    <t>060802</t>
  </si>
  <si>
    <t>060803</t>
  </si>
  <si>
    <t>060804</t>
  </si>
  <si>
    <t>060805</t>
  </si>
  <si>
    <t>060806</t>
  </si>
  <si>
    <t>060807</t>
  </si>
  <si>
    <t>060808</t>
  </si>
  <si>
    <t>060999</t>
  </si>
  <si>
    <t>062010</t>
  </si>
  <si>
    <t>062020</t>
  </si>
  <si>
    <t>062030</t>
  </si>
  <si>
    <t>062040</t>
  </si>
  <si>
    <t>062050</t>
  </si>
  <si>
    <t>062060</t>
  </si>
  <si>
    <t>062070</t>
  </si>
  <si>
    <t>062080</t>
  </si>
  <si>
    <t>062090</t>
  </si>
  <si>
    <t>062100</t>
  </si>
  <si>
    <t>062110</t>
  </si>
  <si>
    <t>062120</t>
  </si>
  <si>
    <t>062130</t>
  </si>
  <si>
    <t>063010</t>
  </si>
  <si>
    <t>063020</t>
  </si>
  <si>
    <t>063210</t>
  </si>
  <si>
    <t>063220</t>
  </si>
  <si>
    <t>063230</t>
  </si>
  <si>
    <t>063240</t>
  </si>
  <si>
    <t>063410</t>
  </si>
  <si>
    <t>063610</t>
  </si>
  <si>
    <t>063620</t>
  </si>
  <si>
    <t>063630</t>
  </si>
  <si>
    <t>063640</t>
  </si>
  <si>
    <t>063650</t>
  </si>
  <si>
    <t>063660</t>
  </si>
  <si>
    <t>063670</t>
  </si>
  <si>
    <t>063810</t>
  </si>
  <si>
    <t>063820</t>
  </si>
  <si>
    <t>064010</t>
  </si>
  <si>
    <t>064020</t>
  </si>
  <si>
    <t>064030</t>
  </si>
  <si>
    <t>064260</t>
  </si>
  <si>
    <t>064280</t>
  </si>
  <si>
    <t>064610</t>
  </si>
  <si>
    <t>070101</t>
  </si>
  <si>
    <t>070102</t>
  </si>
  <si>
    <t>070103</t>
  </si>
  <si>
    <t>070104</t>
  </si>
  <si>
    <t>070105</t>
  </si>
  <si>
    <t>070106</t>
  </si>
  <si>
    <t>070107</t>
  </si>
  <si>
    <t>070108</t>
  </si>
  <si>
    <t>070201</t>
  </si>
  <si>
    <t>070202</t>
  </si>
  <si>
    <t>070203</t>
  </si>
  <si>
    <t>070204</t>
  </si>
  <si>
    <t>070205</t>
  </si>
  <si>
    <t>070206</t>
  </si>
  <si>
    <t>070207</t>
  </si>
  <si>
    <t>070301</t>
  </si>
  <si>
    <t>070302</t>
  </si>
  <si>
    <t>070303</t>
  </si>
  <si>
    <t>070304</t>
  </si>
  <si>
    <t>070305</t>
  </si>
  <si>
    <t>070306</t>
  </si>
  <si>
    <t>070307</t>
  </si>
  <si>
    <t>070308</t>
  </si>
  <si>
    <t>070309</t>
  </si>
  <si>
    <t>070310</t>
  </si>
  <si>
    <t>070311</t>
  </si>
  <si>
    <t>070312</t>
  </si>
  <si>
    <t>070314</t>
  </si>
  <si>
    <t>070315</t>
  </si>
  <si>
    <t>070318</t>
  </si>
  <si>
    <t>070319</t>
  </si>
  <si>
    <t>070320</t>
  </si>
  <si>
    <t>070321</t>
  </si>
  <si>
    <t>070322</t>
  </si>
  <si>
    <t>070323</t>
  </si>
  <si>
    <t>070324</t>
  </si>
  <si>
    <t>070325</t>
  </si>
  <si>
    <t>070326</t>
  </si>
  <si>
    <t>070328</t>
  </si>
  <si>
    <t>070329</t>
  </si>
  <si>
    <t>070331</t>
  </si>
  <si>
    <t>070332</t>
  </si>
  <si>
    <t>070333</t>
  </si>
  <si>
    <t>070700</t>
  </si>
  <si>
    <t>070801</t>
  </si>
  <si>
    <t>070803</t>
  </si>
  <si>
    <t>070804</t>
  </si>
  <si>
    <t>070805</t>
  </si>
  <si>
    <t>070806</t>
  </si>
  <si>
    <t>070807</t>
  </si>
  <si>
    <t>070808</t>
  </si>
  <si>
    <t>070999</t>
  </si>
  <si>
    <t>072010</t>
  </si>
  <si>
    <t>072020</t>
  </si>
  <si>
    <t>072030</t>
  </si>
  <si>
    <t>072040</t>
  </si>
  <si>
    <t>072050</t>
  </si>
  <si>
    <t>072070</t>
  </si>
  <si>
    <t>072080</t>
  </si>
  <si>
    <t>072090</t>
  </si>
  <si>
    <t>072100</t>
  </si>
  <si>
    <t>072110</t>
  </si>
  <si>
    <t>073010</t>
  </si>
  <si>
    <t>073030</t>
  </si>
  <si>
    <t>073080</t>
  </si>
  <si>
    <t>073220</t>
  </si>
  <si>
    <t>073420</t>
  </si>
  <si>
    <t>073440</t>
  </si>
  <si>
    <t>073620</t>
  </si>
  <si>
    <t>073640</t>
  </si>
  <si>
    <t>073670</t>
  </si>
  <si>
    <t>074020</t>
  </si>
  <si>
    <t>074050</t>
  </si>
  <si>
    <t>074070</t>
  </si>
  <si>
    <t>074080</t>
  </si>
  <si>
    <t>074210</t>
  </si>
  <si>
    <t>074220</t>
  </si>
  <si>
    <t>074230</t>
  </si>
  <si>
    <t>074440</t>
  </si>
  <si>
    <t>074450</t>
  </si>
  <si>
    <t>074460</t>
  </si>
  <si>
    <t>074610</t>
  </si>
  <si>
    <t>074640</t>
  </si>
  <si>
    <t>074650</t>
  </si>
  <si>
    <t>074660</t>
  </si>
  <si>
    <t>074810</t>
  </si>
  <si>
    <t>074820</t>
  </si>
  <si>
    <t>074830</t>
  </si>
  <si>
    <t>074840</t>
  </si>
  <si>
    <t>075010</t>
  </si>
  <si>
    <t>075020</t>
  </si>
  <si>
    <t>075030</t>
  </si>
  <si>
    <t>075040</t>
  </si>
  <si>
    <t>075050</t>
  </si>
  <si>
    <t>075210</t>
  </si>
  <si>
    <t>075220</t>
  </si>
  <si>
    <t>075410</t>
  </si>
  <si>
    <t>075420</t>
  </si>
  <si>
    <t>075430</t>
  </si>
  <si>
    <t>075440</t>
  </si>
  <si>
    <t>075450</t>
  </si>
  <si>
    <t>075460</t>
  </si>
  <si>
    <t>075470</t>
  </si>
  <si>
    <t>075480</t>
  </si>
  <si>
    <t>075610</t>
  </si>
  <si>
    <t>075640</t>
  </si>
  <si>
    <t>080101</t>
  </si>
  <si>
    <t>080102</t>
  </si>
  <si>
    <t>080103</t>
  </si>
  <si>
    <t>080104</t>
  </si>
  <si>
    <t>080106</t>
  </si>
  <si>
    <t>080107</t>
  </si>
  <si>
    <t>080109</t>
  </si>
  <si>
    <t>080113</t>
  </si>
  <si>
    <t>080114</t>
  </si>
  <si>
    <t>080110</t>
  </si>
  <si>
    <t>080111</t>
  </si>
  <si>
    <t>080112</t>
  </si>
  <si>
    <t>080201</t>
  </si>
  <si>
    <t>080202</t>
  </si>
  <si>
    <t>080203</t>
  </si>
  <si>
    <t>080204</t>
  </si>
  <si>
    <t>080301</t>
  </si>
  <si>
    <t>080302</t>
  </si>
  <si>
    <t>080303</t>
  </si>
  <si>
    <t>080304</t>
  </si>
  <si>
    <t>080305</t>
  </si>
  <si>
    <t>080306</t>
  </si>
  <si>
    <t>080307</t>
  </si>
  <si>
    <t>080308</t>
  </si>
  <si>
    <t>080309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</si>
  <si>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</si>
  <si>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</si>
  <si>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</si>
  <si>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</si>
  <si>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</si>
  <si>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</si>
  <si>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</si>
  <si>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</si>
  <si>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080409</t>
  </si>
  <si>
    <t>080410</t>
  </si>
  <si>
    <t>080411</t>
  </si>
  <si>
    <t>080412</t>
  </si>
  <si>
    <t>080413</t>
  </si>
  <si>
    <t>080414</t>
  </si>
  <si>
    <t>080415</t>
  </si>
  <si>
    <t>080416</t>
  </si>
  <si>
    <t>080417</t>
  </si>
  <si>
    <t>080418</t>
  </si>
  <si>
    <t>080419</t>
  </si>
  <si>
    <t>080420</t>
  </si>
  <si>
    <t>080423</t>
  </si>
  <si>
    <t>080424</t>
  </si>
  <si>
    <t>080700</t>
  </si>
  <si>
    <t>080701</t>
  </si>
  <si>
    <t>080702</t>
  </si>
  <si>
    <t>080703</t>
  </si>
  <si>
    <t>080704</t>
  </si>
  <si>
    <t>080801</t>
  </si>
  <si>
    <t>080803</t>
  </si>
  <si>
    <t>080804</t>
  </si>
  <si>
    <t>080805</t>
  </si>
  <si>
    <t>080806</t>
  </si>
  <si>
    <t>080807</t>
  </si>
  <si>
    <t>080808</t>
  </si>
  <si>
    <t>080999</t>
  </si>
  <si>
    <t>082010</t>
  </si>
  <si>
    <t>082020</t>
  </si>
  <si>
    <t>082030</t>
  </si>
  <si>
    <t>082040</t>
  </si>
  <si>
    <t>082050</t>
  </si>
  <si>
    <t>082070</t>
  </si>
  <si>
    <t>082080</t>
  </si>
  <si>
    <t>082100</t>
  </si>
  <si>
    <t>082110</t>
  </si>
  <si>
    <t>082120</t>
  </si>
  <si>
    <t>082140</t>
  </si>
  <si>
    <t>082150</t>
  </si>
  <si>
    <t>082160</t>
  </si>
  <si>
    <t>082170</t>
  </si>
  <si>
    <t>082190</t>
  </si>
  <si>
    <t>082200</t>
  </si>
  <si>
    <t>082210</t>
  </si>
  <si>
    <t>082220</t>
  </si>
  <si>
    <t>082230</t>
  </si>
  <si>
    <t>082240</t>
  </si>
  <si>
    <t>082250</t>
  </si>
  <si>
    <t>082260</t>
  </si>
  <si>
    <t>082270</t>
  </si>
  <si>
    <t>082280</t>
  </si>
  <si>
    <t>082290</t>
  </si>
  <si>
    <t>082300</t>
  </si>
  <si>
    <t>083020</t>
  </si>
  <si>
    <t>083090</t>
  </si>
  <si>
    <t>083100</t>
  </si>
  <si>
    <t>083410</t>
  </si>
  <si>
    <t>083640</t>
  </si>
  <si>
    <t>084420</t>
  </si>
  <si>
    <t>084430</t>
  </si>
  <si>
    <t>084470</t>
  </si>
  <si>
    <t>085210</t>
  </si>
  <si>
    <t>085420</t>
  </si>
  <si>
    <t>085460</t>
  </si>
  <si>
    <t>085640</t>
  </si>
  <si>
    <t>090101</t>
  </si>
  <si>
    <t>090103</t>
  </si>
  <si>
    <t>090104</t>
  </si>
  <si>
    <t>090105</t>
  </si>
  <si>
    <t>090106</t>
  </si>
  <si>
    <t>090107</t>
  </si>
  <si>
    <t>090108</t>
  </si>
  <si>
    <t>090112</t>
  </si>
  <si>
    <t>090113</t>
  </si>
  <si>
    <t>090109</t>
  </si>
  <si>
    <t>090110</t>
  </si>
  <si>
    <t>090111</t>
  </si>
  <si>
    <t>090301</t>
  </si>
  <si>
    <t>090302</t>
  </si>
  <si>
    <t>090303</t>
  </si>
  <si>
    <t>090304</t>
  </si>
  <si>
    <t>090305</t>
  </si>
  <si>
    <t>090306</t>
  </si>
  <si>
    <t>090308</t>
  </si>
  <si>
    <t>090401</t>
  </si>
  <si>
    <t>090402</t>
  </si>
  <si>
    <t>090404</t>
  </si>
  <si>
    <t>090405</t>
  </si>
  <si>
    <t>090407</t>
  </si>
  <si>
    <t>090501</t>
  </si>
  <si>
    <t>090502</t>
  </si>
  <si>
    <t>090503</t>
  </si>
  <si>
    <t>090504</t>
  </si>
  <si>
    <t>090505</t>
  </si>
  <si>
    <t>090506</t>
  </si>
  <si>
    <t>090507</t>
  </si>
  <si>
    <t>090508</t>
  </si>
  <si>
    <t>090510</t>
  </si>
  <si>
    <t>090511</t>
  </si>
  <si>
    <t>090512</t>
  </si>
  <si>
    <t>090700</t>
  </si>
  <si>
    <t>090701</t>
  </si>
  <si>
    <t>090702</t>
  </si>
  <si>
    <t>090801</t>
  </si>
  <si>
    <t>090802</t>
  </si>
  <si>
    <t>090803</t>
  </si>
  <si>
    <t>090804</t>
  </si>
  <si>
    <t>090805</t>
  </si>
  <si>
    <t>090806</t>
  </si>
  <si>
    <t>090807</t>
  </si>
  <si>
    <t>090808</t>
  </si>
  <si>
    <t>090999</t>
  </si>
  <si>
    <t>092010</t>
  </si>
  <si>
    <t>092020</t>
  </si>
  <si>
    <t>092030</t>
  </si>
  <si>
    <t>092040</t>
  </si>
  <si>
    <t>092050</t>
  </si>
  <si>
    <t>092060</t>
  </si>
  <si>
    <t>092080</t>
  </si>
  <si>
    <t>092090</t>
  </si>
  <si>
    <t>092100</t>
  </si>
  <si>
    <t>092110</t>
  </si>
  <si>
    <t>092130</t>
  </si>
  <si>
    <t>092140</t>
  </si>
  <si>
    <t>093010</t>
  </si>
  <si>
    <t>093420</t>
  </si>
  <si>
    <t>093430</t>
  </si>
  <si>
    <t>093440</t>
  </si>
  <si>
    <t>093450</t>
  </si>
  <si>
    <t>093610</t>
  </si>
  <si>
    <t>093640</t>
  </si>
  <si>
    <t>093840</t>
  </si>
  <si>
    <t>093860</t>
  </si>
  <si>
    <t>094070</t>
  </si>
  <si>
    <t>100101</t>
  </si>
  <si>
    <t>100111</t>
  </si>
  <si>
    <t>100102</t>
  </si>
  <si>
    <t>100104</t>
  </si>
  <si>
    <t>100105</t>
  </si>
  <si>
    <t>100107</t>
  </si>
  <si>
    <t>100108</t>
  </si>
  <si>
    <t>100109</t>
  </si>
  <si>
    <t>100110</t>
  </si>
  <si>
    <t>100301</t>
  </si>
  <si>
    <t>100305</t>
  </si>
  <si>
    <t>100303</t>
  </si>
  <si>
    <t>100304</t>
  </si>
  <si>
    <t>100306</t>
  </si>
  <si>
    <t>100302</t>
  </si>
  <si>
    <t>100307</t>
  </si>
  <si>
    <t>100201</t>
  </si>
  <si>
    <t>100202</t>
  </si>
  <si>
    <t>100203</t>
  </si>
  <si>
    <t>100204</t>
  </si>
  <si>
    <t>100205</t>
  </si>
  <si>
    <t>100401</t>
  </si>
  <si>
    <t>100402</t>
  </si>
  <si>
    <t>100403</t>
  </si>
  <si>
    <t>100404</t>
  </si>
  <si>
    <t>100405</t>
  </si>
  <si>
    <t>100406</t>
  </si>
  <si>
    <t>100407</t>
  </si>
  <si>
    <t>100408</t>
  </si>
  <si>
    <t>100409</t>
  </si>
  <si>
    <t>100410</t>
  </si>
  <si>
    <t>100411</t>
  </si>
  <si>
    <t>100412</t>
  </si>
  <si>
    <t>100417</t>
  </si>
  <si>
    <t>100419</t>
  </si>
  <si>
    <t>100700</t>
  </si>
  <si>
    <t>100701</t>
  </si>
  <si>
    <t>100706</t>
  </si>
  <si>
    <t>100707</t>
  </si>
  <si>
    <t>100708</t>
  </si>
  <si>
    <t>100709</t>
  </si>
  <si>
    <t>100802</t>
  </si>
  <si>
    <t>100803</t>
  </si>
  <si>
    <t>100804</t>
  </si>
  <si>
    <t>100805</t>
  </si>
  <si>
    <t>100806</t>
  </si>
  <si>
    <t>100807</t>
  </si>
  <si>
    <t>100999</t>
  </si>
  <si>
    <t>102010</t>
  </si>
  <si>
    <t>102020</t>
  </si>
  <si>
    <t>102030</t>
  </si>
  <si>
    <t>102040</t>
  </si>
  <si>
    <t>102050</t>
  </si>
  <si>
    <t>102060</t>
  </si>
  <si>
    <t>102070</t>
  </si>
  <si>
    <t>102080</t>
  </si>
  <si>
    <t>102090</t>
  </si>
  <si>
    <t>102100</t>
  </si>
  <si>
    <t>102110</t>
  </si>
  <si>
    <t>103440</t>
  </si>
  <si>
    <t>103450</t>
  </si>
  <si>
    <t>103660</t>
  </si>
  <si>
    <t>103670</t>
  </si>
  <si>
    <t>103820</t>
  </si>
  <si>
    <t>103830</t>
  </si>
  <si>
    <t>103840</t>
  </si>
  <si>
    <t>104210</t>
  </si>
  <si>
    <t>104240</t>
  </si>
  <si>
    <t>104250</t>
  </si>
  <si>
    <t>104260</t>
  </si>
  <si>
    <t>104280</t>
  </si>
  <si>
    <t>104430</t>
  </si>
  <si>
    <t>104440</t>
  </si>
  <si>
    <t>104480</t>
  </si>
  <si>
    <t>104640</t>
  </si>
  <si>
    <t>105210</t>
  </si>
  <si>
    <t>105220</t>
  </si>
  <si>
    <t>105230</t>
  </si>
  <si>
    <t>105240</t>
  </si>
  <si>
    <t>105250</t>
  </si>
  <si>
    <t>110101</t>
  </si>
  <si>
    <t>110102</t>
  </si>
  <si>
    <t>110113</t>
  </si>
  <si>
    <t>110103</t>
  </si>
  <si>
    <t>110104</t>
  </si>
  <si>
    <t>110105</t>
  </si>
  <si>
    <t>110106</t>
  </si>
  <si>
    <t>110107</t>
  </si>
  <si>
    <t>110114</t>
  </si>
  <si>
    <t>110115</t>
  </si>
  <si>
    <t>110110</t>
  </si>
  <si>
    <t>110111</t>
  </si>
  <si>
    <t>110116</t>
  </si>
  <si>
    <t>110112</t>
  </si>
  <si>
    <t>110201</t>
  </si>
  <si>
    <t>110202</t>
  </si>
  <si>
    <t>110203</t>
  </si>
  <si>
    <t>110204</t>
  </si>
  <si>
    <t>110205</t>
  </si>
  <si>
    <t>110206</t>
  </si>
  <si>
    <t>110207</t>
  </si>
  <si>
    <t>110208</t>
  </si>
  <si>
    <t>110210</t>
  </si>
  <si>
    <t>110216</t>
  </si>
  <si>
    <t>110301</t>
  </si>
  <si>
    <t>110302</t>
  </si>
  <si>
    <t>110303</t>
  </si>
  <si>
    <t>110304</t>
  </si>
  <si>
    <t>110305</t>
  </si>
  <si>
    <t>110306</t>
  </si>
  <si>
    <t>110307</t>
  </si>
  <si>
    <t>110308</t>
  </si>
  <si>
    <t>110309</t>
  </si>
  <si>
    <t>110310</t>
  </si>
  <si>
    <t>110311</t>
  </si>
  <si>
    <t>110312</t>
  </si>
  <si>
    <t>110313</t>
  </si>
  <si>
    <t>110315</t>
  </si>
  <si>
    <t>110320</t>
  </si>
  <si>
    <t>110321</t>
  </si>
  <si>
    <t>110322</t>
  </si>
  <si>
    <t>110323</t>
  </si>
  <si>
    <t>110403</t>
  </si>
  <si>
    <t>110409</t>
  </si>
  <si>
    <t>110700</t>
  </si>
  <si>
    <t>110701</t>
  </si>
  <si>
    <t>110702</t>
  </si>
  <si>
    <t>110703</t>
  </si>
  <si>
    <t>110704</t>
  </si>
  <si>
    <t>110706</t>
  </si>
  <si>
    <t>110709</t>
  </si>
  <si>
    <t>110801</t>
  </si>
  <si>
    <t>110802</t>
  </si>
  <si>
    <t>110803</t>
  </si>
  <si>
    <t>110804</t>
  </si>
  <si>
    <t>110805</t>
  </si>
  <si>
    <t>110806</t>
  </si>
  <si>
    <t>110807</t>
  </si>
  <si>
    <t>110808</t>
  </si>
  <si>
    <t>110999</t>
  </si>
  <si>
    <t>112010</t>
  </si>
  <si>
    <t>112020</t>
  </si>
  <si>
    <t>112030</t>
  </si>
  <si>
    <t>112060</t>
  </si>
  <si>
    <t>112070</t>
  </si>
  <si>
    <t>112080</t>
  </si>
  <si>
    <t>112090</t>
  </si>
  <si>
    <t>112100</t>
  </si>
  <si>
    <t>112110</t>
  </si>
  <si>
    <t>112120</t>
  </si>
  <si>
    <t>112140</t>
  </si>
  <si>
    <t>112150</t>
  </si>
  <si>
    <t>112160</t>
  </si>
  <si>
    <t>112170</t>
  </si>
  <si>
    <t>112180</t>
  </si>
  <si>
    <t>112190</t>
  </si>
  <si>
    <t>112210</t>
  </si>
  <si>
    <t>112220</t>
  </si>
  <si>
    <t>112230</t>
  </si>
  <si>
    <t>112240</t>
  </si>
  <si>
    <t>112250</t>
  </si>
  <si>
    <t>112270</t>
  </si>
  <si>
    <t>112280</t>
  </si>
  <si>
    <t>112290</t>
  </si>
  <si>
    <t>112300</t>
  </si>
  <si>
    <t>112310</t>
  </si>
  <si>
    <t>112320</t>
  </si>
  <si>
    <t>112330</t>
  </si>
  <si>
    <t>112340</t>
  </si>
  <si>
    <t>112350</t>
  </si>
  <si>
    <t>112370</t>
  </si>
  <si>
    <t>112380</t>
  </si>
  <si>
    <t>112390</t>
  </si>
  <si>
    <t>112400</t>
  </si>
  <si>
    <t>112410</t>
  </si>
  <si>
    <t>112420</t>
  </si>
  <si>
    <t>112430</t>
  </si>
  <si>
    <t>113010</t>
  </si>
  <si>
    <t>113240</t>
  </si>
  <si>
    <t>113260</t>
  </si>
  <si>
    <t>113270</t>
  </si>
  <si>
    <t>113410</t>
  </si>
  <si>
    <t>113420</t>
  </si>
  <si>
    <t>113430</t>
  </si>
  <si>
    <t>113460</t>
  </si>
  <si>
    <t>113470</t>
  </si>
  <si>
    <t>113480</t>
  </si>
  <si>
    <t>113610</t>
  </si>
  <si>
    <t>113620</t>
  </si>
  <si>
    <t>113630</t>
  </si>
  <si>
    <t>113650</t>
  </si>
  <si>
    <t>113690</t>
  </si>
  <si>
    <t>113810</t>
  </si>
  <si>
    <t>113830</t>
  </si>
  <si>
    <t>113850</t>
  </si>
  <si>
    <t>114080</t>
  </si>
  <si>
    <t>114420</t>
  </si>
  <si>
    <t>114640</t>
  </si>
  <si>
    <t>114650</t>
  </si>
  <si>
    <t>111011</t>
  </si>
  <si>
    <t>111012</t>
  </si>
  <si>
    <t>111013</t>
  </si>
  <si>
    <t>111014</t>
  </si>
  <si>
    <t>111015</t>
  </si>
  <si>
    <t>111016</t>
  </si>
  <si>
    <t>111017</t>
  </si>
  <si>
    <t>111099</t>
  </si>
  <si>
    <t>120102</t>
  </si>
  <si>
    <t>120101</t>
  </si>
  <si>
    <t>120103</t>
  </si>
  <si>
    <t>120105</t>
  </si>
  <si>
    <t>120106</t>
  </si>
  <si>
    <t>120107</t>
  </si>
  <si>
    <t>120109</t>
  </si>
  <si>
    <t>120110</t>
  </si>
  <si>
    <t>120111</t>
  </si>
  <si>
    <t>120112</t>
  </si>
  <si>
    <t>120113</t>
  </si>
  <si>
    <t>120114</t>
  </si>
  <si>
    <t>120200</t>
  </si>
  <si>
    <t>120201</t>
  </si>
  <si>
    <t>120202</t>
  </si>
  <si>
    <t>120203</t>
  </si>
  <si>
    <t>120204</t>
  </si>
  <si>
    <t>120205</t>
  </si>
  <si>
    <t>120206</t>
  </si>
  <si>
    <t>120207</t>
  </si>
  <si>
    <t>120208</t>
  </si>
  <si>
    <t>120209</t>
  </si>
  <si>
    <t>120210</t>
  </si>
  <si>
    <t>120213</t>
  </si>
  <si>
    <t>120214</t>
  </si>
  <si>
    <t>120215</t>
  </si>
  <si>
    <t>120300</t>
  </si>
  <si>
    <t>120301</t>
  </si>
  <si>
    <t>120302</t>
  </si>
  <si>
    <t>120400</t>
  </si>
  <si>
    <t>120401</t>
  </si>
  <si>
    <t>120402</t>
  </si>
  <si>
    <t>120403</t>
  </si>
  <si>
    <t>120404</t>
  </si>
  <si>
    <t>120405</t>
  </si>
  <si>
    <t>120406</t>
  </si>
  <si>
    <t>120407</t>
  </si>
  <si>
    <t>120408</t>
  </si>
  <si>
    <t>120409</t>
  </si>
  <si>
    <t>120410</t>
  </si>
  <si>
    <t>120411</t>
  </si>
  <si>
    <t>120412</t>
  </si>
  <si>
    <t>120413</t>
  </si>
  <si>
    <t>120414</t>
  </si>
  <si>
    <t>120415</t>
  </si>
  <si>
    <t>120416</t>
  </si>
  <si>
    <t>120417</t>
  </si>
  <si>
    <t>120418</t>
  </si>
  <si>
    <t>120419</t>
  </si>
  <si>
    <t>120425</t>
  </si>
  <si>
    <t>120426</t>
  </si>
  <si>
    <t>120427</t>
  </si>
  <si>
    <t>120502</t>
  </si>
  <si>
    <t>120504</t>
  </si>
  <si>
    <t>120506</t>
  </si>
  <si>
    <t>120507</t>
  </si>
  <si>
    <t>120508</t>
  </si>
  <si>
    <t>120600</t>
  </si>
  <si>
    <t>120601</t>
  </si>
  <si>
    <t>120602</t>
  </si>
  <si>
    <t>120603</t>
  </si>
  <si>
    <t>120605</t>
  </si>
  <si>
    <t>120700</t>
  </si>
  <si>
    <t>120711</t>
  </si>
  <si>
    <t>120712</t>
  </si>
  <si>
    <t>120713</t>
  </si>
  <si>
    <t>120801</t>
  </si>
  <si>
    <t>120802</t>
  </si>
  <si>
    <t>120803</t>
  </si>
  <si>
    <t>120804</t>
  </si>
  <si>
    <t>120809</t>
  </si>
  <si>
    <t>120820</t>
  </si>
  <si>
    <t>120821</t>
  </si>
  <si>
    <t>120822</t>
  </si>
  <si>
    <t>120824</t>
  </si>
  <si>
    <t>120825</t>
  </si>
  <si>
    <t>120826</t>
  </si>
  <si>
    <t>120827</t>
  </si>
  <si>
    <t>120828</t>
  </si>
  <si>
    <t>120829</t>
  </si>
  <si>
    <t>120830</t>
  </si>
  <si>
    <t>120832</t>
  </si>
  <si>
    <t>120833</t>
  </si>
  <si>
    <t>120999</t>
  </si>
  <si>
    <t>122020</t>
  </si>
  <si>
    <t>122030</t>
  </si>
  <si>
    <t>122040</t>
  </si>
  <si>
    <t>122050</t>
  </si>
  <si>
    <t>122060</t>
  </si>
  <si>
    <t>122070</t>
  </si>
  <si>
    <t>122080</t>
  </si>
  <si>
    <t>122100</t>
  </si>
  <si>
    <t>122110</t>
  </si>
  <si>
    <t>122120</t>
  </si>
  <si>
    <t>122130</t>
  </si>
  <si>
    <t>122150</t>
  </si>
  <si>
    <t>122160</t>
  </si>
  <si>
    <t>122170</t>
  </si>
  <si>
    <t>122180</t>
  </si>
  <si>
    <t>122190</t>
  </si>
  <si>
    <t>122200</t>
  </si>
  <si>
    <t>122210</t>
  </si>
  <si>
    <t>122220</t>
  </si>
  <si>
    <t>122230</t>
  </si>
  <si>
    <t>122240</t>
  </si>
  <si>
    <t>122250</t>
  </si>
  <si>
    <t>122260</t>
  </si>
  <si>
    <t>122270</t>
  </si>
  <si>
    <t>122280</t>
  </si>
  <si>
    <t>122290</t>
  </si>
  <si>
    <t>122300</t>
  </si>
  <si>
    <t>122310</t>
  </si>
  <si>
    <t>122320</t>
  </si>
  <si>
    <t>122330</t>
  </si>
  <si>
    <t>123220</t>
  </si>
  <si>
    <t>123290</t>
  </si>
  <si>
    <t>123420</t>
  </si>
  <si>
    <t>123470</t>
  </si>
  <si>
    <t>123490</t>
  </si>
  <si>
    <t>124030</t>
  </si>
  <si>
    <t>124090</t>
  </si>
  <si>
    <t>124210</t>
  </si>
  <si>
    <t>124220</t>
  </si>
  <si>
    <t>124230</t>
  </si>
  <si>
    <t>124240</t>
  </si>
  <si>
    <t>124260</t>
  </si>
  <si>
    <t>124270</t>
  </si>
  <si>
    <t>124410</t>
  </si>
  <si>
    <t>124430</t>
  </si>
  <si>
    <t>124630</t>
  </si>
  <si>
    <t>121011</t>
  </si>
  <si>
    <t>121012</t>
  </si>
  <si>
    <t>121013</t>
  </si>
  <si>
    <t>121015</t>
  </si>
  <si>
    <t>121016</t>
  </si>
  <si>
    <t>121081</t>
  </si>
  <si>
    <t>121099</t>
  </si>
  <si>
    <t>130010</t>
  </si>
  <si>
    <t>130030</t>
  </si>
  <si>
    <t>130040</t>
  </si>
  <si>
    <t>130041</t>
  </si>
  <si>
    <t>130042</t>
  </si>
  <si>
    <t>130060</t>
  </si>
  <si>
    <t>130070</t>
  </si>
  <si>
    <t>130071</t>
  </si>
  <si>
    <t>130072</t>
  </si>
  <si>
    <t>130093</t>
  </si>
  <si>
    <t>130094</t>
  </si>
  <si>
    <t>130095</t>
  </si>
  <si>
    <t>130098</t>
  </si>
  <si>
    <t>130099</t>
  </si>
  <si>
    <t>130103</t>
  </si>
  <si>
    <t>130100</t>
  </si>
  <si>
    <t>130101</t>
  </si>
  <si>
    <t>130102</t>
  </si>
  <si>
    <t>130105</t>
  </si>
  <si>
    <t>130106</t>
  </si>
  <si>
    <t>130107</t>
  </si>
  <si>
    <t>130108</t>
  </si>
  <si>
    <t>130109</t>
  </si>
  <si>
    <t>130110</t>
  </si>
  <si>
    <t>130112</t>
  </si>
  <si>
    <t>130113</t>
  </si>
  <si>
    <t>130114</t>
  </si>
  <si>
    <t>130115</t>
  </si>
  <si>
    <t>130116</t>
  </si>
  <si>
    <t>130123</t>
  </si>
  <si>
    <t>130124</t>
  </si>
  <si>
    <t>130125</t>
  </si>
  <si>
    <t>130141</t>
  </si>
  <si>
    <t>130145</t>
  </si>
  <si>
    <t>130150</t>
  </si>
  <si>
    <t>130151</t>
  </si>
  <si>
    <t>130153</t>
  </si>
  <si>
    <t>130154</t>
  </si>
  <si>
    <t>130156</t>
  </si>
  <si>
    <t>130160</t>
  </si>
  <si>
    <t>130170</t>
  </si>
  <si>
    <t>130171</t>
  </si>
  <si>
    <t>130172</t>
  </si>
  <si>
    <t>130180</t>
  </si>
  <si>
    <t>130191</t>
  </si>
  <si>
    <t>130192</t>
  </si>
  <si>
    <t>130193</t>
  </si>
  <si>
    <t>130194</t>
  </si>
  <si>
    <t>130201</t>
  </si>
  <si>
    <t>130202</t>
  </si>
  <si>
    <t>130203</t>
  </si>
  <si>
    <t>130204</t>
  </si>
  <si>
    <t>130205</t>
  </si>
  <si>
    <t>130206</t>
  </si>
  <si>
    <t>130208</t>
  </si>
  <si>
    <t>130210</t>
  </si>
  <si>
    <t>130211</t>
  </si>
  <si>
    <t>130212</t>
  </si>
  <si>
    <t>130213</t>
  </si>
  <si>
    <t>130214</t>
  </si>
  <si>
    <t>130230</t>
  </si>
  <si>
    <t>130231</t>
  </si>
  <si>
    <t>130235</t>
  </si>
  <si>
    <t>130236</t>
  </si>
  <si>
    <t>130238</t>
  </si>
  <si>
    <t>130239</t>
  </si>
  <si>
    <t>130240</t>
  </si>
  <si>
    <t>130247</t>
  </si>
  <si>
    <t>130241</t>
  </si>
  <si>
    <t>130251</t>
  </si>
  <si>
    <t>130261</t>
  </si>
  <si>
    <t>130271</t>
  </si>
  <si>
    <t>130272</t>
  </si>
  <si>
    <t>130280</t>
  </si>
  <si>
    <t>130290</t>
  </si>
  <si>
    <t>130300</t>
  </si>
  <si>
    <t>130320</t>
  </si>
  <si>
    <t>130710</t>
  </si>
  <si>
    <t>130720</t>
  </si>
  <si>
    <t>130750</t>
  </si>
  <si>
    <t>130780</t>
  </si>
  <si>
    <t>130840</t>
  </si>
  <si>
    <t>130800</t>
  </si>
  <si>
    <t>130820</t>
  </si>
  <si>
    <t>130830</t>
  </si>
  <si>
    <t>130850</t>
  </si>
  <si>
    <t>130999</t>
  </si>
  <si>
    <t>131010</t>
  </si>
  <si>
    <t>131020</t>
  </si>
  <si>
    <t>131030</t>
  </si>
  <si>
    <t>131040</t>
  </si>
  <si>
    <t>131050</t>
  </si>
  <si>
    <t>131060</t>
  </si>
  <si>
    <t>131070</t>
  </si>
  <si>
    <t>131080</t>
  </si>
  <si>
    <t>131090</t>
  </si>
  <si>
    <t>131100</t>
  </si>
  <si>
    <t>131110</t>
  </si>
  <si>
    <t>131120</t>
  </si>
  <si>
    <t>131130</t>
  </si>
  <si>
    <t>131140</t>
  </si>
  <si>
    <t>131150</t>
  </si>
  <si>
    <t>131160</t>
  </si>
  <si>
    <t>131170</t>
  </si>
  <si>
    <t>131180</t>
  </si>
  <si>
    <t>131190</t>
  </si>
  <si>
    <t>131200</t>
  </si>
  <si>
    <t>131210</t>
  </si>
  <si>
    <t>131220</t>
  </si>
  <si>
    <t>131230</t>
  </si>
  <si>
    <t>132010</t>
  </si>
  <si>
    <t>132020</t>
  </si>
  <si>
    <t>132030</t>
  </si>
  <si>
    <t>132040</t>
  </si>
  <si>
    <t>132050</t>
  </si>
  <si>
    <t>132060</t>
  </si>
  <si>
    <t>132070</t>
  </si>
  <si>
    <t>132080</t>
  </si>
  <si>
    <t>132090</t>
  </si>
  <si>
    <t>132100</t>
  </si>
  <si>
    <t>132110</t>
  </si>
  <si>
    <t>132120</t>
  </si>
  <si>
    <t>132130</t>
  </si>
  <si>
    <t>132140</t>
  </si>
  <si>
    <t>132150</t>
  </si>
  <si>
    <t>132180</t>
  </si>
  <si>
    <t>132190</t>
  </si>
  <si>
    <t>132200</t>
  </si>
  <si>
    <t>132210</t>
  </si>
  <si>
    <t>132220</t>
  </si>
  <si>
    <t>132230</t>
  </si>
  <si>
    <t>132240</t>
  </si>
  <si>
    <t>132250</t>
  </si>
  <si>
    <t>132270</t>
  </si>
  <si>
    <t>132280</t>
  </si>
  <si>
    <t>132290</t>
  </si>
  <si>
    <t>133030</t>
  </si>
  <si>
    <t>133050</t>
  </si>
  <si>
    <t>133070</t>
  </si>
  <si>
    <t>133080</t>
  </si>
  <si>
    <t>133610</t>
  </si>
  <si>
    <t>133620</t>
  </si>
  <si>
    <t>133630</t>
  </si>
  <si>
    <t>133640</t>
  </si>
  <si>
    <t>133810</t>
  </si>
  <si>
    <t>133820</t>
  </si>
  <si>
    <t>134010</t>
  </si>
  <si>
    <t>134020</t>
  </si>
  <si>
    <t>134210</t>
  </si>
  <si>
    <t>140101</t>
  </si>
  <si>
    <t>140102</t>
  </si>
  <si>
    <t>140103</t>
  </si>
  <si>
    <t>140104</t>
  </si>
  <si>
    <t>140125</t>
  </si>
  <si>
    <t>140106</t>
  </si>
  <si>
    <t>140111</t>
  </si>
  <si>
    <t>140116</t>
  </si>
  <si>
    <t>140124</t>
  </si>
  <si>
    <t>140126</t>
  </si>
  <si>
    <t>140127</t>
  </si>
  <si>
    <t>140131</t>
  </si>
  <si>
    <t>140117</t>
  </si>
  <si>
    <t>140118</t>
  </si>
  <si>
    <t>140122</t>
  </si>
  <si>
    <t>140128</t>
  </si>
  <si>
    <t>140129</t>
  </si>
  <si>
    <t>140130</t>
  </si>
  <si>
    <t>140201</t>
  </si>
  <si>
    <t>140215</t>
  </si>
  <si>
    <t>140205</t>
  </si>
  <si>
    <t>140206</t>
  </si>
  <si>
    <t>140301</t>
  </si>
  <si>
    <t>140302</t>
  </si>
  <si>
    <t>140303</t>
  </si>
  <si>
    <t>140304</t>
  </si>
  <si>
    <t>140306</t>
  </si>
  <si>
    <t>140307</t>
  </si>
  <si>
    <t>140309</t>
  </si>
  <si>
    <t>140310</t>
  </si>
  <si>
    <t>140404</t>
  </si>
  <si>
    <t>140405</t>
  </si>
  <si>
    <t>140700</t>
  </si>
  <si>
    <t>140704</t>
  </si>
  <si>
    <t>140706</t>
  </si>
  <si>
    <t>140708</t>
  </si>
  <si>
    <t>140709</t>
  </si>
  <si>
    <t>140711</t>
  </si>
  <si>
    <t>140726</t>
  </si>
  <si>
    <t>140713</t>
  </si>
  <si>
    <t>140715</t>
  </si>
  <si>
    <t>140716</t>
  </si>
  <si>
    <t>140719</t>
  </si>
  <si>
    <t>140720</t>
  </si>
  <si>
    <t>140721</t>
  </si>
  <si>
    <t>140722</t>
  </si>
  <si>
    <t>140723</t>
  </si>
  <si>
    <t>140802</t>
  </si>
  <si>
    <t>140803</t>
  </si>
  <si>
    <t>140809</t>
  </si>
  <si>
    <t>140810</t>
  </si>
  <si>
    <t>140804</t>
  </si>
  <si>
    <t>140805</t>
  </si>
  <si>
    <t>140806</t>
  </si>
  <si>
    <t>140807</t>
  </si>
  <si>
    <t>140808</t>
  </si>
  <si>
    <t>140999</t>
  </si>
  <si>
    <t>142010</t>
  </si>
  <si>
    <t>142011</t>
  </si>
  <si>
    <t>142030</t>
  </si>
  <si>
    <t>142040</t>
  </si>
  <si>
    <t>142050</t>
  </si>
  <si>
    <t>142060</t>
  </si>
  <si>
    <t>142070</t>
  </si>
  <si>
    <t>142080</t>
  </si>
  <si>
    <t>142100</t>
  </si>
  <si>
    <t>142110</t>
  </si>
  <si>
    <t>142120</t>
  </si>
  <si>
    <t>142130</t>
  </si>
  <si>
    <t>142140</t>
  </si>
  <si>
    <t>142150</t>
  </si>
  <si>
    <t>142160</t>
  </si>
  <si>
    <t>142170</t>
  </si>
  <si>
    <t>142180</t>
  </si>
  <si>
    <t>143010</t>
  </si>
  <si>
    <t>143210</t>
  </si>
  <si>
    <t>143410</t>
  </si>
  <si>
    <t>143420</t>
  </si>
  <si>
    <t>143610</t>
  </si>
  <si>
    <t>143620</t>
  </si>
  <si>
    <t>143630</t>
  </si>
  <si>
    <t>143640</t>
  </si>
  <si>
    <t>143660</t>
  </si>
  <si>
    <t>143820</t>
  </si>
  <si>
    <t>143830</t>
  </si>
  <si>
    <t>143840</t>
  </si>
  <si>
    <t>144010</t>
  </si>
  <si>
    <t>144020</t>
  </si>
  <si>
    <t>141011</t>
  </si>
  <si>
    <t>141013</t>
  </si>
  <si>
    <t>141012</t>
  </si>
  <si>
    <t>141014</t>
  </si>
  <si>
    <t>141030</t>
  </si>
  <si>
    <t>141032</t>
  </si>
  <si>
    <t>141017</t>
  </si>
  <si>
    <t>141018</t>
  </si>
  <si>
    <t>141020</t>
  </si>
  <si>
    <t>141021</t>
  </si>
  <si>
    <t>141023</t>
  </si>
  <si>
    <t>141024</t>
  </si>
  <si>
    <t>141025</t>
  </si>
  <si>
    <t>141026</t>
  </si>
  <si>
    <t>141028</t>
  </si>
  <si>
    <t>141029</t>
  </si>
  <si>
    <t>141081</t>
  </si>
  <si>
    <t>141083</t>
  </si>
  <si>
    <t>141084</t>
  </si>
  <si>
    <t>141085</t>
  </si>
  <si>
    <t>141099</t>
  </si>
  <si>
    <t>141314</t>
  </si>
  <si>
    <t>141316</t>
  </si>
  <si>
    <t>141317</t>
  </si>
  <si>
    <t>141318</t>
  </si>
  <si>
    <t>141319</t>
  </si>
  <si>
    <t>141320</t>
  </si>
  <si>
    <t>141321</t>
  </si>
  <si>
    <t>141351</t>
  </si>
  <si>
    <t>141352</t>
  </si>
  <si>
    <t>141353</t>
  </si>
  <si>
    <t>141354</t>
  </si>
  <si>
    <t>141355</t>
  </si>
  <si>
    <t>141356</t>
  </si>
  <si>
    <t>141357</t>
  </si>
  <si>
    <t>141322</t>
  </si>
  <si>
    <t>141323</t>
  </si>
  <si>
    <t>141324</t>
  </si>
  <si>
    <t>141381</t>
  </si>
  <si>
    <t>141382</t>
  </si>
  <si>
    <t>141383</t>
  </si>
  <si>
    <t>141399</t>
  </si>
  <si>
    <t>190101</t>
  </si>
  <si>
    <t>190102</t>
  </si>
  <si>
    <t>190103</t>
  </si>
  <si>
    <t>190105</t>
  </si>
  <si>
    <t>190110</t>
  </si>
  <si>
    <t>190111</t>
  </si>
  <si>
    <t>190106</t>
  </si>
  <si>
    <t>190301</t>
  </si>
  <si>
    <t>190302</t>
  </si>
  <si>
    <t>190303</t>
  </si>
  <si>
    <t>190305</t>
  </si>
  <si>
    <t>190107</t>
  </si>
  <si>
    <t>190401</t>
  </si>
  <si>
    <t>190402</t>
  </si>
  <si>
    <t>190403</t>
  </si>
  <si>
    <t>190405</t>
  </si>
  <si>
    <t>190108</t>
  </si>
  <si>
    <t>190501</t>
  </si>
  <si>
    <t>190502</t>
  </si>
  <si>
    <t>190504</t>
  </si>
  <si>
    <t>190507</t>
  </si>
  <si>
    <t>190511</t>
  </si>
  <si>
    <t>190512</t>
  </si>
  <si>
    <t>190513</t>
  </si>
  <si>
    <t>190514</t>
  </si>
  <si>
    <t>190515</t>
  </si>
  <si>
    <t>190516</t>
  </si>
  <si>
    <t>190700</t>
  </si>
  <si>
    <t>190701</t>
  </si>
  <si>
    <t>190702</t>
  </si>
  <si>
    <t>190703</t>
  </si>
  <si>
    <t>190809</t>
  </si>
  <si>
    <t>190811</t>
  </si>
  <si>
    <t>190813</t>
  </si>
  <si>
    <t>190814</t>
  </si>
  <si>
    <t>190815</t>
  </si>
  <si>
    <t>190805</t>
  </si>
  <si>
    <t>190806</t>
  </si>
  <si>
    <t>190807</t>
  </si>
  <si>
    <t>190808</t>
  </si>
  <si>
    <t>190999</t>
  </si>
  <si>
    <t>192010</t>
  </si>
  <si>
    <t>192020</t>
  </si>
  <si>
    <t>192040</t>
  </si>
  <si>
    <t>192050</t>
  </si>
  <si>
    <t>192060</t>
  </si>
  <si>
    <t>192070</t>
  </si>
  <si>
    <t>192080</t>
  </si>
  <si>
    <t>192090</t>
  </si>
  <si>
    <t>192100</t>
  </si>
  <si>
    <t>192110</t>
  </si>
  <si>
    <t>192120</t>
  </si>
  <si>
    <t>193640</t>
  </si>
  <si>
    <t>193650</t>
  </si>
  <si>
    <t>193660</t>
  </si>
  <si>
    <t>193840</t>
  </si>
  <si>
    <t>194220</t>
  </si>
  <si>
    <t>194230</t>
  </si>
  <si>
    <t>194240</t>
  </si>
  <si>
    <t>194250</t>
  </si>
  <si>
    <t>194290</t>
  </si>
  <si>
    <t>194300</t>
  </si>
  <si>
    <t>194420</t>
  </si>
  <si>
    <t>194430</t>
  </si>
  <si>
    <t>200101</t>
  </si>
  <si>
    <t>200102</t>
  </si>
  <si>
    <t>200103</t>
  </si>
  <si>
    <t>200107</t>
  </si>
  <si>
    <t>200105</t>
  </si>
  <si>
    <t>200108</t>
  </si>
  <si>
    <t>200109</t>
  </si>
  <si>
    <t>200110</t>
  </si>
  <si>
    <t>200106</t>
  </si>
  <si>
    <t>200112</t>
  </si>
  <si>
    <t>200113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</si>
  <si>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</si>
  <si>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</si>
  <si>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</si>
  <si>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</si>
  <si>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</si>
  <si>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</si>
  <si>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</si>
  <si>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</si>
  <si>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</si>
  <si>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</si>
  <si>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</si>
  <si>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</si>
  <si>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200313</t>
  </si>
  <si>
    <t>200314</t>
  </si>
  <si>
    <t>200315</t>
  </si>
  <si>
    <t>200316</t>
  </si>
  <si>
    <t>200317</t>
  </si>
  <si>
    <t>200318</t>
  </si>
  <si>
    <t>200319</t>
  </si>
  <si>
    <t>200407</t>
  </si>
  <si>
    <t>200409</t>
  </si>
  <si>
    <t>200700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</si>
  <si>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</si>
  <si>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</si>
  <si>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</si>
  <si>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</si>
  <si>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</si>
  <si>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</si>
  <si>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</si>
  <si>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</si>
  <si>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</si>
  <si>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200811</t>
  </si>
  <si>
    <t>200812</t>
  </si>
  <si>
    <t>200813</t>
  </si>
  <si>
    <t>200814</t>
  </si>
  <si>
    <t>200999</t>
  </si>
  <si>
    <t>202010</t>
  </si>
  <si>
    <t>202020</t>
  </si>
  <si>
    <t>202030</t>
  </si>
  <si>
    <t>202040</t>
  </si>
  <si>
    <t>202050</t>
  </si>
  <si>
    <t>202060</t>
  </si>
  <si>
    <t>202070</t>
  </si>
  <si>
    <t>202080</t>
  </si>
  <si>
    <t>202090</t>
  </si>
  <si>
    <t>202100</t>
  </si>
  <si>
    <t>202110</t>
  </si>
  <si>
    <t>202120</t>
  </si>
  <si>
    <t>202130</t>
  </si>
  <si>
    <t>202140</t>
  </si>
  <si>
    <t>202150</t>
  </si>
  <si>
    <t>202170</t>
  </si>
  <si>
    <t>202180</t>
  </si>
  <si>
    <t>202190</t>
  </si>
  <si>
    <t>203030</t>
  </si>
  <si>
    <t>203040</t>
  </si>
  <si>
    <t>203050</t>
  </si>
  <si>
    <t>203060</t>
  </si>
  <si>
    <t>203070</t>
  </si>
  <si>
    <t>203090</t>
  </si>
  <si>
    <t>203210</t>
  </si>
  <si>
    <t>203230</t>
  </si>
  <si>
    <t>203240</t>
  </si>
  <si>
    <t>203490</t>
  </si>
  <si>
    <t>203610</t>
  </si>
  <si>
    <t>203620</t>
  </si>
  <si>
    <t>203630</t>
  </si>
  <si>
    <t>203820</t>
  </si>
  <si>
    <t>203830</t>
  </si>
  <si>
    <t>203840</t>
  </si>
  <si>
    <t>203850</t>
  </si>
  <si>
    <t>203860</t>
  </si>
  <si>
    <t>203880</t>
  </si>
  <si>
    <t>204020</t>
  </si>
  <si>
    <t>204030</t>
  </si>
  <si>
    <t>204040</t>
  </si>
  <si>
    <t>204070</t>
  </si>
  <si>
    <t>204090</t>
  </si>
  <si>
    <t>204100</t>
  </si>
  <si>
    <t>204110</t>
  </si>
  <si>
    <t>204120</t>
  </si>
  <si>
    <t>204130</t>
  </si>
  <si>
    <t>204140</t>
  </si>
  <si>
    <t>204150</t>
  </si>
  <si>
    <t>204160</t>
  </si>
  <si>
    <t>204170</t>
  </si>
  <si>
    <t>204220</t>
  </si>
  <si>
    <t>204230</t>
  </si>
  <si>
    <t>204250</t>
  </si>
  <si>
    <t>204290</t>
  </si>
  <si>
    <t>204300</t>
  </si>
  <si>
    <t>204460</t>
  </si>
  <si>
    <t>204480</t>
  </si>
  <si>
    <t>204500</t>
  </si>
  <si>
    <t>204510</t>
  </si>
  <si>
    <t>204810</t>
  </si>
  <si>
    <t>204820</t>
  </si>
  <si>
    <t>204850</t>
  </si>
  <si>
    <t>204860</t>
  </si>
  <si>
    <t>205210</t>
  </si>
  <si>
    <t>205410</t>
  </si>
  <si>
    <t>205430</t>
  </si>
  <si>
    <t>205610</t>
  </si>
  <si>
    <t>205620</t>
  </si>
  <si>
    <t>205630</t>
  </si>
  <si>
    <t>205830</t>
  </si>
  <si>
    <t>205880</t>
  </si>
  <si>
    <t>206020</t>
  </si>
  <si>
    <t>209840</t>
  </si>
  <si>
    <t>209060</t>
  </si>
  <si>
    <t>208130</t>
  </si>
  <si>
    <t>209950</t>
  </si>
  <si>
    <t>209270</t>
  </si>
  <si>
    <t>209640</t>
  </si>
  <si>
    <t>208400</t>
  </si>
  <si>
    <t>208410</t>
  </si>
  <si>
    <t>209010</t>
  </si>
  <si>
    <t>209870</t>
  </si>
  <si>
    <t>150101</t>
  </si>
  <si>
    <t>150102</t>
  </si>
  <si>
    <t>150103</t>
  </si>
  <si>
    <t>150104</t>
  </si>
  <si>
    <t>150105</t>
  </si>
  <si>
    <t>150108</t>
  </si>
  <si>
    <t>150106</t>
  </si>
  <si>
    <t>150107</t>
  </si>
  <si>
    <t>150201</t>
  </si>
  <si>
    <t>150202</t>
  </si>
  <si>
    <t>150203</t>
  </si>
  <si>
    <t>150204</t>
  </si>
  <si>
    <t>150209</t>
  </si>
  <si>
    <t>150206</t>
  </si>
  <si>
    <t>150210</t>
  </si>
  <si>
    <t>150207</t>
  </si>
  <si>
    <t>150208</t>
  </si>
  <si>
    <t>150301</t>
  </si>
  <si>
    <t>150302</t>
  </si>
  <si>
    <t>150305</t>
  </si>
  <si>
    <t>150306</t>
  </si>
  <si>
    <t>150307</t>
  </si>
  <si>
    <t>150308</t>
  </si>
  <si>
    <t>150309</t>
  </si>
  <si>
    <t>150310</t>
  </si>
  <si>
    <t>150311</t>
  </si>
  <si>
    <t>150312</t>
  </si>
  <si>
    <t>150313</t>
  </si>
  <si>
    <t>150314</t>
  </si>
  <si>
    <t>150315</t>
  </si>
  <si>
    <t>150401</t>
  </si>
  <si>
    <t>150402</t>
  </si>
  <si>
    <t>150403</t>
  </si>
  <si>
    <t>150404</t>
  </si>
  <si>
    <t>150405</t>
  </si>
  <si>
    <t>150407</t>
  </si>
  <si>
    <t>150408</t>
  </si>
  <si>
    <t>150409</t>
  </si>
  <si>
    <t>150410</t>
  </si>
  <si>
    <t>150411</t>
  </si>
  <si>
    <t>150425</t>
  </si>
  <si>
    <t>150412</t>
  </si>
  <si>
    <t>150413</t>
  </si>
  <si>
    <t>150414</t>
  </si>
  <si>
    <t>150415</t>
  </si>
  <si>
    <t>150416</t>
  </si>
  <si>
    <t>150417</t>
  </si>
  <si>
    <t>150418</t>
  </si>
  <si>
    <t>150420</t>
  </si>
  <si>
    <t>150501</t>
  </si>
  <si>
    <t>150502</t>
  </si>
  <si>
    <t>150503</t>
  </si>
  <si>
    <t>150700</t>
  </si>
  <si>
    <t>150801</t>
  </si>
  <si>
    <t>150999</t>
  </si>
  <si>
    <t>152020</t>
  </si>
  <si>
    <t>152040</t>
  </si>
  <si>
    <t>152050</t>
  </si>
  <si>
    <t>152060</t>
  </si>
  <si>
    <t>152080</t>
  </si>
  <si>
    <t>152090</t>
  </si>
  <si>
    <t>152100</t>
  </si>
  <si>
    <t>152110</t>
  </si>
  <si>
    <t>152120</t>
  </si>
  <si>
    <t>152130</t>
  </si>
  <si>
    <t>152160</t>
  </si>
  <si>
    <t>152170</t>
  </si>
  <si>
    <t>152180</t>
  </si>
  <si>
    <t>152220</t>
  </si>
  <si>
    <t>152230</t>
  </si>
  <si>
    <t>152240</t>
  </si>
  <si>
    <t>152250</t>
  </si>
  <si>
    <t>152260</t>
  </si>
  <si>
    <t>153070</t>
  </si>
  <si>
    <t>153420</t>
  </si>
  <si>
    <t>153610</t>
  </si>
  <si>
    <t>153850</t>
  </si>
  <si>
    <t>154050</t>
  </si>
  <si>
    <t>154610</t>
  </si>
  <si>
    <t>154820</t>
  </si>
  <si>
    <t>155040</t>
  </si>
  <si>
    <t>155810</t>
  </si>
  <si>
    <t>155860</t>
  </si>
  <si>
    <t>160101</t>
  </si>
  <si>
    <t>160103</t>
  </si>
  <si>
    <t>160104</t>
  </si>
  <si>
    <t>160105</t>
  </si>
  <si>
    <t>160106</t>
  </si>
  <si>
    <t>160107</t>
  </si>
  <si>
    <t>160108</t>
  </si>
  <si>
    <t>160201</t>
  </si>
  <si>
    <t>160202</t>
  </si>
  <si>
    <t>160203</t>
  </si>
  <si>
    <t>160204</t>
  </si>
  <si>
    <t>160316</t>
  </si>
  <si>
    <t>160301</t>
  </si>
  <si>
    <t>160302</t>
  </si>
  <si>
    <t>160303</t>
  </si>
  <si>
    <t>160304</t>
  </si>
  <si>
    <t>160305</t>
  </si>
  <si>
    <t>160306</t>
  </si>
  <si>
    <t>160307</t>
  </si>
  <si>
    <t>160308</t>
  </si>
  <si>
    <t>160309</t>
  </si>
  <si>
    <t>160310</t>
  </si>
  <si>
    <t>160311</t>
  </si>
  <si>
    <t>160312</t>
  </si>
  <si>
    <t>160313</t>
  </si>
  <si>
    <t>160314</t>
  </si>
  <si>
    <t>160315</t>
  </si>
  <si>
    <t>160321</t>
  </si>
  <si>
    <t>160322</t>
  </si>
  <si>
    <t>160323</t>
  </si>
  <si>
    <t>160324</t>
  </si>
  <si>
    <t>160700</t>
  </si>
  <si>
    <t>160802</t>
  </si>
  <si>
    <t>160804</t>
  </si>
  <si>
    <t>160805</t>
  </si>
  <si>
    <t>160807</t>
  </si>
  <si>
    <t>160999</t>
  </si>
  <si>
    <t>162010</t>
  </si>
  <si>
    <t>162020</t>
  </si>
  <si>
    <t>162040</t>
  </si>
  <si>
    <t>162050</t>
  </si>
  <si>
    <t>162060</t>
  </si>
  <si>
    <t>162070</t>
  </si>
  <si>
    <t>162080</t>
  </si>
  <si>
    <t>162090</t>
  </si>
  <si>
    <t>162100</t>
  </si>
  <si>
    <t>163210</t>
  </si>
  <si>
    <t>163220</t>
  </si>
  <si>
    <t>163230</t>
  </si>
  <si>
    <t>163420</t>
  </si>
  <si>
    <t>163430</t>
  </si>
  <si>
    <t>170101</t>
  </si>
  <si>
    <t>170103</t>
  </si>
  <si>
    <t>170104</t>
  </si>
  <si>
    <t>170113</t>
  </si>
  <si>
    <t>170105</t>
  </si>
  <si>
    <t>170106</t>
  </si>
  <si>
    <t>170109</t>
  </si>
  <si>
    <t>170110</t>
  </si>
  <si>
    <t>170112</t>
  </si>
  <si>
    <t>170107</t>
  </si>
  <si>
    <t>170108</t>
  </si>
  <si>
    <t>170202</t>
  </si>
  <si>
    <t>170203</t>
  </si>
  <si>
    <t>170204</t>
  </si>
  <si>
    <t>170207</t>
  </si>
  <si>
    <t>170208</t>
  </si>
  <si>
    <t>170301</t>
  </si>
  <si>
    <t>170302</t>
  </si>
  <si>
    <t>170303</t>
  </si>
  <si>
    <t>170304</t>
  </si>
  <si>
    <t>170305</t>
  </si>
  <si>
    <t>170306</t>
  </si>
  <si>
    <t>170307</t>
  </si>
  <si>
    <t>170308</t>
  </si>
  <si>
    <t>170309</t>
  </si>
  <si>
    <t>170324</t>
  </si>
  <si>
    <t>170310</t>
  </si>
  <si>
    <t>170311</t>
  </si>
  <si>
    <t>170312</t>
  </si>
  <si>
    <t>170313</t>
  </si>
  <si>
    <t>170314</t>
  </si>
  <si>
    <t>170318</t>
  </si>
  <si>
    <t>170319</t>
  </si>
  <si>
    <t>170322</t>
  </si>
  <si>
    <t>170323</t>
  </si>
  <si>
    <t>170701</t>
  </si>
  <si>
    <t>170702</t>
  </si>
  <si>
    <t>170804</t>
  </si>
  <si>
    <t>170805</t>
  </si>
  <si>
    <t>170806</t>
  </si>
  <si>
    <t>170807</t>
  </si>
  <si>
    <t>170999</t>
  </si>
  <si>
    <t>172010</t>
  </si>
  <si>
    <t>172020</t>
  </si>
  <si>
    <t>172030</t>
  </si>
  <si>
    <t>172040</t>
  </si>
  <si>
    <t>172050</t>
  </si>
  <si>
    <t>172060</t>
  </si>
  <si>
    <t>172070</t>
  </si>
  <si>
    <t>172090</t>
  </si>
  <si>
    <t>172100</t>
  </si>
  <si>
    <t>172110</t>
  </si>
  <si>
    <t>173240</t>
  </si>
  <si>
    <t>173610</t>
  </si>
  <si>
    <t>173650</t>
  </si>
  <si>
    <t>173840</t>
  </si>
  <si>
    <t>173860</t>
  </si>
  <si>
    <t>174070</t>
  </si>
  <si>
    <t>174610</t>
  </si>
  <si>
    <t>174630</t>
  </si>
  <si>
    <t>210101</t>
  </si>
  <si>
    <t>210102</t>
  </si>
  <si>
    <t>210104</t>
  </si>
  <si>
    <t>210105</t>
  </si>
  <si>
    <t>210108</t>
  </si>
  <si>
    <t>210110</t>
  </si>
  <si>
    <t>210111</t>
  </si>
  <si>
    <t>210202</t>
  </si>
  <si>
    <t>210203</t>
  </si>
  <si>
    <t>210206</t>
  </si>
  <si>
    <t>210208</t>
  </si>
  <si>
    <t>210209</t>
  </si>
  <si>
    <t>210210</t>
  </si>
  <si>
    <t>210212</t>
  </si>
  <si>
    <t>210301</t>
  </si>
  <si>
    <t>210302</t>
  </si>
  <si>
    <t>210304</t>
  </si>
  <si>
    <t>210305</t>
  </si>
  <si>
    <t>210306</t>
  </si>
  <si>
    <t>210307</t>
  </si>
  <si>
    <t>210308</t>
  </si>
  <si>
    <t>210314</t>
  </si>
  <si>
    <t>210401</t>
  </si>
  <si>
    <t>210402</t>
  </si>
  <si>
    <t>210403</t>
  </si>
  <si>
    <t>210404</t>
  </si>
  <si>
    <t>210405</t>
  </si>
  <si>
    <t>210406</t>
  </si>
  <si>
    <t>210407</t>
  </si>
  <si>
    <t>210408</t>
  </si>
  <si>
    <t>210409</t>
  </si>
  <si>
    <t>210410</t>
  </si>
  <si>
    <t>210411</t>
  </si>
  <si>
    <t>210413</t>
  </si>
  <si>
    <t>210414</t>
  </si>
  <si>
    <t>210416</t>
  </si>
  <si>
    <t>210417</t>
  </si>
  <si>
    <t>210418</t>
  </si>
  <si>
    <t>210419</t>
  </si>
  <si>
    <t>210420</t>
  </si>
  <si>
    <t>210422</t>
  </si>
  <si>
    <t>210423</t>
  </si>
  <si>
    <t>210424</t>
  </si>
  <si>
    <t>210701</t>
  </si>
  <si>
    <t>210801</t>
  </si>
  <si>
    <t>210802</t>
  </si>
  <si>
    <t>210804</t>
  </si>
  <si>
    <t>210805</t>
  </si>
  <si>
    <t>210806</t>
  </si>
  <si>
    <t>210807</t>
  </si>
  <si>
    <t>210808</t>
  </si>
  <si>
    <t>210999</t>
  </si>
  <si>
    <t>212010</t>
  </si>
  <si>
    <t>212020</t>
  </si>
  <si>
    <t>212030</t>
  </si>
  <si>
    <t>212040</t>
  </si>
  <si>
    <t>212050</t>
  </si>
  <si>
    <t>212060</t>
  </si>
  <si>
    <t>212070</t>
  </si>
  <si>
    <t>212080</t>
  </si>
  <si>
    <t>212090</t>
  </si>
  <si>
    <t>212100</t>
  </si>
  <si>
    <t>212110</t>
  </si>
  <si>
    <t>212120</t>
  </si>
  <si>
    <t>212130</t>
  </si>
  <si>
    <t>212140</t>
  </si>
  <si>
    <t>212150</t>
  </si>
  <si>
    <t>212160</t>
  </si>
  <si>
    <t>212170</t>
  </si>
  <si>
    <t>212180</t>
  </si>
  <si>
    <t>212190</t>
  </si>
  <si>
    <t>212200</t>
  </si>
  <si>
    <t>212210</t>
  </si>
  <si>
    <t>213020</t>
  </si>
  <si>
    <t>213030</t>
  </si>
  <si>
    <t>213410</t>
  </si>
  <si>
    <t>213610</t>
  </si>
  <si>
    <t>213620</t>
  </si>
  <si>
    <t>213810</t>
  </si>
  <si>
    <t>213820</t>
  </si>
  <si>
    <t>213830</t>
  </si>
  <si>
    <t>214010</t>
  </si>
  <si>
    <t>214030</t>
  </si>
  <si>
    <t>214040</t>
  </si>
  <si>
    <t>214210</t>
  </si>
  <si>
    <t>215010</t>
  </si>
  <si>
    <t>215020</t>
  </si>
  <si>
    <t>215030</t>
  </si>
  <si>
    <t>215040</t>
  </si>
  <si>
    <t>215050</t>
  </si>
  <si>
    <t>215060</t>
  </si>
  <si>
    <t>215070</t>
  </si>
  <si>
    <t>215210</t>
  </si>
  <si>
    <t>216040</t>
  </si>
  <si>
    <t>220101</t>
  </si>
  <si>
    <t>220103</t>
  </si>
  <si>
    <t>220106</t>
  </si>
  <si>
    <t>220700</t>
  </si>
  <si>
    <t>220108</t>
  </si>
  <si>
    <t>220109</t>
  </si>
  <si>
    <t>220201</t>
  </si>
  <si>
    <t>220202</t>
  </si>
  <si>
    <t>220203</t>
  </si>
  <si>
    <t>220204</t>
  </si>
  <si>
    <t>220205</t>
  </si>
  <si>
    <t>220206</t>
  </si>
  <si>
    <t>220208</t>
  </si>
  <si>
    <t>220301</t>
  </si>
  <si>
    <t>220401</t>
  </si>
  <si>
    <t>220402</t>
  </si>
  <si>
    <t>220403</t>
  </si>
  <si>
    <t>220404</t>
  </si>
  <si>
    <t>220405</t>
  </si>
  <si>
    <t>220407</t>
  </si>
  <si>
    <t>220409</t>
  </si>
  <si>
    <t>220411</t>
  </si>
  <si>
    <t>220413</t>
  </si>
  <si>
    <t>220414</t>
  </si>
  <si>
    <t>220701</t>
  </si>
  <si>
    <t>220702</t>
  </si>
  <si>
    <t>220703</t>
  </si>
  <si>
    <t>220705</t>
  </si>
  <si>
    <t>220802</t>
  </si>
  <si>
    <t>220803</t>
  </si>
  <si>
    <t>220805</t>
  </si>
  <si>
    <t>220806</t>
  </si>
  <si>
    <t>220807</t>
  </si>
  <si>
    <t>220999</t>
  </si>
  <si>
    <t>222030</t>
  </si>
  <si>
    <t>222050</t>
  </si>
  <si>
    <t>222060</t>
  </si>
  <si>
    <t>222070</t>
  </si>
  <si>
    <t>222080</t>
  </si>
  <si>
    <t>222090</t>
  </si>
  <si>
    <t>222100</t>
  </si>
  <si>
    <t>222110</t>
  </si>
  <si>
    <t>222120</t>
  </si>
  <si>
    <t>222130</t>
  </si>
  <si>
    <t>222140</t>
  </si>
  <si>
    <t>222150</t>
  </si>
  <si>
    <t>222160</t>
  </si>
  <si>
    <t>222190</t>
  </si>
  <si>
    <t>222200</t>
  </si>
  <si>
    <t>222210</t>
  </si>
  <si>
    <t>222220</t>
  </si>
  <si>
    <t>222230</t>
  </si>
  <si>
    <t>222240</t>
  </si>
  <si>
    <t>222250</t>
  </si>
  <si>
    <t>223010</t>
  </si>
  <si>
    <t>223020</t>
  </si>
  <si>
    <t>223040</t>
  </si>
  <si>
    <t>223050</t>
  </si>
  <si>
    <t>223060</t>
  </si>
  <si>
    <t>223250</t>
  </si>
  <si>
    <t>223410</t>
  </si>
  <si>
    <t>223420</t>
  </si>
  <si>
    <t>223440</t>
  </si>
  <si>
    <t>224240</t>
  </si>
  <si>
    <t>224610</t>
  </si>
  <si>
    <t>221001</t>
  </si>
  <si>
    <t>221002</t>
  </si>
  <si>
    <t>221003</t>
  </si>
  <si>
    <t>221004</t>
  </si>
  <si>
    <t>221099</t>
  </si>
  <si>
    <t>230101</t>
  </si>
  <si>
    <t>230102</t>
  </si>
  <si>
    <t>230201</t>
  </si>
  <si>
    <t>230202</t>
  </si>
  <si>
    <t>230203</t>
  </si>
  <si>
    <t>230204</t>
  </si>
  <si>
    <t>230205</t>
  </si>
  <si>
    <t>230206</t>
  </si>
  <si>
    <t>230207</t>
  </si>
  <si>
    <t>230208</t>
  </si>
  <si>
    <t>230212</t>
  </si>
  <si>
    <t>230209</t>
  </si>
  <si>
    <t>230210</t>
  </si>
  <si>
    <t>230211</t>
  </si>
  <si>
    <t>230301</t>
  </si>
  <si>
    <t>230302</t>
  </si>
  <si>
    <t>230303</t>
  </si>
  <si>
    <t>230304</t>
  </si>
  <si>
    <t>230305</t>
  </si>
  <si>
    <t>230306</t>
  </si>
  <si>
    <t>230307</t>
  </si>
  <si>
    <t>230308</t>
  </si>
  <si>
    <t>230309</t>
  </si>
  <si>
    <t>230310</t>
  </si>
  <si>
    <t>230311</t>
  </si>
  <si>
    <t>230700</t>
  </si>
  <si>
    <t>230401</t>
  </si>
  <si>
    <t>230402</t>
  </si>
  <si>
    <t>230403</t>
  </si>
  <si>
    <t>230404</t>
  </si>
  <si>
    <t>230405</t>
  </si>
  <si>
    <t>230407</t>
  </si>
  <si>
    <t>230411</t>
  </si>
  <si>
    <t>230801</t>
  </si>
  <si>
    <t>230802</t>
  </si>
  <si>
    <t>230999</t>
  </si>
  <si>
    <t>232010</t>
  </si>
  <si>
    <t>232020</t>
  </si>
  <si>
    <t>232030</t>
  </si>
  <si>
    <t>232040</t>
  </si>
  <si>
    <t>232050</t>
  </si>
  <si>
    <t>232060</t>
  </si>
  <si>
    <t>232070</t>
  </si>
  <si>
    <t>232080</t>
  </si>
  <si>
    <t>232090</t>
  </si>
  <si>
    <t>232100</t>
  </si>
  <si>
    <t>232110</t>
  </si>
  <si>
    <t>232120</t>
  </si>
  <si>
    <t>232130</t>
  </si>
  <si>
    <t>232140</t>
  </si>
  <si>
    <t>232150</t>
  </si>
  <si>
    <t>232160</t>
  </si>
  <si>
    <t>232170</t>
  </si>
  <si>
    <t>232190</t>
  </si>
  <si>
    <t>232200</t>
  </si>
  <si>
    <t>232210</t>
  </si>
  <si>
    <t>232220</t>
  </si>
  <si>
    <t>232230</t>
  </si>
  <si>
    <t>232240</t>
  </si>
  <si>
    <t>232250</t>
  </si>
  <si>
    <t>232260</t>
  </si>
  <si>
    <t>232270</t>
  </si>
  <si>
    <t>232280</t>
  </si>
  <si>
    <t>232290</t>
  </si>
  <si>
    <t>232300</t>
  </si>
  <si>
    <t>232310</t>
  </si>
  <si>
    <t>232320</t>
  </si>
  <si>
    <t>233020</t>
  </si>
  <si>
    <t>233420</t>
  </si>
  <si>
    <t>233610</t>
  </si>
  <si>
    <t>233620</t>
  </si>
  <si>
    <t>234240</t>
  </si>
  <si>
    <t>234250</t>
  </si>
  <si>
    <t>234270</t>
  </si>
  <si>
    <t>234410</t>
  </si>
  <si>
    <t>234420</t>
  </si>
  <si>
    <t>234450</t>
  </si>
  <si>
    <t>234460</t>
  </si>
  <si>
    <t>234470</t>
  </si>
  <si>
    <t>235010</t>
  </si>
  <si>
    <t>235610</t>
  </si>
  <si>
    <t>235620</t>
  </si>
  <si>
    <t>235630</t>
  </si>
  <si>
    <t>231001</t>
  </si>
  <si>
    <t>231002</t>
  </si>
  <si>
    <t>231003</t>
  </si>
  <si>
    <t>231006</t>
  </si>
  <si>
    <t>231008</t>
  </si>
  <si>
    <t>231009</t>
  </si>
  <si>
    <t>231099</t>
  </si>
  <si>
    <t>240101</t>
  </si>
  <si>
    <t>240105</t>
  </si>
  <si>
    <t>240106</t>
  </si>
  <si>
    <t>240107</t>
  </si>
  <si>
    <t>240108</t>
  </si>
  <si>
    <t>240109</t>
  </si>
  <si>
    <t>240201</t>
  </si>
  <si>
    <t>240202</t>
  </si>
  <si>
    <t>240203</t>
  </si>
  <si>
    <t>240204</t>
  </si>
  <si>
    <t>240205</t>
  </si>
  <si>
    <t>240206</t>
  </si>
  <si>
    <t>240207</t>
  </si>
  <si>
    <t>240301</t>
  </si>
  <si>
    <t>240401</t>
  </si>
  <si>
    <t>240402</t>
  </si>
  <si>
    <t>240403</t>
  </si>
  <si>
    <t>240404</t>
  </si>
  <si>
    <t>240406</t>
  </si>
  <si>
    <t>240407</t>
  </si>
  <si>
    <t>240408</t>
  </si>
  <si>
    <t>240409</t>
  </si>
  <si>
    <t>240410</t>
  </si>
  <si>
    <t>240411</t>
  </si>
  <si>
    <t>240412</t>
  </si>
  <si>
    <t>240413</t>
  </si>
  <si>
    <t>240700</t>
  </si>
  <si>
    <t>240703</t>
  </si>
  <si>
    <t>240704</t>
  </si>
  <si>
    <t>240705</t>
  </si>
  <si>
    <t>240801</t>
  </si>
  <si>
    <t>240803</t>
  </si>
  <si>
    <t>240804</t>
  </si>
  <si>
    <t>240805</t>
  </si>
  <si>
    <t>240806</t>
  </si>
  <si>
    <t>240808</t>
  </si>
  <si>
    <t>240810</t>
  </si>
  <si>
    <t>240999</t>
  </si>
  <si>
    <t>242010</t>
  </si>
  <si>
    <t>242020</t>
  </si>
  <si>
    <t>242030</t>
  </si>
  <si>
    <t>242040</t>
  </si>
  <si>
    <t>242050</t>
  </si>
  <si>
    <t>242070</t>
  </si>
  <si>
    <t>242080</t>
  </si>
  <si>
    <t>242090</t>
  </si>
  <si>
    <t>242100</t>
  </si>
  <si>
    <t>242110</t>
  </si>
  <si>
    <t>242120</t>
  </si>
  <si>
    <t>242140</t>
  </si>
  <si>
    <t>242150</t>
  </si>
  <si>
    <t>242160</t>
  </si>
  <si>
    <t>243030</t>
  </si>
  <si>
    <t>243240</t>
  </si>
  <si>
    <t>243410</t>
  </si>
  <si>
    <t>243430</t>
  </si>
  <si>
    <t>243440</t>
  </si>
  <si>
    <t>244410</t>
  </si>
  <si>
    <t>244420</t>
  </si>
  <si>
    <t>244430</t>
  </si>
  <si>
    <t>244610</t>
  </si>
  <si>
    <t>244700</t>
  </si>
  <si>
    <t>244710</t>
  </si>
  <si>
    <t>245610</t>
  </si>
  <si>
    <t>245620</t>
  </si>
  <si>
    <t>180101</t>
  </si>
  <si>
    <t>180102</t>
  </si>
  <si>
    <t>180112</t>
  </si>
  <si>
    <t>180103</t>
  </si>
  <si>
    <t>180104</t>
  </si>
  <si>
    <t>180105</t>
  </si>
  <si>
    <t>180106</t>
  </si>
  <si>
    <t>180107</t>
  </si>
  <si>
    <t>180108</t>
  </si>
  <si>
    <t>180109</t>
  </si>
  <si>
    <t>180110</t>
  </si>
  <si>
    <t>180201</t>
  </si>
  <si>
    <t>180202</t>
  </si>
  <si>
    <t>180203</t>
  </si>
  <si>
    <t>180204</t>
  </si>
  <si>
    <t>180212</t>
  </si>
  <si>
    <t>180213</t>
  </si>
  <si>
    <t>180206</t>
  </si>
  <si>
    <t>180207</t>
  </si>
  <si>
    <t>180208</t>
  </si>
  <si>
    <t>180209</t>
  </si>
  <si>
    <t>180214</t>
  </si>
  <si>
    <t>180215</t>
  </si>
  <si>
    <t>180301</t>
  </si>
  <si>
    <t>180302</t>
  </si>
  <si>
    <t>180303</t>
  </si>
  <si>
    <t>180304</t>
  </si>
  <si>
    <t>180306</t>
  </si>
  <si>
    <t>180308</t>
  </si>
  <si>
    <t>180309</t>
  </si>
  <si>
    <t>180310</t>
  </si>
  <si>
    <t>180312</t>
  </si>
  <si>
    <t>180313</t>
  </si>
  <si>
    <t>180314</t>
  </si>
  <si>
    <t>180316</t>
  </si>
  <si>
    <t>180317</t>
  </si>
  <si>
    <t>180318</t>
  </si>
  <si>
    <t>180319</t>
  </si>
  <si>
    <t>180320</t>
  </si>
  <si>
    <t>180321</t>
  </si>
  <si>
    <t>180323</t>
  </si>
  <si>
    <t>180704</t>
  </si>
  <si>
    <t>180705</t>
  </si>
  <si>
    <t>180706</t>
  </si>
  <si>
    <t>180707</t>
  </si>
  <si>
    <t>180803</t>
  </si>
  <si>
    <t>180809</t>
  </si>
  <si>
    <t>180804</t>
  </si>
  <si>
    <t>180805</t>
  </si>
  <si>
    <t>180806</t>
  </si>
  <si>
    <t>180807</t>
  </si>
  <si>
    <t>180808</t>
  </si>
  <si>
    <t>180999</t>
  </si>
  <si>
    <t>182010</t>
  </si>
  <si>
    <t>182020</t>
  </si>
  <si>
    <t>182040</t>
  </si>
  <si>
    <t>182050</t>
  </si>
  <si>
    <t>182060</t>
  </si>
  <si>
    <t>182070</t>
  </si>
  <si>
    <t>182080</t>
  </si>
  <si>
    <t>183220</t>
  </si>
  <si>
    <t>183820</t>
  </si>
  <si>
    <t>184040</t>
  </si>
  <si>
    <t>184230</t>
  </si>
  <si>
    <t>184420</t>
  </si>
  <si>
    <t>184810</t>
  </si>
  <si>
    <t>185010</t>
  </si>
  <si>
    <t>250101</t>
  </si>
  <si>
    <t>250102</t>
  </si>
  <si>
    <t>250103</t>
  </si>
  <si>
    <t>250104</t>
  </si>
  <si>
    <t>250105</t>
  </si>
  <si>
    <t>250106</t>
  </si>
  <si>
    <t>250107</t>
  </si>
  <si>
    <t>250108</t>
  </si>
  <si>
    <t>250109</t>
  </si>
  <si>
    <t>250110</t>
  </si>
  <si>
    <t>250201</t>
  </si>
  <si>
    <t>250202</t>
  </si>
  <si>
    <t>250203</t>
  </si>
  <si>
    <t>250204</t>
  </si>
  <si>
    <t>250205</t>
  </si>
  <si>
    <t>250206</t>
  </si>
  <si>
    <t>250301</t>
  </si>
  <si>
    <t>250401</t>
  </si>
  <si>
    <t>250402</t>
  </si>
  <si>
    <t>250403</t>
  </si>
  <si>
    <t>250404</t>
  </si>
  <si>
    <t>250405</t>
  </si>
  <si>
    <t>250406</t>
  </si>
  <si>
    <t>250407</t>
  </si>
  <si>
    <t>250408</t>
  </si>
  <si>
    <t>250417</t>
  </si>
  <si>
    <t>250419</t>
  </si>
  <si>
    <t>250420</t>
  </si>
  <si>
    <t>250700</t>
  </si>
  <si>
    <t>250801</t>
  </si>
  <si>
    <t>250803</t>
  </si>
  <si>
    <t>250804</t>
  </si>
  <si>
    <t>250805</t>
  </si>
  <si>
    <t>250807</t>
  </si>
  <si>
    <t>250808</t>
  </si>
  <si>
    <t>250999</t>
  </si>
  <si>
    <t>252010</t>
  </si>
  <si>
    <t>252020</t>
  </si>
  <si>
    <t>252030</t>
  </si>
  <si>
    <t>252040</t>
  </si>
  <si>
    <t>252060</t>
  </si>
  <si>
    <t>252070</t>
  </si>
  <si>
    <t>252080</t>
  </si>
  <si>
    <t>252090</t>
  </si>
  <si>
    <t>252100</t>
  </si>
  <si>
    <t>252110</t>
  </si>
  <si>
    <t>252120</t>
  </si>
  <si>
    <t>252130</t>
  </si>
  <si>
    <t>252140</t>
  </si>
  <si>
    <t>253830</t>
  </si>
  <si>
    <t>253840</t>
  </si>
  <si>
    <t>254410</t>
  </si>
  <si>
    <t>254420</t>
  </si>
  <si>
    <t>254430</t>
  </si>
  <si>
    <t>260101</t>
  </si>
  <si>
    <t>260102</t>
  </si>
  <si>
    <t>260103</t>
  </si>
  <si>
    <t>260104</t>
  </si>
  <si>
    <t>260105</t>
  </si>
  <si>
    <t>260106</t>
  </si>
  <si>
    <t>260107</t>
  </si>
  <si>
    <t>260111</t>
  </si>
  <si>
    <t>260109</t>
  </si>
  <si>
    <t>260110</t>
  </si>
  <si>
    <t>260201</t>
  </si>
  <si>
    <t>260205</t>
  </si>
  <si>
    <t>260208</t>
  </si>
  <si>
    <t>260211</t>
  </si>
  <si>
    <t>260301</t>
  </si>
  <si>
    <t>260303</t>
  </si>
  <si>
    <t>260304</t>
  </si>
  <si>
    <t>260305</t>
  </si>
  <si>
    <t>260306</t>
  </si>
  <si>
    <t>260307</t>
  </si>
  <si>
    <t>260401</t>
  </si>
  <si>
    <t>260402</t>
  </si>
  <si>
    <t>260403</t>
  </si>
  <si>
    <t>260405</t>
  </si>
  <si>
    <t>260406</t>
  </si>
  <si>
    <t>260409</t>
  </si>
  <si>
    <t>260410</t>
  </si>
  <si>
    <t>260412</t>
  </si>
  <si>
    <t>260414</t>
  </si>
  <si>
    <t>260415</t>
  </si>
  <si>
    <t>260416</t>
  </si>
  <si>
    <t>260701</t>
  </si>
  <si>
    <t>260702</t>
  </si>
  <si>
    <t>260801</t>
  </si>
  <si>
    <t>260802</t>
  </si>
  <si>
    <t>260803</t>
  </si>
  <si>
    <t>260804</t>
  </si>
  <si>
    <t>260805</t>
  </si>
  <si>
    <t>260806</t>
  </si>
  <si>
    <t>260807</t>
  </si>
  <si>
    <t>260808</t>
  </si>
  <si>
    <t>260999</t>
  </si>
  <si>
    <t>262010</t>
  </si>
  <si>
    <t>262020</t>
  </si>
  <si>
    <t>262030</t>
  </si>
  <si>
    <t>262040</t>
  </si>
  <si>
    <t>262050</t>
  </si>
  <si>
    <t>262060</t>
  </si>
  <si>
    <t>262070</t>
  </si>
  <si>
    <t>262080</t>
  </si>
  <si>
    <t>262090</t>
  </si>
  <si>
    <t>262100</t>
  </si>
  <si>
    <t>262110</t>
  </si>
  <si>
    <t>262120</t>
  </si>
  <si>
    <t>263030</t>
  </si>
  <si>
    <t>263220</t>
  </si>
  <si>
    <t>263430</t>
  </si>
  <si>
    <t>263440</t>
  </si>
  <si>
    <t>263640</t>
  </si>
  <si>
    <t>263650</t>
  </si>
  <si>
    <t>263660</t>
  </si>
  <si>
    <t>263670</t>
  </si>
  <si>
    <t>264630</t>
  </si>
  <si>
    <t>261001</t>
  </si>
  <si>
    <t>261003</t>
  </si>
  <si>
    <t>261004</t>
  </si>
  <si>
    <t>261005</t>
  </si>
  <si>
    <t>261006</t>
  </si>
  <si>
    <t>261010</t>
  </si>
  <si>
    <t>261011</t>
  </si>
  <si>
    <t>261015</t>
  </si>
  <si>
    <t>261020</t>
  </si>
  <si>
    <t>261025</t>
  </si>
  <si>
    <t>261030</t>
  </si>
  <si>
    <t>261034</t>
  </si>
  <si>
    <t>261035</t>
  </si>
  <si>
    <t>261037</t>
  </si>
  <si>
    <t>261038</t>
  </si>
  <si>
    <t>261050</t>
  </si>
  <si>
    <t>261055</t>
  </si>
  <si>
    <t>261062</t>
  </si>
  <si>
    <t>261060</t>
  </si>
  <si>
    <t>261065</t>
  </si>
  <si>
    <t>261070</t>
  </si>
  <si>
    <t>261099</t>
  </si>
  <si>
    <t>270101</t>
  </si>
  <si>
    <t>270102</t>
  </si>
  <si>
    <t>270103</t>
  </si>
  <si>
    <t>270104</t>
  </si>
  <si>
    <t>270106</t>
  </si>
  <si>
    <t>270107</t>
  </si>
  <si>
    <t>270109</t>
  </si>
  <si>
    <t>270110</t>
  </si>
  <si>
    <t>270112</t>
  </si>
  <si>
    <t>270113</t>
  </si>
  <si>
    <t>270114</t>
  </si>
  <si>
    <t>270201</t>
  </si>
  <si>
    <t>270202</t>
  </si>
  <si>
    <t>270203</t>
  </si>
  <si>
    <t>270204</t>
  </si>
  <si>
    <t>270111</t>
  </si>
  <si>
    <t>270301</t>
  </si>
  <si>
    <t>270302</t>
  </si>
  <si>
    <t>270303</t>
  </si>
  <si>
    <t>270304</t>
  </si>
  <si>
    <t>270305</t>
  </si>
  <si>
    <t>270306</t>
  </si>
  <si>
    <t>270307</t>
  </si>
  <si>
    <t>270308</t>
  </si>
  <si>
    <t>270309</t>
  </si>
  <si>
    <t>270311</t>
  </si>
  <si>
    <t>270312</t>
  </si>
  <si>
    <t>270313</t>
  </si>
  <si>
    <t>270315</t>
  </si>
  <si>
    <t>270317</t>
  </si>
  <si>
    <t>270318</t>
  </si>
  <si>
    <t>270703</t>
  </si>
  <si>
    <t>270801</t>
  </si>
  <si>
    <t>270810</t>
  </si>
  <si>
    <t>270802</t>
  </si>
  <si>
    <t>270803</t>
  </si>
  <si>
    <t>270804</t>
  </si>
  <si>
    <t>270805</t>
  </si>
  <si>
    <t>270806</t>
  </si>
  <si>
    <t>270807</t>
  </si>
  <si>
    <t>270808</t>
  </si>
  <si>
    <t>270809</t>
  </si>
  <si>
    <t>270999</t>
  </si>
  <si>
    <t>272020</t>
  </si>
  <si>
    <t>272030</t>
  </si>
  <si>
    <t>272040</t>
  </si>
  <si>
    <t>272050</t>
  </si>
  <si>
    <t>272060</t>
  </si>
  <si>
    <t>272070</t>
  </si>
  <si>
    <t>272080</t>
  </si>
  <si>
    <t>272090</t>
  </si>
  <si>
    <t>272100</t>
  </si>
  <si>
    <t>272110</t>
  </si>
  <si>
    <t>272120</t>
  </si>
  <si>
    <t>272130</t>
  </si>
  <si>
    <t>272140</t>
  </si>
  <si>
    <t>272150</t>
  </si>
  <si>
    <t>272160</t>
  </si>
  <si>
    <t>272170</t>
  </si>
  <si>
    <t>272180</t>
  </si>
  <si>
    <t>272190</t>
  </si>
  <si>
    <t>272200</t>
  </si>
  <si>
    <t>272210</t>
  </si>
  <si>
    <t>272220</t>
  </si>
  <si>
    <t>272230</t>
  </si>
  <si>
    <t>272240</t>
  </si>
  <si>
    <t>272250</t>
  </si>
  <si>
    <t>272260</t>
  </si>
  <si>
    <t>272270</t>
  </si>
  <si>
    <t>272280</t>
  </si>
  <si>
    <t>272290</t>
  </si>
  <si>
    <t>272300</t>
  </si>
  <si>
    <t>272310</t>
  </si>
  <si>
    <t>272320</t>
  </si>
  <si>
    <t>273010</t>
  </si>
  <si>
    <t>273210</t>
  </si>
  <si>
    <t>273220</t>
  </si>
  <si>
    <t>273410</t>
  </si>
  <si>
    <t>273610</t>
  </si>
  <si>
    <t>273620</t>
  </si>
  <si>
    <t>273660</t>
  </si>
  <si>
    <t>273810</t>
  </si>
  <si>
    <t>273820</t>
  </si>
  <si>
    <t>273830</t>
  </si>
  <si>
    <t>271005</t>
  </si>
  <si>
    <t>271009</t>
  </si>
  <si>
    <t>271010</t>
  </si>
  <si>
    <t>271011</t>
  </si>
  <si>
    <t>271012</t>
  </si>
  <si>
    <t>271013</t>
  </si>
  <si>
    <t>271014</t>
  </si>
  <si>
    <t>271020</t>
  </si>
  <si>
    <t>271022</t>
  </si>
  <si>
    <t>271030</t>
  </si>
  <si>
    <t>271031</t>
  </si>
  <si>
    <t>271040</t>
  </si>
  <si>
    <t>271054</t>
  </si>
  <si>
    <t>271071</t>
  </si>
  <si>
    <t>271099</t>
  </si>
  <si>
    <t>280115</t>
  </si>
  <si>
    <t>280102</t>
  </si>
  <si>
    <t>280105</t>
  </si>
  <si>
    <t>280106</t>
  </si>
  <si>
    <t>280107</t>
  </si>
  <si>
    <t>280110</t>
  </si>
  <si>
    <t>280111</t>
  </si>
  <si>
    <t>280112</t>
  </si>
  <si>
    <t>280113</t>
  </si>
  <si>
    <t>280202</t>
  </si>
  <si>
    <t>280231</t>
  </si>
  <si>
    <t>280203</t>
  </si>
  <si>
    <t>280204</t>
  </si>
  <si>
    <t>280205</t>
  </si>
  <si>
    <t>280207</t>
  </si>
  <si>
    <t>280208</t>
  </si>
  <si>
    <t>280209</t>
  </si>
  <si>
    <t>280212</t>
  </si>
  <si>
    <t>280210</t>
  </si>
  <si>
    <t>280211</t>
  </si>
  <si>
    <t>280213</t>
  </si>
  <si>
    <t>280215</t>
  </si>
  <si>
    <t>280216</t>
  </si>
  <si>
    <t>280232</t>
  </si>
  <si>
    <t>280219</t>
  </si>
  <si>
    <t>280218</t>
  </si>
  <si>
    <t>280220</t>
  </si>
  <si>
    <t>280221</t>
  </si>
  <si>
    <t>280301</t>
  </si>
  <si>
    <t>280318</t>
  </si>
  <si>
    <t>280302</t>
  </si>
  <si>
    <t>280319</t>
  </si>
  <si>
    <t>280304</t>
  </si>
  <si>
    <t>280303</t>
  </si>
  <si>
    <t>280305</t>
  </si>
  <si>
    <t>280315</t>
  </si>
  <si>
    <t>280307</t>
  </si>
  <si>
    <t>280306</t>
  </si>
  <si>
    <t>280309</t>
  </si>
  <si>
    <t>280308</t>
  </si>
  <si>
    <t>280310</t>
  </si>
  <si>
    <t>280311</t>
  </si>
  <si>
    <t>280312</t>
  </si>
  <si>
    <t>280703</t>
  </si>
  <si>
    <t>280705</t>
  </si>
  <si>
    <t>280706</t>
  </si>
  <si>
    <t>280707</t>
  </si>
  <si>
    <t>280704</t>
  </si>
  <si>
    <t>280708</t>
  </si>
  <si>
    <t>280701</t>
  </si>
  <si>
    <t>280801</t>
  </si>
  <si>
    <t>280802</t>
  </si>
  <si>
    <t>280803</t>
  </si>
  <si>
    <t>280999</t>
  </si>
  <si>
    <t>282010</t>
  </si>
  <si>
    <t>282020</t>
  </si>
  <si>
    <t>282030</t>
  </si>
  <si>
    <t>282040</t>
  </si>
  <si>
    <t>282050</t>
  </si>
  <si>
    <t>282060</t>
  </si>
  <si>
    <t>282070</t>
  </si>
  <si>
    <t>282080</t>
  </si>
  <si>
    <t>282090</t>
  </si>
  <si>
    <t>282100</t>
  </si>
  <si>
    <t>282120</t>
  </si>
  <si>
    <t>282130</t>
  </si>
  <si>
    <t>282140</t>
  </si>
  <si>
    <t>282150</t>
  </si>
  <si>
    <t>282160</t>
  </si>
  <si>
    <t>282170</t>
  </si>
  <si>
    <t>282180</t>
  </si>
  <si>
    <t>282190</t>
  </si>
  <si>
    <t>282200</t>
  </si>
  <si>
    <t>282210</t>
  </si>
  <si>
    <t>282220</t>
  </si>
  <si>
    <t>282230</t>
  </si>
  <si>
    <t>282240</t>
  </si>
  <si>
    <t>282250</t>
  </si>
  <si>
    <t>282260</t>
  </si>
  <si>
    <t>282270</t>
  </si>
  <si>
    <t>283010</t>
  </si>
  <si>
    <t>283810</t>
  </si>
  <si>
    <t>283820</t>
  </si>
  <si>
    <t>284420</t>
  </si>
  <si>
    <t>284430</t>
  </si>
  <si>
    <t>284640</t>
  </si>
  <si>
    <t>284810</t>
  </si>
  <si>
    <t>285010</t>
  </si>
  <si>
    <t>285850</t>
  </si>
  <si>
    <t>281001</t>
  </si>
  <si>
    <t>281005</t>
  </si>
  <si>
    <t>281010</t>
  </si>
  <si>
    <t>281011</t>
  </si>
  <si>
    <t>281012</t>
  </si>
  <si>
    <t>281013</t>
  </si>
  <si>
    <t>281014</t>
  </si>
  <si>
    <t>281015</t>
  </si>
  <si>
    <t>281016</t>
  </si>
  <si>
    <t>281017</t>
  </si>
  <si>
    <t>281018</t>
  </si>
  <si>
    <t>281020</t>
  </si>
  <si>
    <t>281021</t>
  </si>
  <si>
    <t>281022</t>
  </si>
  <si>
    <t>281025</t>
  </si>
  <si>
    <t>281030</t>
  </si>
  <si>
    <t>281031</t>
  </si>
  <si>
    <t>281040</t>
  </si>
  <si>
    <t>281041</t>
  </si>
  <si>
    <t>281050</t>
  </si>
  <si>
    <t>281055</t>
  </si>
  <si>
    <t>281080</t>
  </si>
  <si>
    <t>281082</t>
  </si>
  <si>
    <t>281085</t>
  </si>
  <si>
    <t>281086</t>
  </si>
  <si>
    <t>281099</t>
  </si>
  <si>
    <t>290101</t>
  </si>
  <si>
    <t>290104</t>
  </si>
  <si>
    <t>290107</t>
  </si>
  <si>
    <t>290108</t>
  </si>
  <si>
    <t>290201</t>
  </si>
  <si>
    <t>290202</t>
  </si>
  <si>
    <t>290203</t>
  </si>
  <si>
    <t>290204</t>
  </si>
  <si>
    <t>290210</t>
  </si>
  <si>
    <t>290299</t>
  </si>
  <si>
    <t>290301</t>
  </si>
  <si>
    <t>290302</t>
  </si>
  <si>
    <t>290303</t>
  </si>
  <si>
    <t>290304</t>
  </si>
  <si>
    <t>290305</t>
  </si>
  <si>
    <t>290306</t>
  </si>
  <si>
    <t>290307</t>
  </si>
  <si>
    <t>290308</t>
  </si>
  <si>
    <t>290315</t>
  </si>
  <si>
    <t>290316</t>
  </si>
  <si>
    <t>290399</t>
  </si>
  <si>
    <t>290600</t>
  </si>
  <si>
    <t>290604</t>
  </si>
  <si>
    <t>290602</t>
  </si>
  <si>
    <t>290603</t>
  </si>
  <si>
    <t>290801</t>
  </si>
  <si>
    <t>290803</t>
  </si>
  <si>
    <t>290805</t>
  </si>
  <si>
    <t>290807</t>
  </si>
  <si>
    <t>290808</t>
  </si>
  <si>
    <t>290999</t>
  </si>
  <si>
    <t>292010</t>
  </si>
  <si>
    <t>292020</t>
  </si>
  <si>
    <t>292030</t>
  </si>
  <si>
    <t>292040</t>
  </si>
  <si>
    <t>292050</t>
  </si>
  <si>
    <t>292060</t>
  </si>
  <si>
    <t>292070</t>
  </si>
  <si>
    <t>292080</t>
  </si>
  <si>
    <t>292090</t>
  </si>
  <si>
    <t>292100</t>
  </si>
  <si>
    <t>292110</t>
  </si>
  <si>
    <t>293220</t>
  </si>
  <si>
    <t>293420</t>
  </si>
  <si>
    <t>293430</t>
  </si>
  <si>
    <t>293440</t>
  </si>
  <si>
    <t>293450</t>
  </si>
  <si>
    <t>293610</t>
  </si>
  <si>
    <t>293620</t>
  </si>
  <si>
    <t>293630</t>
  </si>
  <si>
    <t>293850</t>
  </si>
  <si>
    <t>293860</t>
  </si>
  <si>
    <t>294010</t>
  </si>
  <si>
    <t>294020</t>
  </si>
  <si>
    <t>294240</t>
  </si>
  <si>
    <t>294250</t>
  </si>
  <si>
    <t>294260</t>
  </si>
  <si>
    <t>294270</t>
  </si>
  <si>
    <t>294410</t>
  </si>
  <si>
    <t>294420</t>
  </si>
  <si>
    <t>294430</t>
  </si>
  <si>
    <t>294440</t>
  </si>
  <si>
    <t>294460</t>
  </si>
  <si>
    <t>294470</t>
  </si>
  <si>
    <t>294490</t>
  </si>
  <si>
    <t>294500</t>
  </si>
  <si>
    <t>294510</t>
  </si>
  <si>
    <t>294520</t>
  </si>
  <si>
    <t>294530</t>
  </si>
  <si>
    <t>300101</t>
  </si>
  <si>
    <t>300102</t>
  </si>
  <si>
    <t>300103</t>
  </si>
  <si>
    <t>300104</t>
  </si>
  <si>
    <t>300105</t>
  </si>
  <si>
    <t>300106</t>
  </si>
  <si>
    <t>300107</t>
  </si>
  <si>
    <t>300109</t>
  </si>
  <si>
    <t>300110</t>
  </si>
  <si>
    <t>300201</t>
  </si>
  <si>
    <t>300202</t>
  </si>
  <si>
    <t>300203</t>
  </si>
  <si>
    <t>300204</t>
  </si>
  <si>
    <t>300205</t>
  </si>
  <si>
    <t>300206</t>
  </si>
  <si>
    <t>300207</t>
  </si>
  <si>
    <t>300301</t>
  </si>
  <si>
    <t>300302</t>
  </si>
  <si>
    <t>300303</t>
  </si>
  <si>
    <t>300304</t>
  </si>
  <si>
    <t>300305</t>
  </si>
  <si>
    <t>300306</t>
  </si>
  <si>
    <t>300307</t>
  </si>
  <si>
    <t>300308</t>
  </si>
  <si>
    <t>300312</t>
  </si>
  <si>
    <t>300313</t>
  </si>
  <si>
    <t>300801</t>
  </si>
  <si>
    <t>300802</t>
  </si>
  <si>
    <t>300804</t>
  </si>
  <si>
    <t>300805</t>
  </si>
  <si>
    <t>300806</t>
  </si>
  <si>
    <t>300807</t>
  </si>
  <si>
    <t>300808</t>
  </si>
  <si>
    <t>300999</t>
  </si>
  <si>
    <t>302010</t>
  </si>
  <si>
    <t>302020</t>
  </si>
  <si>
    <t>302030</t>
  </si>
  <si>
    <t>302040</t>
  </si>
  <si>
    <t>302050</t>
  </si>
  <si>
    <t>302060</t>
  </si>
  <si>
    <t>302070</t>
  </si>
  <si>
    <t>303410</t>
  </si>
  <si>
    <t>303430</t>
  </si>
  <si>
    <t>303440</t>
  </si>
  <si>
    <t>303610</t>
  </si>
  <si>
    <t>303620</t>
  </si>
  <si>
    <t>303810</t>
  </si>
  <si>
    <t>303820</t>
  </si>
  <si>
    <t>303830</t>
  </si>
  <si>
    <t>303900</t>
  </si>
  <si>
    <t>303910</t>
  </si>
  <si>
    <t>303920</t>
  </si>
  <si>
    <t>304010</t>
  </si>
  <si>
    <t>304040</t>
  </si>
  <si>
    <t>304060</t>
  </si>
  <si>
    <t>304210</t>
  </si>
  <si>
    <t>304220</t>
  </si>
  <si>
    <t>304240</t>
  </si>
  <si>
    <t>304270</t>
  </si>
  <si>
    <t>304280</t>
  </si>
  <si>
    <t>310101</t>
  </si>
  <si>
    <t>310102</t>
  </si>
  <si>
    <t>310103</t>
  </si>
  <si>
    <t>310104</t>
  </si>
  <si>
    <t>310105</t>
  </si>
  <si>
    <t>310106</t>
  </si>
  <si>
    <t>310107</t>
  </si>
  <si>
    <t>310201</t>
  </si>
  <si>
    <t>310202</t>
  </si>
  <si>
    <t>310203</t>
  </si>
  <si>
    <t>310303</t>
  </si>
  <si>
    <t>310204</t>
  </si>
  <si>
    <t>310304</t>
  </si>
  <si>
    <t>310205</t>
  </si>
  <si>
    <t>310305</t>
  </si>
  <si>
    <t>310301</t>
  </si>
  <si>
    <t>310302</t>
  </si>
  <si>
    <t>310306</t>
  </si>
  <si>
    <t>310307</t>
  </si>
  <si>
    <t>310700</t>
  </si>
  <si>
    <t>310801</t>
  </si>
  <si>
    <t>310802</t>
  </si>
  <si>
    <t>310803</t>
  </si>
  <si>
    <t>310804</t>
  </si>
  <si>
    <t>310805</t>
  </si>
  <si>
    <t>310806</t>
  </si>
  <si>
    <t>310807</t>
  </si>
  <si>
    <t>310808</t>
  </si>
  <si>
    <t>310999</t>
  </si>
  <si>
    <t>312010</t>
  </si>
  <si>
    <t>312020</t>
  </si>
  <si>
    <t>312030</t>
  </si>
  <si>
    <t>312040</t>
  </si>
  <si>
    <t>313020</t>
  </si>
  <si>
    <t>313250</t>
  </si>
  <si>
    <t>313280</t>
  </si>
  <si>
    <t>313290</t>
  </si>
  <si>
    <t>313640</t>
  </si>
  <si>
    <t>313700</t>
  </si>
  <si>
    <t>313710</t>
  </si>
  <si>
    <t>313840</t>
  </si>
  <si>
    <t>313860</t>
  </si>
  <si>
    <t>313890</t>
  </si>
  <si>
    <t>313900</t>
  </si>
  <si>
    <t>314010</t>
  </si>
  <si>
    <t>314020</t>
  </si>
  <si>
    <t>314030</t>
  </si>
  <si>
    <t>320101</t>
  </si>
  <si>
    <t>320102</t>
  </si>
  <si>
    <t>320103</t>
  </si>
  <si>
    <t>320104</t>
  </si>
  <si>
    <t>320105</t>
  </si>
  <si>
    <t>320106</t>
  </si>
  <si>
    <t>320107</t>
  </si>
  <si>
    <t>320201</t>
  </si>
  <si>
    <t>320202</t>
  </si>
  <si>
    <t>320203</t>
  </si>
  <si>
    <t>320204</t>
  </si>
  <si>
    <t>320210</t>
  </si>
  <si>
    <t>320212</t>
  </si>
  <si>
    <t>320301</t>
  </si>
  <si>
    <t>320303</t>
  </si>
  <si>
    <t>320305</t>
  </si>
  <si>
    <t>320307</t>
  </si>
  <si>
    <t>320308</t>
  </si>
  <si>
    <t>320309</t>
  </si>
  <si>
    <t>320312</t>
  </si>
  <si>
    <t>320315</t>
  </si>
  <si>
    <t>320401</t>
  </si>
  <si>
    <t>320405</t>
  </si>
  <si>
    <t>320404</t>
  </si>
  <si>
    <t>320700</t>
  </si>
  <si>
    <t>320701</t>
  </si>
  <si>
    <t>320702</t>
  </si>
  <si>
    <t>320801</t>
  </si>
  <si>
    <t>320802</t>
  </si>
  <si>
    <t>320809</t>
  </si>
  <si>
    <t>320999</t>
  </si>
  <si>
    <t>322010</t>
  </si>
  <si>
    <t>322020</t>
  </si>
  <si>
    <t>322030</t>
  </si>
  <si>
    <t>322040</t>
  </si>
  <si>
    <t>322050</t>
  </si>
  <si>
    <t>322060</t>
  </si>
  <si>
    <t>322070</t>
  </si>
  <si>
    <t>322090</t>
  </si>
  <si>
    <t>323430</t>
  </si>
  <si>
    <t>323860</t>
  </si>
  <si>
    <t>324410</t>
  </si>
  <si>
    <t>324480</t>
  </si>
  <si>
    <t>324490</t>
  </si>
  <si>
    <t>325010</t>
  </si>
  <si>
    <t>325250</t>
  </si>
  <si>
    <t>325260</t>
  </si>
  <si>
    <t>325270</t>
  </si>
  <si>
    <t>325280</t>
  </si>
  <si>
    <t>330101</t>
  </si>
  <si>
    <t>330102</t>
  </si>
  <si>
    <t>330103</t>
  </si>
  <si>
    <t>330104</t>
  </si>
  <si>
    <t>330105</t>
  </si>
  <si>
    <t>330107</t>
  </si>
  <si>
    <t>330108</t>
  </si>
  <si>
    <t>330109</t>
  </si>
  <si>
    <t>330110</t>
  </si>
  <si>
    <t>330111</t>
  </si>
  <si>
    <t>330112</t>
  </si>
  <si>
    <t>330113</t>
  </si>
  <si>
    <t>330114</t>
  </si>
  <si>
    <t>330116</t>
  </si>
  <si>
    <t>330115</t>
  </si>
  <si>
    <t>330117</t>
  </si>
  <si>
    <t>330201</t>
  </si>
  <si>
    <t>330211</t>
  </si>
  <si>
    <t>330204</t>
  </si>
  <si>
    <t>330212</t>
  </si>
  <si>
    <t>330305</t>
  </si>
  <si>
    <t>330306</t>
  </si>
  <si>
    <t>330221</t>
  </si>
  <si>
    <t>330231</t>
  </si>
  <si>
    <t>330241</t>
  </si>
  <si>
    <t>330251</t>
  </si>
  <si>
    <t>330222</t>
  </si>
  <si>
    <t>330242</t>
  </si>
  <si>
    <t>330252</t>
  </si>
  <si>
    <t>330271</t>
  </si>
  <si>
    <t>330261</t>
  </si>
  <si>
    <t>330281</t>
  </si>
  <si>
    <t>330262</t>
  </si>
  <si>
    <t>330272</t>
  </si>
  <si>
    <t>330304</t>
  </si>
  <si>
    <t>330307</t>
  </si>
  <si>
    <t>330700</t>
  </si>
  <si>
    <t>330701</t>
  </si>
  <si>
    <t>330801</t>
  </si>
  <si>
    <t>330804</t>
  </si>
  <si>
    <t>330999</t>
  </si>
  <si>
    <t>332020</t>
  </si>
  <si>
    <t>332030</t>
  </si>
  <si>
    <t>332040</t>
  </si>
  <si>
    <t>332050</t>
  </si>
  <si>
    <t>332070</t>
  </si>
  <si>
    <t>332080</t>
  </si>
  <si>
    <t>332090</t>
  </si>
  <si>
    <t>332100</t>
  </si>
  <si>
    <t>332110</t>
  </si>
  <si>
    <t>332120</t>
  </si>
  <si>
    <t>332130</t>
  </si>
  <si>
    <t>332140</t>
  </si>
  <si>
    <t>332150</t>
  </si>
  <si>
    <t>333460</t>
  </si>
  <si>
    <t>334230</t>
  </si>
  <si>
    <t>334450</t>
  </si>
  <si>
    <t>334610</t>
  </si>
  <si>
    <t>335860</t>
  </si>
  <si>
    <t>336060</t>
  </si>
  <si>
    <t>336220</t>
  </si>
  <si>
    <t>336230</t>
  </si>
  <si>
    <t>336430</t>
  </si>
  <si>
    <t>336630</t>
  </si>
  <si>
    <t>336660</t>
  </si>
  <si>
    <t>336810</t>
  </si>
  <si>
    <t>340101</t>
  </si>
  <si>
    <t>340102</t>
  </si>
  <si>
    <t>340106</t>
  </si>
  <si>
    <t>340104</t>
  </si>
  <si>
    <t>340105</t>
  </si>
  <si>
    <t>340201</t>
  </si>
  <si>
    <t>340202</t>
  </si>
  <si>
    <t>340204</t>
  </si>
  <si>
    <t>340205</t>
  </si>
  <si>
    <t>340206</t>
  </si>
  <si>
    <t>340207</t>
  </si>
  <si>
    <t>340301</t>
  </si>
  <si>
    <t>340303</t>
  </si>
  <si>
    <t>340302</t>
  </si>
  <si>
    <t>340309</t>
  </si>
  <si>
    <t>340304</t>
  </si>
  <si>
    <t>340305</t>
  </si>
  <si>
    <t>340306</t>
  </si>
  <si>
    <t>340307</t>
  </si>
  <si>
    <t>340313</t>
  </si>
  <si>
    <t>340314</t>
  </si>
  <si>
    <t>340404</t>
  </si>
  <si>
    <t>340700</t>
  </si>
  <si>
    <t>340801</t>
  </si>
  <si>
    <t>340802</t>
  </si>
  <si>
    <t>340803</t>
  </si>
  <si>
    <t>340804</t>
  </si>
  <si>
    <t>340999</t>
  </si>
  <si>
    <t>342020</t>
  </si>
  <si>
    <t>342021</t>
  </si>
  <si>
    <t>342030</t>
  </si>
  <si>
    <t>342040</t>
  </si>
  <si>
    <t>342050</t>
  </si>
  <si>
    <t>342070</t>
  </si>
  <si>
    <t>342080</t>
  </si>
  <si>
    <t>342090</t>
  </si>
  <si>
    <t>342100</t>
  </si>
  <si>
    <t>342110</t>
  </si>
  <si>
    <t>342120</t>
  </si>
  <si>
    <t>342130</t>
  </si>
  <si>
    <t>342140</t>
  </si>
  <si>
    <t>342150</t>
  </si>
  <si>
    <t>343020</t>
  </si>
  <si>
    <t>343040</t>
  </si>
  <si>
    <t>343070</t>
  </si>
  <si>
    <t>343090</t>
  </si>
  <si>
    <t>343680</t>
  </si>
  <si>
    <t>343690</t>
  </si>
  <si>
    <t>344310</t>
  </si>
  <si>
    <t>344620</t>
  </si>
  <si>
    <t>345450</t>
  </si>
  <si>
    <t>341001</t>
  </si>
  <si>
    <t>341002</t>
  </si>
  <si>
    <t>341004</t>
  </si>
  <si>
    <t>341005</t>
  </si>
  <si>
    <t>341006</t>
  </si>
  <si>
    <t>341010</t>
  </si>
  <si>
    <t>広島市　中区</t>
  </si>
  <si>
    <t>341020</t>
  </si>
  <si>
    <t>広島市　東区</t>
  </si>
  <si>
    <t>341030</t>
  </si>
  <si>
    <t>広島市　南区</t>
  </si>
  <si>
    <t>341040</t>
  </si>
  <si>
    <t>広島市　西区</t>
  </si>
  <si>
    <t>341050</t>
  </si>
  <si>
    <t>広島市　安佐南区</t>
  </si>
  <si>
    <t>341060</t>
  </si>
  <si>
    <t>広島市　安佐北区</t>
  </si>
  <si>
    <t>341070</t>
  </si>
  <si>
    <t>広島市　安芸区</t>
  </si>
  <si>
    <t>341080</t>
  </si>
  <si>
    <t>広島市　佐伯区</t>
  </si>
  <si>
    <t>341007</t>
  </si>
  <si>
    <t>341091</t>
  </si>
  <si>
    <t>341092</t>
  </si>
  <si>
    <t>341093</t>
  </si>
  <si>
    <t>341099</t>
  </si>
  <si>
    <t>350101</t>
  </si>
  <si>
    <t>350103</t>
  </si>
  <si>
    <t>350104</t>
  </si>
  <si>
    <t>350106</t>
  </si>
  <si>
    <t>350700</t>
  </si>
  <si>
    <t>350107</t>
  </si>
  <si>
    <t>350108</t>
  </si>
  <si>
    <t>350201</t>
  </si>
  <si>
    <t>350202</t>
  </si>
  <si>
    <t>350203</t>
  </si>
  <si>
    <t>350204</t>
  </si>
  <si>
    <t>350205</t>
  </si>
  <si>
    <t>350207</t>
  </si>
  <si>
    <t>350208</t>
  </si>
  <si>
    <t>350209</t>
  </si>
  <si>
    <t>350210</t>
  </si>
  <si>
    <t>350211</t>
  </si>
  <si>
    <t>350212</t>
  </si>
  <si>
    <t>350213</t>
  </si>
  <si>
    <t>350301</t>
  </si>
  <si>
    <t>350303</t>
  </si>
  <si>
    <t>350305</t>
  </si>
  <si>
    <t>350306</t>
  </si>
  <si>
    <t>350307</t>
  </si>
  <si>
    <t>350309</t>
  </si>
  <si>
    <t>350310</t>
  </si>
  <si>
    <t>350311</t>
  </si>
  <si>
    <t>350313</t>
  </si>
  <si>
    <t>350314</t>
  </si>
  <si>
    <t>350315</t>
  </si>
  <si>
    <t>350316</t>
  </si>
  <si>
    <t>350317</t>
  </si>
  <si>
    <t>350318</t>
  </si>
  <si>
    <t>350319</t>
  </si>
  <si>
    <t>350320</t>
  </si>
  <si>
    <t>350322</t>
  </si>
  <si>
    <t>350323</t>
  </si>
  <si>
    <t>350324</t>
  </si>
  <si>
    <t>350325</t>
  </si>
  <si>
    <t>350326</t>
  </si>
  <si>
    <t>350327</t>
  </si>
  <si>
    <t>350328</t>
  </si>
  <si>
    <t>350329</t>
  </si>
  <si>
    <t>350330</t>
  </si>
  <si>
    <t>350331</t>
  </si>
  <si>
    <t>350701</t>
  </si>
  <si>
    <t>350702</t>
  </si>
  <si>
    <t>350703</t>
  </si>
  <si>
    <t>350704</t>
  </si>
  <si>
    <t>350705</t>
  </si>
  <si>
    <t>350706</t>
  </si>
  <si>
    <t>350708</t>
  </si>
  <si>
    <t>350709</t>
  </si>
  <si>
    <t>350804</t>
  </si>
  <si>
    <t>350805</t>
  </si>
  <si>
    <t>350806</t>
  </si>
  <si>
    <t>350807</t>
  </si>
  <si>
    <t>350808</t>
  </si>
  <si>
    <t>350999</t>
  </si>
  <si>
    <t>352010</t>
  </si>
  <si>
    <t>352011</t>
  </si>
  <si>
    <t>352020</t>
  </si>
  <si>
    <t>352030</t>
  </si>
  <si>
    <t>352040</t>
  </si>
  <si>
    <t>352060</t>
  </si>
  <si>
    <t>352070</t>
  </si>
  <si>
    <t>352080</t>
  </si>
  <si>
    <t>352100</t>
  </si>
  <si>
    <t>352110</t>
  </si>
  <si>
    <t>352120</t>
  </si>
  <si>
    <t>352130</t>
  </si>
  <si>
    <t>352150</t>
  </si>
  <si>
    <t>352160</t>
  </si>
  <si>
    <t>353050</t>
  </si>
  <si>
    <t>353210</t>
  </si>
  <si>
    <t>353410</t>
  </si>
  <si>
    <t>353430</t>
  </si>
  <si>
    <t>353440</t>
  </si>
  <si>
    <t>355020</t>
  </si>
  <si>
    <t>360107</t>
  </si>
  <si>
    <t>360109</t>
  </si>
  <si>
    <t>360110</t>
  </si>
  <si>
    <t>360102</t>
  </si>
  <si>
    <t>360103</t>
  </si>
  <si>
    <t>360108</t>
  </si>
  <si>
    <t>360104</t>
  </si>
  <si>
    <t>360105</t>
  </si>
  <si>
    <t>360106</t>
  </si>
  <si>
    <t>360201</t>
  </si>
  <si>
    <t>360202</t>
  </si>
  <si>
    <t>360203</t>
  </si>
  <si>
    <t>360204</t>
  </si>
  <si>
    <t>360205</t>
  </si>
  <si>
    <t>360206</t>
  </si>
  <si>
    <t>360301</t>
  </si>
  <si>
    <t>360302</t>
  </si>
  <si>
    <t>360303</t>
  </si>
  <si>
    <t>360304</t>
  </si>
  <si>
    <t>360305</t>
  </si>
  <si>
    <t>360306</t>
  </si>
  <si>
    <t>360307</t>
  </si>
  <si>
    <t>360308</t>
  </si>
  <si>
    <t>360310</t>
  </si>
  <si>
    <t>360700</t>
  </si>
  <si>
    <t>360701</t>
  </si>
  <si>
    <t>360801</t>
  </si>
  <si>
    <t>360802</t>
  </si>
  <si>
    <t>360999</t>
  </si>
  <si>
    <t>362010</t>
  </si>
  <si>
    <t>362020</t>
  </si>
  <si>
    <t>362030</t>
  </si>
  <si>
    <t>362040</t>
  </si>
  <si>
    <t>362050</t>
  </si>
  <si>
    <t>362060</t>
  </si>
  <si>
    <t>362070</t>
  </si>
  <si>
    <t>363010</t>
  </si>
  <si>
    <t>363020</t>
  </si>
  <si>
    <t>363210</t>
  </si>
  <si>
    <t>363410</t>
  </si>
  <si>
    <t>363420</t>
  </si>
  <si>
    <t>363680</t>
  </si>
  <si>
    <t>363830</t>
  </si>
  <si>
    <t>364010</t>
  </si>
  <si>
    <t>364020</t>
  </si>
  <si>
    <t>364030</t>
  </si>
  <si>
    <t>364040</t>
  </si>
  <si>
    <t>364050</t>
  </si>
  <si>
    <t>364680</t>
  </si>
  <si>
    <t>370106</t>
  </si>
  <si>
    <t>370407</t>
  </si>
  <si>
    <t>370408</t>
  </si>
  <si>
    <t>370401</t>
  </si>
  <si>
    <t>370402</t>
  </si>
  <si>
    <t>370403</t>
  </si>
  <si>
    <t>370404</t>
  </si>
  <si>
    <t>370406</t>
  </si>
  <si>
    <t>370415</t>
  </si>
  <si>
    <t>370105</t>
  </si>
  <si>
    <t>370309</t>
  </si>
  <si>
    <t>370302</t>
  </si>
  <si>
    <t>370304</t>
  </si>
  <si>
    <t>370306</t>
  </si>
  <si>
    <t>370301</t>
  </si>
  <si>
    <t>370101</t>
  </si>
  <si>
    <t>370102</t>
  </si>
  <si>
    <t>370103</t>
  </si>
  <si>
    <t>370410</t>
  </si>
  <si>
    <t>370413</t>
  </si>
  <si>
    <t>370417</t>
  </si>
  <si>
    <t>370104</t>
  </si>
  <si>
    <t>370409</t>
  </si>
  <si>
    <t>370310</t>
  </si>
  <si>
    <t>370307</t>
  </si>
  <si>
    <t>370308</t>
  </si>
  <si>
    <t>370311</t>
  </si>
  <si>
    <t>370414</t>
  </si>
  <si>
    <t>370107</t>
  </si>
  <si>
    <t>370108</t>
  </si>
  <si>
    <t>370600</t>
  </si>
  <si>
    <t>370809</t>
  </si>
  <si>
    <t>370810</t>
  </si>
  <si>
    <t>370804</t>
  </si>
  <si>
    <t>370805</t>
  </si>
  <si>
    <t>370806</t>
  </si>
  <si>
    <t>370807</t>
  </si>
  <si>
    <t>370808</t>
  </si>
  <si>
    <t>370999</t>
  </si>
  <si>
    <t>372010</t>
  </si>
  <si>
    <t>372020</t>
  </si>
  <si>
    <t>372030</t>
  </si>
  <si>
    <t>372031</t>
  </si>
  <si>
    <t>372040</t>
  </si>
  <si>
    <t>372050</t>
  </si>
  <si>
    <t>372060</t>
  </si>
  <si>
    <t>372070</t>
  </si>
  <si>
    <t>373220</t>
  </si>
  <si>
    <t>373410</t>
  </si>
  <si>
    <t>373640</t>
  </si>
  <si>
    <t>373860</t>
  </si>
  <si>
    <t>374030</t>
  </si>
  <si>
    <t>374040</t>
  </si>
  <si>
    <t>380101</t>
  </si>
  <si>
    <t>380102</t>
  </si>
  <si>
    <t>380104</t>
  </si>
  <si>
    <t>380105</t>
  </si>
  <si>
    <t>380106</t>
  </si>
  <si>
    <t>380107</t>
  </si>
  <si>
    <t>380201</t>
  </si>
  <si>
    <t>380202</t>
  </si>
  <si>
    <t>380203</t>
  </si>
  <si>
    <t>380205</t>
  </si>
  <si>
    <t>380206</t>
  </si>
  <si>
    <t>380301</t>
  </si>
  <si>
    <t>380302</t>
  </si>
  <si>
    <t>380303</t>
  </si>
  <si>
    <t>380304</t>
  </si>
  <si>
    <t>380401</t>
  </si>
  <si>
    <t>380402</t>
  </si>
  <si>
    <t>380403</t>
  </si>
  <si>
    <t>380501</t>
  </si>
  <si>
    <t>380502</t>
  </si>
  <si>
    <t>380503</t>
  </si>
  <si>
    <t>380504</t>
  </si>
  <si>
    <t>380601</t>
  </si>
  <si>
    <t>380602</t>
  </si>
  <si>
    <t>380603</t>
  </si>
  <si>
    <t>380604</t>
  </si>
  <si>
    <t>380605</t>
  </si>
  <si>
    <t>380999</t>
  </si>
  <si>
    <t>382010</t>
  </si>
  <si>
    <t>382020</t>
  </si>
  <si>
    <t>382021</t>
  </si>
  <si>
    <t>382030</t>
  </si>
  <si>
    <t>382040</t>
  </si>
  <si>
    <t>382050</t>
  </si>
  <si>
    <t>382051</t>
  </si>
  <si>
    <t>382060</t>
  </si>
  <si>
    <t>382070</t>
  </si>
  <si>
    <t>382100</t>
  </si>
  <si>
    <t>382130</t>
  </si>
  <si>
    <t>382140</t>
  </si>
  <si>
    <t>382150</t>
  </si>
  <si>
    <t>383560</t>
  </si>
  <si>
    <t>383860</t>
  </si>
  <si>
    <t>384010</t>
  </si>
  <si>
    <t>384020</t>
  </si>
  <si>
    <t>384220</t>
  </si>
  <si>
    <t>384420</t>
  </si>
  <si>
    <t>384840</t>
  </si>
  <si>
    <t>384880</t>
  </si>
  <si>
    <t>385060</t>
  </si>
  <si>
    <t>390101</t>
  </si>
  <si>
    <t>390102</t>
  </si>
  <si>
    <t>390103</t>
  </si>
  <si>
    <t>390104</t>
  </si>
  <si>
    <t>390105</t>
  </si>
  <si>
    <t>390106</t>
  </si>
  <si>
    <t>390107</t>
  </si>
  <si>
    <t>390109</t>
  </si>
  <si>
    <t>390113</t>
  </si>
  <si>
    <t>390114</t>
  </si>
  <si>
    <t>390110</t>
  </si>
  <si>
    <t>390111</t>
  </si>
  <si>
    <t>390201</t>
  </si>
  <si>
    <t>390202</t>
  </si>
  <si>
    <t>390203</t>
  </si>
  <si>
    <t>390204</t>
  </si>
  <si>
    <t>390205</t>
  </si>
  <si>
    <t>390206</t>
  </si>
  <si>
    <t>390207</t>
  </si>
  <si>
    <t>390208</t>
  </si>
  <si>
    <t>390209</t>
  </si>
  <si>
    <t>390210</t>
  </si>
  <si>
    <t>390301</t>
  </si>
  <si>
    <t>390302</t>
  </si>
  <si>
    <t>390322</t>
  </si>
  <si>
    <t>390303</t>
  </si>
  <si>
    <t>390304</t>
  </si>
  <si>
    <t>390305</t>
  </si>
  <si>
    <t>390307</t>
  </si>
  <si>
    <t>390308</t>
  </si>
  <si>
    <t>390310</t>
  </si>
  <si>
    <t>390311</t>
  </si>
  <si>
    <t>390312</t>
  </si>
  <si>
    <t>390313</t>
  </si>
  <si>
    <t>390314</t>
  </si>
  <si>
    <t>390316</t>
  </si>
  <si>
    <t>390317</t>
  </si>
  <si>
    <t>390700</t>
  </si>
  <si>
    <t>390801</t>
  </si>
  <si>
    <t>390802</t>
  </si>
  <si>
    <t>390804</t>
  </si>
  <si>
    <t>390805</t>
  </si>
  <si>
    <t>390806</t>
  </si>
  <si>
    <t>390807</t>
  </si>
  <si>
    <t>390808</t>
  </si>
  <si>
    <t>390999</t>
  </si>
  <si>
    <t>392010</t>
  </si>
  <si>
    <t>392020</t>
  </si>
  <si>
    <t>392030</t>
  </si>
  <si>
    <t>392040</t>
  </si>
  <si>
    <t>392050</t>
  </si>
  <si>
    <t>392060</t>
  </si>
  <si>
    <t>392080</t>
  </si>
  <si>
    <t>392090</t>
  </si>
  <si>
    <t>392100</t>
  </si>
  <si>
    <t>393010</t>
  </si>
  <si>
    <t>393020</t>
  </si>
  <si>
    <t>393030</t>
  </si>
  <si>
    <t>393040</t>
  </si>
  <si>
    <t>393050</t>
  </si>
  <si>
    <t>393060</t>
  </si>
  <si>
    <t>393070</t>
  </si>
  <si>
    <t>393410</t>
  </si>
  <si>
    <t>393440</t>
  </si>
  <si>
    <t>393630</t>
  </si>
  <si>
    <t>393640</t>
  </si>
  <si>
    <t>393860</t>
  </si>
  <si>
    <t>394010</t>
  </si>
  <si>
    <t>394020</t>
  </si>
  <si>
    <t>394030</t>
  </si>
  <si>
    <t>394050</t>
  </si>
  <si>
    <t>394100</t>
  </si>
  <si>
    <t>394110</t>
  </si>
  <si>
    <t>394240</t>
  </si>
  <si>
    <t>394270</t>
  </si>
  <si>
    <t>400101</t>
  </si>
  <si>
    <t>400102</t>
  </si>
  <si>
    <t>400103</t>
  </si>
  <si>
    <t>400104</t>
  </si>
  <si>
    <t>400106</t>
  </si>
  <si>
    <t>400107</t>
  </si>
  <si>
    <t>400108</t>
  </si>
  <si>
    <t>400109</t>
  </si>
  <si>
    <t>400201</t>
  </si>
  <si>
    <t>400202</t>
  </si>
  <si>
    <t>400203</t>
  </si>
  <si>
    <t>400204</t>
  </si>
  <si>
    <t>400205</t>
  </si>
  <si>
    <t>400206</t>
  </si>
  <si>
    <t>400207</t>
  </si>
  <si>
    <t>400301</t>
  </si>
  <si>
    <t>400302</t>
  </si>
  <si>
    <t>400303</t>
  </si>
  <si>
    <t>400304</t>
  </si>
  <si>
    <t>400305</t>
  </si>
  <si>
    <t>400307</t>
  </si>
  <si>
    <t>400308</t>
  </si>
  <si>
    <t>400309</t>
  </si>
  <si>
    <t>400310</t>
  </si>
  <si>
    <t>400311</t>
  </si>
  <si>
    <t>400312</t>
  </si>
  <si>
    <t>400316</t>
  </si>
  <si>
    <t>400320</t>
  </si>
  <si>
    <t>400322</t>
  </si>
  <si>
    <t>400402</t>
  </si>
  <si>
    <t>400700</t>
  </si>
  <si>
    <t>400701</t>
  </si>
  <si>
    <t>400702</t>
  </si>
  <si>
    <t>400802</t>
  </si>
  <si>
    <t>400803</t>
  </si>
  <si>
    <t>400804</t>
  </si>
  <si>
    <t>400805</t>
  </si>
  <si>
    <t>400806</t>
  </si>
  <si>
    <t>400807</t>
  </si>
  <si>
    <t>400808</t>
  </si>
  <si>
    <t>400809</t>
  </si>
  <si>
    <t>400999</t>
  </si>
  <si>
    <t>402020</t>
  </si>
  <si>
    <t>402030</t>
  </si>
  <si>
    <t>402040</t>
  </si>
  <si>
    <t>402050</t>
  </si>
  <si>
    <t>402060</t>
  </si>
  <si>
    <t>402070</t>
  </si>
  <si>
    <t>402100</t>
  </si>
  <si>
    <t>402110</t>
  </si>
  <si>
    <t>402120</t>
  </si>
  <si>
    <t>402130</t>
  </si>
  <si>
    <t>402140</t>
  </si>
  <si>
    <t>402150</t>
  </si>
  <si>
    <t>402160</t>
  </si>
  <si>
    <t>402170</t>
  </si>
  <si>
    <t>402180</t>
  </si>
  <si>
    <t>402190</t>
  </si>
  <si>
    <t>402200</t>
  </si>
  <si>
    <t>402210</t>
  </si>
  <si>
    <t>402230</t>
  </si>
  <si>
    <t>402240</t>
  </si>
  <si>
    <t>402250</t>
  </si>
  <si>
    <t>403050</t>
  </si>
  <si>
    <t>403410</t>
  </si>
  <si>
    <t>403420</t>
  </si>
  <si>
    <t>403430</t>
  </si>
  <si>
    <t>403440</t>
  </si>
  <si>
    <t>403450</t>
  </si>
  <si>
    <t>403480</t>
  </si>
  <si>
    <t>403490</t>
  </si>
  <si>
    <t>403810</t>
  </si>
  <si>
    <t>403820</t>
  </si>
  <si>
    <t>403830</t>
  </si>
  <si>
    <t>403840</t>
  </si>
  <si>
    <t>404010</t>
  </si>
  <si>
    <t>404020</t>
  </si>
  <si>
    <t>404210</t>
  </si>
  <si>
    <t>404470</t>
  </si>
  <si>
    <t>404480</t>
  </si>
  <si>
    <t>405030</t>
  </si>
  <si>
    <t>405220</t>
  </si>
  <si>
    <t>405440</t>
  </si>
  <si>
    <t>406010</t>
  </si>
  <si>
    <t>406020</t>
  </si>
  <si>
    <t>406040</t>
  </si>
  <si>
    <t>406050</t>
  </si>
  <si>
    <t>406080</t>
  </si>
  <si>
    <t>406090</t>
  </si>
  <si>
    <t>406210</t>
  </si>
  <si>
    <t>406420</t>
  </si>
  <si>
    <t>401001</t>
  </si>
  <si>
    <t>401012</t>
  </si>
  <si>
    <t>401004</t>
  </si>
  <si>
    <t>401002</t>
  </si>
  <si>
    <t>401005</t>
  </si>
  <si>
    <t>401006</t>
  </si>
  <si>
    <t>401007</t>
  </si>
  <si>
    <t>401008</t>
  </si>
  <si>
    <t>401013</t>
  </si>
  <si>
    <t>401014</t>
  </si>
  <si>
    <t>401015</t>
  </si>
  <si>
    <t>401016</t>
  </si>
  <si>
    <t>401017</t>
  </si>
  <si>
    <t>401018</t>
  </si>
  <si>
    <t>401019</t>
  </si>
  <si>
    <t>401009</t>
  </si>
  <si>
    <t>401020</t>
  </si>
  <si>
    <t>401010</t>
  </si>
  <si>
    <t>401011</t>
  </si>
  <si>
    <t>401099</t>
  </si>
  <si>
    <t>401301</t>
  </si>
  <si>
    <t>401302</t>
  </si>
  <si>
    <t>401303</t>
  </si>
  <si>
    <t>401304</t>
  </si>
  <si>
    <t>401307</t>
  </si>
  <si>
    <t>401308</t>
  </si>
  <si>
    <t>401309</t>
  </si>
  <si>
    <t>401311</t>
  </si>
  <si>
    <t>401310</t>
  </si>
  <si>
    <t>401320</t>
  </si>
  <si>
    <t>401330</t>
  </si>
  <si>
    <t>401340</t>
  </si>
  <si>
    <t>401350</t>
  </si>
  <si>
    <t>401360</t>
  </si>
  <si>
    <t>401370</t>
  </si>
  <si>
    <t>401381</t>
  </si>
  <si>
    <t>401382</t>
  </si>
  <si>
    <t>401383</t>
  </si>
  <si>
    <t>401384</t>
  </si>
  <si>
    <t>401399</t>
  </si>
  <si>
    <t>410106</t>
  </si>
  <si>
    <t>410101</t>
  </si>
  <si>
    <t>410109</t>
  </si>
  <si>
    <t>410110</t>
  </si>
  <si>
    <t>410201</t>
  </si>
  <si>
    <t>410202</t>
  </si>
  <si>
    <t>410203</t>
  </si>
  <si>
    <t>410204</t>
  </si>
  <si>
    <t>410301</t>
  </si>
  <si>
    <t>410305</t>
  </si>
  <si>
    <t>410306</t>
  </si>
  <si>
    <t>410310</t>
  </si>
  <si>
    <t>410311</t>
  </si>
  <si>
    <t>410801</t>
  </si>
  <si>
    <t>410803</t>
  </si>
  <si>
    <t>410804</t>
  </si>
  <si>
    <t>410999</t>
  </si>
  <si>
    <t>412010</t>
  </si>
  <si>
    <t>412020</t>
  </si>
  <si>
    <t>412030</t>
  </si>
  <si>
    <t>412040</t>
  </si>
  <si>
    <t>412050</t>
  </si>
  <si>
    <t>412060</t>
  </si>
  <si>
    <t>412070</t>
  </si>
  <si>
    <t>412080</t>
  </si>
  <si>
    <t>413410</t>
  </si>
  <si>
    <t>413450</t>
  </si>
  <si>
    <t>413460</t>
  </si>
  <si>
    <t>413870</t>
  </si>
  <si>
    <t>414010</t>
  </si>
  <si>
    <t>414230</t>
  </si>
  <si>
    <t>414240</t>
  </si>
  <si>
    <t>414250</t>
  </si>
  <si>
    <t>414410</t>
  </si>
  <si>
    <t>420101</t>
  </si>
  <si>
    <t>420103</t>
  </si>
  <si>
    <t>420104</t>
  </si>
  <si>
    <t>420105</t>
  </si>
  <si>
    <t>420102</t>
  </si>
  <si>
    <t>420201</t>
  </si>
  <si>
    <t>420202</t>
  </si>
  <si>
    <t>420203</t>
  </si>
  <si>
    <t>420204</t>
  </si>
  <si>
    <t>420206</t>
  </si>
  <si>
    <t>420207</t>
  </si>
  <si>
    <t>420211</t>
  </si>
  <si>
    <t>420212</t>
  </si>
  <si>
    <t>420213</t>
  </si>
  <si>
    <t>420221</t>
  </si>
  <si>
    <t>420222</t>
  </si>
  <si>
    <t>420223</t>
  </si>
  <si>
    <t>420224</t>
  </si>
  <si>
    <t>420225</t>
  </si>
  <si>
    <t>420226</t>
  </si>
  <si>
    <t>420231</t>
  </si>
  <si>
    <t>420232</t>
  </si>
  <si>
    <t>420233</t>
  </si>
  <si>
    <t>420234</t>
  </si>
  <si>
    <t>420241</t>
  </si>
  <si>
    <t>420242</t>
  </si>
  <si>
    <t>420243</t>
  </si>
  <si>
    <t>420246</t>
  </si>
  <si>
    <t>420245</t>
  </si>
  <si>
    <t>420302</t>
  </si>
  <si>
    <t>420401</t>
  </si>
  <si>
    <t>420402</t>
  </si>
  <si>
    <t>420403</t>
  </si>
  <si>
    <t>420407</t>
  </si>
  <si>
    <t>420801</t>
  </si>
  <si>
    <t>420802</t>
  </si>
  <si>
    <t>420803</t>
  </si>
  <si>
    <t>420804</t>
  </si>
  <si>
    <t>420805</t>
  </si>
  <si>
    <t>420806</t>
  </si>
  <si>
    <t>420807</t>
  </si>
  <si>
    <t>420999</t>
  </si>
  <si>
    <t>422010</t>
  </si>
  <si>
    <t>422020</t>
  </si>
  <si>
    <t>422021</t>
  </si>
  <si>
    <t>422030</t>
  </si>
  <si>
    <t>422040</t>
  </si>
  <si>
    <t>422050</t>
  </si>
  <si>
    <t>422070</t>
  </si>
  <si>
    <t>422080</t>
  </si>
  <si>
    <t>422090</t>
  </si>
  <si>
    <t>422100</t>
  </si>
  <si>
    <t>422110</t>
  </si>
  <si>
    <t>422120</t>
  </si>
  <si>
    <t>423070</t>
  </si>
  <si>
    <t>423080</t>
  </si>
  <si>
    <t>423210</t>
  </si>
  <si>
    <t>423220</t>
  </si>
  <si>
    <t>423230</t>
  </si>
  <si>
    <t>423830</t>
  </si>
  <si>
    <t>423910</t>
  </si>
  <si>
    <t>424110</t>
  </si>
  <si>
    <t>430101</t>
  </si>
  <si>
    <t>430102</t>
  </si>
  <si>
    <t>430103</t>
  </si>
  <si>
    <t>430104</t>
  </si>
  <si>
    <t>430106</t>
  </si>
  <si>
    <t>430107</t>
  </si>
  <si>
    <t>430108</t>
  </si>
  <si>
    <t>430201</t>
  </si>
  <si>
    <t>430202</t>
  </si>
  <si>
    <t>430203</t>
  </si>
  <si>
    <t>430204</t>
  </si>
  <si>
    <t>430205</t>
  </si>
  <si>
    <t>430206</t>
  </si>
  <si>
    <t>430207</t>
  </si>
  <si>
    <t>430208</t>
  </si>
  <si>
    <t>430209</t>
  </si>
  <si>
    <t>430210</t>
  </si>
  <si>
    <t>430211</t>
  </si>
  <si>
    <t>430301</t>
  </si>
  <si>
    <t>430302</t>
  </si>
  <si>
    <t>430303</t>
  </si>
  <si>
    <t>430304</t>
  </si>
  <si>
    <t>430305</t>
  </si>
  <si>
    <t>430306</t>
  </si>
  <si>
    <t>430307</t>
  </si>
  <si>
    <t>430308</t>
  </si>
  <si>
    <t>430309</t>
  </si>
  <si>
    <t>430310</t>
  </si>
  <si>
    <t>430311</t>
  </si>
  <si>
    <t>430313</t>
  </si>
  <si>
    <t>430314</t>
  </si>
  <si>
    <t>430318</t>
  </si>
  <si>
    <t>430319</t>
  </si>
  <si>
    <t>430320</t>
  </si>
  <si>
    <t>430321</t>
  </si>
  <si>
    <t>430325</t>
  </si>
  <si>
    <t>430326</t>
  </si>
  <si>
    <t>430700</t>
  </si>
  <si>
    <t>430802</t>
  </si>
  <si>
    <t>430803</t>
  </si>
  <si>
    <t>430804</t>
  </si>
  <si>
    <t>430805</t>
  </si>
  <si>
    <t>430806</t>
  </si>
  <si>
    <t>430807</t>
  </si>
  <si>
    <t>430808</t>
  </si>
  <si>
    <t>430999</t>
  </si>
  <si>
    <t>432020</t>
  </si>
  <si>
    <t>432030</t>
  </si>
  <si>
    <t>432040</t>
  </si>
  <si>
    <t>432050</t>
  </si>
  <si>
    <t>432060</t>
  </si>
  <si>
    <t>432080</t>
  </si>
  <si>
    <t>432100</t>
  </si>
  <si>
    <t>432110</t>
  </si>
  <si>
    <t>432120</t>
  </si>
  <si>
    <t>432130</t>
  </si>
  <si>
    <t>432140</t>
  </si>
  <si>
    <t>433480</t>
  </si>
  <si>
    <t>433640</t>
  </si>
  <si>
    <t>433670</t>
  </si>
  <si>
    <t>433680</t>
  </si>
  <si>
    <t>434030</t>
  </si>
  <si>
    <t>434040</t>
  </si>
  <si>
    <t>434230</t>
  </si>
  <si>
    <t>434240</t>
  </si>
  <si>
    <t>434250</t>
  </si>
  <si>
    <t>434280</t>
  </si>
  <si>
    <t>434320</t>
  </si>
  <si>
    <t>434330</t>
  </si>
  <si>
    <t>434410</t>
  </si>
  <si>
    <t>434420</t>
  </si>
  <si>
    <t>434430</t>
  </si>
  <si>
    <t>434440</t>
  </si>
  <si>
    <t>434470</t>
  </si>
  <si>
    <t>434820</t>
  </si>
  <si>
    <t>434840</t>
  </si>
  <si>
    <t>435010</t>
  </si>
  <si>
    <t>435050</t>
  </si>
  <si>
    <t>435060</t>
  </si>
  <si>
    <t>435070</t>
  </si>
  <si>
    <t>435100</t>
  </si>
  <si>
    <t>435110</t>
  </si>
  <si>
    <t>435120</t>
  </si>
  <si>
    <t>435130</t>
  </si>
  <si>
    <t>435140</t>
  </si>
  <si>
    <t>435310</t>
  </si>
  <si>
    <t>440101</t>
  </si>
  <si>
    <t>440102</t>
  </si>
  <si>
    <t>440103</t>
  </si>
  <si>
    <t>440105</t>
  </si>
  <si>
    <t>440106</t>
  </si>
  <si>
    <t>440107</t>
  </si>
  <si>
    <t>440202</t>
  </si>
  <si>
    <t>440203</t>
  </si>
  <si>
    <t>440204</t>
  </si>
  <si>
    <t>440206</t>
  </si>
  <si>
    <t>440208</t>
  </si>
  <si>
    <t>440210</t>
  </si>
  <si>
    <t>440212</t>
  </si>
  <si>
    <t>440215</t>
  </si>
  <si>
    <t>440301</t>
  </si>
  <si>
    <t>440302</t>
  </si>
  <si>
    <t>440303</t>
  </si>
  <si>
    <t>440304</t>
  </si>
  <si>
    <t>440305</t>
  </si>
  <si>
    <t>440306</t>
  </si>
  <si>
    <t>440307</t>
  </si>
  <si>
    <t>440308</t>
  </si>
  <si>
    <t>440309</t>
  </si>
  <si>
    <t>440310</t>
  </si>
  <si>
    <t>440311</t>
  </si>
  <si>
    <t>440312</t>
  </si>
  <si>
    <t>440313</t>
  </si>
  <si>
    <t>440700</t>
  </si>
  <si>
    <t>440801</t>
  </si>
  <si>
    <t>440802</t>
  </si>
  <si>
    <t>440804</t>
  </si>
  <si>
    <t>440999</t>
  </si>
  <si>
    <t>442010</t>
  </si>
  <si>
    <t>442020</t>
  </si>
  <si>
    <t>442030</t>
  </si>
  <si>
    <t>442040</t>
  </si>
  <si>
    <t>442050</t>
  </si>
  <si>
    <t>442060</t>
  </si>
  <si>
    <t>442070</t>
  </si>
  <si>
    <t>442080</t>
  </si>
  <si>
    <t>442090</t>
  </si>
  <si>
    <t>442100</t>
  </si>
  <si>
    <t>442110</t>
  </si>
  <si>
    <t>442120</t>
  </si>
  <si>
    <t>443220</t>
  </si>
  <si>
    <t>443410</t>
  </si>
  <si>
    <t>444610</t>
  </si>
  <si>
    <t>444620</t>
  </si>
  <si>
    <t>450102</t>
  </si>
  <si>
    <t>450101</t>
  </si>
  <si>
    <t>450103</t>
  </si>
  <si>
    <t>450104</t>
  </si>
  <si>
    <t>450106</t>
  </si>
  <si>
    <t>450107</t>
  </si>
  <si>
    <t>450108</t>
  </si>
  <si>
    <t>450201</t>
  </si>
  <si>
    <t>450202</t>
  </si>
  <si>
    <t>450203</t>
  </si>
  <si>
    <t>450204</t>
  </si>
  <si>
    <t>450205</t>
  </si>
  <si>
    <t>450206</t>
  </si>
  <si>
    <t>450301</t>
  </si>
  <si>
    <t>450302</t>
  </si>
  <si>
    <t>450303</t>
  </si>
  <si>
    <t>450304</t>
  </si>
  <si>
    <t>450305</t>
  </si>
  <si>
    <t>450306</t>
  </si>
  <si>
    <t>450307</t>
  </si>
  <si>
    <t>450308</t>
  </si>
  <si>
    <t>450309</t>
  </si>
  <si>
    <t>450310</t>
  </si>
  <si>
    <t>450311</t>
  </si>
  <si>
    <t>450312</t>
  </si>
  <si>
    <t>450313</t>
  </si>
  <si>
    <t>450314</t>
  </si>
  <si>
    <t>450700</t>
  </si>
  <si>
    <t>450802</t>
  </si>
  <si>
    <t>450803</t>
  </si>
  <si>
    <t>450804</t>
  </si>
  <si>
    <t>450805</t>
  </si>
  <si>
    <t>450806</t>
  </si>
  <si>
    <t>450807</t>
  </si>
  <si>
    <t>450808</t>
  </si>
  <si>
    <t>450999</t>
  </si>
  <si>
    <t>452010</t>
  </si>
  <si>
    <t>452020</t>
  </si>
  <si>
    <t>452030</t>
  </si>
  <si>
    <t>452040</t>
  </si>
  <si>
    <t>452050</t>
  </si>
  <si>
    <t>452060</t>
  </si>
  <si>
    <t>452070</t>
  </si>
  <si>
    <t>452080</t>
  </si>
  <si>
    <t>452090</t>
  </si>
  <si>
    <t>453410</t>
  </si>
  <si>
    <t>453610</t>
  </si>
  <si>
    <t>453820</t>
  </si>
  <si>
    <t>453830</t>
  </si>
  <si>
    <t>454010</t>
  </si>
  <si>
    <t>454020</t>
  </si>
  <si>
    <t>454030</t>
  </si>
  <si>
    <t>454040</t>
  </si>
  <si>
    <t>454050</t>
  </si>
  <si>
    <t>454060</t>
  </si>
  <si>
    <t>454210</t>
  </si>
  <si>
    <t>454290</t>
  </si>
  <si>
    <t>454300</t>
  </si>
  <si>
    <t>454410</t>
  </si>
  <si>
    <t>454420</t>
  </si>
  <si>
    <t>454430</t>
  </si>
  <si>
    <t>460101</t>
  </si>
  <si>
    <t>460102</t>
  </si>
  <si>
    <t>460109</t>
  </si>
  <si>
    <t>460110</t>
  </si>
  <si>
    <t>460103</t>
  </si>
  <si>
    <t>460104</t>
  </si>
  <si>
    <t>460106</t>
  </si>
  <si>
    <t>460111</t>
  </si>
  <si>
    <t>460107</t>
  </si>
  <si>
    <t>460108</t>
  </si>
  <si>
    <t>460202</t>
  </si>
  <si>
    <t>460204</t>
  </si>
  <si>
    <t>460205</t>
  </si>
  <si>
    <t>460207</t>
  </si>
  <si>
    <t>460209</t>
  </si>
  <si>
    <t>460301</t>
  </si>
  <si>
    <t>460302</t>
  </si>
  <si>
    <t>460305</t>
  </si>
  <si>
    <t>460306</t>
  </si>
  <si>
    <t>460309</t>
  </si>
  <si>
    <t>460312</t>
  </si>
  <si>
    <t>460408</t>
  </si>
  <si>
    <t>460410</t>
  </si>
  <si>
    <t>460412</t>
  </si>
  <si>
    <t>460413</t>
  </si>
  <si>
    <t>460415</t>
  </si>
  <si>
    <t>460404</t>
  </si>
  <si>
    <t>460405</t>
  </si>
  <si>
    <t>460406</t>
  </si>
  <si>
    <t>460801</t>
  </si>
  <si>
    <t>460803</t>
  </si>
  <si>
    <t>460804</t>
  </si>
  <si>
    <t>460805</t>
  </si>
  <si>
    <t>460806</t>
  </si>
  <si>
    <t>460807</t>
  </si>
  <si>
    <t>460808</t>
  </si>
  <si>
    <t>460809</t>
  </si>
  <si>
    <t>460810</t>
  </si>
  <si>
    <t>460999</t>
  </si>
  <si>
    <t>462010</t>
  </si>
  <si>
    <t>462030</t>
  </si>
  <si>
    <t>462040</t>
  </si>
  <si>
    <t>462060</t>
  </si>
  <si>
    <t>462080</t>
  </si>
  <si>
    <t>462100</t>
  </si>
  <si>
    <t>462130</t>
  </si>
  <si>
    <t>462140</t>
  </si>
  <si>
    <t>462150</t>
  </si>
  <si>
    <t>462160</t>
  </si>
  <si>
    <t>462170</t>
  </si>
  <si>
    <t>463030</t>
  </si>
  <si>
    <t>463040</t>
  </si>
  <si>
    <t>463920</t>
  </si>
  <si>
    <t>464040</t>
  </si>
  <si>
    <t>464520</t>
  </si>
  <si>
    <t>464680</t>
  </si>
  <si>
    <t>464820</t>
  </si>
  <si>
    <t>464900</t>
  </si>
  <si>
    <t>464910</t>
  </si>
  <si>
    <t>464920</t>
  </si>
  <si>
    <t>465010</t>
  </si>
  <si>
    <t>465020</t>
  </si>
  <si>
    <t>465230</t>
  </si>
  <si>
    <t>465240</t>
  </si>
  <si>
    <t>465250</t>
  </si>
  <si>
    <t>465270</t>
  </si>
  <si>
    <t>465290</t>
  </si>
  <si>
    <t>465300</t>
  </si>
  <si>
    <t>465310</t>
  </si>
  <si>
    <t>465320</t>
  </si>
  <si>
    <t>465330</t>
  </si>
  <si>
    <t>465340</t>
  </si>
  <si>
    <t>465350</t>
  </si>
  <si>
    <t>470101</t>
  </si>
  <si>
    <t>470102</t>
  </si>
  <si>
    <t>470103</t>
  </si>
  <si>
    <t>470104</t>
  </si>
  <si>
    <t>470105</t>
  </si>
  <si>
    <t>470106</t>
  </si>
  <si>
    <t>470107</t>
  </si>
  <si>
    <t>470109</t>
  </si>
  <si>
    <t>470110</t>
  </si>
  <si>
    <t>470201</t>
  </si>
  <si>
    <t>470202</t>
  </si>
  <si>
    <t>470203</t>
  </si>
  <si>
    <t>470209</t>
  </si>
  <si>
    <t>470205</t>
  </si>
  <si>
    <t>470207</t>
  </si>
  <si>
    <t>470301</t>
  </si>
  <si>
    <t>470302</t>
  </si>
  <si>
    <t>470303</t>
  </si>
  <si>
    <t>470304</t>
  </si>
  <si>
    <t>470305</t>
  </si>
  <si>
    <t>470306</t>
  </si>
  <si>
    <t>470308</t>
  </si>
  <si>
    <t>470401</t>
  </si>
  <si>
    <t>470402</t>
  </si>
  <si>
    <t>470700</t>
  </si>
  <si>
    <t>470702</t>
  </si>
  <si>
    <t>470703</t>
  </si>
  <si>
    <t>470704</t>
  </si>
  <si>
    <t>470705</t>
  </si>
  <si>
    <t>470706</t>
  </si>
  <si>
    <t>470801</t>
  </si>
  <si>
    <t>470802</t>
  </si>
  <si>
    <t>470803</t>
  </si>
  <si>
    <t>470804</t>
  </si>
  <si>
    <t>470805</t>
  </si>
  <si>
    <t>470806</t>
  </si>
  <si>
    <t>470807</t>
  </si>
  <si>
    <t>470808</t>
  </si>
  <si>
    <t>470809</t>
  </si>
  <si>
    <t>470999</t>
  </si>
  <si>
    <t>472010</t>
  </si>
  <si>
    <t>472050</t>
  </si>
  <si>
    <t>472070</t>
  </si>
  <si>
    <t>472071</t>
  </si>
  <si>
    <t>472080</t>
  </si>
  <si>
    <t>472090</t>
  </si>
  <si>
    <t>472100</t>
  </si>
  <si>
    <t>472110</t>
  </si>
  <si>
    <t>472120</t>
  </si>
  <si>
    <t>472130</t>
  </si>
  <si>
    <t>473010</t>
  </si>
  <si>
    <t>473020</t>
  </si>
  <si>
    <t>473030</t>
  </si>
  <si>
    <t>473060</t>
  </si>
  <si>
    <t>473080</t>
  </si>
  <si>
    <t>473110</t>
  </si>
  <si>
    <t>473130</t>
  </si>
  <si>
    <t>473140</t>
  </si>
  <si>
    <t>473150</t>
  </si>
  <si>
    <t>473240</t>
  </si>
  <si>
    <t>473250</t>
  </si>
  <si>
    <t>473260</t>
  </si>
  <si>
    <t>473270</t>
  </si>
  <si>
    <t>473280</t>
  </si>
  <si>
    <t>473290</t>
  </si>
  <si>
    <t>473480</t>
  </si>
  <si>
    <t>473500</t>
  </si>
  <si>
    <t>473530</t>
  </si>
  <si>
    <t>473540</t>
  </si>
  <si>
    <t>473550</t>
  </si>
  <si>
    <t>473560</t>
  </si>
  <si>
    <t>473570</t>
  </si>
  <si>
    <t>473580</t>
  </si>
  <si>
    <t>473590</t>
  </si>
  <si>
    <t>473600</t>
  </si>
  <si>
    <t>473610</t>
  </si>
  <si>
    <t>473750</t>
  </si>
  <si>
    <t>473810</t>
  </si>
  <si>
    <t>473820</t>
  </si>
  <si>
    <t>781001</t>
  </si>
  <si>
    <t>781002</t>
  </si>
  <si>
    <t>781003</t>
  </si>
  <si>
    <t>781004</t>
  </si>
  <si>
    <t>781005</t>
  </si>
  <si>
    <t>781006</t>
  </si>
  <si>
    <t>781007</t>
  </si>
  <si>
    <t>781008</t>
  </si>
  <si>
    <t>781009</t>
  </si>
  <si>
    <t>781010</t>
  </si>
  <si>
    <t>781011</t>
  </si>
  <si>
    <t>790100</t>
  </si>
  <si>
    <t>782001</t>
  </si>
  <si>
    <t>782002</t>
  </si>
  <si>
    <t>782003</t>
  </si>
  <si>
    <t>782004</t>
  </si>
  <si>
    <t>782005</t>
  </si>
  <si>
    <t>782006</t>
  </si>
  <si>
    <t>782007</t>
  </si>
  <si>
    <t>782008</t>
  </si>
  <si>
    <t>782009</t>
  </si>
  <si>
    <t>782010</t>
  </si>
  <si>
    <t>790200</t>
  </si>
  <si>
    <t>785005</t>
  </si>
  <si>
    <t>785006</t>
  </si>
  <si>
    <t>785007</t>
  </si>
  <si>
    <t>785008</t>
  </si>
  <si>
    <t>785004</t>
  </si>
  <si>
    <t>790300</t>
  </si>
  <si>
    <t>783001</t>
  </si>
  <si>
    <t>783002</t>
  </si>
  <si>
    <t>783003</t>
  </si>
  <si>
    <t>783004</t>
  </si>
  <si>
    <t>783005</t>
  </si>
  <si>
    <t>783006</t>
  </si>
  <si>
    <t>783007</t>
  </si>
  <si>
    <t>784001</t>
  </si>
  <si>
    <t>784002</t>
  </si>
  <si>
    <t>784003</t>
  </si>
  <si>
    <t>784004</t>
  </si>
  <si>
    <t>784005</t>
  </si>
  <si>
    <t>784006</t>
  </si>
  <si>
    <t>784007</t>
  </si>
  <si>
    <t>784008</t>
  </si>
  <si>
    <t>784009</t>
  </si>
  <si>
    <t>784010</t>
  </si>
  <si>
    <t>784011</t>
  </si>
  <si>
    <t>784012</t>
  </si>
  <si>
    <t>784013</t>
  </si>
  <si>
    <t>784014</t>
  </si>
  <si>
    <t>784015</t>
  </si>
  <si>
    <t>790400</t>
  </si>
  <si>
    <t>790500</t>
  </si>
  <si>
    <t>790600</t>
  </si>
  <si>
    <t>790700</t>
  </si>
  <si>
    <t>790800</t>
  </si>
  <si>
    <t>01100</t>
  </si>
  <si>
    <t>01101</t>
  </si>
  <si>
    <t>01102</t>
  </si>
  <si>
    <t>01103</t>
  </si>
  <si>
    <t>01104</t>
  </si>
  <si>
    <t>01105</t>
  </si>
  <si>
    <t>01106</t>
  </si>
  <si>
    <t>01107</t>
  </si>
  <si>
    <t>01108</t>
  </si>
  <si>
    <t>01109</t>
  </si>
  <si>
    <t>01110</t>
  </si>
  <si>
    <t>01202</t>
  </si>
  <si>
    <t>01203</t>
  </si>
  <si>
    <t>01204</t>
  </si>
  <si>
    <t>01205</t>
  </si>
  <si>
    <t>01206</t>
  </si>
  <si>
    <t>01207</t>
  </si>
  <si>
    <t>01208</t>
  </si>
  <si>
    <t>01209</t>
  </si>
  <si>
    <t>01210</t>
  </si>
  <si>
    <t>01211</t>
  </si>
  <si>
    <t>01212</t>
  </si>
  <si>
    <t>01213</t>
  </si>
  <si>
    <t>01214</t>
  </si>
  <si>
    <t>01215</t>
  </si>
  <si>
    <t>01216</t>
  </si>
  <si>
    <t>01217</t>
  </si>
  <si>
    <t>01218</t>
  </si>
  <si>
    <t>01219</t>
  </si>
  <si>
    <t>01220</t>
  </si>
  <si>
    <t>01221</t>
  </si>
  <si>
    <t>01222</t>
  </si>
  <si>
    <t>01223</t>
  </si>
  <si>
    <t>01224</t>
  </si>
  <si>
    <t>01225</t>
  </si>
  <si>
    <t>01226</t>
  </si>
  <si>
    <t>01227</t>
  </si>
  <si>
    <t>01228</t>
  </si>
  <si>
    <t>01229</t>
  </si>
  <si>
    <t>01230</t>
  </si>
  <si>
    <t>01231</t>
  </si>
  <si>
    <t>01233</t>
  </si>
  <si>
    <t>01234</t>
  </si>
  <si>
    <t>01235</t>
  </si>
  <si>
    <t>01303</t>
  </si>
  <si>
    <t>01304</t>
  </si>
  <si>
    <t>01331</t>
  </si>
  <si>
    <t>01332</t>
  </si>
  <si>
    <t>01333</t>
  </si>
  <si>
    <t>01334</t>
  </si>
  <si>
    <t>01337</t>
  </si>
  <si>
    <t>01343</t>
  </si>
  <si>
    <t>01345</t>
  </si>
  <si>
    <t>01346</t>
  </si>
  <si>
    <t>01347</t>
  </si>
  <si>
    <t>01361</t>
  </si>
  <si>
    <t>01362</t>
  </si>
  <si>
    <t>01363</t>
  </si>
  <si>
    <t>01364</t>
  </si>
  <si>
    <t>01367</t>
  </si>
  <si>
    <t>01370</t>
  </si>
  <si>
    <t>01391</t>
  </si>
  <si>
    <t>01392</t>
  </si>
  <si>
    <t>01393</t>
  </si>
  <si>
    <t>01394</t>
  </si>
  <si>
    <t>01395</t>
  </si>
  <si>
    <t>01396</t>
  </si>
  <si>
    <t>01397</t>
  </si>
  <si>
    <t>01398</t>
  </si>
  <si>
    <t>01399</t>
  </si>
  <si>
    <t>01400</t>
  </si>
  <si>
    <t>01401</t>
  </si>
  <si>
    <t>01402</t>
  </si>
  <si>
    <t>01403</t>
  </si>
  <si>
    <t>01404</t>
  </si>
  <si>
    <t>01405</t>
  </si>
  <si>
    <t>01406</t>
  </si>
  <si>
    <t>01407</t>
  </si>
  <si>
    <t>01408</t>
  </si>
  <si>
    <t>01409</t>
  </si>
  <si>
    <t>01423</t>
  </si>
  <si>
    <t>01424</t>
  </si>
  <si>
    <t>01425</t>
  </si>
  <si>
    <t>01427</t>
  </si>
  <si>
    <t>01428</t>
  </si>
  <si>
    <t>01429</t>
  </si>
  <si>
    <t>01430</t>
  </si>
  <si>
    <t>01431</t>
  </si>
  <si>
    <t>01432</t>
  </si>
  <si>
    <t>01433</t>
  </si>
  <si>
    <t>01434</t>
  </si>
  <si>
    <t>01436</t>
  </si>
  <si>
    <t>01437</t>
  </si>
  <si>
    <t>01438</t>
  </si>
  <si>
    <t>01452</t>
  </si>
  <si>
    <t>01453</t>
  </si>
  <si>
    <t>01454</t>
  </si>
  <si>
    <t>01455</t>
  </si>
  <si>
    <t>01456</t>
  </si>
  <si>
    <t>01457</t>
  </si>
  <si>
    <t>01458</t>
  </si>
  <si>
    <t>01459</t>
  </si>
  <si>
    <t>01460</t>
  </si>
  <si>
    <t>01461</t>
  </si>
  <si>
    <t>01462</t>
  </si>
  <si>
    <t>01463</t>
  </si>
  <si>
    <t>01464</t>
  </si>
  <si>
    <t>01465</t>
  </si>
  <si>
    <t>01468</t>
  </si>
  <si>
    <t>01469</t>
  </si>
  <si>
    <t>01470</t>
  </si>
  <si>
    <t>01471</t>
  </si>
  <si>
    <t>01481</t>
  </si>
  <si>
    <t>01482</t>
  </si>
  <si>
    <t>01483</t>
  </si>
  <si>
    <t>01484</t>
  </si>
  <si>
    <t>01485</t>
  </si>
  <si>
    <t>01486</t>
  </si>
  <si>
    <t>01487</t>
  </si>
  <si>
    <t>01511</t>
  </si>
  <si>
    <t>01512</t>
  </si>
  <si>
    <t>01513</t>
  </si>
  <si>
    <t>01514</t>
  </si>
  <si>
    <t>01516</t>
  </si>
  <si>
    <t>01517</t>
  </si>
  <si>
    <t>01518</t>
  </si>
  <si>
    <t>01519</t>
  </si>
  <si>
    <t>01543</t>
  </si>
  <si>
    <t>01544</t>
  </si>
  <si>
    <t>01545</t>
  </si>
  <si>
    <t>01546</t>
  </si>
  <si>
    <t>01547</t>
  </si>
  <si>
    <t>01549</t>
  </si>
  <si>
    <t>01550</t>
  </si>
  <si>
    <t>01552</t>
  </si>
  <si>
    <t>01555</t>
  </si>
  <si>
    <t>01559</t>
  </si>
  <si>
    <t>01560</t>
  </si>
  <si>
    <t>01561</t>
  </si>
  <si>
    <t>01562</t>
  </si>
  <si>
    <t>01563</t>
  </si>
  <si>
    <t>01571</t>
  </si>
  <si>
    <t>01575</t>
  </si>
  <si>
    <t>01578</t>
  </si>
  <si>
    <t>01581</t>
  </si>
  <si>
    <t>01601</t>
  </si>
  <si>
    <t>01602</t>
  </si>
  <si>
    <t>01604</t>
  </si>
  <si>
    <t>01607</t>
  </si>
  <si>
    <t>01608</t>
  </si>
  <si>
    <t>01609</t>
  </si>
  <si>
    <t>01631</t>
  </si>
  <si>
    <t>01632</t>
  </si>
  <si>
    <t>01633</t>
  </si>
  <si>
    <t>01634</t>
  </si>
  <si>
    <t>01635</t>
  </si>
  <si>
    <t>01636</t>
  </si>
  <si>
    <t>01637</t>
  </si>
  <si>
    <t>01638</t>
  </si>
  <si>
    <t>01639</t>
  </si>
  <si>
    <t>01641</t>
  </si>
  <si>
    <t>01642</t>
  </si>
  <si>
    <t>01643</t>
  </si>
  <si>
    <t>01644</t>
  </si>
  <si>
    <t>01645</t>
  </si>
  <si>
    <t>01646</t>
  </si>
  <si>
    <t>01647</t>
  </si>
  <si>
    <t>01648</t>
  </si>
  <si>
    <t>01649</t>
  </si>
  <si>
    <t>01661</t>
  </si>
  <si>
    <t>01662</t>
  </si>
  <si>
    <t>01663</t>
  </si>
  <si>
    <t>01664</t>
  </si>
  <si>
    <t>01665</t>
  </si>
  <si>
    <t>01667</t>
  </si>
  <si>
    <t>01668</t>
  </si>
  <si>
    <t>01691</t>
  </si>
  <si>
    <t>01692</t>
  </si>
  <si>
    <t>01693</t>
  </si>
  <si>
    <t>01694</t>
  </si>
  <si>
    <t>02201</t>
  </si>
  <si>
    <t>02202</t>
  </si>
  <si>
    <t>02203</t>
  </si>
  <si>
    <t>02204</t>
  </si>
  <si>
    <t>02205</t>
  </si>
  <si>
    <t>02206</t>
  </si>
  <si>
    <t>02207</t>
  </si>
  <si>
    <t>02208</t>
  </si>
  <si>
    <t>02209</t>
  </si>
  <si>
    <t>02301</t>
  </si>
  <si>
    <t>02303</t>
  </si>
  <si>
    <t>02304</t>
  </si>
  <si>
    <t>02307</t>
  </si>
  <si>
    <t>02321</t>
  </si>
  <si>
    <t>02323</t>
  </si>
  <si>
    <t>02343</t>
  </si>
  <si>
    <t>02361</t>
  </si>
  <si>
    <t>02362</t>
  </si>
  <si>
    <t>02367</t>
  </si>
  <si>
    <t>02381</t>
  </si>
  <si>
    <t>02384</t>
  </si>
  <si>
    <t>02387</t>
  </si>
  <si>
    <t>02401</t>
  </si>
  <si>
    <t>02402</t>
  </si>
  <si>
    <t>02405</t>
  </si>
  <si>
    <t>02406</t>
  </si>
  <si>
    <t>02408</t>
  </si>
  <si>
    <t>02411</t>
  </si>
  <si>
    <t>02423</t>
  </si>
  <si>
    <t>02424</t>
  </si>
  <si>
    <t>02425</t>
  </si>
  <si>
    <t>02426</t>
  </si>
  <si>
    <t>02441</t>
  </si>
  <si>
    <t>02442</t>
  </si>
  <si>
    <t>02443</t>
  </si>
  <si>
    <t>02445</t>
  </si>
  <si>
    <t>02446</t>
  </si>
  <si>
    <t>02450</t>
  </si>
  <si>
    <t>03201</t>
  </si>
  <si>
    <t>03202</t>
  </si>
  <si>
    <t>03203</t>
  </si>
  <si>
    <t>03205</t>
  </si>
  <si>
    <t>03206</t>
  </si>
  <si>
    <t>03207</t>
  </si>
  <si>
    <t>03208</t>
  </si>
  <si>
    <t>03209</t>
  </si>
  <si>
    <t>03210</t>
  </si>
  <si>
    <t>03211</t>
  </si>
  <si>
    <t>03213</t>
  </si>
  <si>
    <t>03301</t>
  </si>
  <si>
    <t>03302</t>
  </si>
  <si>
    <t>03303</t>
  </si>
  <si>
    <t>03321</t>
  </si>
  <si>
    <t>03322</t>
  </si>
  <si>
    <t>03381</t>
  </si>
  <si>
    <t>03402</t>
  </si>
  <si>
    <t>03441</t>
  </si>
  <si>
    <t>03461</t>
  </si>
  <si>
    <t>03482</t>
  </si>
  <si>
    <t>03483</t>
  </si>
  <si>
    <t>03484</t>
  </si>
  <si>
    <t>03485</t>
  </si>
  <si>
    <t>03501</t>
  </si>
  <si>
    <t>03503</t>
  </si>
  <si>
    <t>03506</t>
  </si>
  <si>
    <t>03524</t>
  </si>
  <si>
    <t>04100</t>
  </si>
  <si>
    <t>04101</t>
  </si>
  <si>
    <t>04102</t>
  </si>
  <si>
    <t>04103</t>
  </si>
  <si>
    <t>04104</t>
  </si>
  <si>
    <t>04105</t>
  </si>
  <si>
    <t>04202</t>
  </si>
  <si>
    <t>04203</t>
  </si>
  <si>
    <t>04205</t>
  </si>
  <si>
    <t>04206</t>
  </si>
  <si>
    <t>04207</t>
  </si>
  <si>
    <t>04208</t>
  </si>
  <si>
    <t>04209</t>
  </si>
  <si>
    <t>04211</t>
  </si>
  <si>
    <t>04212</t>
  </si>
  <si>
    <t>04213</t>
  </si>
  <si>
    <t>04214</t>
  </si>
  <si>
    <t>04301</t>
  </si>
  <si>
    <t>04302</t>
  </si>
  <si>
    <t>04321</t>
  </si>
  <si>
    <t>04322</t>
  </si>
  <si>
    <t>04323</t>
  </si>
  <si>
    <t>04324</t>
  </si>
  <si>
    <t>04341</t>
  </si>
  <si>
    <t>04361</t>
  </si>
  <si>
    <t>04362</t>
  </si>
  <si>
    <t>04401</t>
  </si>
  <si>
    <t>04404</t>
  </si>
  <si>
    <t>04406</t>
  </si>
  <si>
    <t>04421</t>
  </si>
  <si>
    <t>04422</t>
  </si>
  <si>
    <t>04424</t>
  </si>
  <si>
    <t>04444</t>
  </si>
  <si>
    <t>04445</t>
  </si>
  <si>
    <t>04501</t>
  </si>
  <si>
    <t>04581</t>
  </si>
  <si>
    <t>05201</t>
  </si>
  <si>
    <t>05202</t>
  </si>
  <si>
    <t>05203</t>
  </si>
  <si>
    <t>05204</t>
  </si>
  <si>
    <t>05206</t>
  </si>
  <si>
    <t>05207</t>
  </si>
  <si>
    <t>05209</t>
  </si>
  <si>
    <t>05210</t>
  </si>
  <si>
    <t>05211</t>
  </si>
  <si>
    <t>05212</t>
  </si>
  <si>
    <t>05213</t>
  </si>
  <si>
    <t>05303</t>
  </si>
  <si>
    <t>05327</t>
  </si>
  <si>
    <t>05346</t>
  </si>
  <si>
    <t>05361</t>
  </si>
  <si>
    <t>05363</t>
  </si>
  <si>
    <t>05366</t>
  </si>
  <si>
    <t>05368</t>
  </si>
  <si>
    <t>05434</t>
  </si>
  <si>
    <t>05463</t>
  </si>
  <si>
    <t>05464</t>
  </si>
  <si>
    <t>06201</t>
  </si>
  <si>
    <t>06202</t>
  </si>
  <si>
    <t>06203</t>
  </si>
  <si>
    <t>06204</t>
  </si>
  <si>
    <t>06205</t>
  </si>
  <si>
    <t>06206</t>
  </si>
  <si>
    <t>06207</t>
  </si>
  <si>
    <t>06208</t>
  </si>
  <si>
    <t>06209</t>
  </si>
  <si>
    <t>06210</t>
  </si>
  <si>
    <t>06211</t>
  </si>
  <si>
    <t>06212</t>
  </si>
  <si>
    <t>06213</t>
  </si>
  <si>
    <t>06301</t>
  </si>
  <si>
    <t>06302</t>
  </si>
  <si>
    <t>06321</t>
  </si>
  <si>
    <t>06322</t>
  </si>
  <si>
    <t>06323</t>
  </si>
  <si>
    <t>06324</t>
  </si>
  <si>
    <t>06341</t>
  </si>
  <si>
    <t>06361</t>
  </si>
  <si>
    <t>06362</t>
  </si>
  <si>
    <t>06363</t>
  </si>
  <si>
    <t>06364</t>
  </si>
  <si>
    <t>06365</t>
  </si>
  <si>
    <t>06366</t>
  </si>
  <si>
    <t>06367</t>
  </si>
  <si>
    <t>06381</t>
  </si>
  <si>
    <t>06382</t>
  </si>
  <si>
    <t>06401</t>
  </si>
  <si>
    <t>06402</t>
  </si>
  <si>
    <t>06403</t>
  </si>
  <si>
    <t>06426</t>
  </si>
  <si>
    <t>06428</t>
  </si>
  <si>
    <t>06461</t>
  </si>
  <si>
    <t>07201</t>
  </si>
  <si>
    <t>07202</t>
  </si>
  <si>
    <t>07203</t>
  </si>
  <si>
    <t>07204</t>
  </si>
  <si>
    <t>07205</t>
  </si>
  <si>
    <t>07207</t>
  </si>
  <si>
    <t>07208</t>
  </si>
  <si>
    <t>07209</t>
  </si>
  <si>
    <t>07210</t>
  </si>
  <si>
    <t>07211</t>
  </si>
  <si>
    <t>07301</t>
  </si>
  <si>
    <t>07303</t>
  </si>
  <si>
    <t>07308</t>
  </si>
  <si>
    <t>07322</t>
  </si>
  <si>
    <t>07342</t>
  </si>
  <si>
    <t>07344</t>
  </si>
  <si>
    <t>07362</t>
  </si>
  <si>
    <t>07364</t>
  </si>
  <si>
    <t>07367</t>
  </si>
  <si>
    <t>07402</t>
  </si>
  <si>
    <t>07405</t>
  </si>
  <si>
    <t>07407</t>
  </si>
  <si>
    <t>07408</t>
  </si>
  <si>
    <t>07421</t>
  </si>
  <si>
    <t>07422</t>
  </si>
  <si>
    <t>07423</t>
  </si>
  <si>
    <t>07444</t>
  </si>
  <si>
    <t>07445</t>
  </si>
  <si>
    <t>07446</t>
  </si>
  <si>
    <t>07461</t>
  </si>
  <si>
    <t>07464</t>
  </si>
  <si>
    <t>07465</t>
  </si>
  <si>
    <t>07466</t>
  </si>
  <si>
    <t>07481</t>
  </si>
  <si>
    <t>07482</t>
  </si>
  <si>
    <t>07483</t>
  </si>
  <si>
    <t>07484</t>
  </si>
  <si>
    <t>07501</t>
  </si>
  <si>
    <t>07502</t>
  </si>
  <si>
    <t>07503</t>
  </si>
  <si>
    <t>07504</t>
  </si>
  <si>
    <t>07505</t>
  </si>
  <si>
    <t>07521</t>
  </si>
  <si>
    <t>07522</t>
  </si>
  <si>
    <t>07541</t>
  </si>
  <si>
    <t>07542</t>
  </si>
  <si>
    <t>07543</t>
  </si>
  <si>
    <t>07544</t>
  </si>
  <si>
    <t>07545</t>
  </si>
  <si>
    <t>07546</t>
  </si>
  <si>
    <t>07547</t>
  </si>
  <si>
    <t>07548</t>
  </si>
  <si>
    <t>07561</t>
  </si>
  <si>
    <t>07564</t>
  </si>
  <si>
    <t>08201</t>
  </si>
  <si>
    <t>08202</t>
  </si>
  <si>
    <t>08203</t>
  </si>
  <si>
    <t>08204</t>
  </si>
  <si>
    <t>08205</t>
  </si>
  <si>
    <t>08207</t>
  </si>
  <si>
    <t>08208</t>
  </si>
  <si>
    <t>08210</t>
  </si>
  <si>
    <t>08211</t>
  </si>
  <si>
    <t>08212</t>
  </si>
  <si>
    <t>08214</t>
  </si>
  <si>
    <t>08215</t>
  </si>
  <si>
    <t>08216</t>
  </si>
  <si>
    <t>08217</t>
  </si>
  <si>
    <t>08219</t>
  </si>
  <si>
    <t>08220</t>
  </si>
  <si>
    <t>08221</t>
  </si>
  <si>
    <t>08222</t>
  </si>
  <si>
    <t>08223</t>
  </si>
  <si>
    <t>08224</t>
  </si>
  <si>
    <t>08225</t>
  </si>
  <si>
    <t>08226</t>
  </si>
  <si>
    <t>08227</t>
  </si>
  <si>
    <t>08228</t>
  </si>
  <si>
    <t>08229</t>
  </si>
  <si>
    <t>08230</t>
  </si>
  <si>
    <t>08302</t>
  </si>
  <si>
    <t>08309</t>
  </si>
  <si>
    <t>08310</t>
  </si>
  <si>
    <t>08341</t>
  </si>
  <si>
    <t>08364</t>
  </si>
  <si>
    <t>08442</t>
  </si>
  <si>
    <t>08443</t>
  </si>
  <si>
    <t>08447</t>
  </si>
  <si>
    <t>08521</t>
  </si>
  <si>
    <t>08542</t>
  </si>
  <si>
    <t>08546</t>
  </si>
  <si>
    <t>08564</t>
  </si>
  <si>
    <t>09201</t>
  </si>
  <si>
    <t>09202</t>
  </si>
  <si>
    <t>09203</t>
  </si>
  <si>
    <t>09204</t>
  </si>
  <si>
    <t>09205</t>
  </si>
  <si>
    <t>09206</t>
  </si>
  <si>
    <t>09208</t>
  </si>
  <si>
    <t>09209</t>
  </si>
  <si>
    <t>09210</t>
  </si>
  <si>
    <t>09211</t>
  </si>
  <si>
    <t>09213</t>
  </si>
  <si>
    <t>09214</t>
  </si>
  <si>
    <t>09301</t>
  </si>
  <si>
    <t>09342</t>
  </si>
  <si>
    <t>09343</t>
  </si>
  <si>
    <t>09344</t>
  </si>
  <si>
    <t>09345</t>
  </si>
  <si>
    <t>09361</t>
  </si>
  <si>
    <t>09364</t>
  </si>
  <si>
    <t>09384</t>
  </si>
  <si>
    <t>09386</t>
  </si>
  <si>
    <t>09407</t>
  </si>
  <si>
    <t>10201</t>
  </si>
  <si>
    <t>10202</t>
  </si>
  <si>
    <t>10203</t>
  </si>
  <si>
    <t>10204</t>
  </si>
  <si>
    <t>10205</t>
  </si>
  <si>
    <t>10206</t>
  </si>
  <si>
    <t>10207</t>
  </si>
  <si>
    <t>10208</t>
  </si>
  <si>
    <t>10209</t>
  </si>
  <si>
    <t>10210</t>
  </si>
  <si>
    <t>10211</t>
  </si>
  <si>
    <t>10344</t>
  </si>
  <si>
    <t>10345</t>
  </si>
  <si>
    <t>10366</t>
  </si>
  <si>
    <t>10367</t>
  </si>
  <si>
    <t>10382</t>
  </si>
  <si>
    <t>10383</t>
  </si>
  <si>
    <t>10384</t>
  </si>
  <si>
    <t>10421</t>
  </si>
  <si>
    <t>10424</t>
  </si>
  <si>
    <t>10425</t>
  </si>
  <si>
    <t>10426</t>
  </si>
  <si>
    <t>10428</t>
  </si>
  <si>
    <t>10443</t>
  </si>
  <si>
    <t>10444</t>
  </si>
  <si>
    <t>10448</t>
  </si>
  <si>
    <t>10464</t>
  </si>
  <si>
    <t>10521</t>
  </si>
  <si>
    <t>10522</t>
  </si>
  <si>
    <t>10523</t>
  </si>
  <si>
    <t>10524</t>
  </si>
  <si>
    <t>10525</t>
  </si>
  <si>
    <t>11100</t>
  </si>
  <si>
    <t>11101</t>
  </si>
  <si>
    <t>11102</t>
  </si>
  <si>
    <t>11103</t>
  </si>
  <si>
    <t>11104</t>
  </si>
  <si>
    <t>11105</t>
  </si>
  <si>
    <t>11106</t>
  </si>
  <si>
    <t>11107</t>
  </si>
  <si>
    <t>11108</t>
  </si>
  <si>
    <t>11109</t>
  </si>
  <si>
    <t>11110</t>
  </si>
  <si>
    <t>11201</t>
  </si>
  <si>
    <t>11202</t>
  </si>
  <si>
    <t>11203</t>
  </si>
  <si>
    <t>11206</t>
  </si>
  <si>
    <t>11207</t>
  </si>
  <si>
    <t>11208</t>
  </si>
  <si>
    <t>11209</t>
  </si>
  <si>
    <t>11210</t>
  </si>
  <si>
    <t>11211</t>
  </si>
  <si>
    <t>11212</t>
  </si>
  <si>
    <t>11214</t>
  </si>
  <si>
    <t>11215</t>
  </si>
  <si>
    <t>11216</t>
  </si>
  <si>
    <t>11217</t>
  </si>
  <si>
    <t>11218</t>
  </si>
  <si>
    <t>11219</t>
  </si>
  <si>
    <t>11221</t>
  </si>
  <si>
    <t>11222</t>
  </si>
  <si>
    <t>11223</t>
  </si>
  <si>
    <t>11224</t>
  </si>
  <si>
    <t>11225</t>
  </si>
  <si>
    <t>11227</t>
  </si>
  <si>
    <t>11228</t>
  </si>
  <si>
    <t>11229</t>
  </si>
  <si>
    <t>11230</t>
  </si>
  <si>
    <t>11231</t>
  </si>
  <si>
    <t>11232</t>
  </si>
  <si>
    <t>11233</t>
  </si>
  <si>
    <t>11234</t>
  </si>
  <si>
    <t>11235</t>
  </si>
  <si>
    <t>11237</t>
  </si>
  <si>
    <t>11238</t>
  </si>
  <si>
    <t>11239</t>
  </si>
  <si>
    <t>11240</t>
  </si>
  <si>
    <t>11241</t>
  </si>
  <si>
    <t>11242</t>
  </si>
  <si>
    <t>11243</t>
  </si>
  <si>
    <t>11301</t>
  </si>
  <si>
    <t>11324</t>
  </si>
  <si>
    <t>11326</t>
  </si>
  <si>
    <t>11327</t>
  </si>
  <si>
    <t>11341</t>
  </si>
  <si>
    <t>11342</t>
  </si>
  <si>
    <t>11343</t>
  </si>
  <si>
    <t>11346</t>
  </si>
  <si>
    <t>11347</t>
  </si>
  <si>
    <t>11348</t>
  </si>
  <si>
    <t>11361</t>
  </si>
  <si>
    <t>11362</t>
  </si>
  <si>
    <t>11363</t>
  </si>
  <si>
    <t>11365</t>
  </si>
  <si>
    <t>11369</t>
  </si>
  <si>
    <t>11381</t>
  </si>
  <si>
    <t>11383</t>
  </si>
  <si>
    <t>11385</t>
  </si>
  <si>
    <t>11408</t>
  </si>
  <si>
    <t>11442</t>
  </si>
  <si>
    <t>11464</t>
  </si>
  <si>
    <t>11465</t>
  </si>
  <si>
    <t>12100</t>
  </si>
  <si>
    <t>12101</t>
  </si>
  <si>
    <t>12102</t>
  </si>
  <si>
    <t>12103</t>
  </si>
  <si>
    <t>12104</t>
  </si>
  <si>
    <t>12105</t>
  </si>
  <si>
    <t>12106</t>
  </si>
  <si>
    <t>12202</t>
  </si>
  <si>
    <t>12203</t>
  </si>
  <si>
    <t>12204</t>
  </si>
  <si>
    <t>12205</t>
  </si>
  <si>
    <t>12206</t>
  </si>
  <si>
    <t>12207</t>
  </si>
  <si>
    <t>12208</t>
  </si>
  <si>
    <t>12210</t>
  </si>
  <si>
    <t>12211</t>
  </si>
  <si>
    <t>12212</t>
  </si>
  <si>
    <t>12213</t>
  </si>
  <si>
    <t>12215</t>
  </si>
  <si>
    <t>12216</t>
  </si>
  <si>
    <t>12217</t>
  </si>
  <si>
    <t>12218</t>
  </si>
  <si>
    <t>12219</t>
  </si>
  <si>
    <t>12220</t>
  </si>
  <si>
    <t>12221</t>
  </si>
  <si>
    <t>12222</t>
  </si>
  <si>
    <t>12223</t>
  </si>
  <si>
    <t>12224</t>
  </si>
  <si>
    <t>12225</t>
  </si>
  <si>
    <t>12226</t>
  </si>
  <si>
    <t>12227</t>
  </si>
  <si>
    <t>12228</t>
  </si>
  <si>
    <t>12229</t>
  </si>
  <si>
    <t>12230</t>
  </si>
  <si>
    <t>12231</t>
  </si>
  <si>
    <t>12232</t>
  </si>
  <si>
    <t>12233</t>
  </si>
  <si>
    <t>12322</t>
  </si>
  <si>
    <t>12329</t>
  </si>
  <si>
    <t>12342</t>
  </si>
  <si>
    <t>12347</t>
  </si>
  <si>
    <t>12349</t>
  </si>
  <si>
    <t>12403</t>
  </si>
  <si>
    <t>12409</t>
  </si>
  <si>
    <t>12421</t>
  </si>
  <si>
    <t>12422</t>
  </si>
  <si>
    <t>12423</t>
  </si>
  <si>
    <t>12424</t>
  </si>
  <si>
    <t>12426</t>
  </si>
  <si>
    <t>12427</t>
  </si>
  <si>
    <t>12441</t>
  </si>
  <si>
    <t>12443</t>
  </si>
  <si>
    <t>12463</t>
  </si>
  <si>
    <t>13101</t>
  </si>
  <si>
    <t>13102</t>
  </si>
  <si>
    <t>13103</t>
  </si>
  <si>
    <t>13104</t>
  </si>
  <si>
    <t>13105</t>
  </si>
  <si>
    <t>13106</t>
  </si>
  <si>
    <t>13107</t>
  </si>
  <si>
    <t>13108</t>
  </si>
  <si>
    <t>13109</t>
  </si>
  <si>
    <t>13110</t>
  </si>
  <si>
    <t>13111</t>
  </si>
  <si>
    <t>13112</t>
  </si>
  <si>
    <t>13113</t>
  </si>
  <si>
    <t>13114</t>
  </si>
  <si>
    <t>13115</t>
  </si>
  <si>
    <t>13116</t>
  </si>
  <si>
    <t>13117</t>
  </si>
  <si>
    <t>13118</t>
  </si>
  <si>
    <t>13119</t>
  </si>
  <si>
    <t>13120</t>
  </si>
  <si>
    <t>13121</t>
  </si>
  <si>
    <t>13122</t>
  </si>
  <si>
    <t>13123</t>
  </si>
  <si>
    <t>13201</t>
  </si>
  <si>
    <t>13202</t>
  </si>
  <si>
    <t>13203</t>
  </si>
  <si>
    <t>13204</t>
  </si>
  <si>
    <t>13205</t>
  </si>
  <si>
    <t>13206</t>
  </si>
  <si>
    <t>13207</t>
  </si>
  <si>
    <t>13208</t>
  </si>
  <si>
    <t>13209</t>
  </si>
  <si>
    <t>13210</t>
  </si>
  <si>
    <t>13211</t>
  </si>
  <si>
    <t>13212</t>
  </si>
  <si>
    <t>13213</t>
  </si>
  <si>
    <t>13214</t>
  </si>
  <si>
    <t>13215</t>
  </si>
  <si>
    <t>13218</t>
  </si>
  <si>
    <t>13219</t>
  </si>
  <si>
    <t>13220</t>
  </si>
  <si>
    <t>13221</t>
  </si>
  <si>
    <t>13222</t>
  </si>
  <si>
    <t>13223</t>
  </si>
  <si>
    <t>13224</t>
  </si>
  <si>
    <t>13225</t>
  </si>
  <si>
    <t>13227</t>
  </si>
  <si>
    <t>13228</t>
  </si>
  <si>
    <t>13229</t>
  </si>
  <si>
    <t>13303</t>
  </si>
  <si>
    <t>13305</t>
  </si>
  <si>
    <t>13307</t>
  </si>
  <si>
    <t>13308</t>
  </si>
  <si>
    <t>13361</t>
  </si>
  <si>
    <t>13362</t>
  </si>
  <si>
    <t>13363</t>
  </si>
  <si>
    <t>13364</t>
  </si>
  <si>
    <t>13381</t>
  </si>
  <si>
    <t>13382</t>
  </si>
  <si>
    <t>13401</t>
  </si>
  <si>
    <t>13402</t>
  </si>
  <si>
    <t>13421</t>
  </si>
  <si>
    <t>14100</t>
  </si>
  <si>
    <t>14101</t>
  </si>
  <si>
    <t>14102</t>
  </si>
  <si>
    <t>14103</t>
  </si>
  <si>
    <t>14104</t>
  </si>
  <si>
    <t>14105</t>
  </si>
  <si>
    <t>14106</t>
  </si>
  <si>
    <t>14107</t>
  </si>
  <si>
    <t>14108</t>
  </si>
  <si>
    <t>14109</t>
  </si>
  <si>
    <t>14110</t>
  </si>
  <si>
    <t>14111</t>
  </si>
  <si>
    <t>14112</t>
  </si>
  <si>
    <t>14113</t>
  </si>
  <si>
    <t>14114</t>
  </si>
  <si>
    <t>14115</t>
  </si>
  <si>
    <t>14116</t>
  </si>
  <si>
    <t>14117</t>
  </si>
  <si>
    <t>14118</t>
  </si>
  <si>
    <t>14130</t>
  </si>
  <si>
    <t>14131</t>
  </si>
  <si>
    <t>14132</t>
  </si>
  <si>
    <t>14133</t>
  </si>
  <si>
    <t>14134</t>
  </si>
  <si>
    <t>14135</t>
  </si>
  <si>
    <t>14136</t>
  </si>
  <si>
    <t>14137</t>
  </si>
  <si>
    <t>14201</t>
  </si>
  <si>
    <t>14203</t>
  </si>
  <si>
    <t>14204</t>
  </si>
  <si>
    <t>14205</t>
  </si>
  <si>
    <t>14206</t>
  </si>
  <si>
    <t>14207</t>
  </si>
  <si>
    <t>14208</t>
  </si>
  <si>
    <t>14210</t>
  </si>
  <si>
    <t>14211</t>
  </si>
  <si>
    <t>14212</t>
  </si>
  <si>
    <t>14213</t>
  </si>
  <si>
    <t>14214</t>
  </si>
  <si>
    <t>14215</t>
  </si>
  <si>
    <t>14216</t>
  </si>
  <si>
    <t>14217</t>
  </si>
  <si>
    <t>14218</t>
  </si>
  <si>
    <t>14301</t>
  </si>
  <si>
    <t>14321</t>
  </si>
  <si>
    <t>14341</t>
  </si>
  <si>
    <t>14342</t>
  </si>
  <si>
    <t>14361</t>
  </si>
  <si>
    <t>14362</t>
  </si>
  <si>
    <t>14363</t>
  </si>
  <si>
    <t>14364</t>
  </si>
  <si>
    <t>14366</t>
  </si>
  <si>
    <t>14382</t>
  </si>
  <si>
    <t>14383</t>
  </si>
  <si>
    <t>14384</t>
  </si>
  <si>
    <t>14401</t>
  </si>
  <si>
    <t>14402</t>
  </si>
  <si>
    <t>19201</t>
  </si>
  <si>
    <t>19202</t>
  </si>
  <si>
    <t>19204</t>
  </si>
  <si>
    <t>19205</t>
  </si>
  <si>
    <t>19206</t>
  </si>
  <si>
    <t>19207</t>
  </si>
  <si>
    <t>19208</t>
  </si>
  <si>
    <t>19209</t>
  </si>
  <si>
    <t>19210</t>
  </si>
  <si>
    <t>19211</t>
  </si>
  <si>
    <t>19212</t>
  </si>
  <si>
    <t>19364</t>
  </si>
  <si>
    <t>19365</t>
  </si>
  <si>
    <t>19366</t>
  </si>
  <si>
    <t>19384</t>
  </si>
  <si>
    <t>19422</t>
  </si>
  <si>
    <t>19423</t>
  </si>
  <si>
    <t>19424</t>
  </si>
  <si>
    <t>19425</t>
  </si>
  <si>
    <t>19429</t>
  </si>
  <si>
    <t>19430</t>
  </si>
  <si>
    <t>19442</t>
  </si>
  <si>
    <t>19443</t>
  </si>
  <si>
    <t>20201</t>
  </si>
  <si>
    <t>20202</t>
  </si>
  <si>
    <t>20203</t>
  </si>
  <si>
    <t>20204</t>
  </si>
  <si>
    <t>20205</t>
  </si>
  <si>
    <t>20206</t>
  </si>
  <si>
    <t>20207</t>
  </si>
  <si>
    <t>20208</t>
  </si>
  <si>
    <t>20209</t>
  </si>
  <si>
    <t>20210</t>
  </si>
  <si>
    <t>20211</t>
  </si>
  <si>
    <t>20212</t>
  </si>
  <si>
    <t>20213</t>
  </si>
  <si>
    <t>20214</t>
  </si>
  <si>
    <t>20215</t>
  </si>
  <si>
    <t>20217</t>
  </si>
  <si>
    <t>20218</t>
  </si>
  <si>
    <t>20219</t>
  </si>
  <si>
    <t>20303</t>
  </si>
  <si>
    <t>20304</t>
  </si>
  <si>
    <t>20305</t>
  </si>
  <si>
    <t>20306</t>
  </si>
  <si>
    <t>20307</t>
  </si>
  <si>
    <t>20309</t>
  </si>
  <si>
    <t>20321</t>
  </si>
  <si>
    <t>20323</t>
  </si>
  <si>
    <t>20324</t>
  </si>
  <si>
    <t>20349</t>
  </si>
  <si>
    <t>20361</t>
  </si>
  <si>
    <t>20362</t>
  </si>
  <si>
    <t>20363</t>
  </si>
  <si>
    <t>20382</t>
  </si>
  <si>
    <t>20383</t>
  </si>
  <si>
    <t>20384</t>
  </si>
  <si>
    <t>20385</t>
  </si>
  <si>
    <t>20386</t>
  </si>
  <si>
    <t>20388</t>
  </si>
  <si>
    <t>20402</t>
  </si>
  <si>
    <t>20403</t>
  </si>
  <si>
    <t>20404</t>
  </si>
  <si>
    <t>20407</t>
  </si>
  <si>
    <t>20409</t>
  </si>
  <si>
    <t>20410</t>
  </si>
  <si>
    <t>20411</t>
  </si>
  <si>
    <t>20412</t>
  </si>
  <si>
    <t>20413</t>
  </si>
  <si>
    <t>20414</t>
  </si>
  <si>
    <t>20415</t>
  </si>
  <si>
    <t>20416</t>
  </si>
  <si>
    <t>20417</t>
  </si>
  <si>
    <t>20422</t>
  </si>
  <si>
    <t>20423</t>
  </si>
  <si>
    <t>20425</t>
  </si>
  <si>
    <t>20429</t>
  </si>
  <si>
    <t>20430</t>
  </si>
  <si>
    <t>20446</t>
  </si>
  <si>
    <t>20448</t>
  </si>
  <si>
    <t>20450</t>
  </si>
  <si>
    <t>20451</t>
  </si>
  <si>
    <t>20481</t>
  </si>
  <si>
    <t>20482</t>
  </si>
  <si>
    <t>20485</t>
  </si>
  <si>
    <t>20486</t>
  </si>
  <si>
    <t>20521</t>
  </si>
  <si>
    <t>20541</t>
  </si>
  <si>
    <t>20543</t>
  </si>
  <si>
    <t>20561</t>
  </si>
  <si>
    <t>20562</t>
  </si>
  <si>
    <t>20563</t>
  </si>
  <si>
    <t>20583</t>
  </si>
  <si>
    <t>20588</t>
  </si>
  <si>
    <t>20602</t>
  </si>
  <si>
    <t>15202</t>
  </si>
  <si>
    <t>15204</t>
  </si>
  <si>
    <t>15205</t>
  </si>
  <si>
    <t>15206</t>
  </si>
  <si>
    <t>15208</t>
  </si>
  <si>
    <t>15209</t>
  </si>
  <si>
    <t>15210</t>
  </si>
  <si>
    <t>15211</t>
  </si>
  <si>
    <t>15212</t>
  </si>
  <si>
    <t>15213</t>
  </si>
  <si>
    <t>15216</t>
  </si>
  <si>
    <t>15217</t>
  </si>
  <si>
    <t>15218</t>
  </si>
  <si>
    <t>15222</t>
  </si>
  <si>
    <t>15223</t>
  </si>
  <si>
    <t>15224</t>
  </si>
  <si>
    <t>15225</t>
  </si>
  <si>
    <t>15226</t>
  </si>
  <si>
    <t>15307</t>
  </si>
  <si>
    <t>15342</t>
  </si>
  <si>
    <t>15361</t>
  </si>
  <si>
    <t>15385</t>
  </si>
  <si>
    <t>15405</t>
  </si>
  <si>
    <t>15461</t>
  </si>
  <si>
    <t>15482</t>
  </si>
  <si>
    <t>15504</t>
  </si>
  <si>
    <t>15581</t>
  </si>
  <si>
    <t>15586</t>
  </si>
  <si>
    <t>16201</t>
  </si>
  <si>
    <t>16202</t>
  </si>
  <si>
    <t>16204</t>
  </si>
  <si>
    <t>16205</t>
  </si>
  <si>
    <t>16206</t>
  </si>
  <si>
    <t>16207</t>
  </si>
  <si>
    <t>16208</t>
  </si>
  <si>
    <t>16209</t>
  </si>
  <si>
    <t>16210</t>
  </si>
  <si>
    <t>16321</t>
  </si>
  <si>
    <t>16322</t>
  </si>
  <si>
    <t>16323</t>
  </si>
  <si>
    <t>16342</t>
  </si>
  <si>
    <t>16343</t>
  </si>
  <si>
    <t>17201</t>
  </si>
  <si>
    <t>17202</t>
  </si>
  <si>
    <t>17203</t>
  </si>
  <si>
    <t>17204</t>
  </si>
  <si>
    <t>17205</t>
  </si>
  <si>
    <t>17206</t>
  </si>
  <si>
    <t>17207</t>
  </si>
  <si>
    <t>17209</t>
  </si>
  <si>
    <t>17210</t>
  </si>
  <si>
    <t>17211</t>
  </si>
  <si>
    <t>17324</t>
  </si>
  <si>
    <t>17361</t>
  </si>
  <si>
    <t>17365</t>
  </si>
  <si>
    <t>17384</t>
  </si>
  <si>
    <t>17386</t>
  </si>
  <si>
    <t>17407</t>
  </si>
  <si>
    <t>17461</t>
  </si>
  <si>
    <t>17463</t>
  </si>
  <si>
    <t>21201</t>
  </si>
  <si>
    <t>21202</t>
  </si>
  <si>
    <t>21203</t>
  </si>
  <si>
    <t>21204</t>
  </si>
  <si>
    <t>21205</t>
  </si>
  <si>
    <t>21206</t>
  </si>
  <si>
    <t>21207</t>
  </si>
  <si>
    <t>21208</t>
  </si>
  <si>
    <t>21209</t>
  </si>
  <si>
    <t>21210</t>
  </si>
  <si>
    <t>21211</t>
  </si>
  <si>
    <t>21212</t>
  </si>
  <si>
    <t>21213</t>
  </si>
  <si>
    <t>21214</t>
  </si>
  <si>
    <t>21215</t>
  </si>
  <si>
    <t>21216</t>
  </si>
  <si>
    <t>21217</t>
  </si>
  <si>
    <t>21218</t>
  </si>
  <si>
    <t>21219</t>
  </si>
  <si>
    <t>21220</t>
  </si>
  <si>
    <t>21221</t>
  </si>
  <si>
    <t>21302</t>
  </si>
  <si>
    <t>21303</t>
  </si>
  <si>
    <t>21341</t>
  </si>
  <si>
    <t>21361</t>
  </si>
  <si>
    <t>21362</t>
  </si>
  <si>
    <t>21381</t>
  </si>
  <si>
    <t>21382</t>
  </si>
  <si>
    <t>21383</t>
  </si>
  <si>
    <t>21401</t>
  </si>
  <si>
    <t>21403</t>
  </si>
  <si>
    <t>21404</t>
  </si>
  <si>
    <t>21421</t>
  </si>
  <si>
    <t>21501</t>
  </si>
  <si>
    <t>21502</t>
  </si>
  <si>
    <t>21503</t>
  </si>
  <si>
    <t>21504</t>
  </si>
  <si>
    <t>21505</t>
  </si>
  <si>
    <t>21506</t>
  </si>
  <si>
    <t>21507</t>
  </si>
  <si>
    <t>21521</t>
  </si>
  <si>
    <t>21604</t>
  </si>
  <si>
    <t>22100</t>
  </si>
  <si>
    <t>22101</t>
  </si>
  <si>
    <t>22102</t>
  </si>
  <si>
    <t>22103</t>
  </si>
  <si>
    <t>22203</t>
  </si>
  <si>
    <t>22205</t>
  </si>
  <si>
    <t>22206</t>
  </si>
  <si>
    <t>22207</t>
  </si>
  <si>
    <t>22208</t>
  </si>
  <si>
    <t>22209</t>
  </si>
  <si>
    <t>22210</t>
  </si>
  <si>
    <t>22211</t>
  </si>
  <si>
    <t>22212</t>
  </si>
  <si>
    <t>22213</t>
  </si>
  <si>
    <t>22214</t>
  </si>
  <si>
    <t>22215</t>
  </si>
  <si>
    <t>22216</t>
  </si>
  <si>
    <t>22219</t>
  </si>
  <si>
    <t>22220</t>
  </si>
  <si>
    <t>22221</t>
  </si>
  <si>
    <t>22222</t>
  </si>
  <si>
    <t>22223</t>
  </si>
  <si>
    <t>22224</t>
  </si>
  <si>
    <t>22225</t>
  </si>
  <si>
    <t>22301</t>
  </si>
  <si>
    <t>22302</t>
  </si>
  <si>
    <t>22304</t>
  </si>
  <si>
    <t>22305</t>
  </si>
  <si>
    <t>22306</t>
  </si>
  <si>
    <t>22325</t>
  </si>
  <si>
    <t>22341</t>
  </si>
  <si>
    <t>22342</t>
  </si>
  <si>
    <t>22344</t>
  </si>
  <si>
    <t>22424</t>
  </si>
  <si>
    <t>22461</t>
  </si>
  <si>
    <t>23100</t>
  </si>
  <si>
    <t>23101</t>
  </si>
  <si>
    <t>23102</t>
  </si>
  <si>
    <t>23103</t>
  </si>
  <si>
    <t>23104</t>
  </si>
  <si>
    <t>23105</t>
  </si>
  <si>
    <t>23106</t>
  </si>
  <si>
    <t>23107</t>
  </si>
  <si>
    <t>23108</t>
  </si>
  <si>
    <t>23109</t>
  </si>
  <si>
    <t>23110</t>
  </si>
  <si>
    <t>23111</t>
  </si>
  <si>
    <t>23112</t>
  </si>
  <si>
    <t>23113</t>
  </si>
  <si>
    <t>23114</t>
  </si>
  <si>
    <t>23115</t>
  </si>
  <si>
    <t>23116</t>
  </si>
  <si>
    <t>23201</t>
  </si>
  <si>
    <t>23202</t>
  </si>
  <si>
    <t>23203</t>
  </si>
  <si>
    <t>23204</t>
  </si>
  <si>
    <t>23205</t>
  </si>
  <si>
    <t>23206</t>
  </si>
  <si>
    <t>23207</t>
  </si>
  <si>
    <t>23208</t>
  </si>
  <si>
    <t>23209</t>
  </si>
  <si>
    <t>23210</t>
  </si>
  <si>
    <t>23211</t>
  </si>
  <si>
    <t>23212</t>
  </si>
  <si>
    <t>23213</t>
  </si>
  <si>
    <t>23214</t>
  </si>
  <si>
    <t>23215</t>
  </si>
  <si>
    <t>23216</t>
  </si>
  <si>
    <t>23217</t>
  </si>
  <si>
    <t>23219</t>
  </si>
  <si>
    <t>23220</t>
  </si>
  <si>
    <t>23221</t>
  </si>
  <si>
    <t>23222</t>
  </si>
  <si>
    <t>23223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</si>
  <si>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</si>
  <si>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</si>
  <si>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</si>
  <si>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</si>
  <si>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</si>
  <si>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</si>
  <si>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</si>
  <si>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</si>
  <si>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23232</t>
  </si>
  <si>
    <t>23302</t>
  </si>
  <si>
    <t>23342</t>
  </si>
  <si>
    <t>23361</t>
  </si>
  <si>
    <t>23362</t>
  </si>
  <si>
    <t>23424</t>
  </si>
  <si>
    <t>23425</t>
  </si>
  <si>
    <t>23427</t>
  </si>
  <si>
    <t>23441</t>
  </si>
  <si>
    <t>23442</t>
  </si>
  <si>
    <t>23445</t>
  </si>
  <si>
    <t>23446</t>
  </si>
  <si>
    <t>23447</t>
  </si>
  <si>
    <t>23501</t>
  </si>
  <si>
    <t>23561</t>
  </si>
  <si>
    <t>23562</t>
  </si>
  <si>
    <t>23563</t>
  </si>
  <si>
    <t>24201</t>
  </si>
  <si>
    <t>24202</t>
  </si>
  <si>
    <t>24203</t>
  </si>
  <si>
    <t>24204</t>
  </si>
  <si>
    <t>24205</t>
  </si>
  <si>
    <t>24207</t>
  </si>
  <si>
    <t>24208</t>
  </si>
  <si>
    <t>24209</t>
  </si>
  <si>
    <t>24210</t>
  </si>
  <si>
    <t>24211</t>
  </si>
  <si>
    <t>24212</t>
  </si>
  <si>
    <t>24214</t>
  </si>
  <si>
    <t>24215</t>
  </si>
  <si>
    <t>24216</t>
  </si>
  <si>
    <t>24303</t>
  </si>
  <si>
    <t>24324</t>
  </si>
  <si>
    <t>24341</t>
  </si>
  <si>
    <t>24343</t>
  </si>
  <si>
    <t>24344</t>
  </si>
  <si>
    <t>24441</t>
  </si>
  <si>
    <t>24442</t>
  </si>
  <si>
    <t>24443</t>
  </si>
  <si>
    <t>24461</t>
  </si>
  <si>
    <t>24470</t>
  </si>
  <si>
    <t>24471</t>
  </si>
  <si>
    <t>24561</t>
  </si>
  <si>
    <t>24562</t>
  </si>
  <si>
    <t>18201</t>
  </si>
  <si>
    <t>18202</t>
  </si>
  <si>
    <t>18204</t>
  </si>
  <si>
    <t>18205</t>
  </si>
  <si>
    <t>18206</t>
  </si>
  <si>
    <t>18207</t>
  </si>
  <si>
    <t>18208</t>
  </si>
  <si>
    <t>18322</t>
  </si>
  <si>
    <t>18382</t>
  </si>
  <si>
    <t>18404</t>
  </si>
  <si>
    <t>18423</t>
  </si>
  <si>
    <t>18442</t>
  </si>
  <si>
    <t>18481</t>
  </si>
  <si>
    <t>18501</t>
  </si>
  <si>
    <t>25201</t>
  </si>
  <si>
    <t>25202</t>
  </si>
  <si>
    <t>25203</t>
  </si>
  <si>
    <t>25204</t>
  </si>
  <si>
    <t>25206</t>
  </si>
  <si>
    <t>25207</t>
  </si>
  <si>
    <t>25208</t>
  </si>
  <si>
    <t>25209</t>
  </si>
  <si>
    <t>25210</t>
  </si>
  <si>
    <t>25211</t>
  </si>
  <si>
    <t>25212</t>
  </si>
  <si>
    <t>25213</t>
  </si>
  <si>
    <t>25214</t>
  </si>
  <si>
    <t>25383</t>
  </si>
  <si>
    <t>25384</t>
  </si>
  <si>
    <t>25441</t>
  </si>
  <si>
    <t>25442</t>
  </si>
  <si>
    <t>25443</t>
  </si>
  <si>
    <t>26100</t>
  </si>
  <si>
    <t>26101</t>
  </si>
  <si>
    <t>26102</t>
  </si>
  <si>
    <t>26103</t>
  </si>
  <si>
    <t>26104</t>
  </si>
  <si>
    <t>26105</t>
  </si>
  <si>
    <t>26106</t>
  </si>
  <si>
    <t>26107</t>
  </si>
  <si>
    <t>26108</t>
  </si>
  <si>
    <t>26109</t>
  </si>
  <si>
    <t>26110</t>
  </si>
  <si>
    <t>26111</t>
  </si>
  <si>
    <t>26201</t>
  </si>
  <si>
    <t>26202</t>
  </si>
  <si>
    <t>26203</t>
  </si>
  <si>
    <t>26204</t>
  </si>
  <si>
    <t>26205</t>
  </si>
  <si>
    <t>26206</t>
  </si>
  <si>
    <t>26207</t>
  </si>
  <si>
    <t>26208</t>
  </si>
  <si>
    <t>26209</t>
  </si>
  <si>
    <t>26210</t>
  </si>
  <si>
    <t>26211</t>
  </si>
  <si>
    <t>26212</t>
  </si>
  <si>
    <t>26303</t>
  </si>
  <si>
    <t>26322</t>
  </si>
  <si>
    <t>26343</t>
  </si>
  <si>
    <t>26344</t>
  </si>
  <si>
    <t>26364</t>
  </si>
  <si>
    <t>26365</t>
  </si>
  <si>
    <t>26366</t>
  </si>
  <si>
    <t>26367</t>
  </si>
  <si>
    <t>26463</t>
  </si>
  <si>
    <t>27100</t>
  </si>
  <si>
    <t>27102</t>
  </si>
  <si>
    <t>27103</t>
  </si>
  <si>
    <t>27104</t>
  </si>
  <si>
    <t>27106</t>
  </si>
  <si>
    <t>27107</t>
  </si>
  <si>
    <t>27108</t>
  </si>
  <si>
    <t>27109</t>
  </si>
  <si>
    <t>27111</t>
  </si>
  <si>
    <t>27113</t>
  </si>
  <si>
    <t>27114</t>
  </si>
  <si>
    <t>27115</t>
  </si>
  <si>
    <t>27116</t>
  </si>
  <si>
    <t>27117</t>
  </si>
  <si>
    <t>27118</t>
  </si>
  <si>
    <t>27119</t>
  </si>
  <si>
    <t>27120</t>
  </si>
  <si>
    <t>27121</t>
  </si>
  <si>
    <t>27122</t>
  </si>
  <si>
    <t>27123</t>
  </si>
  <si>
    <t>27124</t>
  </si>
  <si>
    <t>27125</t>
  </si>
  <si>
    <t>27126</t>
  </si>
  <si>
    <t>27127</t>
  </si>
  <si>
    <t>27128</t>
  </si>
  <si>
    <t>27202</t>
  </si>
  <si>
    <t>27203</t>
  </si>
  <si>
    <t>27204</t>
  </si>
  <si>
    <t>27205</t>
  </si>
  <si>
    <t>27206</t>
  </si>
  <si>
    <t>27207</t>
  </si>
  <si>
    <t>27208</t>
  </si>
  <si>
    <t>27209</t>
  </si>
  <si>
    <t>27210</t>
  </si>
  <si>
    <t>27211</t>
  </si>
  <si>
    <t>27212</t>
  </si>
  <si>
    <t>27213</t>
  </si>
  <si>
    <t>27214</t>
  </si>
  <si>
    <t>27215</t>
  </si>
  <si>
    <t>27216</t>
  </si>
  <si>
    <t>27217</t>
  </si>
  <si>
    <t>27218</t>
  </si>
  <si>
    <t>27219</t>
  </si>
  <si>
    <t>27220</t>
  </si>
  <si>
    <t>27221</t>
  </si>
  <si>
    <t>27222</t>
  </si>
  <si>
    <t>27223</t>
  </si>
  <si>
    <t>27224</t>
  </si>
  <si>
    <t>27225</t>
  </si>
  <si>
    <t>27226</t>
  </si>
  <si>
    <t>27227</t>
  </si>
  <si>
    <t>27228</t>
  </si>
  <si>
    <t>27229</t>
  </si>
  <si>
    <t>27230</t>
  </si>
  <si>
    <t>27231</t>
  </si>
  <si>
    <t>27232</t>
  </si>
  <si>
    <t>27301</t>
  </si>
  <si>
    <t>27321</t>
  </si>
  <si>
    <t>27322</t>
  </si>
  <si>
    <t>27341</t>
  </si>
  <si>
    <t>27361</t>
  </si>
  <si>
    <t>27362</t>
  </si>
  <si>
    <t>27366</t>
  </si>
  <si>
    <t>27381</t>
  </si>
  <si>
    <t>27382</t>
  </si>
  <si>
    <t>27383</t>
  </si>
  <si>
    <t>28100</t>
  </si>
  <si>
    <t>28101</t>
  </si>
  <si>
    <t>28102</t>
  </si>
  <si>
    <t>28105</t>
  </si>
  <si>
    <t>28106</t>
  </si>
  <si>
    <t>28107</t>
  </si>
  <si>
    <t>28108</t>
  </si>
  <si>
    <t>28109</t>
  </si>
  <si>
    <t>28110</t>
  </si>
  <si>
    <t>28111</t>
  </si>
  <si>
    <t>28201</t>
  </si>
  <si>
    <t>28202</t>
  </si>
  <si>
    <t>28203</t>
  </si>
  <si>
    <t>28204</t>
  </si>
  <si>
    <t>28205</t>
  </si>
  <si>
    <t>28206</t>
  </si>
  <si>
    <t>28207</t>
  </si>
  <si>
    <t>28208</t>
  </si>
  <si>
    <t>28209</t>
  </si>
  <si>
    <t>28210</t>
  </si>
  <si>
    <t>28212</t>
  </si>
  <si>
    <t>28213</t>
  </si>
  <si>
    <t>28214</t>
  </si>
  <si>
    <t>28215</t>
  </si>
  <si>
    <t>28216</t>
  </si>
  <si>
    <t>28217</t>
  </si>
  <si>
    <t>28218</t>
  </si>
  <si>
    <t>28219</t>
  </si>
  <si>
    <t>28220</t>
  </si>
  <si>
    <t>28221</t>
  </si>
  <si>
    <t>28222</t>
  </si>
  <si>
    <t>28223</t>
  </si>
  <si>
    <t>28224</t>
  </si>
  <si>
    <t>28225</t>
  </si>
  <si>
    <t>28226</t>
  </si>
  <si>
    <t>28227</t>
  </si>
  <si>
    <t>28301</t>
  </si>
  <si>
    <t>28381</t>
  </si>
  <si>
    <t>28382</t>
  </si>
  <si>
    <t>28442</t>
  </si>
  <si>
    <t>28443</t>
  </si>
  <si>
    <t>28464</t>
  </si>
  <si>
    <t>28481</t>
  </si>
  <si>
    <t>28501</t>
  </si>
  <si>
    <t>28585</t>
  </si>
  <si>
    <t>29201</t>
  </si>
  <si>
    <t>29202</t>
  </si>
  <si>
    <t>29203</t>
  </si>
  <si>
    <t>29204</t>
  </si>
  <si>
    <t>29205</t>
  </si>
  <si>
    <t>29206</t>
  </si>
  <si>
    <t>29207</t>
  </si>
  <si>
    <t>29208</t>
  </si>
  <si>
    <t>29209</t>
  </si>
  <si>
    <t>29210</t>
  </si>
  <si>
    <t>29211</t>
  </si>
  <si>
    <t>29322</t>
  </si>
  <si>
    <t>29342</t>
  </si>
  <si>
    <t>29343</t>
  </si>
  <si>
    <t>29344</t>
  </si>
  <si>
    <t>29345</t>
  </si>
  <si>
    <t>29361</t>
  </si>
  <si>
    <t>29362</t>
  </si>
  <si>
    <t>29363</t>
  </si>
  <si>
    <t>29385</t>
  </si>
  <si>
    <t>29386</t>
  </si>
  <si>
    <t>29401</t>
  </si>
  <si>
    <t>29402</t>
  </si>
  <si>
    <t>29424</t>
  </si>
  <si>
    <t>29425</t>
  </si>
  <si>
    <t>29426</t>
  </si>
  <si>
    <t>29427</t>
  </si>
  <si>
    <t>29441</t>
  </si>
  <si>
    <t>29442</t>
  </si>
  <si>
    <t>29443</t>
  </si>
  <si>
    <t>29444</t>
  </si>
  <si>
    <t>29446</t>
  </si>
  <si>
    <t>29447</t>
  </si>
  <si>
    <t>29449</t>
  </si>
  <si>
    <t>29450</t>
  </si>
  <si>
    <t>29451</t>
  </si>
  <si>
    <t>29452</t>
  </si>
  <si>
    <t>29453</t>
  </si>
  <si>
    <t>30201</t>
  </si>
  <si>
    <t>30202</t>
  </si>
  <si>
    <t>30203</t>
  </si>
  <si>
    <t>30204</t>
  </si>
  <si>
    <t>30205</t>
  </si>
  <si>
    <t>30206</t>
  </si>
  <si>
    <t>30207</t>
  </si>
  <si>
    <t>30341</t>
  </si>
  <si>
    <t>30343</t>
  </si>
  <si>
    <t>30344</t>
  </si>
  <si>
    <t>30361</t>
  </si>
  <si>
    <t>30362</t>
  </si>
  <si>
    <t>30381</t>
  </si>
  <si>
    <t>30382</t>
  </si>
  <si>
    <t>30383</t>
  </si>
  <si>
    <t>30390</t>
  </si>
  <si>
    <t>30391</t>
  </si>
  <si>
    <t>30392</t>
  </si>
  <si>
    <t>30401</t>
  </si>
  <si>
    <t>30404</t>
  </si>
  <si>
    <t>30406</t>
  </si>
  <si>
    <t>30421</t>
  </si>
  <si>
    <t>30422</t>
  </si>
  <si>
    <t>30424</t>
  </si>
  <si>
    <t>30427</t>
  </si>
  <si>
    <t>30428</t>
  </si>
  <si>
    <t>31201</t>
  </si>
  <si>
    <t>31202</t>
  </si>
  <si>
    <t>31203</t>
  </si>
  <si>
    <t>31204</t>
  </si>
  <si>
    <t>31302</t>
  </si>
  <si>
    <t>31325</t>
  </si>
  <si>
    <t>31328</t>
  </si>
  <si>
    <t>31329</t>
  </si>
  <si>
    <t>31364</t>
  </si>
  <si>
    <t>31370</t>
  </si>
  <si>
    <t>31371</t>
  </si>
  <si>
    <t>31384</t>
  </si>
  <si>
    <t>31386</t>
  </si>
  <si>
    <t>31389</t>
  </si>
  <si>
    <t>31390</t>
  </si>
  <si>
    <t>31401</t>
  </si>
  <si>
    <t>31402</t>
  </si>
  <si>
    <t>31403</t>
  </si>
  <si>
    <t>32201</t>
  </si>
  <si>
    <t>32202</t>
  </si>
  <si>
    <t>32203</t>
  </si>
  <si>
    <t>32204</t>
  </si>
  <si>
    <t>32205</t>
  </si>
  <si>
    <t>32206</t>
  </si>
  <si>
    <t>32207</t>
  </si>
  <si>
    <t>32209</t>
  </si>
  <si>
    <t>32343</t>
  </si>
  <si>
    <t>32386</t>
  </si>
  <si>
    <t>32441</t>
  </si>
  <si>
    <t>32448</t>
  </si>
  <si>
    <t>32449</t>
  </si>
  <si>
    <t>32501</t>
  </si>
  <si>
    <t>32525</t>
  </si>
  <si>
    <t>32526</t>
  </si>
  <si>
    <t>32527</t>
  </si>
  <si>
    <t>32528</t>
  </si>
  <si>
    <t>33202</t>
  </si>
  <si>
    <t>33203</t>
  </si>
  <si>
    <t>33204</t>
  </si>
  <si>
    <t>33205</t>
  </si>
  <si>
    <t>33207</t>
  </si>
  <si>
    <t>33208</t>
  </si>
  <si>
    <t>33209</t>
  </si>
  <si>
    <t>33210</t>
  </si>
  <si>
    <t>33211</t>
  </si>
  <si>
    <t>33212</t>
  </si>
  <si>
    <t>33213</t>
  </si>
  <si>
    <t>33214</t>
  </si>
  <si>
    <t>33215</t>
  </si>
  <si>
    <t>33346</t>
  </si>
  <si>
    <t>33423</t>
  </si>
  <si>
    <t>33445</t>
  </si>
  <si>
    <t>33461</t>
  </si>
  <si>
    <t>33586</t>
  </si>
  <si>
    <t>33606</t>
  </si>
  <si>
    <t>33622</t>
  </si>
  <si>
    <t>33623</t>
  </si>
  <si>
    <t>33643</t>
  </si>
  <si>
    <t>33663</t>
  </si>
  <si>
    <t>33666</t>
  </si>
  <si>
    <t>33681</t>
  </si>
  <si>
    <t>34100</t>
  </si>
  <si>
    <t>34101</t>
  </si>
  <si>
    <t>34102</t>
  </si>
  <si>
    <t>34103</t>
  </si>
  <si>
    <t>34104</t>
  </si>
  <si>
    <t>34105</t>
  </si>
  <si>
    <t>34106</t>
  </si>
  <si>
    <t>34107</t>
  </si>
  <si>
    <t>34108</t>
  </si>
  <si>
    <t>34202</t>
  </si>
  <si>
    <t>34203</t>
  </si>
  <si>
    <t>34204</t>
  </si>
  <si>
    <t>34205</t>
  </si>
  <si>
    <t>34207</t>
  </si>
  <si>
    <t>34208</t>
  </si>
  <si>
    <t>34209</t>
  </si>
  <si>
    <t>34210</t>
  </si>
  <si>
    <t>34211</t>
  </si>
  <si>
    <t>34212</t>
  </si>
  <si>
    <t>34213</t>
  </si>
  <si>
    <t>34214</t>
  </si>
  <si>
    <t>34215</t>
  </si>
  <si>
    <t>34302</t>
  </si>
  <si>
    <t>34304</t>
  </si>
  <si>
    <t>34307</t>
  </si>
  <si>
    <t>34309</t>
  </si>
  <si>
    <t>34368</t>
  </si>
  <si>
    <t>34369</t>
  </si>
  <si>
    <t>34431</t>
  </si>
  <si>
    <t>34462</t>
  </si>
  <si>
    <t>34545</t>
  </si>
  <si>
    <t>35201</t>
  </si>
  <si>
    <t>35202</t>
  </si>
  <si>
    <t>35203</t>
  </si>
  <si>
    <t>35204</t>
  </si>
  <si>
    <t>35206</t>
  </si>
  <si>
    <t>35207</t>
  </si>
  <si>
    <t>35208</t>
  </si>
  <si>
    <t>35210</t>
  </si>
  <si>
    <t>35211</t>
  </si>
  <si>
    <t>35212</t>
  </si>
  <si>
    <t>35213</t>
  </si>
  <si>
    <t>35215</t>
  </si>
  <si>
    <t>35216</t>
  </si>
  <si>
    <t>35305</t>
  </si>
  <si>
    <t>35321</t>
  </si>
  <si>
    <t>35341</t>
  </si>
  <si>
    <t>35343</t>
  </si>
  <si>
    <t>35344</t>
  </si>
  <si>
    <t>35502</t>
  </si>
  <si>
    <t>36201</t>
  </si>
  <si>
    <t>36202</t>
  </si>
  <si>
    <t>36203</t>
  </si>
  <si>
    <t>36204</t>
  </si>
  <si>
    <t>36205</t>
  </si>
  <si>
    <t>36206</t>
  </si>
  <si>
    <t>36207</t>
  </si>
  <si>
    <t>36301</t>
  </si>
  <si>
    <t>36302</t>
  </si>
  <si>
    <t>36321</t>
  </si>
  <si>
    <t>36341</t>
  </si>
  <si>
    <t>36342</t>
  </si>
  <si>
    <t>36368</t>
  </si>
  <si>
    <t>36383</t>
  </si>
  <si>
    <t>36401</t>
  </si>
  <si>
    <t>36402</t>
  </si>
  <si>
    <t>36403</t>
  </si>
  <si>
    <t>36404</t>
  </si>
  <si>
    <t>36405</t>
  </si>
  <si>
    <t>36468</t>
  </si>
  <si>
    <t>37201</t>
  </si>
  <si>
    <t>37202</t>
  </si>
  <si>
    <t>37203</t>
  </si>
  <si>
    <t>37204</t>
  </si>
  <si>
    <t>37205</t>
  </si>
  <si>
    <t>37206</t>
  </si>
  <si>
    <t>37207</t>
  </si>
  <si>
    <t>37322</t>
  </si>
  <si>
    <t>37341</t>
  </si>
  <si>
    <t>37364</t>
  </si>
  <si>
    <t>37386</t>
  </si>
  <si>
    <t>37403</t>
  </si>
  <si>
    <t>37404</t>
  </si>
  <si>
    <t>38201</t>
  </si>
  <si>
    <t>38202</t>
  </si>
  <si>
    <t>38203</t>
  </si>
  <si>
    <t>38204</t>
  </si>
  <si>
    <t>38205</t>
  </si>
  <si>
    <t>38206</t>
  </si>
  <si>
    <t>38207</t>
  </si>
  <si>
    <t>38210</t>
  </si>
  <si>
    <t>38213</t>
  </si>
  <si>
    <t>38214</t>
  </si>
  <si>
    <t>38215</t>
  </si>
  <si>
    <t>38356</t>
  </si>
  <si>
    <t>38386</t>
  </si>
  <si>
    <t>38401</t>
  </si>
  <si>
    <t>38402</t>
  </si>
  <si>
    <t>38422</t>
  </si>
  <si>
    <t>38442</t>
  </si>
  <si>
    <t>38484</t>
  </si>
  <si>
    <t>38488</t>
  </si>
  <si>
    <t>38506</t>
  </si>
  <si>
    <t>39201</t>
  </si>
  <si>
    <t>39202</t>
  </si>
  <si>
    <t>39203</t>
  </si>
  <si>
    <t>39204</t>
  </si>
  <si>
    <t>39205</t>
  </si>
  <si>
    <t>39206</t>
  </si>
  <si>
    <t>39208</t>
  </si>
  <si>
    <t>39209</t>
  </si>
  <si>
    <t>39210</t>
  </si>
  <si>
    <t>39301</t>
  </si>
  <si>
    <t>39302</t>
  </si>
  <si>
    <t>39303</t>
  </si>
  <si>
    <t>39304</t>
  </si>
  <si>
    <t>39305</t>
  </si>
  <si>
    <t>39306</t>
  </si>
  <si>
    <t>39307</t>
  </si>
  <si>
    <t>39341</t>
  </si>
  <si>
    <t>39344</t>
  </si>
  <si>
    <t>39363</t>
  </si>
  <si>
    <t>39364</t>
  </si>
  <si>
    <t>39386</t>
  </si>
  <si>
    <t>39401</t>
  </si>
  <si>
    <t>39402</t>
  </si>
  <si>
    <t>39403</t>
  </si>
  <si>
    <t>39405</t>
  </si>
  <si>
    <t>39410</t>
  </si>
  <si>
    <t>39411</t>
  </si>
  <si>
    <t>39424</t>
  </si>
  <si>
    <t>39427</t>
  </si>
  <si>
    <t>40100</t>
  </si>
  <si>
    <t>40101</t>
  </si>
  <si>
    <t>40103</t>
  </si>
  <si>
    <t>40105</t>
  </si>
  <si>
    <t>40106</t>
  </si>
  <si>
    <t>40107</t>
  </si>
  <si>
    <t>40108</t>
  </si>
  <si>
    <t>40109</t>
  </si>
  <si>
    <t>40130</t>
  </si>
  <si>
    <t>40131</t>
  </si>
  <si>
    <t>40132</t>
  </si>
  <si>
    <t>40133</t>
  </si>
  <si>
    <t>40134</t>
  </si>
  <si>
    <t>40135</t>
  </si>
  <si>
    <t>40136</t>
  </si>
  <si>
    <t>40137</t>
  </si>
  <si>
    <t>40202</t>
  </si>
  <si>
    <t>40203</t>
  </si>
  <si>
    <t>40204</t>
  </si>
  <si>
    <t>40205</t>
  </si>
  <si>
    <t>40206</t>
  </si>
  <si>
    <t>40207</t>
  </si>
  <si>
    <t>40210</t>
  </si>
  <si>
    <t>40211</t>
  </si>
  <si>
    <t>40212</t>
  </si>
  <si>
    <t>40213</t>
  </si>
  <si>
    <t>40214</t>
  </si>
  <si>
    <t>40215</t>
  </si>
  <si>
    <t>40216</t>
  </si>
  <si>
    <t>40217</t>
  </si>
  <si>
    <t>40218</t>
  </si>
  <si>
    <t>40219</t>
  </si>
  <si>
    <t>40220</t>
  </si>
  <si>
    <t>40221</t>
  </si>
  <si>
    <t>40223</t>
  </si>
  <si>
    <t>40224</t>
  </si>
  <si>
    <t>40225</t>
  </si>
  <si>
    <t>40305</t>
  </si>
  <si>
    <t>40341</t>
  </si>
  <si>
    <t>40342</t>
  </si>
  <si>
    <t>40343</t>
  </si>
  <si>
    <t>40344</t>
  </si>
  <si>
    <t>40345</t>
  </si>
  <si>
    <t>40348</t>
  </si>
  <si>
    <t>40349</t>
  </si>
  <si>
    <t>40381</t>
  </si>
  <si>
    <t>40382</t>
  </si>
  <si>
    <t>40383</t>
  </si>
  <si>
    <t>40384</t>
  </si>
  <si>
    <t>40401</t>
  </si>
  <si>
    <t>40402</t>
  </si>
  <si>
    <t>40421</t>
  </si>
  <si>
    <t>40447</t>
  </si>
  <si>
    <t>40448</t>
  </si>
  <si>
    <t>40503</t>
  </si>
  <si>
    <t>40522</t>
  </si>
  <si>
    <t>40544</t>
  </si>
  <si>
    <t>40601</t>
  </si>
  <si>
    <t>40602</t>
  </si>
  <si>
    <t>40604</t>
  </si>
  <si>
    <t>40605</t>
  </si>
  <si>
    <t>40608</t>
  </si>
  <si>
    <t>40609</t>
  </si>
  <si>
    <t>40621</t>
  </si>
  <si>
    <t>40642</t>
  </si>
  <si>
    <t>41201</t>
  </si>
  <si>
    <t>41202</t>
  </si>
  <si>
    <t>41203</t>
  </si>
  <si>
    <t>41204</t>
  </si>
  <si>
    <t>41205</t>
  </si>
  <si>
    <t>41206</t>
  </si>
  <si>
    <t>41207</t>
  </si>
  <si>
    <t>41208</t>
  </si>
  <si>
    <t>41341</t>
  </si>
  <si>
    <t>41345</t>
  </si>
  <si>
    <t>41346</t>
  </si>
  <si>
    <t>41387</t>
  </si>
  <si>
    <t>41401</t>
  </si>
  <si>
    <t>41423</t>
  </si>
  <si>
    <t>41424</t>
  </si>
  <si>
    <t>41425</t>
  </si>
  <si>
    <t>41441</t>
  </si>
  <si>
    <t>42201</t>
  </si>
  <si>
    <t>42202</t>
  </si>
  <si>
    <t>42203</t>
  </si>
  <si>
    <t>42204</t>
  </si>
  <si>
    <t>42205</t>
  </si>
  <si>
    <t>42207</t>
  </si>
  <si>
    <t>42208</t>
  </si>
  <si>
    <t>42209</t>
  </si>
  <si>
    <t>42210</t>
  </si>
  <si>
    <t>42211</t>
  </si>
  <si>
    <t>42212</t>
  </si>
  <si>
    <t>42307</t>
  </si>
  <si>
    <t>42308</t>
  </si>
  <si>
    <t>42321</t>
  </si>
  <si>
    <t>42322</t>
  </si>
  <si>
    <t>42323</t>
  </si>
  <si>
    <t>42383</t>
  </si>
  <si>
    <t>42391</t>
  </si>
  <si>
    <t>42411</t>
  </si>
  <si>
    <t>43202</t>
  </si>
  <si>
    <t>43203</t>
  </si>
  <si>
    <t>43204</t>
  </si>
  <si>
    <t>43205</t>
  </si>
  <si>
    <t>43206</t>
  </si>
  <si>
    <t>43208</t>
  </si>
  <si>
    <t>43210</t>
  </si>
  <si>
    <t>43211</t>
  </si>
  <si>
    <t>43212</t>
  </si>
  <si>
    <t>43213</t>
  </si>
  <si>
    <t>43214</t>
  </si>
  <si>
    <t>43348</t>
  </si>
  <si>
    <t>43364</t>
  </si>
  <si>
    <t>43367</t>
  </si>
  <si>
    <t>43368</t>
  </si>
  <si>
    <t>43403</t>
  </si>
  <si>
    <t>43404</t>
  </si>
  <si>
    <t>43423</t>
  </si>
  <si>
    <t>43424</t>
  </si>
  <si>
    <t>43425</t>
  </si>
  <si>
    <t>43428</t>
  </si>
  <si>
    <t>43432</t>
  </si>
  <si>
    <t>43433</t>
  </si>
  <si>
    <t>43441</t>
  </si>
  <si>
    <t>43442</t>
  </si>
  <si>
    <t>43443</t>
  </si>
  <si>
    <t>43444</t>
  </si>
  <si>
    <t>43447</t>
  </si>
  <si>
    <t>43482</t>
  </si>
  <si>
    <t>43484</t>
  </si>
  <si>
    <t>43501</t>
  </si>
  <si>
    <t>43505</t>
  </si>
  <si>
    <t>43506</t>
  </si>
  <si>
    <t>43507</t>
  </si>
  <si>
    <t>43510</t>
  </si>
  <si>
    <t>43511</t>
  </si>
  <si>
    <t>43512</t>
  </si>
  <si>
    <t>43513</t>
  </si>
  <si>
    <t>43514</t>
  </si>
  <si>
    <t>43531</t>
  </si>
  <si>
    <t>44201</t>
  </si>
  <si>
    <t>44202</t>
  </si>
  <si>
    <t>44203</t>
  </si>
  <si>
    <t>44204</t>
  </si>
  <si>
    <t>44205</t>
  </si>
  <si>
    <t>44206</t>
  </si>
  <si>
    <t>44207</t>
  </si>
  <si>
    <t>44208</t>
  </si>
  <si>
    <t>44209</t>
  </si>
  <si>
    <t>44210</t>
  </si>
  <si>
    <t>44211</t>
  </si>
  <si>
    <t>44212</t>
  </si>
  <si>
    <t>44322</t>
  </si>
  <si>
    <t>44341</t>
  </si>
  <si>
    <t>44461</t>
  </si>
  <si>
    <t>44462</t>
  </si>
  <si>
    <t>45201</t>
  </si>
  <si>
    <t>45202</t>
  </si>
  <si>
    <t>45203</t>
  </si>
  <si>
    <t>45204</t>
  </si>
  <si>
    <t>45205</t>
  </si>
  <si>
    <t>45206</t>
  </si>
  <si>
    <t>45207</t>
  </si>
  <si>
    <t>45208</t>
  </si>
  <si>
    <t>45209</t>
  </si>
  <si>
    <t>45341</t>
  </si>
  <si>
    <t>45361</t>
  </si>
  <si>
    <t>45382</t>
  </si>
  <si>
    <t>45383</t>
  </si>
  <si>
    <t>45401</t>
  </si>
  <si>
    <t>45402</t>
  </si>
  <si>
    <t>45403</t>
  </si>
  <si>
    <t>45404</t>
  </si>
  <si>
    <t>45405</t>
  </si>
  <si>
    <t>45406</t>
  </si>
  <si>
    <t>45421</t>
  </si>
  <si>
    <t>45429</t>
  </si>
  <si>
    <t>45430</t>
  </si>
  <si>
    <t>45441</t>
  </si>
  <si>
    <t>45442</t>
  </si>
  <si>
    <t>45443</t>
  </si>
  <si>
    <t>46201</t>
  </si>
  <si>
    <t>46203</t>
  </si>
  <si>
    <t>46204</t>
  </si>
  <si>
    <t>46206</t>
  </si>
  <si>
    <t>46208</t>
  </si>
  <si>
    <t>46210</t>
  </si>
  <si>
    <t>46213</t>
  </si>
  <si>
    <t>46214</t>
  </si>
  <si>
    <t>46215</t>
  </si>
  <si>
    <t>46216</t>
  </si>
  <si>
    <t>46217</t>
  </si>
  <si>
    <t>46303</t>
  </si>
  <si>
    <t>46304</t>
  </si>
  <si>
    <t>46392</t>
  </si>
  <si>
    <t>46404</t>
  </si>
  <si>
    <t>46452</t>
  </si>
  <si>
    <t>46468</t>
  </si>
  <si>
    <t>46482</t>
  </si>
  <si>
    <t>46490</t>
  </si>
  <si>
    <t>46491</t>
  </si>
  <si>
    <t>46492</t>
  </si>
  <si>
    <t>46501</t>
  </si>
  <si>
    <t>46502</t>
  </si>
  <si>
    <t>46523</t>
  </si>
  <si>
    <t>46524</t>
  </si>
  <si>
    <t>46525</t>
  </si>
  <si>
    <t>46527</t>
  </si>
  <si>
    <t>46529</t>
  </si>
  <si>
    <t>46530</t>
  </si>
  <si>
    <t>46531</t>
  </si>
  <si>
    <t>46532</t>
  </si>
  <si>
    <t>46533</t>
  </si>
  <si>
    <t>46534</t>
  </si>
  <si>
    <t>46535</t>
  </si>
  <si>
    <t>47201</t>
  </si>
  <si>
    <t>47205</t>
  </si>
  <si>
    <t>47207</t>
  </si>
  <si>
    <t>47208</t>
  </si>
  <si>
    <t>47209</t>
  </si>
  <si>
    <t>47210</t>
  </si>
  <si>
    <t>47211</t>
  </si>
  <si>
    <t>47212</t>
  </si>
  <si>
    <t>47213</t>
  </si>
  <si>
    <t>47301</t>
  </si>
  <si>
    <t>47302</t>
  </si>
  <si>
    <t>47303</t>
  </si>
  <si>
    <t>47306</t>
  </si>
  <si>
    <t>47308</t>
  </si>
  <si>
    <t>47311</t>
  </si>
  <si>
    <t>47313</t>
  </si>
  <si>
    <t>47314</t>
  </si>
  <si>
    <t>47315</t>
  </si>
  <si>
    <t>47324</t>
  </si>
  <si>
    <t>47325</t>
  </si>
  <si>
    <t>47326</t>
  </si>
  <si>
    <t>47327</t>
  </si>
  <si>
    <t>47328</t>
  </si>
  <si>
    <t>47329</t>
  </si>
  <si>
    <t>47348</t>
  </si>
  <si>
    <t>47350</t>
  </si>
  <si>
    <t>47353</t>
  </si>
  <si>
    <t>47354</t>
  </si>
  <si>
    <t>47355</t>
  </si>
  <si>
    <t>47356</t>
  </si>
  <si>
    <t>47357</t>
  </si>
  <si>
    <t>47358</t>
  </si>
  <si>
    <t>47359</t>
  </si>
  <si>
    <t>47360</t>
  </si>
  <si>
    <t>47361</t>
  </si>
  <si>
    <t>47375</t>
  </si>
  <si>
    <t>47381</t>
  </si>
  <si>
    <t>47382</t>
  </si>
  <si>
    <t>工種種別コード</t>
    <rPh sb="2" eb="4">
      <t>シュベツ</t>
    </rPh>
    <phoneticPr fontId="2"/>
  </si>
  <si>
    <t>名称</t>
  </si>
  <si>
    <t>構造コード</t>
    <rPh sb="0" eb="2">
      <t>コウゾウ</t>
    </rPh>
    <phoneticPr fontId="2"/>
  </si>
  <si>
    <t>使途コード</t>
    <rPh sb="0" eb="2">
      <t>シト</t>
    </rPh>
    <phoneticPr fontId="2"/>
  </si>
  <si>
    <t>A-1</t>
  </si>
  <si>
    <t>築堤（河川）</t>
  </si>
  <si>
    <t>鉄骨鉄筋ｺﾝｸﾘｰﾄ造</t>
  </si>
  <si>
    <t>居住専用</t>
  </si>
  <si>
    <t>A-2</t>
  </si>
  <si>
    <t>護岸（河川）</t>
  </si>
  <si>
    <t>鉄筋ｺﾝｸﾘｰﾄ造</t>
  </si>
  <si>
    <t>居住産業併用</t>
  </si>
  <si>
    <t>A-3</t>
  </si>
  <si>
    <t>浚渫（河川）</t>
  </si>
  <si>
    <t>鉄骨造</t>
  </si>
  <si>
    <t>事務所</t>
  </si>
  <si>
    <t>A-4</t>
  </si>
  <si>
    <t>構造物（河川）</t>
  </si>
  <si>
    <t>ｺﾝｸﾘｰﾄﾌﾞﾛｯｸ造</t>
  </si>
  <si>
    <t>店舗</t>
  </si>
  <si>
    <t>A-5</t>
  </si>
  <si>
    <t>ダム（河川）</t>
  </si>
  <si>
    <t>木造</t>
  </si>
  <si>
    <t>工場、作業所</t>
  </si>
  <si>
    <t>A-6</t>
  </si>
  <si>
    <t>砂防（河川）</t>
  </si>
  <si>
    <t>その他</t>
  </si>
  <si>
    <t>倉庫</t>
  </si>
  <si>
    <t>A-7</t>
  </si>
  <si>
    <t>その他（河川）</t>
  </si>
  <si>
    <t>学校</t>
  </si>
  <si>
    <t>A-8</t>
  </si>
  <si>
    <t>海岸工事</t>
  </si>
  <si>
    <t>病院診療所</t>
  </si>
  <si>
    <t>B-1</t>
  </si>
  <si>
    <t>改良（道路）</t>
  </si>
  <si>
    <t>B-2</t>
  </si>
  <si>
    <t>舗装（道路）</t>
  </si>
  <si>
    <t>B-3</t>
  </si>
  <si>
    <t>橋梁（道路）</t>
  </si>
  <si>
    <t>B-4</t>
  </si>
  <si>
    <t>ずい道（道路）</t>
  </si>
  <si>
    <t>B-5</t>
  </si>
  <si>
    <t>維持修繕（道路）</t>
  </si>
  <si>
    <t>B-6</t>
  </si>
  <si>
    <t>共同溝（道路）</t>
  </si>
  <si>
    <t>B-9</t>
  </si>
  <si>
    <t>その他（道路）</t>
  </si>
  <si>
    <t>C-1</t>
  </si>
  <si>
    <t>土地改良、区画整理（農林）</t>
  </si>
  <si>
    <t>C-2</t>
  </si>
  <si>
    <t>農道（農林）</t>
  </si>
  <si>
    <t>C-3</t>
  </si>
  <si>
    <t>農林その他（農林）</t>
  </si>
  <si>
    <t>D</t>
  </si>
  <si>
    <t>水産関係工事</t>
  </si>
  <si>
    <t>E</t>
  </si>
  <si>
    <t>上・工水道関係工事</t>
  </si>
  <si>
    <t>F</t>
  </si>
  <si>
    <t>土地造成、区画整理関係工事</t>
  </si>
  <si>
    <t>G</t>
  </si>
  <si>
    <t>公園関係工事</t>
  </si>
  <si>
    <t>H</t>
  </si>
  <si>
    <t>下水道関係工事</t>
  </si>
  <si>
    <t>I-1</t>
  </si>
  <si>
    <t>空港関係工事</t>
  </si>
  <si>
    <t>I-2</t>
  </si>
  <si>
    <t>港湾関係工事</t>
  </si>
  <si>
    <t>J</t>
  </si>
  <si>
    <t>鉄道、軌道関係工事</t>
  </si>
  <si>
    <t>K</t>
  </si>
  <si>
    <t>災害復旧関係工事</t>
  </si>
  <si>
    <t>L</t>
  </si>
  <si>
    <t>電線路工事</t>
  </si>
  <si>
    <t>M</t>
  </si>
  <si>
    <t>その他の公共土木工事</t>
  </si>
  <si>
    <t>M-1</t>
  </si>
  <si>
    <t>管工事（ガス管等）</t>
  </si>
  <si>
    <t>M-2</t>
  </si>
  <si>
    <t>ゴルフ場工事</t>
  </si>
  <si>
    <t>M-3</t>
  </si>
  <si>
    <t>構内環境整備工事</t>
  </si>
  <si>
    <t>M-4</t>
  </si>
  <si>
    <t>その他の土木工事</t>
  </si>
  <si>
    <t>N</t>
  </si>
  <si>
    <t>非木造新築（建築）</t>
    <phoneticPr fontId="2"/>
  </si>
  <si>
    <t>U</t>
    <phoneticPr fontId="2"/>
  </si>
  <si>
    <t>非木造増築（建築）</t>
    <phoneticPr fontId="2"/>
  </si>
  <si>
    <t>O</t>
  </si>
  <si>
    <t>非木造改築・改修（建築）</t>
  </si>
  <si>
    <t>P</t>
  </si>
  <si>
    <t>非木造解体（建築）</t>
  </si>
  <si>
    <t>Q</t>
  </si>
  <si>
    <t>木造新築（建築）</t>
    <phoneticPr fontId="2"/>
  </si>
  <si>
    <t>V</t>
    <phoneticPr fontId="2"/>
  </si>
  <si>
    <t>木造増築（建築）</t>
    <phoneticPr fontId="2"/>
  </si>
  <si>
    <t>R</t>
  </si>
  <si>
    <t>木造改築・改修（建築）</t>
  </si>
  <si>
    <t>S</t>
  </si>
  <si>
    <t>木造解体（建築）</t>
  </si>
  <si>
    <t>T</t>
  </si>
  <si>
    <t>修繕・模様替え（建築）</t>
  </si>
  <si>
    <t>010110</t>
  </si>
  <si>
    <t>010111</t>
  </si>
  <si>
    <t>010215</t>
  </si>
  <si>
    <t>010216</t>
  </si>
  <si>
    <t>010217</t>
  </si>
  <si>
    <t>010218</t>
  </si>
  <si>
    <t>010219</t>
  </si>
  <si>
    <t>010220</t>
  </si>
  <si>
    <t>010221</t>
  </si>
  <si>
    <t>010222</t>
  </si>
  <si>
    <t>010223</t>
  </si>
  <si>
    <t>010224</t>
  </si>
  <si>
    <t>010225</t>
  </si>
  <si>
    <t>010226</t>
  </si>
  <si>
    <t>010227</t>
  </si>
  <si>
    <t>010228</t>
  </si>
  <si>
    <t>010229</t>
  </si>
  <si>
    <t>010230</t>
  </si>
  <si>
    <t>010231</t>
  </si>
  <si>
    <t>010232</t>
  </si>
  <si>
    <t>010233</t>
  </si>
  <si>
    <t>010234</t>
  </si>
  <si>
    <t>010235</t>
  </si>
  <si>
    <t>010236</t>
  </si>
  <si>
    <t>010237</t>
  </si>
  <si>
    <t>010238</t>
  </si>
  <si>
    <t>010239</t>
  </si>
  <si>
    <t>010240</t>
  </si>
  <si>
    <t>010241</t>
  </si>
  <si>
    <t>010242</t>
  </si>
  <si>
    <t>010506</t>
  </si>
  <si>
    <t>010512</t>
  </si>
  <si>
    <t>010519</t>
  </si>
  <si>
    <t>010810</t>
  </si>
  <si>
    <t>011007</t>
  </si>
  <si>
    <t>011009</t>
  </si>
  <si>
    <t>011011</t>
  </si>
  <si>
    <t>011013</t>
  </si>
  <si>
    <t>011015</t>
  </si>
  <si>
    <t>011016</t>
  </si>
  <si>
    <t>011017</t>
  </si>
  <si>
    <t>011018</t>
  </si>
  <si>
    <t>011019</t>
  </si>
  <si>
    <t>011021</t>
  </si>
  <si>
    <t>011022</t>
  </si>
  <si>
    <t>011023</t>
  </si>
  <si>
    <t>012360</t>
  </si>
  <si>
    <t>013710</t>
  </si>
  <si>
    <t>014720</t>
  </si>
  <si>
    <t>015200</t>
  </si>
  <si>
    <t>015640</t>
  </si>
  <si>
    <t>015840</t>
  </si>
  <si>
    <t>015850</t>
  </si>
  <si>
    <t>015860</t>
  </si>
  <si>
    <t>016100</t>
  </si>
  <si>
    <t>020113</t>
  </si>
  <si>
    <t>020114</t>
  </si>
  <si>
    <t>020116</t>
  </si>
  <si>
    <t>020117</t>
  </si>
  <si>
    <t>020516</t>
  </si>
  <si>
    <t>020517</t>
  </si>
  <si>
    <t>020808</t>
  </si>
  <si>
    <t>020809</t>
  </si>
  <si>
    <t>022100</t>
  </si>
  <si>
    <t>024120</t>
  </si>
  <si>
    <t>030110</t>
  </si>
  <si>
    <t>030111</t>
  </si>
  <si>
    <t>030112</t>
  </si>
  <si>
    <t>030113</t>
  </si>
  <si>
    <t>030114</t>
  </si>
  <si>
    <t>030801</t>
  </si>
  <si>
    <t>032140</t>
  </si>
  <si>
    <t>032150</t>
  </si>
  <si>
    <t>032160</t>
  </si>
  <si>
    <t>033660</t>
  </si>
  <si>
    <t>035070</t>
  </si>
  <si>
    <t>040112</t>
  </si>
  <si>
    <t>040422</t>
  </si>
  <si>
    <t>040810</t>
  </si>
  <si>
    <t>040811</t>
  </si>
  <si>
    <t>040812</t>
  </si>
  <si>
    <t>041019</t>
  </si>
  <si>
    <t>041020</t>
  </si>
  <si>
    <t>041021</t>
  </si>
  <si>
    <t>041022</t>
  </si>
  <si>
    <t>041026</t>
  </si>
  <si>
    <t>041027</t>
  </si>
  <si>
    <t>041028</t>
  </si>
  <si>
    <t>042150</t>
  </si>
  <si>
    <t>045050</t>
  </si>
  <si>
    <t>046060</t>
  </si>
  <si>
    <t>050105</t>
  </si>
  <si>
    <t>050113</t>
  </si>
  <si>
    <t>050335</t>
  </si>
  <si>
    <t>050336</t>
  </si>
  <si>
    <t>050337</t>
  </si>
  <si>
    <t>050338</t>
  </si>
  <si>
    <t>050339</t>
  </si>
  <si>
    <t>050401</t>
  </si>
  <si>
    <t>050402</t>
  </si>
  <si>
    <t>050403</t>
  </si>
  <si>
    <t>050404</t>
  </si>
  <si>
    <t>050405</t>
  </si>
  <si>
    <t>050406</t>
  </si>
  <si>
    <t>050407</t>
  </si>
  <si>
    <t>050408</t>
  </si>
  <si>
    <t>050701</t>
  </si>
  <si>
    <t>052140</t>
  </si>
  <si>
    <t>052150</t>
  </si>
  <si>
    <t>053480</t>
  </si>
  <si>
    <t>053490</t>
  </si>
  <si>
    <t>060108</t>
  </si>
  <si>
    <t>060109</t>
  </si>
  <si>
    <t>060111</t>
  </si>
  <si>
    <t>060112</t>
  </si>
  <si>
    <t>060113</t>
  </si>
  <si>
    <t>060510</t>
  </si>
  <si>
    <t>060701</t>
  </si>
  <si>
    <t>060703</t>
  </si>
  <si>
    <t>060704</t>
  </si>
  <si>
    <t>060705</t>
  </si>
  <si>
    <t>060708</t>
  </si>
  <si>
    <t>060809</t>
  </si>
  <si>
    <t>070109</t>
  </si>
  <si>
    <t>070110</t>
  </si>
  <si>
    <t>070111</t>
  </si>
  <si>
    <t>070112</t>
  </si>
  <si>
    <t>070113</t>
  </si>
  <si>
    <t>070114</t>
  </si>
  <si>
    <t>070115</t>
  </si>
  <si>
    <t>070214</t>
  </si>
  <si>
    <t>072120</t>
  </si>
  <si>
    <t>072130</t>
  </si>
  <si>
    <t>072140</t>
  </si>
  <si>
    <t>073680</t>
  </si>
  <si>
    <t>074470</t>
  </si>
  <si>
    <t>080115</t>
  </si>
  <si>
    <t>080310</t>
  </si>
  <si>
    <t>080311</t>
  </si>
  <si>
    <t>080313</t>
  </si>
  <si>
    <t>080314</t>
  </si>
  <si>
    <t>080315</t>
  </si>
  <si>
    <t>080316</t>
  </si>
  <si>
    <t>080317</t>
  </si>
  <si>
    <t>080318</t>
  </si>
  <si>
    <t>080319</t>
  </si>
  <si>
    <t>080320</t>
  </si>
  <si>
    <t>080321</t>
  </si>
  <si>
    <t>080322</t>
  </si>
  <si>
    <t>080323</t>
  </si>
  <si>
    <t>080324</t>
  </si>
  <si>
    <t>080325</t>
  </si>
  <si>
    <t>080326</t>
  </si>
  <si>
    <t>080327</t>
  </si>
  <si>
    <t>080426</t>
  </si>
  <si>
    <t>080706</t>
  </si>
  <si>
    <t>080707</t>
  </si>
  <si>
    <t>080708</t>
  </si>
  <si>
    <t>080709</t>
  </si>
  <si>
    <t>080710</t>
  </si>
  <si>
    <t>080711</t>
  </si>
  <si>
    <t>080712</t>
  </si>
  <si>
    <t>080713</t>
  </si>
  <si>
    <t>082310</t>
  </si>
  <si>
    <t>082320</t>
  </si>
  <si>
    <t>082330</t>
  </si>
  <si>
    <t>082340</t>
  </si>
  <si>
    <t>082350</t>
  </si>
  <si>
    <t>082360</t>
  </si>
  <si>
    <t>090114</t>
  </si>
  <si>
    <t>090309</t>
  </si>
  <si>
    <t>090310</t>
  </si>
  <si>
    <t>090311</t>
  </si>
  <si>
    <t>090410</t>
  </si>
  <si>
    <t>090411</t>
  </si>
  <si>
    <t>090703</t>
  </si>
  <si>
    <t>092150</t>
  </si>
  <si>
    <t>092160</t>
  </si>
  <si>
    <t>094110</t>
  </si>
  <si>
    <t>100114</t>
  </si>
  <si>
    <t>100115</t>
  </si>
  <si>
    <t>100116</t>
  </si>
  <si>
    <t>100117</t>
  </si>
  <si>
    <t>100308</t>
  </si>
  <si>
    <t>100309</t>
  </si>
  <si>
    <t>100704</t>
  </si>
  <si>
    <t>100710</t>
  </si>
  <si>
    <t>100711</t>
  </si>
  <si>
    <t>100714</t>
  </si>
  <si>
    <t>100715</t>
  </si>
  <si>
    <t>100716</t>
  </si>
  <si>
    <t>100717</t>
  </si>
  <si>
    <t>100718</t>
  </si>
  <si>
    <t>100719</t>
  </si>
  <si>
    <t>100809</t>
  </si>
  <si>
    <t>102120</t>
  </si>
  <si>
    <t>104290</t>
  </si>
  <si>
    <t>104490</t>
  </si>
  <si>
    <t>110118</t>
  </si>
  <si>
    <t>110119</t>
  </si>
  <si>
    <t>110120</t>
  </si>
  <si>
    <t>110121</t>
  </si>
  <si>
    <t>110122</t>
  </si>
  <si>
    <t>110324</t>
  </si>
  <si>
    <t>110407</t>
  </si>
  <si>
    <t>110711</t>
  </si>
  <si>
    <t>110712</t>
  </si>
  <si>
    <t>111019</t>
  </si>
  <si>
    <t>111020</t>
  </si>
  <si>
    <t>111021</t>
  </si>
  <si>
    <t>111022</t>
  </si>
  <si>
    <t>111023</t>
  </si>
  <si>
    <t>111024</t>
  </si>
  <si>
    <t>112450</t>
  </si>
  <si>
    <t>112460</t>
  </si>
  <si>
    <t>113490</t>
  </si>
  <si>
    <t>120115</t>
  </si>
  <si>
    <t>120116</t>
  </si>
  <si>
    <t>120151</t>
  </si>
  <si>
    <t>120152</t>
  </si>
  <si>
    <t>120153</t>
  </si>
  <si>
    <t>120154</t>
  </si>
  <si>
    <t>120155</t>
  </si>
  <si>
    <t>120156</t>
  </si>
  <si>
    <t>120157</t>
  </si>
  <si>
    <t>120158</t>
  </si>
  <si>
    <t>120159</t>
  </si>
  <si>
    <t>120160</t>
  </si>
  <si>
    <t>120428</t>
  </si>
  <si>
    <t>120429</t>
  </si>
  <si>
    <t>120430</t>
  </si>
  <si>
    <t>120431</t>
  </si>
  <si>
    <t>120432</t>
  </si>
  <si>
    <t>120433</t>
  </si>
  <si>
    <t>120434</t>
  </si>
  <si>
    <t>121017</t>
  </si>
  <si>
    <t>121018</t>
  </si>
  <si>
    <t>121019</t>
  </si>
  <si>
    <t>121020</t>
  </si>
  <si>
    <t>121021</t>
  </si>
  <si>
    <t>121022</t>
  </si>
  <si>
    <t>121023</t>
  </si>
  <si>
    <t>121024</t>
  </si>
  <si>
    <t>122340</t>
  </si>
  <si>
    <t>122350</t>
  </si>
  <si>
    <t>122360</t>
  </si>
  <si>
    <t>122370</t>
  </si>
  <si>
    <t>122380</t>
  </si>
  <si>
    <t>122390</t>
  </si>
  <si>
    <t>124100</t>
  </si>
  <si>
    <t>130011</t>
  </si>
  <si>
    <t>130012</t>
  </si>
  <si>
    <t>130013</t>
  </si>
  <si>
    <t>130014</t>
  </si>
  <si>
    <t>130016</t>
  </si>
  <si>
    <t>130017</t>
  </si>
  <si>
    <t>130031</t>
  </si>
  <si>
    <t>130032</t>
  </si>
  <si>
    <t>130051</t>
  </si>
  <si>
    <t>130061</t>
  </si>
  <si>
    <t>130062</t>
  </si>
  <si>
    <t>130120</t>
  </si>
  <si>
    <t>130127</t>
  </si>
  <si>
    <t>130138</t>
  </si>
  <si>
    <t>130139</t>
  </si>
  <si>
    <t>130157</t>
  </si>
  <si>
    <t>130164</t>
  </si>
  <si>
    <t>130165</t>
  </si>
  <si>
    <t>130166</t>
  </si>
  <si>
    <t>130181</t>
  </si>
  <si>
    <t>130182</t>
  </si>
  <si>
    <t>130183</t>
  </si>
  <si>
    <t>130220</t>
  </si>
  <si>
    <t>130221</t>
  </si>
  <si>
    <t>130222</t>
  </si>
  <si>
    <t>130223</t>
  </si>
  <si>
    <t>130224</t>
  </si>
  <si>
    <t>130248</t>
  </si>
  <si>
    <t>130249</t>
  </si>
  <si>
    <t>130273</t>
  </si>
  <si>
    <t>130274</t>
  </si>
  <si>
    <t>130275</t>
  </si>
  <si>
    <t>130276</t>
  </si>
  <si>
    <t>130277</t>
  </si>
  <si>
    <t>130278</t>
  </si>
  <si>
    <t>130279</t>
  </si>
  <si>
    <t>130281</t>
  </si>
  <si>
    <t>130282</t>
  </si>
  <si>
    <t>130283</t>
  </si>
  <si>
    <t>130284</t>
  </si>
  <si>
    <t>130330</t>
  </si>
  <si>
    <t>130860</t>
  </si>
  <si>
    <t>130870</t>
  </si>
  <si>
    <t>140134</t>
  </si>
  <si>
    <t>140142</t>
  </si>
  <si>
    <t>140313</t>
  </si>
  <si>
    <t>140314</t>
  </si>
  <si>
    <t>140316</t>
  </si>
  <si>
    <t>140317</t>
  </si>
  <si>
    <t>140701</t>
  </si>
  <si>
    <t>140702</t>
  </si>
  <si>
    <t>140705</t>
  </si>
  <si>
    <t>140728</t>
  </si>
  <si>
    <t>141033</t>
  </si>
  <si>
    <t>141034</t>
  </si>
  <si>
    <t>141035</t>
  </si>
  <si>
    <t>141036</t>
  </si>
  <si>
    <t>141037</t>
  </si>
  <si>
    <t>141038</t>
  </si>
  <si>
    <t>141086</t>
  </si>
  <si>
    <t>141325</t>
  </si>
  <si>
    <t>141326</t>
  </si>
  <si>
    <t>141327</t>
  </si>
  <si>
    <t>141328</t>
  </si>
  <si>
    <t>141329</t>
  </si>
  <si>
    <t>141501</t>
  </si>
  <si>
    <t>141502</t>
  </si>
  <si>
    <t>141503</t>
  </si>
  <si>
    <t>141504</t>
  </si>
  <si>
    <t>141505</t>
  </si>
  <si>
    <t>141506</t>
  </si>
  <si>
    <t>141507</t>
  </si>
  <si>
    <t>141510</t>
  </si>
  <si>
    <t>141520</t>
  </si>
  <si>
    <t>141530</t>
  </si>
  <si>
    <t>141581</t>
  </si>
  <si>
    <t>141582</t>
  </si>
  <si>
    <t>141599</t>
  </si>
  <si>
    <t>150109</t>
  </si>
  <si>
    <t>150110</t>
  </si>
  <si>
    <t>150111</t>
  </si>
  <si>
    <t>150112</t>
  </si>
  <si>
    <t>150113</t>
  </si>
  <si>
    <t>150114</t>
  </si>
  <si>
    <t>150116</t>
  </si>
  <si>
    <t>150316</t>
  </si>
  <si>
    <t>150701</t>
  </si>
  <si>
    <t>150702</t>
  </si>
  <si>
    <t>150703</t>
  </si>
  <si>
    <t>150804</t>
  </si>
  <si>
    <t>151001</t>
  </si>
  <si>
    <t>151002</t>
  </si>
  <si>
    <t>151003</t>
  </si>
  <si>
    <t>151004</t>
  </si>
  <si>
    <t>151005</t>
  </si>
  <si>
    <t>151006</t>
  </si>
  <si>
    <t>151007</t>
  </si>
  <si>
    <t>151008</t>
  </si>
  <si>
    <t>151009</t>
  </si>
  <si>
    <t>151010</t>
  </si>
  <si>
    <t>新潟市　北区</t>
  </si>
  <si>
    <t>151011</t>
  </si>
  <si>
    <t>151012</t>
  </si>
  <si>
    <t>151013</t>
  </si>
  <si>
    <t>151014</t>
  </si>
  <si>
    <t>151017</t>
  </si>
  <si>
    <t>151018</t>
  </si>
  <si>
    <t>151019</t>
  </si>
  <si>
    <t>151020</t>
  </si>
  <si>
    <t>新潟市　東区</t>
  </si>
  <si>
    <t>151021</t>
  </si>
  <si>
    <t>151022</t>
  </si>
  <si>
    <t>151023</t>
  </si>
  <si>
    <t>151030</t>
  </si>
  <si>
    <t>新潟市　中央区</t>
  </si>
  <si>
    <t>151040</t>
  </si>
  <si>
    <t>新潟市　江南区</t>
  </si>
  <si>
    <t>151050</t>
  </si>
  <si>
    <t>新潟市　秋葉区</t>
  </si>
  <si>
    <t>151060</t>
  </si>
  <si>
    <t>新潟市　南区</t>
  </si>
  <si>
    <t>151070</t>
  </si>
  <si>
    <t>新潟市　西区</t>
  </si>
  <si>
    <t>151080</t>
  </si>
  <si>
    <t>新潟市　西蒲区</t>
  </si>
  <si>
    <t>151081</t>
  </si>
  <si>
    <t>151083</t>
  </si>
  <si>
    <t>151084</t>
  </si>
  <si>
    <t>151085</t>
  </si>
  <si>
    <t>151999</t>
  </si>
  <si>
    <t>152270</t>
  </si>
  <si>
    <t>160109</t>
  </si>
  <si>
    <t>160110</t>
  </si>
  <si>
    <t>160111</t>
  </si>
  <si>
    <t>162110</t>
  </si>
  <si>
    <t>170114</t>
  </si>
  <si>
    <t>170115</t>
  </si>
  <si>
    <t>170116</t>
  </si>
  <si>
    <t>170117</t>
  </si>
  <si>
    <t>170118</t>
  </si>
  <si>
    <t>170119</t>
  </si>
  <si>
    <t>170124</t>
  </si>
  <si>
    <t>170325</t>
  </si>
  <si>
    <t>172120</t>
  </si>
  <si>
    <t>180111</t>
  </si>
  <si>
    <t>180113</t>
  </si>
  <si>
    <t>182090</t>
  </si>
  <si>
    <t>182100</t>
  </si>
  <si>
    <t>184830</t>
  </si>
  <si>
    <t>190112</t>
  </si>
  <si>
    <t>190113</t>
  </si>
  <si>
    <t>190114</t>
  </si>
  <si>
    <t>190116</t>
  </si>
  <si>
    <t>190117</t>
  </si>
  <si>
    <t>190151</t>
  </si>
  <si>
    <t>190152</t>
  </si>
  <si>
    <t>190153</t>
  </si>
  <si>
    <t>190154</t>
  </si>
  <si>
    <t>190308</t>
  </si>
  <si>
    <t>190309</t>
  </si>
  <si>
    <t>190510</t>
  </si>
  <si>
    <t>190519</t>
  </si>
  <si>
    <t>190520</t>
  </si>
  <si>
    <t>190705</t>
  </si>
  <si>
    <t>190706</t>
  </si>
  <si>
    <t>190817</t>
  </si>
  <si>
    <t>192130</t>
  </si>
  <si>
    <t>192140</t>
  </si>
  <si>
    <t>193460</t>
  </si>
  <si>
    <t>193680</t>
  </si>
  <si>
    <t>200114</t>
  </si>
  <si>
    <t>200115</t>
  </si>
  <si>
    <t>200116</t>
  </si>
  <si>
    <t>200211</t>
  </si>
  <si>
    <t>200320</t>
  </si>
  <si>
    <t>200321</t>
  </si>
  <si>
    <t>200322</t>
  </si>
  <si>
    <t>200323</t>
  </si>
  <si>
    <t>200324</t>
  </si>
  <si>
    <t>200325</t>
  </si>
  <si>
    <t>200326</t>
  </si>
  <si>
    <t>200701</t>
  </si>
  <si>
    <t>200702</t>
  </si>
  <si>
    <t>200703</t>
  </si>
  <si>
    <t>200704</t>
  </si>
  <si>
    <t>200705</t>
  </si>
  <si>
    <t>202200</t>
  </si>
  <si>
    <t>203500</t>
  </si>
  <si>
    <t>204320</t>
  </si>
  <si>
    <t>204520</t>
  </si>
  <si>
    <t>205900</t>
  </si>
  <si>
    <t>210106</t>
  </si>
  <si>
    <t>210107</t>
  </si>
  <si>
    <t>210112</t>
  </si>
  <si>
    <t>210113</t>
  </si>
  <si>
    <t>210114</t>
  </si>
  <si>
    <t>210316</t>
  </si>
  <si>
    <t>210317</t>
  </si>
  <si>
    <t>210425</t>
  </si>
  <si>
    <t>220112</t>
  </si>
  <si>
    <t>220113</t>
  </si>
  <si>
    <t>220114</t>
  </si>
  <si>
    <t>220115</t>
  </si>
  <si>
    <t>220116</t>
  </si>
  <si>
    <t>220417</t>
  </si>
  <si>
    <t>220418</t>
  </si>
  <si>
    <t>221007</t>
  </si>
  <si>
    <t>221008</t>
  </si>
  <si>
    <t>221009</t>
  </si>
  <si>
    <t>221010</t>
  </si>
  <si>
    <t>221011</t>
  </si>
  <si>
    <t>221012</t>
  </si>
  <si>
    <t>221014</t>
  </si>
  <si>
    <t>221015</t>
  </si>
  <si>
    <t>221016</t>
  </si>
  <si>
    <t>221081</t>
  </si>
  <si>
    <t>221301</t>
  </si>
  <si>
    <t>221302</t>
  </si>
  <si>
    <t>221303</t>
  </si>
  <si>
    <t>221304</t>
  </si>
  <si>
    <t>221305</t>
  </si>
  <si>
    <t>221306</t>
  </si>
  <si>
    <t>221308</t>
  </si>
  <si>
    <t>221309</t>
  </si>
  <si>
    <t>221310</t>
  </si>
  <si>
    <t>浜松市　中区</t>
  </si>
  <si>
    <t>221312</t>
  </si>
  <si>
    <t>221314</t>
  </si>
  <si>
    <t>221320</t>
  </si>
  <si>
    <t>浜松市　東区</t>
  </si>
  <si>
    <t>221330</t>
  </si>
  <si>
    <t>浜松市　西区</t>
  </si>
  <si>
    <t>221340</t>
  </si>
  <si>
    <t>浜松市　南区</t>
  </si>
  <si>
    <t>221350</t>
  </si>
  <si>
    <t>浜松市　北区</t>
  </si>
  <si>
    <t>221360</t>
  </si>
  <si>
    <t>浜松市　浜北区</t>
  </si>
  <si>
    <t>221370</t>
  </si>
  <si>
    <t>浜松市　天竜区</t>
  </si>
  <si>
    <t>221381</t>
  </si>
  <si>
    <t>221382</t>
  </si>
  <si>
    <t>221383</t>
  </si>
  <si>
    <t>221399</t>
  </si>
  <si>
    <t>222260</t>
  </si>
  <si>
    <t>224290</t>
  </si>
  <si>
    <t>230104</t>
  </si>
  <si>
    <t>230105</t>
  </si>
  <si>
    <t>230106</t>
  </si>
  <si>
    <t>230107</t>
  </si>
  <si>
    <t>230108</t>
  </si>
  <si>
    <t>230109</t>
  </si>
  <si>
    <t>230110</t>
  </si>
  <si>
    <t>230111</t>
  </si>
  <si>
    <t>230119</t>
  </si>
  <si>
    <t>230120</t>
  </si>
  <si>
    <t>230151</t>
  </si>
  <si>
    <t>230152</t>
  </si>
  <si>
    <t>230153</t>
  </si>
  <si>
    <t>230154</t>
  </si>
  <si>
    <t>230156</t>
  </si>
  <si>
    <t>230157</t>
  </si>
  <si>
    <t>230213</t>
  </si>
  <si>
    <t>230214</t>
  </si>
  <si>
    <t>230215</t>
  </si>
  <si>
    <t>230216</t>
  </si>
  <si>
    <t>230217</t>
  </si>
  <si>
    <t>230218</t>
  </si>
  <si>
    <t>230412</t>
  </si>
  <si>
    <t>230803</t>
  </si>
  <si>
    <t>230804</t>
  </si>
  <si>
    <t>230805</t>
  </si>
  <si>
    <t>230806</t>
  </si>
  <si>
    <t>230807</t>
  </si>
  <si>
    <t>230808</t>
  </si>
  <si>
    <t>230809</t>
  </si>
  <si>
    <t>230810</t>
  </si>
  <si>
    <t>230811</t>
  </si>
  <si>
    <t>231011</t>
  </si>
  <si>
    <t>231012</t>
  </si>
  <si>
    <t>231013</t>
  </si>
  <si>
    <t>231014</t>
  </si>
  <si>
    <t>231015</t>
  </si>
  <si>
    <t>231016</t>
  </si>
  <si>
    <t>231017</t>
  </si>
  <si>
    <t>231018</t>
  </si>
  <si>
    <t>231019</t>
  </si>
  <si>
    <t>232330</t>
  </si>
  <si>
    <t>232340</t>
  </si>
  <si>
    <t>232350</t>
  </si>
  <si>
    <t>232360</t>
  </si>
  <si>
    <t>232370</t>
  </si>
  <si>
    <t>232380</t>
  </si>
  <si>
    <t>240103</t>
  </si>
  <si>
    <t>240110</t>
  </si>
  <si>
    <t>240111</t>
  </si>
  <si>
    <t>240112</t>
  </si>
  <si>
    <t>240113</t>
  </si>
  <si>
    <t>240114</t>
  </si>
  <si>
    <t>240251</t>
  </si>
  <si>
    <t>240252</t>
  </si>
  <si>
    <t>240253</t>
  </si>
  <si>
    <t>240254</t>
  </si>
  <si>
    <t>240255</t>
  </si>
  <si>
    <t>240256</t>
  </si>
  <si>
    <t>240257</t>
  </si>
  <si>
    <t>240258</t>
  </si>
  <si>
    <t>240259</t>
  </si>
  <si>
    <t>244720</t>
  </si>
  <si>
    <t>245430</t>
  </si>
  <si>
    <t>250111</t>
  </si>
  <si>
    <t>250113</t>
  </si>
  <si>
    <t>250208</t>
  </si>
  <si>
    <t>250209</t>
  </si>
  <si>
    <t>250210</t>
  </si>
  <si>
    <t>250211</t>
  </si>
  <si>
    <t>250212</t>
  </si>
  <si>
    <t>250213</t>
  </si>
  <si>
    <t>250303</t>
  </si>
  <si>
    <t>250304</t>
  </si>
  <si>
    <t>250305</t>
  </si>
  <si>
    <t>250306</t>
  </si>
  <si>
    <t>254250</t>
  </si>
  <si>
    <t>260113</t>
  </si>
  <si>
    <t>260114</t>
  </si>
  <si>
    <t>262130</t>
  </si>
  <si>
    <t>262140</t>
  </si>
  <si>
    <t>264070</t>
  </si>
  <si>
    <t>264650</t>
  </si>
  <si>
    <t>270116</t>
  </si>
  <si>
    <t>270117</t>
  </si>
  <si>
    <t>270118</t>
  </si>
  <si>
    <t>270151</t>
  </si>
  <si>
    <t>270812</t>
  </si>
  <si>
    <t>271016</t>
  </si>
  <si>
    <t>271017</t>
  </si>
  <si>
    <t>271023</t>
  </si>
  <si>
    <t>271024</t>
  </si>
  <si>
    <t>271025</t>
  </si>
  <si>
    <t>271055</t>
  </si>
  <si>
    <t>271057</t>
  </si>
  <si>
    <t>271058</t>
  </si>
  <si>
    <t>271060</t>
  </si>
  <si>
    <t>271401</t>
  </si>
  <si>
    <t>271402</t>
  </si>
  <si>
    <t>271404</t>
  </si>
  <si>
    <t>271405</t>
  </si>
  <si>
    <t>271406</t>
  </si>
  <si>
    <t>271407</t>
  </si>
  <si>
    <t>271408</t>
  </si>
  <si>
    <t>271409</t>
  </si>
  <si>
    <t>271410</t>
  </si>
  <si>
    <t>271411</t>
  </si>
  <si>
    <t>271412</t>
  </si>
  <si>
    <t>271413</t>
  </si>
  <si>
    <t>271414</t>
  </si>
  <si>
    <t>271420</t>
  </si>
  <si>
    <t>271430</t>
  </si>
  <si>
    <t>271440</t>
  </si>
  <si>
    <t>271450</t>
  </si>
  <si>
    <t>271460</t>
  </si>
  <si>
    <t>271470</t>
  </si>
  <si>
    <t>271482</t>
  </si>
  <si>
    <t>271499</t>
  </si>
  <si>
    <t>280116</t>
  </si>
  <si>
    <t>280223</t>
  </si>
  <si>
    <t>280501</t>
  </si>
  <si>
    <t>280502</t>
  </si>
  <si>
    <t>280503</t>
  </si>
  <si>
    <t>280504</t>
  </si>
  <si>
    <t>280505</t>
  </si>
  <si>
    <t>280506</t>
  </si>
  <si>
    <t>280507</t>
  </si>
  <si>
    <t>280508</t>
  </si>
  <si>
    <t>280509</t>
  </si>
  <si>
    <t>280510</t>
  </si>
  <si>
    <t>281028</t>
  </si>
  <si>
    <t>282280</t>
  </si>
  <si>
    <t>282290</t>
  </si>
  <si>
    <t>283650</t>
  </si>
  <si>
    <t>284460</t>
  </si>
  <si>
    <t>285860</t>
  </si>
  <si>
    <t>290105</t>
  </si>
  <si>
    <t>290106</t>
  </si>
  <si>
    <t>290109</t>
  </si>
  <si>
    <t>290110</t>
  </si>
  <si>
    <t>290111</t>
  </si>
  <si>
    <t>290112</t>
  </si>
  <si>
    <t>290113</t>
  </si>
  <si>
    <t>290114</t>
  </si>
  <si>
    <t>290115</t>
  </si>
  <si>
    <t>290116</t>
  </si>
  <si>
    <t>290317</t>
  </si>
  <si>
    <t>290318</t>
  </si>
  <si>
    <t>290319</t>
  </si>
  <si>
    <t>290321</t>
  </si>
  <si>
    <t>290322</t>
  </si>
  <si>
    <t>292120</t>
  </si>
  <si>
    <t>300320</t>
  </si>
  <si>
    <t>300323</t>
  </si>
  <si>
    <t>300324</t>
  </si>
  <si>
    <t>300326</t>
  </si>
  <si>
    <t>300327</t>
  </si>
  <si>
    <t>300328</t>
  </si>
  <si>
    <t>302080</t>
  </si>
  <si>
    <t>302090</t>
  </si>
  <si>
    <t>303040</t>
  </si>
  <si>
    <t>303660</t>
  </si>
  <si>
    <t>310109</t>
  </si>
  <si>
    <t>310110</t>
  </si>
  <si>
    <t>310111</t>
  </si>
  <si>
    <t>310112</t>
  </si>
  <si>
    <t>310503</t>
  </si>
  <si>
    <t>310504</t>
  </si>
  <si>
    <t>310505</t>
  </si>
  <si>
    <t>310701</t>
  </si>
  <si>
    <t>310702</t>
  </si>
  <si>
    <t>313720</t>
  </si>
  <si>
    <t>320108</t>
  </si>
  <si>
    <t>320109</t>
  </si>
  <si>
    <t>320110</t>
  </si>
  <si>
    <t>320111</t>
  </si>
  <si>
    <t>320112</t>
  </si>
  <si>
    <t>320407</t>
  </si>
  <si>
    <t>325050</t>
  </si>
  <si>
    <t>330118</t>
  </si>
  <si>
    <t>330119</t>
  </si>
  <si>
    <t>330120</t>
  </si>
  <si>
    <t>330121</t>
  </si>
  <si>
    <t>330263</t>
  </si>
  <si>
    <t>330501</t>
  </si>
  <si>
    <t>330502</t>
  </si>
  <si>
    <t>330503</t>
  </si>
  <si>
    <t>330705</t>
  </si>
  <si>
    <t>331002</t>
  </si>
  <si>
    <t>331004</t>
  </si>
  <si>
    <t>331005</t>
  </si>
  <si>
    <t>331006</t>
  </si>
  <si>
    <t>331007</t>
  </si>
  <si>
    <t>331008</t>
  </si>
  <si>
    <t>331009</t>
  </si>
  <si>
    <t>331010</t>
  </si>
  <si>
    <t>331011</t>
  </si>
  <si>
    <t>331012</t>
  </si>
  <si>
    <t>331013</t>
  </si>
  <si>
    <t>331014</t>
  </si>
  <si>
    <t>331016</t>
  </si>
  <si>
    <t>331017</t>
  </si>
  <si>
    <t>331019</t>
  </si>
  <si>
    <t>331020</t>
  </si>
  <si>
    <t>331021</t>
  </si>
  <si>
    <t>331030</t>
  </si>
  <si>
    <t>331040</t>
  </si>
  <si>
    <t>331099</t>
  </si>
  <si>
    <t>332160</t>
  </si>
  <si>
    <t>340107</t>
  </si>
  <si>
    <t>340109</t>
  </si>
  <si>
    <t>340110</t>
  </si>
  <si>
    <t>340112</t>
  </si>
  <si>
    <t>340113</t>
  </si>
  <si>
    <t>340115</t>
  </si>
  <si>
    <t>340209</t>
  </si>
  <si>
    <t>340407</t>
  </si>
  <si>
    <t>341011</t>
  </si>
  <si>
    <t>341012</t>
  </si>
  <si>
    <t>341013</t>
  </si>
  <si>
    <t>341014</t>
  </si>
  <si>
    <t>341015</t>
  </si>
  <si>
    <t>341016</t>
  </si>
  <si>
    <t>341017</t>
  </si>
  <si>
    <t>350109</t>
  </si>
  <si>
    <t>350110</t>
  </si>
  <si>
    <t>350111</t>
  </si>
  <si>
    <t>350112</t>
  </si>
  <si>
    <t>350113</t>
  </si>
  <si>
    <t>350333</t>
  </si>
  <si>
    <t>350710</t>
  </si>
  <si>
    <t>360112</t>
  </si>
  <si>
    <t>360113</t>
  </si>
  <si>
    <t>360114</t>
  </si>
  <si>
    <t>360115</t>
  </si>
  <si>
    <t>360116</t>
  </si>
  <si>
    <t>360117</t>
  </si>
  <si>
    <t>360118</t>
  </si>
  <si>
    <t>360311</t>
  </si>
  <si>
    <t>362080</t>
  </si>
  <si>
    <t>363870</t>
  </si>
  <si>
    <t>363880</t>
  </si>
  <si>
    <t>364890</t>
  </si>
  <si>
    <t>370109</t>
  </si>
  <si>
    <t>370110</t>
  </si>
  <si>
    <t>372080</t>
  </si>
  <si>
    <t>373240</t>
  </si>
  <si>
    <t>373870</t>
  </si>
  <si>
    <t>374060</t>
  </si>
  <si>
    <t>380108</t>
  </si>
  <si>
    <t>380109</t>
  </si>
  <si>
    <t>380110</t>
  </si>
  <si>
    <t>380111</t>
  </si>
  <si>
    <t>380112</t>
  </si>
  <si>
    <t>380118</t>
  </si>
  <si>
    <t>380151</t>
  </si>
  <si>
    <t>380152</t>
  </si>
  <si>
    <t>380153</t>
  </si>
  <si>
    <t>380154</t>
  </si>
  <si>
    <t>380155</t>
  </si>
  <si>
    <t>380703</t>
  </si>
  <si>
    <t>380704</t>
  </si>
  <si>
    <t>380705</t>
  </si>
  <si>
    <t>380801</t>
  </si>
  <si>
    <t>390115</t>
  </si>
  <si>
    <t>390116</t>
  </si>
  <si>
    <t>390117</t>
  </si>
  <si>
    <t>390119</t>
  </si>
  <si>
    <t>390120</t>
  </si>
  <si>
    <t>390211</t>
  </si>
  <si>
    <t>390701</t>
  </si>
  <si>
    <t>390702</t>
  </si>
  <si>
    <t>392110</t>
  </si>
  <si>
    <t>392120</t>
  </si>
  <si>
    <t>393870</t>
  </si>
  <si>
    <t>394120</t>
  </si>
  <si>
    <t>394280</t>
  </si>
  <si>
    <t>400110</t>
  </si>
  <si>
    <t>400111</t>
  </si>
  <si>
    <t>400112</t>
  </si>
  <si>
    <t>400113</t>
  </si>
  <si>
    <t>401021</t>
  </si>
  <si>
    <t>401022</t>
  </si>
  <si>
    <t>401023</t>
  </si>
  <si>
    <t>401024</t>
  </si>
  <si>
    <t>401025</t>
  </si>
  <si>
    <t>401027</t>
  </si>
  <si>
    <t>401029</t>
  </si>
  <si>
    <t>401031</t>
  </si>
  <si>
    <t>401312</t>
  </si>
  <si>
    <t>401313</t>
  </si>
  <si>
    <t>401314</t>
  </si>
  <si>
    <t>401315</t>
  </si>
  <si>
    <t>401316</t>
  </si>
  <si>
    <t>401317</t>
  </si>
  <si>
    <t>401318</t>
  </si>
  <si>
    <t>402260</t>
  </si>
  <si>
    <t>402270</t>
  </si>
  <si>
    <t>402280</t>
  </si>
  <si>
    <t>402290</t>
  </si>
  <si>
    <t>402300</t>
  </si>
  <si>
    <t>406100</t>
  </si>
  <si>
    <t>406250</t>
  </si>
  <si>
    <t>406460</t>
  </si>
  <si>
    <t>406470</t>
  </si>
  <si>
    <t>410111</t>
  </si>
  <si>
    <t>410112</t>
  </si>
  <si>
    <t>410113</t>
  </si>
  <si>
    <t>410114</t>
  </si>
  <si>
    <t>410116</t>
  </si>
  <si>
    <t>410117</t>
  </si>
  <si>
    <t>410207</t>
  </si>
  <si>
    <t>410312</t>
  </si>
  <si>
    <t>410313</t>
  </si>
  <si>
    <t>410314</t>
  </si>
  <si>
    <t>412090</t>
  </si>
  <si>
    <t>412100</t>
  </si>
  <si>
    <t>413270</t>
  </si>
  <si>
    <t>420107</t>
  </si>
  <si>
    <t>420109</t>
  </si>
  <si>
    <t>420110</t>
  </si>
  <si>
    <t>420111</t>
  </si>
  <si>
    <t>420113</t>
  </si>
  <si>
    <t>420115</t>
  </si>
  <si>
    <t>420215</t>
  </si>
  <si>
    <t>420247</t>
  </si>
  <si>
    <t>420248</t>
  </si>
  <si>
    <t>420249</t>
  </si>
  <si>
    <t>420250</t>
  </si>
  <si>
    <t>420251</t>
  </si>
  <si>
    <t>420411</t>
  </si>
  <si>
    <t>422130</t>
  </si>
  <si>
    <t>422140</t>
  </si>
  <si>
    <t>430109</t>
  </si>
  <si>
    <t>430110</t>
  </si>
  <si>
    <t>430111</t>
  </si>
  <si>
    <t>430701</t>
  </si>
  <si>
    <t>430702</t>
  </si>
  <si>
    <t>431001</t>
  </si>
  <si>
    <t>431002</t>
  </si>
  <si>
    <t>431003</t>
  </si>
  <si>
    <t>431004</t>
  </si>
  <si>
    <t>431005</t>
  </si>
  <si>
    <t>431006</t>
  </si>
  <si>
    <t>431007</t>
  </si>
  <si>
    <t>431008</t>
  </si>
  <si>
    <t>431010</t>
  </si>
  <si>
    <t>431011</t>
  </si>
  <si>
    <t>431012</t>
  </si>
  <si>
    <t>431013</t>
  </si>
  <si>
    <t>431014</t>
  </si>
  <si>
    <t>431015</t>
  </si>
  <si>
    <t>431016</t>
  </si>
  <si>
    <t>431020</t>
  </si>
  <si>
    <t>431021</t>
  </si>
  <si>
    <t>431022</t>
  </si>
  <si>
    <t>431023</t>
  </si>
  <si>
    <t>431024</t>
  </si>
  <si>
    <t>431025</t>
  </si>
  <si>
    <t>431026</t>
  </si>
  <si>
    <t>431030</t>
  </si>
  <si>
    <t>431040</t>
  </si>
  <si>
    <t>431050</t>
  </si>
  <si>
    <t>431099</t>
  </si>
  <si>
    <t>432150</t>
  </si>
  <si>
    <t>432160</t>
  </si>
  <si>
    <t>433690</t>
  </si>
  <si>
    <t>434680</t>
  </si>
  <si>
    <t>440108</t>
  </si>
  <si>
    <t>440109</t>
  </si>
  <si>
    <t>440110</t>
  </si>
  <si>
    <t>440111</t>
  </si>
  <si>
    <t>440221</t>
  </si>
  <si>
    <t>440317</t>
  </si>
  <si>
    <t>440701</t>
  </si>
  <si>
    <t>440702</t>
  </si>
  <si>
    <t>442130</t>
  </si>
  <si>
    <t>442140</t>
  </si>
  <si>
    <t>450110</t>
  </si>
  <si>
    <t>450111</t>
  </si>
  <si>
    <t>450112</t>
  </si>
  <si>
    <t>450701</t>
  </si>
  <si>
    <t>454310</t>
  </si>
  <si>
    <t>460407</t>
  </si>
  <si>
    <t>460811</t>
  </si>
  <si>
    <t>462180</t>
  </si>
  <si>
    <t>462190</t>
  </si>
  <si>
    <t>462200</t>
  </si>
  <si>
    <t>462210</t>
  </si>
  <si>
    <t>462220</t>
  </si>
  <si>
    <t>462230</t>
  </si>
  <si>
    <t>462240</t>
  </si>
  <si>
    <t>462250</t>
  </si>
  <si>
    <t>465050</t>
  </si>
  <si>
    <t>470111</t>
  </si>
  <si>
    <t>470112</t>
  </si>
  <si>
    <t>470113</t>
  </si>
  <si>
    <t>470316</t>
  </si>
  <si>
    <t>472140</t>
  </si>
  <si>
    <t>472141</t>
  </si>
  <si>
    <t>472150</t>
  </si>
  <si>
    <t>473620</t>
  </si>
  <si>
    <t>522600</t>
  </si>
  <si>
    <t>522700</t>
  </si>
  <si>
    <t>522800</t>
  </si>
  <si>
    <t>523020</t>
  </si>
  <si>
    <t>523030</t>
  </si>
  <si>
    <t>523610</t>
  </si>
  <si>
    <t>525110</t>
  </si>
  <si>
    <t>526220</t>
  </si>
  <si>
    <t>526230</t>
  </si>
  <si>
    <t>526400</t>
  </si>
  <si>
    <t>526500</t>
  </si>
  <si>
    <t>526600</t>
  </si>
  <si>
    <t>527300</t>
  </si>
  <si>
    <t>527400</t>
  </si>
  <si>
    <t>527410</t>
  </si>
  <si>
    <t>527500</t>
  </si>
  <si>
    <t>532100</t>
  </si>
  <si>
    <t>532200</t>
  </si>
  <si>
    <t>532300</t>
  </si>
  <si>
    <t>532600</t>
  </si>
  <si>
    <t>532700</t>
  </si>
  <si>
    <t>532800</t>
  </si>
  <si>
    <t>536000</t>
  </si>
  <si>
    <t>536100</t>
  </si>
  <si>
    <t>536200</t>
  </si>
  <si>
    <t>542600</t>
  </si>
  <si>
    <t>542700</t>
  </si>
  <si>
    <t>542800</t>
  </si>
  <si>
    <t>544310</t>
  </si>
  <si>
    <t>544700</t>
  </si>
  <si>
    <t>545200</t>
  </si>
  <si>
    <t>545300</t>
  </si>
  <si>
    <t>552600</t>
  </si>
  <si>
    <t>552700</t>
  </si>
  <si>
    <t>552800</t>
  </si>
  <si>
    <t>554300</t>
  </si>
  <si>
    <t>562600</t>
  </si>
  <si>
    <t>562700</t>
  </si>
  <si>
    <t>562800</t>
  </si>
  <si>
    <t>565500</t>
  </si>
  <si>
    <t>565600</t>
  </si>
  <si>
    <t>565700</t>
  </si>
  <si>
    <t>565800</t>
  </si>
  <si>
    <t>572600</t>
  </si>
  <si>
    <t>572700</t>
  </si>
  <si>
    <t>572800</t>
  </si>
  <si>
    <t>574720</t>
  </si>
  <si>
    <t>574730</t>
  </si>
  <si>
    <t>575200</t>
  </si>
  <si>
    <t>582600</t>
  </si>
  <si>
    <t>582700</t>
  </si>
  <si>
    <t>582800</t>
  </si>
  <si>
    <t>583110</t>
  </si>
  <si>
    <t>586500</t>
  </si>
  <si>
    <t>587100</t>
  </si>
  <si>
    <t>587200</t>
  </si>
  <si>
    <t>587300</t>
  </si>
  <si>
    <t>590000</t>
  </si>
  <si>
    <t>590100</t>
  </si>
  <si>
    <t>590210</t>
  </si>
  <si>
    <t>590310</t>
  </si>
  <si>
    <t>590410</t>
  </si>
  <si>
    <t>590516</t>
  </si>
  <si>
    <t>590517</t>
  </si>
  <si>
    <t>590518</t>
  </si>
  <si>
    <t>590519</t>
  </si>
  <si>
    <t>590520</t>
  </si>
  <si>
    <t>590521</t>
  </si>
  <si>
    <t>590710</t>
  </si>
  <si>
    <t>590810</t>
  </si>
  <si>
    <t>590999</t>
  </si>
  <si>
    <t>632215</t>
  </si>
  <si>
    <t>711120</t>
  </si>
  <si>
    <t>712111</t>
  </si>
  <si>
    <t>720110</t>
  </si>
  <si>
    <t>720214</t>
  </si>
  <si>
    <t>720325</t>
  </si>
  <si>
    <t>720326</t>
  </si>
  <si>
    <t>720522</t>
  </si>
  <si>
    <t>720815</t>
  </si>
  <si>
    <t>720816</t>
  </si>
  <si>
    <t>720817</t>
  </si>
  <si>
    <t>720818</t>
  </si>
  <si>
    <t>721117</t>
  </si>
  <si>
    <t>721118</t>
  </si>
  <si>
    <t>722200</t>
  </si>
  <si>
    <t>722299</t>
  </si>
  <si>
    <t>722300</t>
  </si>
  <si>
    <t>722399</t>
  </si>
  <si>
    <t>722400</t>
  </si>
  <si>
    <t>722499</t>
  </si>
  <si>
    <t>722500</t>
  </si>
  <si>
    <t>722599</t>
  </si>
  <si>
    <t>722999</t>
  </si>
  <si>
    <t>723100</t>
  </si>
  <si>
    <t>723300</t>
  </si>
  <si>
    <t>723399</t>
  </si>
  <si>
    <t>723499</t>
  </si>
  <si>
    <t>723500</t>
  </si>
  <si>
    <t>723599</t>
  </si>
  <si>
    <t>723600</t>
  </si>
  <si>
    <t>723699</t>
  </si>
  <si>
    <t>723999</t>
  </si>
  <si>
    <t>724100</t>
  </si>
  <si>
    <t>724200</t>
  </si>
  <si>
    <t>724300</t>
  </si>
  <si>
    <t>724399</t>
  </si>
  <si>
    <t>724400</t>
  </si>
  <si>
    <t>724499</t>
  </si>
  <si>
    <t>724500</t>
  </si>
  <si>
    <t>724599</t>
  </si>
  <si>
    <t>724600</t>
  </si>
  <si>
    <t>724699</t>
  </si>
  <si>
    <t>724999</t>
  </si>
  <si>
    <t>731209</t>
  </si>
  <si>
    <t>731225</t>
  </si>
  <si>
    <t>731227</t>
  </si>
  <si>
    <t>731235</t>
  </si>
  <si>
    <t>731237</t>
  </si>
  <si>
    <t>731256</t>
  </si>
  <si>
    <t>731257</t>
  </si>
  <si>
    <t>731266</t>
  </si>
  <si>
    <t>731273</t>
  </si>
  <si>
    <t>731299</t>
  </si>
  <si>
    <t>731399</t>
  </si>
  <si>
    <t>731499</t>
  </si>
  <si>
    <t>731599</t>
  </si>
  <si>
    <t>731699</t>
  </si>
  <si>
    <t>732210</t>
  </si>
  <si>
    <t>732304</t>
  </si>
  <si>
    <t>732380</t>
  </si>
  <si>
    <t>732381</t>
  </si>
  <si>
    <t>732389</t>
  </si>
  <si>
    <t>732399</t>
  </si>
  <si>
    <t>732801</t>
  </si>
  <si>
    <t>733214</t>
  </si>
  <si>
    <t>737114</t>
  </si>
  <si>
    <t>737115</t>
  </si>
  <si>
    <t>737162</t>
  </si>
  <si>
    <t>737176</t>
  </si>
  <si>
    <t>737180</t>
  </si>
  <si>
    <t>737181</t>
  </si>
  <si>
    <t>737182</t>
  </si>
  <si>
    <t>737183</t>
  </si>
  <si>
    <t>737184</t>
  </si>
  <si>
    <t>737185</t>
  </si>
  <si>
    <t>737191</t>
  </si>
  <si>
    <t>737194</t>
  </si>
  <si>
    <t>737195</t>
  </si>
  <si>
    <t>737204</t>
  </si>
  <si>
    <t>737207</t>
  </si>
  <si>
    <t>737209</t>
  </si>
  <si>
    <t>737210</t>
  </si>
  <si>
    <t>737211</t>
  </si>
  <si>
    <t>737366</t>
  </si>
  <si>
    <t>737466</t>
  </si>
  <si>
    <t>737468</t>
  </si>
  <si>
    <t>737516</t>
  </si>
  <si>
    <t>737526</t>
  </si>
  <si>
    <t>737527</t>
  </si>
  <si>
    <t>737528</t>
  </si>
  <si>
    <t>737559</t>
  </si>
  <si>
    <t>737564</t>
  </si>
  <si>
    <t>738210</t>
  </si>
  <si>
    <t>739100</t>
  </si>
  <si>
    <t>739999</t>
  </si>
  <si>
    <t>760323</t>
  </si>
  <si>
    <t>760324</t>
  </si>
  <si>
    <t>773501</t>
  </si>
  <si>
    <t>773599</t>
  </si>
  <si>
    <t>810010</t>
  </si>
  <si>
    <t>810020</t>
  </si>
  <si>
    <t>810030</t>
  </si>
  <si>
    <t>810040</t>
  </si>
  <si>
    <t>810050</t>
  </si>
  <si>
    <t>810099</t>
  </si>
  <si>
    <t>810121</t>
  </si>
  <si>
    <t>810122</t>
  </si>
  <si>
    <t>810199</t>
  </si>
  <si>
    <t>810214</t>
  </si>
  <si>
    <t>810299</t>
  </si>
  <si>
    <t>810399</t>
  </si>
  <si>
    <t>810420</t>
  </si>
  <si>
    <t>810499</t>
  </si>
  <si>
    <t>810599</t>
  </si>
  <si>
    <t>810699</t>
  </si>
  <si>
    <t>810712</t>
  </si>
  <si>
    <t>810799</t>
  </si>
  <si>
    <t>810818</t>
  </si>
  <si>
    <t>810899</t>
  </si>
  <si>
    <t>810999</t>
  </si>
  <si>
    <t>811021</t>
  </si>
  <si>
    <t>811022</t>
  </si>
  <si>
    <t>811099</t>
  </si>
  <si>
    <t>811117</t>
  </si>
  <si>
    <t>811118</t>
  </si>
  <si>
    <t>825100</t>
  </si>
  <si>
    <t>829200</t>
  </si>
  <si>
    <t>829300</t>
  </si>
  <si>
    <t>852800</t>
  </si>
  <si>
    <t>865500</t>
  </si>
  <si>
    <t>872100</t>
  </si>
  <si>
    <t>872200</t>
  </si>
  <si>
    <t>872600</t>
  </si>
  <si>
    <t>872800</t>
  </si>
  <si>
    <t>882900</t>
  </si>
  <si>
    <t>895400</t>
  </si>
  <si>
    <t>902312</t>
  </si>
  <si>
    <t>902313</t>
  </si>
  <si>
    <t>913100</t>
  </si>
  <si>
    <t>913200</t>
  </si>
  <si>
    <t>918110</t>
  </si>
  <si>
    <t>918120</t>
  </si>
  <si>
    <t>918500</t>
  </si>
  <si>
    <t>923800</t>
  </si>
  <si>
    <t>923900</t>
  </si>
  <si>
    <t>961105</t>
  </si>
  <si>
    <t>961185</t>
  </si>
  <si>
    <t>961190</t>
  </si>
  <si>
    <t>961195</t>
  </si>
  <si>
    <t>961211</t>
  </si>
  <si>
    <t>961212</t>
  </si>
  <si>
    <t>961230</t>
  </si>
  <si>
    <t>961271</t>
  </si>
  <si>
    <t>961272</t>
  </si>
  <si>
    <t>961280</t>
  </si>
  <si>
    <t>981100</t>
  </si>
  <si>
    <t>981200</t>
  </si>
  <si>
    <t>981300</t>
  </si>
  <si>
    <t>981400</t>
  </si>
  <si>
    <t>981500</t>
  </si>
  <si>
    <t>981999</t>
  </si>
  <si>
    <t>990999</t>
  </si>
  <si>
    <t>991110</t>
  </si>
  <si>
    <t>991120</t>
  </si>
  <si>
    <t>991210</t>
  </si>
  <si>
    <t>991310</t>
  </si>
  <si>
    <t>991410</t>
  </si>
  <si>
    <t>991510</t>
  </si>
  <si>
    <t>991520</t>
  </si>
  <si>
    <t>991610</t>
  </si>
  <si>
    <t>991710</t>
  </si>
  <si>
    <t>991720</t>
  </si>
  <si>
    <t>991730</t>
  </si>
  <si>
    <t>991810</t>
  </si>
  <si>
    <t>991999</t>
  </si>
  <si>
    <t>993000</t>
  </si>
  <si>
    <t>993100</t>
  </si>
  <si>
    <t>993200</t>
  </si>
  <si>
    <t>993300</t>
  </si>
  <si>
    <t>993400</t>
  </si>
  <si>
    <t>993500</t>
  </si>
  <si>
    <t>993600</t>
  </si>
  <si>
    <t>993700</t>
  </si>
  <si>
    <t>993800</t>
  </si>
  <si>
    <t>993900</t>
  </si>
  <si>
    <t>993950</t>
  </si>
  <si>
    <t>993999</t>
  </si>
  <si>
    <t>994100</t>
  </si>
  <si>
    <t>994999</t>
  </si>
  <si>
    <t>01236</t>
  </si>
  <si>
    <t>01371</t>
  </si>
  <si>
    <t>01472</t>
  </si>
  <si>
    <t>01520</t>
  </si>
  <si>
    <t>01564</t>
  </si>
  <si>
    <t>01584</t>
  </si>
  <si>
    <t>01585</t>
  </si>
  <si>
    <t>01586</t>
  </si>
  <si>
    <t>01610</t>
  </si>
  <si>
    <t>02210</t>
  </si>
  <si>
    <t>02412</t>
  </si>
  <si>
    <t>03214</t>
  </si>
  <si>
    <t>03215</t>
  </si>
  <si>
    <t>03216</t>
  </si>
  <si>
    <t>03366</t>
  </si>
  <si>
    <t>03507</t>
  </si>
  <si>
    <t>04215</t>
  </si>
  <si>
    <t>04505</t>
  </si>
  <si>
    <t>04606</t>
  </si>
  <si>
    <t>05214</t>
  </si>
  <si>
    <t>05215</t>
  </si>
  <si>
    <t>05348</t>
  </si>
  <si>
    <t>05349</t>
  </si>
  <si>
    <t>07212</t>
  </si>
  <si>
    <t>07213</t>
  </si>
  <si>
    <t>07214</t>
  </si>
  <si>
    <t>07368</t>
  </si>
  <si>
    <t>07447</t>
  </si>
  <si>
    <t>08231</t>
  </si>
  <si>
    <t>08232</t>
  </si>
  <si>
    <t>08233</t>
  </si>
  <si>
    <t>08234</t>
  </si>
  <si>
    <t>08235</t>
  </si>
  <si>
    <t>08236</t>
  </si>
  <si>
    <t>09215</t>
  </si>
  <si>
    <t>09216</t>
  </si>
  <si>
    <t>09411</t>
  </si>
  <si>
    <t>10212</t>
  </si>
  <si>
    <t>10429</t>
  </si>
  <si>
    <t>10449</t>
  </si>
  <si>
    <t>11245</t>
  </si>
  <si>
    <t>11246</t>
  </si>
  <si>
    <t>11349</t>
  </si>
  <si>
    <t>12234</t>
  </si>
  <si>
    <t>12235</t>
  </si>
  <si>
    <t>12236</t>
  </si>
  <si>
    <t>12237</t>
  </si>
  <si>
    <t>12238</t>
  </si>
  <si>
    <t>12239</t>
  </si>
  <si>
    <t>12410</t>
  </si>
  <si>
    <t>14150</t>
  </si>
  <si>
    <t>14151</t>
  </si>
  <si>
    <t>14152</t>
  </si>
  <si>
    <t>14153</t>
  </si>
  <si>
    <t>15100</t>
  </si>
  <si>
    <t>15101</t>
  </si>
  <si>
    <t>15102</t>
  </si>
  <si>
    <t>15103</t>
  </si>
  <si>
    <t>15104</t>
  </si>
  <si>
    <t>15105</t>
  </si>
  <si>
    <t>15106</t>
  </si>
  <si>
    <t>15107</t>
  </si>
  <si>
    <t>15108</t>
  </si>
  <si>
    <t>15227</t>
  </si>
  <si>
    <t>16211</t>
  </si>
  <si>
    <t>17212</t>
  </si>
  <si>
    <t>18209</t>
  </si>
  <si>
    <t>18210</t>
  </si>
  <si>
    <t>18483</t>
  </si>
  <si>
    <t>19213</t>
  </si>
  <si>
    <t>19214</t>
  </si>
  <si>
    <t>19346</t>
  </si>
  <si>
    <t>19368</t>
  </si>
  <si>
    <t>20220</t>
  </si>
  <si>
    <t>20350</t>
  </si>
  <si>
    <t>20432</t>
  </si>
  <si>
    <t>20452</t>
  </si>
  <si>
    <t>20590</t>
  </si>
  <si>
    <t>22130</t>
  </si>
  <si>
    <t>22131</t>
  </si>
  <si>
    <t>22132</t>
  </si>
  <si>
    <t>22133</t>
  </si>
  <si>
    <t>22134</t>
  </si>
  <si>
    <t>22135</t>
  </si>
  <si>
    <t>22136</t>
  </si>
  <si>
    <t>22137</t>
  </si>
  <si>
    <t>22226</t>
  </si>
  <si>
    <t>22429</t>
  </si>
  <si>
    <t>23233</t>
  </si>
  <si>
    <t>23234</t>
  </si>
  <si>
    <t>23235</t>
  </si>
  <si>
    <t>23236</t>
  </si>
  <si>
    <t>23237</t>
  </si>
  <si>
    <t>23238</t>
  </si>
  <si>
    <t>24472</t>
  </si>
  <si>
    <t>24543</t>
  </si>
  <si>
    <t>25425</t>
  </si>
  <si>
    <t>26213</t>
  </si>
  <si>
    <t>26214</t>
  </si>
  <si>
    <t>26407</t>
  </si>
  <si>
    <t>26465</t>
  </si>
  <si>
    <t>27140</t>
  </si>
  <si>
    <t>27141</t>
  </si>
  <si>
    <t>27142</t>
  </si>
  <si>
    <t>27143</t>
  </si>
  <si>
    <t>27144</t>
  </si>
  <si>
    <t>27145</t>
  </si>
  <si>
    <t>27146</t>
  </si>
  <si>
    <t>27147</t>
  </si>
  <si>
    <t>28228</t>
  </si>
  <si>
    <t>28229</t>
  </si>
  <si>
    <t>28365</t>
  </si>
  <si>
    <t>28446</t>
  </si>
  <si>
    <t>28586</t>
  </si>
  <si>
    <t>29212</t>
  </si>
  <si>
    <t>30208</t>
  </si>
  <si>
    <t>30209</t>
  </si>
  <si>
    <t>30304</t>
  </si>
  <si>
    <t>30366</t>
  </si>
  <si>
    <t>31372</t>
  </si>
  <si>
    <t>32505</t>
  </si>
  <si>
    <t>33100</t>
  </si>
  <si>
    <t>33101</t>
  </si>
  <si>
    <t>33102</t>
  </si>
  <si>
    <t>33103</t>
  </si>
  <si>
    <t>33104</t>
  </si>
  <si>
    <t>33216</t>
  </si>
  <si>
    <t>36208</t>
  </si>
  <si>
    <t>36387</t>
  </si>
  <si>
    <t>36388</t>
  </si>
  <si>
    <t>36489</t>
  </si>
  <si>
    <t>37208</t>
  </si>
  <si>
    <t>37324</t>
  </si>
  <si>
    <t>37387</t>
  </si>
  <si>
    <t>37406</t>
  </si>
  <si>
    <t>39211</t>
  </si>
  <si>
    <t>39212</t>
  </si>
  <si>
    <t>39387</t>
  </si>
  <si>
    <t>39412</t>
  </si>
  <si>
    <t>39428</t>
  </si>
  <si>
    <t>40226</t>
  </si>
  <si>
    <t>40227</t>
  </si>
  <si>
    <t>40228</t>
  </si>
  <si>
    <t>40229</t>
  </si>
  <si>
    <t>40230</t>
  </si>
  <si>
    <t>40610</t>
  </si>
  <si>
    <t>40625</t>
  </si>
  <si>
    <t>40646</t>
  </si>
  <si>
    <t>40647</t>
  </si>
  <si>
    <t>41209</t>
  </si>
  <si>
    <t>41210</t>
  </si>
  <si>
    <t>41327</t>
  </si>
  <si>
    <t>42213</t>
  </si>
  <si>
    <t>42214</t>
  </si>
  <si>
    <t>43100</t>
  </si>
  <si>
    <t>43101</t>
  </si>
  <si>
    <t>43102</t>
  </si>
  <si>
    <t>43103</t>
  </si>
  <si>
    <t>43104</t>
  </si>
  <si>
    <t>43105</t>
  </si>
  <si>
    <t>43215</t>
  </si>
  <si>
    <t>43216</t>
  </si>
  <si>
    <t>43369</t>
  </si>
  <si>
    <t>43468</t>
  </si>
  <si>
    <t>44213</t>
  </si>
  <si>
    <t>44214</t>
  </si>
  <si>
    <t>45431</t>
  </si>
  <si>
    <t>46218</t>
  </si>
  <si>
    <t>46219</t>
  </si>
  <si>
    <t>46220</t>
  </si>
  <si>
    <t>46221</t>
  </si>
  <si>
    <t>46222</t>
  </si>
  <si>
    <t>46223</t>
  </si>
  <si>
    <t>46224</t>
  </si>
  <si>
    <t>46225</t>
  </si>
  <si>
    <t>46505</t>
  </si>
  <si>
    <t>47214</t>
  </si>
  <si>
    <t>47215</t>
  </si>
  <si>
    <t>47362</t>
  </si>
  <si>
    <t>コード</t>
  </si>
  <si>
    <t>日本建設業連合会加盟会社</t>
  </si>
  <si>
    <t>建築業協会加盟会社</t>
  </si>
  <si>
    <t>日本土木工業協会加盟会社</t>
  </si>
  <si>
    <t>各県建設業協会加盟会社</t>
  </si>
  <si>
    <t>プレハブ建築協会加盟会社</t>
  </si>
  <si>
    <t>日本ツーバイフォー建築協会加盟会社</t>
  </si>
  <si>
    <t>日本木造住宅産業協会加盟会社</t>
  </si>
  <si>
    <t>各県建物解体業協会加盟会社</t>
  </si>
  <si>
    <t>住宅産業解体処理業連絡協議会加盟会社</t>
  </si>
  <si>
    <t>その他の加盟団体又は団体に属さない</t>
  </si>
  <si>
    <t>非木造新築（建築）</t>
  </si>
  <si>
    <t>U</t>
  </si>
  <si>
    <t>非木造増築（建築）</t>
  </si>
  <si>
    <t>木造新築（建築）</t>
  </si>
  <si>
    <t>V</t>
  </si>
  <si>
    <t>木造増築（建築）</t>
  </si>
  <si>
    <t>大</t>
    <rPh sb="0" eb="1">
      <t>ダイ</t>
    </rPh>
    <phoneticPr fontId="28"/>
  </si>
  <si>
    <t>中</t>
    <rPh sb="0" eb="1">
      <t>チュウ</t>
    </rPh>
    <phoneticPr fontId="28"/>
  </si>
  <si>
    <t>小</t>
    <rPh sb="0" eb="1">
      <t>ショウ</t>
    </rPh>
    <phoneticPr fontId="28"/>
  </si>
  <si>
    <t>県</t>
    <rPh sb="0" eb="1">
      <t>ケン</t>
    </rPh>
    <phoneticPr fontId="28"/>
  </si>
  <si>
    <t>市町</t>
    <rPh sb="0" eb="1">
      <t>シ</t>
    </rPh>
    <rPh sb="1" eb="2">
      <t>マチ</t>
    </rPh>
    <phoneticPr fontId="28"/>
  </si>
  <si>
    <t>種</t>
    <rPh sb="0" eb="1">
      <t>シュ</t>
    </rPh>
    <phoneticPr fontId="28"/>
  </si>
  <si>
    <t>都道府県：</t>
    <rPh sb="0" eb="4">
      <t>トドウフケン</t>
    </rPh>
    <phoneticPr fontId="28"/>
  </si>
  <si>
    <t>住所コード</t>
    <rPh sb="0" eb="2">
      <t>ジュウショ</t>
    </rPh>
    <phoneticPr fontId="28"/>
  </si>
  <si>
    <t>市区町村：</t>
    <rPh sb="0" eb="2">
      <t>シク</t>
    </rPh>
    <rPh sb="2" eb="4">
      <t>チョウソン</t>
    </rPh>
    <phoneticPr fontId="28"/>
  </si>
  <si>
    <t/>
  </si>
  <si>
    <t>発注機関を選択</t>
    <rPh sb="5" eb="7">
      <t>センタク</t>
    </rPh>
    <phoneticPr fontId="2"/>
  </si>
  <si>
    <t>大分類</t>
    <rPh sb="0" eb="3">
      <t>ダイブンルイ</t>
    </rPh>
    <phoneticPr fontId="28"/>
  </si>
  <si>
    <t>発注機関コード</t>
    <rPh sb="0" eb="2">
      <t>ハッチュウ</t>
    </rPh>
    <rPh sb="2" eb="4">
      <t>キカン</t>
    </rPh>
    <phoneticPr fontId="28"/>
  </si>
  <si>
    <t>中分類</t>
    <rPh sb="0" eb="3">
      <t>チュウブンルイ</t>
    </rPh>
    <phoneticPr fontId="28"/>
  </si>
  <si>
    <t>小分類</t>
    <rPh sb="0" eb="1">
      <t>ショウ</t>
    </rPh>
    <rPh sb="1" eb="3">
      <t>ブンルイ</t>
    </rPh>
    <phoneticPr fontId="28"/>
  </si>
  <si>
    <t>K</t>
    <phoneticPr fontId="28"/>
  </si>
  <si>
    <t>L</t>
    <phoneticPr fontId="28"/>
  </si>
  <si>
    <t>M</t>
    <phoneticPr fontId="28"/>
  </si>
  <si>
    <t>N</t>
    <phoneticPr fontId="28"/>
  </si>
  <si>
    <t>O</t>
    <phoneticPr fontId="28"/>
  </si>
  <si>
    <t>T</t>
    <phoneticPr fontId="28"/>
  </si>
  <si>
    <t>U</t>
    <phoneticPr fontId="28"/>
  </si>
  <si>
    <t>AE</t>
    <phoneticPr fontId="28"/>
  </si>
  <si>
    <t>AF</t>
    <phoneticPr fontId="28"/>
  </si>
  <si>
    <t>AY</t>
    <phoneticPr fontId="28"/>
  </si>
  <si>
    <t>AZ</t>
    <phoneticPr fontId="28"/>
  </si>
  <si>
    <t>工事種別コード</t>
    <rPh sb="0" eb="2">
      <t>コウジ</t>
    </rPh>
    <rPh sb="2" eb="4">
      <t>シュベツ</t>
    </rPh>
    <phoneticPr fontId="28"/>
  </si>
  <si>
    <t>構造コード</t>
    <rPh sb="0" eb="2">
      <t>コウゾウ</t>
    </rPh>
    <phoneticPr fontId="28"/>
  </si>
  <si>
    <t>大分類リスト</t>
    <rPh sb="0" eb="3">
      <t>ダイブンルイ</t>
    </rPh>
    <phoneticPr fontId="28"/>
  </si>
  <si>
    <t>中分類リスト</t>
    <rPh sb="0" eb="3">
      <t>チュウブンルイ</t>
    </rPh>
    <phoneticPr fontId="28"/>
  </si>
  <si>
    <t>小分類リスト(大、中、Codeでソート済み)</t>
    <rPh sb="0" eb="3">
      <t>ショウブンルイ</t>
    </rPh>
    <rPh sb="7" eb="8">
      <t>ダイ</t>
    </rPh>
    <rPh sb="9" eb="10">
      <t>チュウ</t>
    </rPh>
    <rPh sb="19" eb="20">
      <t>ズ</t>
    </rPh>
    <phoneticPr fontId="28"/>
  </si>
  <si>
    <t>小分類リスト</t>
    <rPh sb="0" eb="3">
      <t>ショウブンルイ</t>
    </rPh>
    <phoneticPr fontId="28"/>
  </si>
  <si>
    <t>（P-1)</t>
    <phoneticPr fontId="28"/>
  </si>
  <si>
    <t>（P-2)</t>
    <phoneticPr fontId="28"/>
  </si>
  <si>
    <t>（P-3)</t>
    <phoneticPr fontId="28"/>
  </si>
  <si>
    <t>（P-4)</t>
    <phoneticPr fontId="28"/>
  </si>
  <si>
    <t>No</t>
    <phoneticPr fontId="28"/>
  </si>
  <si>
    <t>大分類名称</t>
    <rPh sb="0" eb="3">
      <t>ダイブンルイ</t>
    </rPh>
    <rPh sb="3" eb="5">
      <t>メイショウ</t>
    </rPh>
    <phoneticPr fontId="28"/>
  </si>
  <si>
    <t>機関code</t>
    <rPh sb="0" eb="1">
      <t>キカン</t>
    </rPh>
    <phoneticPr fontId="28"/>
  </si>
  <si>
    <t>件</t>
    <rPh sb="0" eb="1">
      <t>ケン</t>
    </rPh>
    <phoneticPr fontId="28"/>
  </si>
  <si>
    <t>行始</t>
    <rPh sb="0" eb="1">
      <t>ギョウ</t>
    </rPh>
    <rPh sb="1" eb="2">
      <t>シ</t>
    </rPh>
    <phoneticPr fontId="28"/>
  </si>
  <si>
    <t>行終</t>
    <rPh sb="0" eb="1">
      <t>ギョウ</t>
    </rPh>
    <rPh sb="1" eb="2">
      <t>シュウ</t>
    </rPh>
    <phoneticPr fontId="28"/>
  </si>
  <si>
    <t>No</t>
    <phoneticPr fontId="28"/>
  </si>
  <si>
    <t>row</t>
    <phoneticPr fontId="28"/>
  </si>
  <si>
    <t>中分類名称</t>
    <rPh sb="0" eb="1">
      <t>チュウ</t>
    </rPh>
    <rPh sb="3" eb="5">
      <t>メイショウ</t>
    </rPh>
    <phoneticPr fontId="28"/>
  </si>
  <si>
    <t>小分類名称</t>
    <rPh sb="0" eb="1">
      <t>ショウ</t>
    </rPh>
    <rPh sb="3" eb="5">
      <t>メイショウ</t>
    </rPh>
    <phoneticPr fontId="28"/>
  </si>
  <si>
    <t>機関code</t>
    <phoneticPr fontId="28"/>
  </si>
  <si>
    <t>都道府県</t>
    <rPh sb="0" eb="4">
      <t>トドウフケン</t>
    </rPh>
    <phoneticPr fontId="28"/>
  </si>
  <si>
    <t>行</t>
    <rPh sb="0" eb="1">
      <t>ギョウ</t>
    </rPh>
    <phoneticPr fontId="28"/>
  </si>
  <si>
    <t>No</t>
    <phoneticPr fontId="28"/>
  </si>
  <si>
    <t>row</t>
    <phoneticPr fontId="28"/>
  </si>
  <si>
    <t>小住所名</t>
  </si>
  <si>
    <t>住所Code</t>
    <phoneticPr fontId="28"/>
  </si>
  <si>
    <t>工事種別名</t>
    <rPh sb="0" eb="2">
      <t>コウジ</t>
    </rPh>
    <rPh sb="2" eb="4">
      <t>シュベツ</t>
    </rPh>
    <rPh sb="4" eb="5">
      <t>メイ</t>
    </rPh>
    <phoneticPr fontId="28"/>
  </si>
  <si>
    <t>工種Code</t>
    <rPh sb="0" eb="2">
      <t>コウシュ</t>
    </rPh>
    <phoneticPr fontId="28"/>
  </si>
  <si>
    <t>公</t>
    <rPh sb="0" eb="1">
      <t>コウ</t>
    </rPh>
    <phoneticPr fontId="28"/>
  </si>
  <si>
    <t>民</t>
    <rPh sb="0" eb="1">
      <t>ミン</t>
    </rPh>
    <phoneticPr fontId="28"/>
  </si>
  <si>
    <t>建</t>
    <rPh sb="0" eb="1">
      <t>ケン</t>
    </rPh>
    <phoneticPr fontId="28"/>
  </si>
  <si>
    <t>構造名</t>
    <rPh sb="0" eb="2">
      <t>コウゾウ</t>
    </rPh>
    <rPh sb="2" eb="3">
      <t>メイ</t>
    </rPh>
    <phoneticPr fontId="28"/>
  </si>
  <si>
    <t>構造Code</t>
    <rPh sb="0" eb="2">
      <t>コウゾウ</t>
    </rPh>
    <phoneticPr fontId="28"/>
  </si>
  <si>
    <t>工種</t>
    <rPh sb="0" eb="2">
      <t>コウシュ</t>
    </rPh>
    <phoneticPr fontId="28"/>
  </si>
  <si>
    <t>国土交通省</t>
  </si>
  <si>
    <t>北海道</t>
  </si>
  <si>
    <t>P</t>
    <phoneticPr fontId="28"/>
  </si>
  <si>
    <t>その他の国の機関</t>
  </si>
  <si>
    <t>青森県</t>
  </si>
  <si>
    <t>特殊法人・独立行政法人等</t>
    <phoneticPr fontId="28"/>
  </si>
  <si>
    <t>岩手県</t>
  </si>
  <si>
    <t>宮城県</t>
  </si>
  <si>
    <t>政令指定都市</t>
    <rPh sb="0" eb="2">
      <t>セイレイ</t>
    </rPh>
    <rPh sb="2" eb="4">
      <t>シテイ</t>
    </rPh>
    <rPh sb="4" eb="6">
      <t>トシ</t>
    </rPh>
    <phoneticPr fontId="28"/>
  </si>
  <si>
    <t>秋田県</t>
  </si>
  <si>
    <t>S</t>
    <phoneticPr fontId="28"/>
  </si>
  <si>
    <t>都道府県内区市町村</t>
    <rPh sb="0" eb="4">
      <t>トドウフケン</t>
    </rPh>
    <rPh sb="4" eb="5">
      <t>ナイ</t>
    </rPh>
    <rPh sb="5" eb="6">
      <t>ク</t>
    </rPh>
    <rPh sb="6" eb="9">
      <t>シチョウソン</t>
    </rPh>
    <phoneticPr fontId="28"/>
  </si>
  <si>
    <t>山形県</t>
  </si>
  <si>
    <t>電力会社</t>
    <rPh sb="2" eb="4">
      <t>カイシャ</t>
    </rPh>
    <phoneticPr fontId="28"/>
  </si>
  <si>
    <t>福島県</t>
  </si>
  <si>
    <t>ガス会社</t>
    <rPh sb="2" eb="4">
      <t>カイシャ</t>
    </rPh>
    <phoneticPr fontId="28"/>
  </si>
  <si>
    <t>茨城県</t>
  </si>
  <si>
    <t>通信・電話系会社</t>
    <rPh sb="0" eb="2">
      <t>ツウシン</t>
    </rPh>
    <rPh sb="5" eb="6">
      <t>ケイ</t>
    </rPh>
    <rPh sb="6" eb="8">
      <t>カイシャ</t>
    </rPh>
    <phoneticPr fontId="28"/>
  </si>
  <si>
    <t>栃木県</t>
  </si>
  <si>
    <t>私鉄</t>
    <rPh sb="0" eb="1">
      <t>シテツ</t>
    </rPh>
    <phoneticPr fontId="28"/>
  </si>
  <si>
    <t>群馬県</t>
  </si>
  <si>
    <t>不動産会社</t>
  </si>
  <si>
    <t>埼玉県</t>
  </si>
  <si>
    <t>その他の民間企業</t>
  </si>
  <si>
    <t>千葉県</t>
  </si>
  <si>
    <t>組合（土地区画整理組合等）</t>
  </si>
  <si>
    <t>東京都</t>
  </si>
  <si>
    <t>個人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</si>
  <si>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</si>
  <si>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</si>
  <si>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</si>
  <si>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</si>
  <si>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</si>
  <si>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</si>
  <si>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</si>
  <si>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</si>
  <si>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</si>
  <si>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</si>
  <si>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</si>
  <si>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</si>
  <si>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</si>
  <si>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</si>
  <si>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</si>
  <si>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</si>
  <si>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</si>
  <si>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</si>
  <si>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</si>
  <si>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</si>
  <si>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</si>
  <si>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</si>
  <si>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</si>
  <si>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</si>
  <si>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</si>
  <si>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</si>
  <si>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</si>
  <si>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</si>
  <si>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</si>
  <si>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</si>
  <si>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</si>
  <si>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</si>
  <si>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</si>
  <si>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</si>
  <si>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公共土木</t>
    <rPh sb="0" eb="2">
      <t>コウキョウ</t>
    </rPh>
    <rPh sb="2" eb="4">
      <t>ドボク</t>
    </rPh>
    <phoneticPr fontId="28"/>
  </si>
  <si>
    <t>No</t>
    <phoneticPr fontId="28"/>
  </si>
  <si>
    <t>築堤（河川）</t>
    <phoneticPr fontId="28"/>
  </si>
  <si>
    <t>浚渫（河川）</t>
    <phoneticPr fontId="28"/>
  </si>
  <si>
    <t>民間土木</t>
    <rPh sb="0" eb="2">
      <t>ミンカン</t>
    </rPh>
    <rPh sb="2" eb="4">
      <t>ドボク</t>
    </rPh>
    <phoneticPr fontId="28"/>
  </si>
  <si>
    <t>No</t>
    <phoneticPr fontId="28"/>
  </si>
  <si>
    <t>機関code</t>
    <phoneticPr fontId="28"/>
  </si>
  <si>
    <t>住所Code</t>
    <phoneticPr fontId="28"/>
  </si>
  <si>
    <t>国土交通本省</t>
  </si>
  <si>
    <t>大臣官房</t>
  </si>
  <si>
    <t>札幌市</t>
  </si>
  <si>
    <t>国土地理院</t>
  </si>
  <si>
    <t>総合政策局</t>
  </si>
  <si>
    <t>国土交通大学校</t>
  </si>
  <si>
    <t>国土政策局</t>
  </si>
  <si>
    <t>北海道開発局</t>
  </si>
  <si>
    <t>土地・建設産業局</t>
  </si>
  <si>
    <t>東北地方整備局</t>
  </si>
  <si>
    <t>都市局</t>
  </si>
  <si>
    <t>関東地方整備局</t>
  </si>
  <si>
    <t>水管理・国土保全局</t>
  </si>
  <si>
    <t>北陸地方整備局</t>
  </si>
  <si>
    <t>道路局</t>
  </si>
  <si>
    <t>中部地方整備局</t>
  </si>
  <si>
    <t>住宅局</t>
  </si>
  <si>
    <t>近畿地方整備局</t>
  </si>
  <si>
    <t>鉄道局</t>
  </si>
  <si>
    <t>中国地方整備局</t>
  </si>
  <si>
    <t>自動車局</t>
  </si>
  <si>
    <t>四国地方整備局</t>
  </si>
  <si>
    <t>海事局</t>
  </si>
  <si>
    <t>九州地方整備局</t>
  </si>
  <si>
    <t>港湾局</t>
  </si>
  <si>
    <t>函館市</t>
  </si>
  <si>
    <t>沖縄総合事務局</t>
  </si>
  <si>
    <t>航空局</t>
  </si>
  <si>
    <t>小樽市</t>
  </si>
  <si>
    <t>航空局関係地方支分部局</t>
  </si>
  <si>
    <t>北海道局</t>
  </si>
  <si>
    <t>旭川市</t>
  </si>
  <si>
    <t>海上保安庁</t>
  </si>
  <si>
    <t>室蘭市</t>
  </si>
  <si>
    <t>気象庁</t>
  </si>
  <si>
    <t>本院</t>
  </si>
  <si>
    <t>釧路市</t>
  </si>
  <si>
    <t>国立研究開発法人</t>
  </si>
  <si>
    <t>総務部</t>
  </si>
  <si>
    <t>帯広市</t>
  </si>
  <si>
    <t>独立行政法人</t>
  </si>
  <si>
    <t>企画部</t>
  </si>
  <si>
    <t>北見市</t>
  </si>
  <si>
    <t>国土交通省その他</t>
  </si>
  <si>
    <t>測地部</t>
  </si>
  <si>
    <t>夕張市</t>
  </si>
  <si>
    <t>農林水産省</t>
  </si>
  <si>
    <t>地理空間情報部</t>
  </si>
  <si>
    <t>岩見沢市</t>
  </si>
  <si>
    <t>林野庁</t>
  </si>
  <si>
    <t>基本図情報部</t>
  </si>
  <si>
    <t>網走市</t>
  </si>
  <si>
    <t>防衛省</t>
  </si>
  <si>
    <t>応用地理部</t>
  </si>
  <si>
    <t>留萌市</t>
  </si>
  <si>
    <t>文部科学省</t>
  </si>
  <si>
    <t>測地観測センター</t>
  </si>
  <si>
    <t>苫小牧市</t>
  </si>
  <si>
    <t>財務省</t>
  </si>
  <si>
    <t>地理地殻活動研究センター</t>
  </si>
  <si>
    <t>稚内市</t>
  </si>
  <si>
    <t>裁判所</t>
  </si>
  <si>
    <t>北海道地方測量部</t>
  </si>
  <si>
    <t>美唄市</t>
  </si>
  <si>
    <t>東北地方測量部</t>
  </si>
  <si>
    <t>芦別市</t>
  </si>
  <si>
    <t>東日本高速道路（株）</t>
  </si>
  <si>
    <t>関東地方測量部</t>
  </si>
  <si>
    <t>江別市</t>
  </si>
  <si>
    <t>中日本高速道路（株）</t>
  </si>
  <si>
    <t>北陸地方測量部</t>
  </si>
  <si>
    <t>赤平市</t>
  </si>
  <si>
    <t>西日本高速道路（株）</t>
  </si>
  <si>
    <t>中部地方測量部</t>
  </si>
  <si>
    <t>紋別市</t>
  </si>
  <si>
    <t>首都高速道路（株）</t>
  </si>
  <si>
    <t>近畿地方測量部</t>
  </si>
  <si>
    <t>士別市</t>
  </si>
  <si>
    <t>阪神高速道路（株）</t>
  </si>
  <si>
    <t>中国地方測量部</t>
  </si>
  <si>
    <t>名寄市</t>
  </si>
  <si>
    <t>本州四国連絡高速道路（株）</t>
  </si>
  <si>
    <t>四国地方測量部</t>
  </si>
  <si>
    <t>三笠市</t>
  </si>
  <si>
    <t>水資源機構</t>
  </si>
  <si>
    <t>九州地方測量部</t>
  </si>
  <si>
    <t>根室市</t>
  </si>
  <si>
    <t>鉄道建設・運輸施設整備支援機構</t>
  </si>
  <si>
    <t>沖縄支所</t>
  </si>
  <si>
    <t>千歳市</t>
  </si>
  <si>
    <t>成田国際空港（株）</t>
  </si>
  <si>
    <t>滝川市</t>
  </si>
  <si>
    <t>中小企業基盤整備機構</t>
  </si>
  <si>
    <t>本局　開発監理部</t>
  </si>
  <si>
    <t>砂川市</t>
  </si>
  <si>
    <t>都市再生機構</t>
  </si>
  <si>
    <t>本局　事業振興部</t>
  </si>
  <si>
    <t>歌志内市</t>
  </si>
  <si>
    <t>（株）URコミュニティ</t>
  </si>
  <si>
    <t>本局　建設部</t>
  </si>
  <si>
    <t>深川市</t>
  </si>
  <si>
    <t>環境再生保全機構</t>
  </si>
  <si>
    <t>本局　港湾空港部</t>
  </si>
  <si>
    <t>富良野市</t>
  </si>
  <si>
    <t>日本下水道事業団</t>
  </si>
  <si>
    <t>本局　農業水産部</t>
  </si>
  <si>
    <t>登別市</t>
  </si>
  <si>
    <t>新関西国際空港（株）</t>
  </si>
  <si>
    <t>本局　営繕部</t>
  </si>
  <si>
    <t>恵庭市</t>
  </si>
  <si>
    <t>中部国際空港（株）</t>
  </si>
  <si>
    <t>本局　その他</t>
  </si>
  <si>
    <t>伊達市</t>
  </si>
  <si>
    <t>関西国際空港土地保有（株）</t>
  </si>
  <si>
    <t>札幌開発建設部　本部</t>
  </si>
  <si>
    <t>北広島市</t>
  </si>
  <si>
    <t>森林研究・整備機構</t>
  </si>
  <si>
    <t>札幌開発建設部　札幌河川事務所</t>
  </si>
  <si>
    <t>石狩市</t>
  </si>
  <si>
    <t>その他の公団・事業団</t>
  </si>
  <si>
    <t>札幌開発建設部　岩見沢河川事務所</t>
  </si>
  <si>
    <t>北斗市</t>
  </si>
  <si>
    <t>札幌開発建設部　桂沢ダム管理支所</t>
  </si>
  <si>
    <t>石狩郡　当別町</t>
  </si>
  <si>
    <t>札幌開発建設部　空知川河川事務所</t>
  </si>
  <si>
    <t>石狩郡　新篠津村</t>
  </si>
  <si>
    <t>札幌開発建設部　滝里ダム管理支所</t>
  </si>
  <si>
    <t>松前郡　松前町</t>
  </si>
  <si>
    <t>札幌開発建設部　金山ダム管理支所</t>
  </si>
  <si>
    <t>松前郡　福島町</t>
  </si>
  <si>
    <t>札幌開発建設部　江別河川事務所</t>
  </si>
  <si>
    <t>上磯郡　知内町</t>
  </si>
  <si>
    <t>札幌開発建設部　千歳川河川事務所</t>
  </si>
  <si>
    <t>上磯郡　木古内町</t>
  </si>
  <si>
    <t>札幌開発建設部　漁川ダム管理支所</t>
  </si>
  <si>
    <t>亀田郡　七飯町</t>
  </si>
  <si>
    <t>札幌開発建設部　滝川河川事務所</t>
  </si>
  <si>
    <t>茅部郡　鹿部町</t>
  </si>
  <si>
    <t>札幌開発建設部　豊平川ダム統合管理事務所</t>
  </si>
  <si>
    <t>茅部郡　森町</t>
  </si>
  <si>
    <t>札幌開発建設部　豊平峡ダム管理支所</t>
  </si>
  <si>
    <t>二海郡　八雲町</t>
  </si>
  <si>
    <t>札幌開発建設部　定山渓ダム管理支所</t>
  </si>
  <si>
    <t>山越郡　長万部町</t>
  </si>
  <si>
    <t>札幌開発建設部　夕張川ダム総合管理事務所</t>
  </si>
  <si>
    <t>檜山郡　江差町</t>
  </si>
  <si>
    <t>札幌開発建設部　札幌道路事務所</t>
  </si>
  <si>
    <t>檜山郡　上ノ国町</t>
  </si>
  <si>
    <t>札幌開発建設部　岩見沢道路事務所</t>
  </si>
  <si>
    <t>檜山郡　厚沢部町</t>
  </si>
  <si>
    <t>札幌開発建設部　千歳道路事務所</t>
  </si>
  <si>
    <t>爾志郡　乙部町</t>
  </si>
  <si>
    <t>札幌開発建設部　滝川道路事務所</t>
  </si>
  <si>
    <t>奥尻郡　奥尻町</t>
  </si>
  <si>
    <t>札幌開発建設部　深川道路事務所</t>
  </si>
  <si>
    <t>瀬棚郡　今金町</t>
  </si>
  <si>
    <t>札幌開発建設部　国営滝野すずらん丘陵公園事務所</t>
  </si>
  <si>
    <t>久遠郡　せたな町</t>
  </si>
  <si>
    <t>札幌開発建設部　岩見沢農業事務所</t>
  </si>
  <si>
    <t>島牧郡　島牧村</t>
  </si>
  <si>
    <t>札幌開発建設部　札幌北農業事務所</t>
  </si>
  <si>
    <t>寿都郡　寿都町</t>
  </si>
  <si>
    <t>札幌開発建設部　深川農業事務所</t>
  </si>
  <si>
    <t>寿都郡　黒松内町</t>
  </si>
  <si>
    <t>札幌開発建設部　札幌南農業事務所</t>
  </si>
  <si>
    <t>磯谷郡　蘭越町</t>
  </si>
  <si>
    <t>札幌開発建設部　幾春別川ダム建設事業所</t>
  </si>
  <si>
    <t>虻田郡　ニセコ町</t>
  </si>
  <si>
    <t>札幌開発建設部　千歳空港建設事業所</t>
  </si>
  <si>
    <t>虻田郡　真狩村</t>
  </si>
  <si>
    <t>札幌開発建設部　その他</t>
  </si>
  <si>
    <t>虻田郡　留寿都村</t>
  </si>
  <si>
    <t>函館開発建設部　本部</t>
  </si>
  <si>
    <t>虻田郡　喜茂別町</t>
  </si>
  <si>
    <t>函館開発建設部　今金河川事務所</t>
  </si>
  <si>
    <t>虻田郡　京極町</t>
  </si>
  <si>
    <t>函館開発建設部　美利河ダム管理支所</t>
  </si>
  <si>
    <t>虻田郡　倶知安町</t>
  </si>
  <si>
    <t>函館開発建設部　函館道路事務所</t>
  </si>
  <si>
    <t>岩内郡　共和町</t>
  </si>
  <si>
    <t>函館開発建設部　八雲道路事務所</t>
  </si>
  <si>
    <t>岩内郡　岩内町</t>
  </si>
  <si>
    <t>函館開発建設部　江差道路事務所</t>
  </si>
  <si>
    <t>古宇郡　泊村</t>
  </si>
  <si>
    <t>函館開発建設部　函館港湾事務所</t>
  </si>
  <si>
    <t>古宇郡　神恵内村</t>
  </si>
  <si>
    <t>函館開発建設部　江差港湾事務所</t>
  </si>
  <si>
    <t>積丹郡　積丹町</t>
  </si>
  <si>
    <t>函館開発建設部　函館農業事務所</t>
  </si>
  <si>
    <t>古平郡　古平町</t>
  </si>
  <si>
    <t>函館開発建設部　その他</t>
  </si>
  <si>
    <t>余市郡　仁木町</t>
  </si>
  <si>
    <t>小樽開発建設部　本部</t>
  </si>
  <si>
    <t>余市郡　余市町</t>
  </si>
  <si>
    <t>小樽開発建設部　倶知安開発事務所</t>
  </si>
  <si>
    <t>余市郡　赤井川村</t>
  </si>
  <si>
    <t>小樽開発建設部　小樽道路事務所</t>
  </si>
  <si>
    <t>空知郡　南幌町</t>
  </si>
  <si>
    <t>小樽開発建設部　岩内道路事務所</t>
  </si>
  <si>
    <t>空知郡　奈井江町</t>
  </si>
  <si>
    <t>小樽開発建設部　小樽港湾事務所</t>
  </si>
  <si>
    <t>空知郡　上砂川町</t>
  </si>
  <si>
    <t>小樽開発建設部　後志中部農業開発事業所</t>
  </si>
  <si>
    <t>夕張郡　由仁町</t>
  </si>
  <si>
    <t>小樽開発建設部　その他</t>
  </si>
  <si>
    <t>夕張郡　長沼町</t>
  </si>
  <si>
    <t>旭川開発建設部　本部</t>
  </si>
  <si>
    <t>夕張郡　栗山町</t>
  </si>
  <si>
    <t>旭川開発建設部　旭川河川事務所</t>
  </si>
  <si>
    <t>樺戸郡　月形町</t>
  </si>
  <si>
    <t>旭川開発建設部　大雪ダム管理支所</t>
  </si>
  <si>
    <t>樺戸郡　浦臼町</t>
  </si>
  <si>
    <t>旭川開発建設部　忠別ダム管理支所</t>
  </si>
  <si>
    <t>樺戸郡　新十津川町</t>
  </si>
  <si>
    <t>旭川開発建設部　名寄河川事務所</t>
  </si>
  <si>
    <t>雨竜郡　妹背牛町</t>
  </si>
  <si>
    <t>旭川開発建設部　岩尾内ダム管理支所</t>
  </si>
  <si>
    <t>雨竜郡　秩父別町</t>
  </si>
  <si>
    <t>仙台市</t>
  </si>
  <si>
    <t>旭川開発建設部　旭川道路事務所</t>
  </si>
  <si>
    <t>雨竜郡　雨竜町</t>
  </si>
  <si>
    <t>さいたま市</t>
  </si>
  <si>
    <t>旭川開発建設部　士別道路事務所</t>
  </si>
  <si>
    <t>雨竜郡　北竜町</t>
  </si>
  <si>
    <t>千葉市</t>
  </si>
  <si>
    <t>旭川開発建設部　富良野道路事務所</t>
  </si>
  <si>
    <t>雨竜郡　沼田町</t>
  </si>
  <si>
    <t>横浜市</t>
  </si>
  <si>
    <t>旭川開発建設部　旭川農業事務所</t>
  </si>
  <si>
    <t>上川郡　鷹栖町</t>
  </si>
  <si>
    <t>川崎市</t>
  </si>
  <si>
    <t>旭川開発建設部　サンルダム建設事業所</t>
  </si>
  <si>
    <t>上川郡　東神楽町</t>
  </si>
  <si>
    <t>相模原市</t>
  </si>
  <si>
    <t>旭川開発建設部　名寄農業開発事業所</t>
  </si>
  <si>
    <t>上川郡　当麻町</t>
  </si>
  <si>
    <t>新潟市</t>
  </si>
  <si>
    <t>旭川開発建設部　富良野地域農業開発事業所</t>
  </si>
  <si>
    <t>上川郡　比布町</t>
  </si>
  <si>
    <t>静岡市</t>
  </si>
  <si>
    <t>旭川開発建設部　その他</t>
  </si>
  <si>
    <t>上川郡　愛別町</t>
  </si>
  <si>
    <t>浜松市</t>
  </si>
  <si>
    <t>室蘭開発建設部　本部</t>
  </si>
  <si>
    <t>上川郡　上川町</t>
  </si>
  <si>
    <t>名古屋市</t>
  </si>
  <si>
    <t>室蘭開発建設部　苫小牧河川事務所</t>
  </si>
  <si>
    <t>上川郡　東川町</t>
  </si>
  <si>
    <t>京都市</t>
  </si>
  <si>
    <t>室蘭開発建設部　苫小牧道路事務所</t>
  </si>
  <si>
    <t>上川郡　美瑛町</t>
  </si>
  <si>
    <t>大阪市</t>
  </si>
  <si>
    <t>室蘭開発建設部　室蘭道路事務所</t>
  </si>
  <si>
    <t>空知郡　上富良野町</t>
  </si>
  <si>
    <t>堺市</t>
  </si>
  <si>
    <t>室蘭開発建設部　有珠復旧事務所</t>
  </si>
  <si>
    <t>空知郡　中富良野町</t>
  </si>
  <si>
    <t>神戸市</t>
  </si>
  <si>
    <t>室蘭開発建設部　日高道路事務所</t>
  </si>
  <si>
    <t>空知郡　南富良野町</t>
  </si>
  <si>
    <t>岡山市</t>
  </si>
  <si>
    <t>室蘭開発建設部　浦河道路事務所</t>
  </si>
  <si>
    <t>勇払郡　占冠村</t>
  </si>
  <si>
    <t>広島市</t>
  </si>
  <si>
    <t>室蘭開発建設部　室蘭港湾事務所</t>
  </si>
  <si>
    <t>上川郡　和寒町</t>
  </si>
  <si>
    <t>北九州市</t>
  </si>
  <si>
    <t>室蘭開発建設部　苫小牧港湾事務所</t>
  </si>
  <si>
    <t>上川郡　剣淵町</t>
  </si>
  <si>
    <t>福岡市</t>
  </si>
  <si>
    <t>室蘭開発建設部　浦河港湾事務所</t>
  </si>
  <si>
    <t>上川郡　下川町</t>
  </si>
  <si>
    <t>熊本市</t>
  </si>
  <si>
    <t>室蘭開発建設部　沙流川ダム建設事業所</t>
  </si>
  <si>
    <t>中川郡　美深町</t>
  </si>
  <si>
    <t>北海道内市町村</t>
    <rPh sb="3" eb="4">
      <t>ナイ</t>
    </rPh>
    <rPh sb="4" eb="7">
      <t>シチョウソン</t>
    </rPh>
    <phoneticPr fontId="28"/>
  </si>
  <si>
    <t>室蘭開発建設部　二風谷ダム管理所</t>
  </si>
  <si>
    <t>中川郡　音威子府村</t>
  </si>
  <si>
    <t>青森県内市町村</t>
  </si>
  <si>
    <t>室蘭開発建設部　胆振東部農業開発事業所</t>
  </si>
  <si>
    <t>中川郡　中川町</t>
  </si>
  <si>
    <t>岩手県内市町村</t>
  </si>
  <si>
    <t>室蘭開発建設部　その他</t>
  </si>
  <si>
    <t>雨竜郡　幌加内町</t>
  </si>
  <si>
    <t>宮城県内市町村</t>
  </si>
  <si>
    <t>釧路開発建設部　本部</t>
  </si>
  <si>
    <t>増毛郡　増毛町</t>
  </si>
  <si>
    <t>秋田県内市町村</t>
  </si>
  <si>
    <t>釧路開発建設部　釧路河川事務所</t>
  </si>
  <si>
    <t>留萌郡　小平町</t>
  </si>
  <si>
    <t>山形県内市町村</t>
  </si>
  <si>
    <t>釧路開発建設部　釧路道路事務所</t>
  </si>
  <si>
    <t>苫前郡　苫前町</t>
  </si>
  <si>
    <t>福島県内市町村</t>
  </si>
  <si>
    <t>釧路開発建設部　根室道路事務所</t>
  </si>
  <si>
    <t>苫前郡　羽幌町</t>
  </si>
  <si>
    <t>茨城県内市町村</t>
  </si>
  <si>
    <t>釧路開発建設部　弟子屈道路事務所</t>
  </si>
  <si>
    <t>苫前郡　初山別村</t>
  </si>
  <si>
    <t>栃木県内市町村</t>
  </si>
  <si>
    <t>釧路開発建設部　中標津道路事務所</t>
  </si>
  <si>
    <t>天塩郡　遠別町</t>
  </si>
  <si>
    <t>群馬県内市町村</t>
  </si>
  <si>
    <t>釧路開発建設部　釧路港湾事務所</t>
  </si>
  <si>
    <t>天塩郡　天塩町</t>
  </si>
  <si>
    <t>埼玉県内市町村</t>
  </si>
  <si>
    <t>釧路開発建設部　根室港湾事務所</t>
  </si>
  <si>
    <t>宗谷郡　猿払村</t>
  </si>
  <si>
    <t>千葉県内市町村</t>
  </si>
  <si>
    <t>釧路開発建設部　釧路農業事務所</t>
  </si>
  <si>
    <t>枝幸郡　浜頓別町</t>
  </si>
  <si>
    <t>東京都内区市町村</t>
    <rPh sb="4" eb="5">
      <t>ク</t>
    </rPh>
    <phoneticPr fontId="28"/>
  </si>
  <si>
    <t>釧路開発建設部　根室農業事務所</t>
  </si>
  <si>
    <t>枝幸郡　中頓別町</t>
  </si>
  <si>
    <t>神奈川県内市町村</t>
  </si>
  <si>
    <t>釧路開発建設部　その他</t>
  </si>
  <si>
    <t>枝幸郡　枝幸町</t>
  </si>
  <si>
    <t>山梨県内市町村</t>
  </si>
  <si>
    <t>帯広開発建設部　本部</t>
  </si>
  <si>
    <t>天塩郡　豊富町</t>
  </si>
  <si>
    <t>長野県内市町村</t>
  </si>
  <si>
    <t>帯広開発建設部　帯広河川事務所</t>
  </si>
  <si>
    <t>礼文郡　礼文町</t>
  </si>
  <si>
    <t>新潟県内市町村</t>
  </si>
  <si>
    <t>帯広開発建設部　十勝ダム管理支所</t>
  </si>
  <si>
    <t>利尻郡　利尻町</t>
  </si>
  <si>
    <t>富山県内市町村</t>
  </si>
  <si>
    <t>帯広開発建設部　札内川ダム管理支所</t>
  </si>
  <si>
    <t>利尻郡　利尻富士町</t>
  </si>
  <si>
    <t>石川県内市町村</t>
  </si>
  <si>
    <t>帯広開発建設部　池田河川事務所</t>
  </si>
  <si>
    <t>天塩郡　幌延町</t>
  </si>
  <si>
    <t>岐阜県内市町村</t>
  </si>
  <si>
    <t>帯広開発建設部　帯広道路事務所</t>
  </si>
  <si>
    <t>網走郡　美幌町</t>
  </si>
  <si>
    <t>静岡県内市町村</t>
  </si>
  <si>
    <t>帯広開発建設部　広尾道路事務所</t>
  </si>
  <si>
    <t>網走郡　津別町</t>
  </si>
  <si>
    <t>愛知県内市町村</t>
  </si>
  <si>
    <t>帯広開発建設部　足寄道路事務所</t>
  </si>
  <si>
    <t>斜里郡　斜里町</t>
  </si>
  <si>
    <t>三重県内市町村</t>
  </si>
  <si>
    <t>帯広開発建設部　帯広農業事務所</t>
  </si>
  <si>
    <t>斜里郡　清里町</t>
  </si>
  <si>
    <t>福井県内市町村</t>
  </si>
  <si>
    <t>帯広開発建設部　鹿追地域農業開発事業所</t>
  </si>
  <si>
    <t>斜里郡　小清水町</t>
  </si>
  <si>
    <t>滋賀県内市町村</t>
  </si>
  <si>
    <t>帯広開発建設部　その他</t>
  </si>
  <si>
    <t>常呂郡　訓子府町</t>
  </si>
  <si>
    <t>京都府内市町村</t>
  </si>
  <si>
    <t>網走開発建設部　本部</t>
  </si>
  <si>
    <t>常呂郡　置戸町</t>
  </si>
  <si>
    <t>大阪府内市町村</t>
  </si>
  <si>
    <t>網走開発建設部　遠軽開発事務所</t>
  </si>
  <si>
    <t>常呂郡　佐呂間町</t>
  </si>
  <si>
    <t>兵庫県内市町村</t>
  </si>
  <si>
    <t>網走開発建設部　北見河川事務所</t>
  </si>
  <si>
    <t>紋別郡　遠軽町</t>
  </si>
  <si>
    <t>奈良県内市町村</t>
  </si>
  <si>
    <t>網走開発建設部　鹿ノ子ダム管理支所</t>
  </si>
  <si>
    <t>紋別郡　湧別町</t>
  </si>
  <si>
    <t>和歌山県内市町村</t>
  </si>
  <si>
    <t>網走開発建設部　北見道路事務所</t>
  </si>
  <si>
    <t>紋別郡　滝上町</t>
  </si>
  <si>
    <t>鳥取県内市町村</t>
  </si>
  <si>
    <t>網走開発建設部　網走道路事務所</t>
  </si>
  <si>
    <t>紋別郡　興部町</t>
  </si>
  <si>
    <t>島根県内市町村</t>
  </si>
  <si>
    <t>網走開発建設部　興部道路事務所</t>
  </si>
  <si>
    <t>紋別郡　西興部村</t>
  </si>
  <si>
    <t>岡山県内市町村</t>
  </si>
  <si>
    <t>網走開発建設部　網走港湾事務所</t>
  </si>
  <si>
    <t>紋別郡　雄武町</t>
  </si>
  <si>
    <t>広島県内市町村</t>
  </si>
  <si>
    <t>網走開発建設部　紋別港湾事務所</t>
  </si>
  <si>
    <t>網走郡　大空町</t>
  </si>
  <si>
    <t>山口県内市町村</t>
  </si>
  <si>
    <t>網走開発建設部　北見農業事務所</t>
  </si>
  <si>
    <t>虻田郡　豊浦町</t>
  </si>
  <si>
    <t>徳島県内市町村</t>
  </si>
  <si>
    <t>網走開発建設部　網走農業事務所</t>
  </si>
  <si>
    <t>有珠郡　壮瞥町</t>
  </si>
  <si>
    <t>香川県内市町村</t>
  </si>
  <si>
    <t>網走開発建設部　その他</t>
  </si>
  <si>
    <t>白老郡　白老町</t>
  </si>
  <si>
    <t>愛媛県内市町村</t>
  </si>
  <si>
    <t>留萌開発建設部　本部</t>
  </si>
  <si>
    <t>勇払郡　厚真町</t>
  </si>
  <si>
    <t>高知県内市町村</t>
  </si>
  <si>
    <t>留萌開発建設部　留萌開発事務所</t>
  </si>
  <si>
    <t>虻田郡　洞爺湖町</t>
  </si>
  <si>
    <t>福岡県内市町村</t>
  </si>
  <si>
    <t>留萌開発建設部　留萌ダム管理支所</t>
  </si>
  <si>
    <t>勇払郡　安平町</t>
  </si>
  <si>
    <t>佐賀県内市町村</t>
  </si>
  <si>
    <t>留萌開発建設部　幌延河川事務所</t>
  </si>
  <si>
    <t>勇払郡　むかわ町</t>
  </si>
  <si>
    <t>長崎県内市町村</t>
  </si>
  <si>
    <t>留萌開発建設部　羽幌道路事務所</t>
  </si>
  <si>
    <t>沙流郡　日高町</t>
  </si>
  <si>
    <t>熊本県内市町村</t>
  </si>
  <si>
    <t>留萌開発建設部　留萌港湾事務所</t>
  </si>
  <si>
    <t>沙流郡　平取町</t>
  </si>
  <si>
    <t>大分県内市町村</t>
  </si>
  <si>
    <t>留萌開発建設部　天塩地域農業開発事業所</t>
  </si>
  <si>
    <t>新冠郡　新冠町</t>
  </si>
  <si>
    <t>宮崎県内市町村</t>
  </si>
  <si>
    <t>留萌開発建設部　その他</t>
  </si>
  <si>
    <t>浦河郡　浦河町</t>
  </si>
  <si>
    <t>鹿児島県内市町村</t>
  </si>
  <si>
    <t>稚内開発建設部　本部</t>
  </si>
  <si>
    <t>様似郡　様似町</t>
  </si>
  <si>
    <t>沖縄県内市町村</t>
  </si>
  <si>
    <t>稚内開発建設部　稚内道路事務所</t>
  </si>
  <si>
    <t>幌泉郡　えりも町</t>
  </si>
  <si>
    <t>北海道電力（株）</t>
  </si>
  <si>
    <t>稚内開発建設部　浜頓別道路事務所</t>
  </si>
  <si>
    <t>日高郡　新ひだか町</t>
  </si>
  <si>
    <t>東北電力（株）</t>
  </si>
  <si>
    <t>稚内開発建設部　稚内港湾事務所</t>
  </si>
  <si>
    <t>河東郡　音更町</t>
  </si>
  <si>
    <t>北陸電力（株）</t>
  </si>
  <si>
    <t>稚内開発建設部　稚内農業事務所</t>
  </si>
  <si>
    <t>河東郡　士幌町</t>
  </si>
  <si>
    <t>東京電力（株）</t>
  </si>
  <si>
    <t>稚内開発建設部　その他</t>
  </si>
  <si>
    <t>河東郡　上士幌町</t>
  </si>
  <si>
    <t>中部電力（株）</t>
  </si>
  <si>
    <t>河東郡　鹿追町</t>
  </si>
  <si>
    <t>関西電力（株）</t>
  </si>
  <si>
    <t>本局</t>
  </si>
  <si>
    <t>上川郡　新得町</t>
  </si>
  <si>
    <t>中国電力（株）</t>
  </si>
  <si>
    <t>上川郡　清水町</t>
  </si>
  <si>
    <t>四国電力（株）</t>
  </si>
  <si>
    <t>河西郡　芽室町</t>
  </si>
  <si>
    <t>九州電力（株）</t>
  </si>
  <si>
    <t>建政部</t>
  </si>
  <si>
    <t>河西郡　中札内村</t>
  </si>
  <si>
    <t>沖縄電力（株）</t>
  </si>
  <si>
    <t>河川部</t>
  </si>
  <si>
    <t>河西郡　更別村</t>
  </si>
  <si>
    <t>電源開発（株）</t>
  </si>
  <si>
    <t>道路部</t>
  </si>
  <si>
    <t>広尾郡　大樹町</t>
  </si>
  <si>
    <t>その他の電力会社</t>
    <rPh sb="4" eb="6">
      <t>デンリョク</t>
    </rPh>
    <rPh sb="6" eb="8">
      <t>カイシャ</t>
    </rPh>
    <phoneticPr fontId="28"/>
  </si>
  <si>
    <t>港湾空港部</t>
  </si>
  <si>
    <t>広尾郡　広尾町</t>
  </si>
  <si>
    <t>北海道ガス（株）</t>
  </si>
  <si>
    <t>営繕部</t>
  </si>
  <si>
    <t>中川郡　幕別町</t>
  </si>
  <si>
    <t>北陸ガス（株）</t>
  </si>
  <si>
    <t>用地部</t>
  </si>
  <si>
    <t>中川郡　池田町</t>
  </si>
  <si>
    <t>東京ガス（株）</t>
  </si>
  <si>
    <t>青森河川国道事務所</t>
  </si>
  <si>
    <t>中川郡　豊頃町</t>
  </si>
  <si>
    <t>京葉ガス（株）</t>
  </si>
  <si>
    <t>高瀬川河川事務所</t>
  </si>
  <si>
    <t>中川郡　本別町</t>
  </si>
  <si>
    <t>東邦ガス（株）</t>
  </si>
  <si>
    <t>岩手河川国道事務所</t>
  </si>
  <si>
    <t>足寄郡　足寄町</t>
  </si>
  <si>
    <t>中部ガス（株）</t>
  </si>
  <si>
    <t>三陸国道事務所</t>
  </si>
  <si>
    <t>足寄郡　陸別町</t>
  </si>
  <si>
    <t>大阪ガス（株）</t>
  </si>
  <si>
    <t>南三陸国道事務所</t>
  </si>
  <si>
    <t>十勝郡　浦幌町</t>
  </si>
  <si>
    <t>広島ガス（株）</t>
  </si>
  <si>
    <t>仙台河川国道事務所</t>
  </si>
  <si>
    <t>釧路郡　釧路町</t>
  </si>
  <si>
    <t>四国ガス（株）</t>
  </si>
  <si>
    <t>北上川下流河川事務所</t>
  </si>
  <si>
    <t>厚岸郡　厚岸町</t>
  </si>
  <si>
    <t>西部ガス（株）</t>
  </si>
  <si>
    <t>鳴瀬川総合開発工事事務所</t>
  </si>
  <si>
    <t>厚岸郡　浜中町</t>
  </si>
  <si>
    <t>その他のガス会社</t>
    <rPh sb="6" eb="8">
      <t>カイシャ</t>
    </rPh>
    <phoneticPr fontId="28"/>
  </si>
  <si>
    <t>秋田河川国道事務所</t>
  </si>
  <si>
    <t>川上郡　標茶町</t>
  </si>
  <si>
    <t>東日本電信電話（株）(NTT東日本)</t>
  </si>
  <si>
    <t>湯沢河川国道事務所</t>
  </si>
  <si>
    <t>川上郡　弟子屈町</t>
  </si>
  <si>
    <t>西日本電信電話（株）(NTT西日本)</t>
  </si>
  <si>
    <t>能代河川国道事務所</t>
  </si>
  <si>
    <t>阿寒郡　鶴居村</t>
  </si>
  <si>
    <t>ＮＴＴコミュニケーションズ（株）</t>
  </si>
  <si>
    <t>森吉山ダム管理支所</t>
  </si>
  <si>
    <t>白糠郡　白糠町</t>
  </si>
  <si>
    <t>KDDI（株）</t>
  </si>
  <si>
    <t>成瀬ダム工事事務所</t>
  </si>
  <si>
    <t>野付郡　別海町</t>
  </si>
  <si>
    <t>ソフトバンク（株）</t>
  </si>
  <si>
    <t>鳥海ダム工事事務所</t>
  </si>
  <si>
    <t>標津郡　中標津町</t>
  </si>
  <si>
    <t>その他の通信・電話系会社</t>
    <rPh sb="4" eb="6">
      <t>ツウシン</t>
    </rPh>
    <rPh sb="7" eb="9">
      <t>デンワ</t>
    </rPh>
    <rPh sb="9" eb="10">
      <t>ケイ</t>
    </rPh>
    <rPh sb="10" eb="12">
      <t>カイシャ</t>
    </rPh>
    <phoneticPr fontId="28"/>
  </si>
  <si>
    <t>山形河川国道事務所</t>
  </si>
  <si>
    <t>標津郡　標津町</t>
  </si>
  <si>
    <t>北海道旅客鉄道（株）</t>
  </si>
  <si>
    <t>酒田河川国道事務所</t>
  </si>
  <si>
    <t>目梨郡　羅臼町</t>
  </si>
  <si>
    <t>東日本旅客鉄道（株）</t>
  </si>
  <si>
    <t>新庄河川事務所</t>
  </si>
  <si>
    <t>青森市</t>
  </si>
  <si>
    <t>東海旅客鉄道（株）</t>
  </si>
  <si>
    <t>福島河川国道事務所</t>
  </si>
  <si>
    <t>弘前市</t>
  </si>
  <si>
    <t>西日本旅客鉄道（株）</t>
  </si>
  <si>
    <t>郡山国道事務所</t>
  </si>
  <si>
    <t>八戸市</t>
  </si>
  <si>
    <t>四国旅客鉄道（株）</t>
  </si>
  <si>
    <t>磐城国道事務所</t>
  </si>
  <si>
    <t>黒石市</t>
  </si>
  <si>
    <t>九州旅客鉄道（株）</t>
  </si>
  <si>
    <t>岩木川ダム統合管理事務所</t>
  </si>
  <si>
    <t>829400</t>
  </si>
  <si>
    <t>五所川原市</t>
  </si>
  <si>
    <t>日本貨物鉄道（株）</t>
  </si>
  <si>
    <t>北上川ダム統合管理事務所</t>
  </si>
  <si>
    <t>十和田市</t>
  </si>
  <si>
    <t>東京地下鉄（株）</t>
  </si>
  <si>
    <t>最上川ダム統合管理事務所</t>
  </si>
  <si>
    <t>三沢市</t>
  </si>
  <si>
    <t>東武鉄道（株）</t>
  </si>
  <si>
    <t>鳴子ダム管理所</t>
  </si>
  <si>
    <t>むつ市</t>
  </si>
  <si>
    <t>西武鉄道（株）</t>
  </si>
  <si>
    <t>釜房ダム管理所</t>
  </si>
  <si>
    <t>つがる市</t>
  </si>
  <si>
    <t>京成電鉄（株）</t>
  </si>
  <si>
    <t>七ヶ宿ダム管理所</t>
  </si>
  <si>
    <t>平川市</t>
  </si>
  <si>
    <t>京王電鉄（株）</t>
  </si>
  <si>
    <t>玉川ダム管理所</t>
  </si>
  <si>
    <t>東津軽郡　平内町</t>
  </si>
  <si>
    <t>小田急電鉄（株）</t>
  </si>
  <si>
    <t>月山ダム管理所</t>
  </si>
  <si>
    <t>東津軽郡　今別町</t>
  </si>
  <si>
    <t>東京急行電鉄（株）</t>
  </si>
  <si>
    <t>三春ダム管理所</t>
  </si>
  <si>
    <t>東津軽郡　蓬田村</t>
  </si>
  <si>
    <t>京浜急行電鉄（株）</t>
  </si>
  <si>
    <t>摺上川ダム管理所</t>
  </si>
  <si>
    <t>東津軽郡　外ヶ浜町</t>
  </si>
  <si>
    <t>相模鉄道（株）</t>
  </si>
  <si>
    <t>東北技術事務所</t>
  </si>
  <si>
    <t>西津軽郡　鰺ヶ沢町</t>
  </si>
  <si>
    <t>名古屋鉄道（株）</t>
  </si>
  <si>
    <t>東北国営公園事務所</t>
  </si>
  <si>
    <t>西津軽郡　深浦町</t>
  </si>
  <si>
    <t>近畿日本鉄道（株）</t>
  </si>
  <si>
    <t>盛岡営繕事務所</t>
  </si>
  <si>
    <t>中津軽郡　西目屋村</t>
  </si>
  <si>
    <t>南海電気鉄道（株）</t>
  </si>
  <si>
    <t>青森港湾事務所</t>
  </si>
  <si>
    <t>南津軽郡　藤崎町</t>
  </si>
  <si>
    <t>京阪電気鉄道（株）</t>
  </si>
  <si>
    <t>八戸港湾・空港整備事務所</t>
  </si>
  <si>
    <t>南津軽郡　大鰐町</t>
  </si>
  <si>
    <t>阪急電鉄（株）</t>
  </si>
  <si>
    <t>秋田港湾事務所</t>
  </si>
  <si>
    <t>南津軽郡　田舎館村</t>
  </si>
  <si>
    <t>阪神電気鉄道（株）</t>
  </si>
  <si>
    <t>釜石港湾事務所</t>
  </si>
  <si>
    <t>北津軽郡　板柳町</t>
  </si>
  <si>
    <t>西日本鉄道（株）</t>
  </si>
  <si>
    <t>酒田港湾事務所</t>
  </si>
  <si>
    <t>北津軽郡　鶴田町</t>
  </si>
  <si>
    <t>その他の私鉄</t>
    <rPh sb="4" eb="6">
      <t>シテツ</t>
    </rPh>
    <phoneticPr fontId="28"/>
  </si>
  <si>
    <t>塩釜港湾・空港整備事務所</t>
  </si>
  <si>
    <t>北津軽郡　中泊町</t>
  </si>
  <si>
    <t>仙台港湾空港技術調査事務所</t>
  </si>
  <si>
    <t>上北郡　野辺地町</t>
  </si>
  <si>
    <t>小名浜港湾事務所</t>
  </si>
  <si>
    <t>上北郡　七戸町</t>
  </si>
  <si>
    <t>上北郡　六戸町</t>
  </si>
  <si>
    <t>上北郡　横浜町</t>
  </si>
  <si>
    <t>上北郡　東北町</t>
  </si>
  <si>
    <t>上北郡　六ヶ所村</t>
  </si>
  <si>
    <t>上北郡　おいらせ町</t>
  </si>
  <si>
    <t>下北郡　大間町</t>
  </si>
  <si>
    <t>下北郡　東通村</t>
  </si>
  <si>
    <t>下北郡　風間浦村</t>
  </si>
  <si>
    <t>下北郡　佐井村</t>
  </si>
  <si>
    <t>三戸郡　三戸町</t>
  </si>
  <si>
    <t>利根川上流河川事務所</t>
  </si>
  <si>
    <t>三戸郡　五戸町</t>
  </si>
  <si>
    <t>利根川下流河川事務所</t>
  </si>
  <si>
    <t>三戸郡　田子町</t>
  </si>
  <si>
    <t>霞ヶ浦河川事務所</t>
  </si>
  <si>
    <t>三戸郡　南部町</t>
  </si>
  <si>
    <t>霞ヶ浦導水工事事務所</t>
  </si>
  <si>
    <t>三戸郡　階上町</t>
  </si>
  <si>
    <t>江戸川河川事務所</t>
  </si>
  <si>
    <t>三戸郡　新郷村</t>
  </si>
  <si>
    <t>渡良瀬川河川事務所</t>
  </si>
  <si>
    <t>盛岡市</t>
  </si>
  <si>
    <t>下館河川事務所</t>
  </si>
  <si>
    <t>宮古市</t>
  </si>
  <si>
    <t>荒川上流河川事務所</t>
  </si>
  <si>
    <t>大船渡市</t>
  </si>
  <si>
    <t>荒川下流河川事務所</t>
  </si>
  <si>
    <t>花巻市</t>
  </si>
  <si>
    <t>京浜河川事務所</t>
  </si>
  <si>
    <t>北上市</t>
  </si>
  <si>
    <t>利根川水系砂防事務所</t>
  </si>
  <si>
    <t>久慈市</t>
  </si>
  <si>
    <t>日光砂防事務所</t>
  </si>
  <si>
    <t>遠野市</t>
  </si>
  <si>
    <t>富士川砂防事務所</t>
  </si>
  <si>
    <t>一関市</t>
  </si>
  <si>
    <t>八ッ場ダム工事事務所</t>
  </si>
  <si>
    <t>陸前高田市</t>
  </si>
  <si>
    <t>利根川ダム統合管理事務所</t>
  </si>
  <si>
    <t>釜石市</t>
  </si>
  <si>
    <t>鬼怒川ダム統合管理事務所</t>
  </si>
  <si>
    <t>二戸市</t>
  </si>
  <si>
    <t>相模川水系広域ダム管理事務所</t>
  </si>
  <si>
    <t>八幡平市</t>
  </si>
  <si>
    <t>二瀬ダム管理所</t>
  </si>
  <si>
    <t>奥州市</t>
  </si>
  <si>
    <t>品木ダム水質管理所</t>
  </si>
  <si>
    <t>滝沢市</t>
  </si>
  <si>
    <t>東京国道事務所</t>
  </si>
  <si>
    <t>岩手郡　雫石町</t>
  </si>
  <si>
    <t>相武国道事務所</t>
  </si>
  <si>
    <t>岩手郡　葛巻町</t>
  </si>
  <si>
    <t>首都国道事務所</t>
  </si>
  <si>
    <t>岩手郡　岩手町</t>
  </si>
  <si>
    <t>川崎国道事務所</t>
  </si>
  <si>
    <t>紫波郡　紫波町</t>
  </si>
  <si>
    <t>横浜国道事務所</t>
  </si>
  <si>
    <t>紫波郡　矢巾町</t>
  </si>
  <si>
    <t>大宮国道事務所</t>
  </si>
  <si>
    <t>和賀郡　西和賀町</t>
  </si>
  <si>
    <t>北首都国道事務所</t>
  </si>
  <si>
    <t>胆沢郡　金ケ崎町</t>
  </si>
  <si>
    <t>千葉国道事務所</t>
  </si>
  <si>
    <t>西磐井郡　平泉町</t>
  </si>
  <si>
    <t>常総国道事務所</t>
  </si>
  <si>
    <t>気仙郡　住田町</t>
  </si>
  <si>
    <t>宇都宮国道事務所</t>
  </si>
  <si>
    <t>上閉伊郡　大槌町</t>
  </si>
  <si>
    <t>長野国道事務所</t>
  </si>
  <si>
    <t>下閉伊郡　山田町</t>
  </si>
  <si>
    <t>東京外かく環状国道事務所</t>
  </si>
  <si>
    <t>下閉伊郡　岩泉町</t>
  </si>
  <si>
    <t>常陸河川国道事務所</t>
  </si>
  <si>
    <t>下閉伊郡　田野畑村</t>
  </si>
  <si>
    <t>高崎河川国道事務所</t>
  </si>
  <si>
    <t>下閉伊郡　普代村</t>
  </si>
  <si>
    <t>甲府河川国道事務所</t>
  </si>
  <si>
    <t>九戸郡　軽米町</t>
  </si>
  <si>
    <t>関東技術事務所</t>
  </si>
  <si>
    <t>九戸郡　野田村</t>
  </si>
  <si>
    <t>国営常陸海浜公園事務所</t>
  </si>
  <si>
    <t>九戸郡　九戸村</t>
  </si>
  <si>
    <t>国営昭和記念公園事務所</t>
  </si>
  <si>
    <t>九戸郡　洋野町</t>
  </si>
  <si>
    <t>東京第一営繕事務所</t>
  </si>
  <si>
    <t>二戸郡　一戸町</t>
  </si>
  <si>
    <t>東京第二営繕事務所</t>
  </si>
  <si>
    <t>甲武営繕事務所</t>
  </si>
  <si>
    <t>宇都宮営繕事務所</t>
  </si>
  <si>
    <t>横浜営繕事務所</t>
  </si>
  <si>
    <t>長野営繕事務所</t>
  </si>
  <si>
    <t>鹿島港湾・空港整備事務所</t>
  </si>
  <si>
    <t>千葉港湾事務所</t>
  </si>
  <si>
    <t>石巻市</t>
  </si>
  <si>
    <t>東京港湾事務所</t>
  </si>
  <si>
    <t>塩竈市</t>
  </si>
  <si>
    <t>東京空港整備事務所</t>
  </si>
  <si>
    <t>気仙沼市</t>
  </si>
  <si>
    <t>京浜港湾事務所</t>
  </si>
  <si>
    <t>白石市</t>
  </si>
  <si>
    <t>東京湾口航路事務所</t>
  </si>
  <si>
    <t>名取市</t>
  </si>
  <si>
    <t>特定離島港湾事務所</t>
  </si>
  <si>
    <t>角田市</t>
  </si>
  <si>
    <t>横浜港湾空港技術調査事務所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</si>
  <si>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</si>
  <si>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</si>
  <si>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</si>
  <si>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</si>
  <si>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</si>
  <si>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</si>
  <si>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</si>
  <si>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04216</t>
  </si>
  <si>
    <t>刈田郡　蔵王町</t>
  </si>
  <si>
    <t>刈田郡　七ケ宿町</t>
  </si>
  <si>
    <t>柴田郡　大河原町</t>
  </si>
  <si>
    <t>柴田郡　村田町</t>
  </si>
  <si>
    <t>高田河川国道事務所</t>
  </si>
  <si>
    <t>柴田郡　柴田町</t>
  </si>
  <si>
    <t>羽越河川国道事務所</t>
  </si>
  <si>
    <t>柴田郡　川崎町</t>
  </si>
  <si>
    <t>信濃川河川事務所</t>
  </si>
  <si>
    <t>伊具郡　丸森町</t>
  </si>
  <si>
    <t>信濃川下流河川事務所</t>
  </si>
  <si>
    <t>亘理郡　亘理町</t>
  </si>
  <si>
    <t>阿賀野川河川事務所</t>
  </si>
  <si>
    <t>亘理郡　山元町</t>
  </si>
  <si>
    <t>湯沢砂防事務所</t>
  </si>
  <si>
    <t>宮城郡　松島町</t>
  </si>
  <si>
    <t>長岡国道事務所</t>
  </si>
  <si>
    <t>宮城郡　七ヶ浜町</t>
  </si>
  <si>
    <t>新潟国道事務所</t>
  </si>
  <si>
    <t>宮城郡　利府町</t>
  </si>
  <si>
    <t>富山河川国道事務所</t>
  </si>
  <si>
    <t>黒川郡　大和町</t>
  </si>
  <si>
    <t>黒部河川事務所</t>
  </si>
  <si>
    <t>黒川郡　大郷町</t>
  </si>
  <si>
    <t>立山砂防事務所</t>
  </si>
  <si>
    <t>黒川郡　大衡村</t>
  </si>
  <si>
    <t>利賀ダム工事事務所</t>
  </si>
  <si>
    <t>加美郡　色麻町</t>
  </si>
  <si>
    <t>金沢河川国道事務所</t>
  </si>
  <si>
    <t>加美郡　加美町</t>
  </si>
  <si>
    <t>飯豊山系砂防事務所</t>
  </si>
  <si>
    <t>遠田郡　涌谷町</t>
  </si>
  <si>
    <t>阿賀川河川事務所</t>
  </si>
  <si>
    <t>遠田郡　美里町</t>
  </si>
  <si>
    <t>千曲川河川事務所</t>
  </si>
  <si>
    <t>牡鹿郡　女川町</t>
  </si>
  <si>
    <t>松本砂防事務所</t>
  </si>
  <si>
    <t>本吉郡　南三陸町</t>
  </si>
  <si>
    <t>神通川水系砂防事務所</t>
  </si>
  <si>
    <t>秋田市</t>
  </si>
  <si>
    <t>三国川ダム管理所</t>
  </si>
  <si>
    <t>能代市</t>
  </si>
  <si>
    <t>大町ダム管理所</t>
  </si>
  <si>
    <t>横手市</t>
  </si>
  <si>
    <t>北陸技術事務所</t>
  </si>
  <si>
    <t>大館市</t>
  </si>
  <si>
    <t>国営越後丘陵公園事務所</t>
  </si>
  <si>
    <t>男鹿市</t>
  </si>
  <si>
    <t>金沢営繕事務所</t>
  </si>
  <si>
    <t>湯沢市</t>
  </si>
  <si>
    <t>新潟港湾・空港整備事務所</t>
  </si>
  <si>
    <t>鹿角市</t>
  </si>
  <si>
    <t>伏木富山港湾事務所</t>
  </si>
  <si>
    <t>由利本荘市</t>
  </si>
  <si>
    <t>金沢港湾・空港整備事務所</t>
  </si>
  <si>
    <t>潟上市</t>
  </si>
  <si>
    <t>敦賀港湾事務所</t>
  </si>
  <si>
    <t>大仙市</t>
  </si>
  <si>
    <t>新潟港湾空港技術調査事務所</t>
  </si>
  <si>
    <t>北秋田市</t>
  </si>
  <si>
    <t>にかほ市</t>
  </si>
  <si>
    <t>仙北市</t>
  </si>
  <si>
    <t>鹿角郡　小坂町</t>
  </si>
  <si>
    <t>北秋田郡　上小阿仁村</t>
  </si>
  <si>
    <t>山本郡　藤里町</t>
  </si>
  <si>
    <t>山本郡　三種町</t>
  </si>
  <si>
    <t>山本郡　八峰町</t>
  </si>
  <si>
    <t>南秋田郡　五城目町</t>
  </si>
  <si>
    <t>南秋田郡　八郎潟町</t>
  </si>
  <si>
    <t>南秋田郡　井川町</t>
  </si>
  <si>
    <t>木曽川上流河川事務所</t>
  </si>
  <si>
    <t>南秋田郡　大潟村</t>
  </si>
  <si>
    <t>越美山系砂防事務所</t>
  </si>
  <si>
    <t>仙北郡　美郷町</t>
  </si>
  <si>
    <t>新丸山ダム工事事務所</t>
  </si>
  <si>
    <t>雄勝郡　羽後町</t>
  </si>
  <si>
    <t>静岡河川事務所</t>
  </si>
  <si>
    <t>雄勝郡　東成瀬村</t>
  </si>
  <si>
    <t>富士砂防事務所</t>
  </si>
  <si>
    <t>山形市</t>
  </si>
  <si>
    <t>庄内川河川事務所</t>
  </si>
  <si>
    <t>米沢市</t>
  </si>
  <si>
    <t>小里川ダム管理支所</t>
  </si>
  <si>
    <t>鶴岡市</t>
  </si>
  <si>
    <t>豊橋河川事務所</t>
  </si>
  <si>
    <t>酒田市</t>
  </si>
  <si>
    <t>設楽ダム工事事務所</t>
  </si>
  <si>
    <t>新庄市</t>
  </si>
  <si>
    <t>木曽川下流河川事務所</t>
  </si>
  <si>
    <t>寒河江市</t>
  </si>
  <si>
    <t>天竜川上流河川事務所</t>
  </si>
  <si>
    <t>上山市</t>
  </si>
  <si>
    <t>三峰川総合開発工事事務所</t>
  </si>
  <si>
    <t>村山市</t>
  </si>
  <si>
    <t>天竜川ダム統合管理事務所</t>
  </si>
  <si>
    <t>長井市</t>
  </si>
  <si>
    <t>丸山ダム管理所</t>
  </si>
  <si>
    <t>天童市</t>
  </si>
  <si>
    <t>長島ダム管理所</t>
  </si>
  <si>
    <t>東根市</t>
  </si>
  <si>
    <t>矢作ダム管理所</t>
  </si>
  <si>
    <t>尾花沢市</t>
  </si>
  <si>
    <t>蓮ダム管理所</t>
  </si>
  <si>
    <t>南陽市</t>
  </si>
  <si>
    <t>岐阜国道事務所</t>
  </si>
  <si>
    <t>東村山郡　山辺町</t>
  </si>
  <si>
    <t>高山国道事務所</t>
  </si>
  <si>
    <t>東村山郡　中山町</t>
  </si>
  <si>
    <t>静岡国道事務所</t>
  </si>
  <si>
    <t>西村山郡　河北町</t>
  </si>
  <si>
    <t>名古屋国道事務所</t>
  </si>
  <si>
    <t>西村山郡　西川町</t>
  </si>
  <si>
    <t>愛知国道事務所</t>
  </si>
  <si>
    <t>西村山郡　朝日町</t>
  </si>
  <si>
    <t>名四国道事務所</t>
  </si>
  <si>
    <t>西村山郡　大江町</t>
  </si>
  <si>
    <t>紀勢国道事務所</t>
  </si>
  <si>
    <t>北村山郡　大石田町</t>
  </si>
  <si>
    <t>北勢国道事務所</t>
  </si>
  <si>
    <t>最上郡　金山町</t>
  </si>
  <si>
    <t>飯田国道事務所</t>
  </si>
  <si>
    <t>最上郡　最上町</t>
  </si>
  <si>
    <t>多治見砂防国道事務所</t>
  </si>
  <si>
    <t>最上郡　舟形町</t>
  </si>
  <si>
    <t>沼津河川国道事務所</t>
  </si>
  <si>
    <t>最上郡　真室川町</t>
  </si>
  <si>
    <t>浜松河川国道事務所</t>
  </si>
  <si>
    <t>最上郡　大蔵村</t>
  </si>
  <si>
    <t>三重河川国道事務所</t>
  </si>
  <si>
    <t>最上郡　鮭川村</t>
  </si>
  <si>
    <t>静岡営繕事務所</t>
  </si>
  <si>
    <t>最上郡　戸沢村</t>
  </si>
  <si>
    <t>中部技術事務所</t>
  </si>
  <si>
    <t>東置賜郡　高畠町</t>
  </si>
  <si>
    <t>清水港湾事務所</t>
  </si>
  <si>
    <t>東置賜郡　川西町</t>
  </si>
  <si>
    <t>名古屋港湾事務所</t>
  </si>
  <si>
    <t>西置賜郡　小国町</t>
  </si>
  <si>
    <t>三河港湾事務所</t>
  </si>
  <si>
    <t>西置賜郡　白鷹町</t>
  </si>
  <si>
    <t>四日市港湾事務所</t>
  </si>
  <si>
    <t>西置賜郡　飯豊町</t>
  </si>
  <si>
    <t>名古屋港湾空港技術調査事務所</t>
  </si>
  <si>
    <t>東田川郡　三川町</t>
  </si>
  <si>
    <t>東田川郡　庄内町</t>
  </si>
  <si>
    <t>飽海郡　遊佐町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</si>
  <si>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</si>
  <si>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</si>
  <si>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</si>
  <si>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</si>
  <si>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</si>
  <si>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</si>
  <si>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</si>
  <si>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</si>
  <si>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福井河川国道事務所</t>
  </si>
  <si>
    <t>二本松市</t>
  </si>
  <si>
    <t>足羽川ダム工事事務所</t>
  </si>
  <si>
    <t>田村市</t>
  </si>
  <si>
    <t>琵琶湖河川事務所</t>
  </si>
  <si>
    <t>南相馬市</t>
  </si>
  <si>
    <t>大戸川ダム工事事務所</t>
  </si>
  <si>
    <t>滋賀国道事務所</t>
  </si>
  <si>
    <t>本宮市</t>
  </si>
  <si>
    <t>福知山河川国道事務所</t>
  </si>
  <si>
    <t>伊達郡　桑折町</t>
  </si>
  <si>
    <t>京都国道事務所</t>
  </si>
  <si>
    <t>伊達郡　国見町</t>
  </si>
  <si>
    <t>舞鶴港湾事務所</t>
  </si>
  <si>
    <t>伊達郡　川俣町</t>
  </si>
  <si>
    <t>淀川河川事務所</t>
  </si>
  <si>
    <t>安達郡　大玉村</t>
  </si>
  <si>
    <t>猪名川河川事務所</t>
  </si>
  <si>
    <t>岩瀬郡　鏡石町</t>
  </si>
  <si>
    <t>大和川河川事務所</t>
  </si>
  <si>
    <t>岩瀬郡　天栄村</t>
  </si>
  <si>
    <t>大阪国道事務所</t>
  </si>
  <si>
    <t>南会津郡　下郷町</t>
  </si>
  <si>
    <t>浪速国道事務所</t>
  </si>
  <si>
    <t>南会津郡　檜枝岐村</t>
  </si>
  <si>
    <t>大阪港湾・空港整備事務所</t>
  </si>
  <si>
    <t>南会津郡　只見町</t>
  </si>
  <si>
    <t>姫路河川国道事務所</t>
  </si>
  <si>
    <t>南会津郡　南会津町</t>
  </si>
  <si>
    <t>豊岡河川国道事務所</t>
  </si>
  <si>
    <t>耶麻郡　北塩原村</t>
  </si>
  <si>
    <t>六甲砂防事務所</t>
  </si>
  <si>
    <t>耶麻郡　西会津町</t>
  </si>
  <si>
    <t>兵庫国道事務所</t>
  </si>
  <si>
    <t>耶麻郡　磐梯町</t>
  </si>
  <si>
    <t>神戸港湾事務所</t>
  </si>
  <si>
    <t>耶麻郡　猪苗代町</t>
  </si>
  <si>
    <t>紀伊山系砂防事務所</t>
  </si>
  <si>
    <t>河沼郡　会津坂下町</t>
  </si>
  <si>
    <t>奈良国道事務所</t>
  </si>
  <si>
    <t>河沼郡　湯川村</t>
  </si>
  <si>
    <t>和歌山河川国道事務所</t>
  </si>
  <si>
    <t>河沼郡　柳津町</t>
  </si>
  <si>
    <t>紀南河川国道事務所</t>
  </si>
  <si>
    <t>大沼郡　三島町</t>
  </si>
  <si>
    <t>和歌山港湾事務所</t>
  </si>
  <si>
    <t>大沼郡　金山町</t>
  </si>
  <si>
    <t>木津川上流河川事務所</t>
  </si>
  <si>
    <t>大沼郡　昭和村</t>
  </si>
  <si>
    <t>九頭竜川ダム統合管理事務所</t>
  </si>
  <si>
    <t>大沼郡　会津美里町</t>
  </si>
  <si>
    <t>淀川ダム統合管理事務所</t>
  </si>
  <si>
    <t>西白河郡　西郷村</t>
  </si>
  <si>
    <t>紀の川ダム統合管理事務所</t>
  </si>
  <si>
    <t>西白河郡　泉崎村</t>
  </si>
  <si>
    <t>近畿技術事務所</t>
  </si>
  <si>
    <t>西白河郡　中島村</t>
  </si>
  <si>
    <t>神戸港湾空港技術調査事務所</t>
  </si>
  <si>
    <t>西白河郡　矢吹町</t>
  </si>
  <si>
    <t>国営明石海峡公園事務所</t>
  </si>
  <si>
    <t>東白川郡　棚倉町</t>
  </si>
  <si>
    <t>国営飛鳥歴史公園事務所</t>
  </si>
  <si>
    <t>東白川郡　矢祭町</t>
  </si>
  <si>
    <t>京都営繕事務所</t>
  </si>
  <si>
    <t>東白川郡　塙町</t>
  </si>
  <si>
    <t>東白川郡　鮫川村</t>
  </si>
  <si>
    <t>石川郡　石川町</t>
  </si>
  <si>
    <t>石川郡　玉川村</t>
  </si>
  <si>
    <t>石川郡　平田村</t>
  </si>
  <si>
    <t>石川郡　浅川町</t>
  </si>
  <si>
    <t>石川郡　古殿町</t>
  </si>
  <si>
    <t>田村郡　三春町</t>
  </si>
  <si>
    <t>田村郡　小野町</t>
  </si>
  <si>
    <t>双葉郡　広野町</t>
  </si>
  <si>
    <t>双葉郡　楢葉町</t>
  </si>
  <si>
    <t>鳥取河川国道事務所</t>
  </si>
  <si>
    <t>双葉郡　富岡町</t>
  </si>
  <si>
    <t>殿ダム管理支所</t>
  </si>
  <si>
    <t>双葉郡　川内村</t>
  </si>
  <si>
    <t>倉吉河川国道事務所</t>
  </si>
  <si>
    <t>双葉郡　大熊町</t>
  </si>
  <si>
    <t>日野川河川事務所</t>
  </si>
  <si>
    <t>双葉郡　双葉町</t>
  </si>
  <si>
    <t>浜田河川国道事務所</t>
  </si>
  <si>
    <t>双葉郡　浪江町</t>
  </si>
  <si>
    <t>出雲河川事務所</t>
  </si>
  <si>
    <t>双葉郡　葛尾村</t>
  </si>
  <si>
    <t>松江国道事務所</t>
  </si>
  <si>
    <t>相馬郡　新地町</t>
  </si>
  <si>
    <t>岡山河川事務所</t>
  </si>
  <si>
    <t>相馬郡　飯舘村</t>
  </si>
  <si>
    <t>岡山国道事務所</t>
  </si>
  <si>
    <t>水戸市</t>
  </si>
  <si>
    <t>福山河川国道事務所</t>
  </si>
  <si>
    <t>日立市</t>
  </si>
  <si>
    <t>三次河川国道事務所</t>
  </si>
  <si>
    <t>土浦市</t>
  </si>
  <si>
    <t>太田川河川事務所</t>
  </si>
  <si>
    <t>古河市</t>
  </si>
  <si>
    <t>広島国道事務所</t>
  </si>
  <si>
    <t>石岡市</t>
  </si>
  <si>
    <t>山口河川国道事務所</t>
  </si>
  <si>
    <t>結城市</t>
  </si>
  <si>
    <t>土師ダム管理所</t>
  </si>
  <si>
    <t>龍ケ崎市</t>
  </si>
  <si>
    <t>弥栄ダム管理所</t>
  </si>
  <si>
    <t>下妻市</t>
  </si>
  <si>
    <t>八田原ダム管理所</t>
  </si>
  <si>
    <t>常総市</t>
  </si>
  <si>
    <t>温井ダム管理所</t>
  </si>
  <si>
    <t>常陸太田市</t>
  </si>
  <si>
    <t>苫田ダム管理所</t>
  </si>
  <si>
    <t>高萩市</t>
  </si>
  <si>
    <t>中国技術事務所</t>
  </si>
  <si>
    <t>北茨城市</t>
  </si>
  <si>
    <t>岡山営繕事務所</t>
  </si>
  <si>
    <t>笠間市</t>
  </si>
  <si>
    <t>境港湾・空港整備事務所</t>
  </si>
  <si>
    <t>取手市</t>
  </si>
  <si>
    <t>宇野港湾事務所</t>
  </si>
  <si>
    <t>牛久市</t>
  </si>
  <si>
    <t>広島港湾・空港整備事務所</t>
  </si>
  <si>
    <t>つくば市</t>
  </si>
  <si>
    <t>宇部港湾・空港整備事務所</t>
  </si>
  <si>
    <t>ひたちなか市</t>
  </si>
  <si>
    <t>広島港湾空港技術調査事務所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</si>
  <si>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</si>
  <si>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</si>
  <si>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</si>
  <si>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</si>
  <si>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</si>
  <si>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</si>
  <si>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</si>
  <si>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</si>
  <si>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</si>
  <si>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</si>
  <si>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</si>
  <si>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徳島河川国道事務所</t>
  </si>
  <si>
    <t>行方市</t>
  </si>
  <si>
    <t>那賀川河川事務所</t>
  </si>
  <si>
    <t>鉾田市</t>
  </si>
  <si>
    <t>四国山地砂防事務所</t>
  </si>
  <si>
    <t>つくばみらい市</t>
  </si>
  <si>
    <t>香川河川国道事務所</t>
  </si>
  <si>
    <t>小美玉市</t>
  </si>
  <si>
    <t>松山河川国道事務所</t>
  </si>
  <si>
    <t>東茨城郡　茨城町</t>
  </si>
  <si>
    <t>大洲河川国道事務所</t>
  </si>
  <si>
    <t>東茨城郡　大洗町</t>
  </si>
  <si>
    <t>山鳥坂ダム工事事務所</t>
  </si>
  <si>
    <t>東茨城郡　城里町</t>
  </si>
  <si>
    <t>高知河川国道事務所</t>
  </si>
  <si>
    <t>那珂郡　東海村</t>
  </si>
  <si>
    <t>中村河川国道事務所</t>
  </si>
  <si>
    <t>久慈郡　大子町</t>
  </si>
  <si>
    <t>中筋川総合開発工事事務所</t>
  </si>
  <si>
    <t>稲敷郡　美浦村</t>
  </si>
  <si>
    <t>土佐国道事務所</t>
  </si>
  <si>
    <t>稲敷郡　阿見町</t>
  </si>
  <si>
    <t>吉野川ダム統合管理事務所</t>
  </si>
  <si>
    <t>稲敷郡　河内町</t>
  </si>
  <si>
    <t>野村ダム管理所</t>
  </si>
  <si>
    <t>結城郡　八千代町</t>
  </si>
  <si>
    <t>大渡ダム管理所</t>
  </si>
  <si>
    <t>猿島郡　五霞町</t>
  </si>
  <si>
    <t>四国技術事務所</t>
  </si>
  <si>
    <t>猿島郡　境町</t>
  </si>
  <si>
    <t>小松島港湾・空港整備事務所</t>
  </si>
  <si>
    <t>北相馬郡　利根町</t>
  </si>
  <si>
    <t>高松港湾・空港整備事務所</t>
  </si>
  <si>
    <t>宇都宮市</t>
  </si>
  <si>
    <t>松山港湾・空港整備事務所</t>
  </si>
  <si>
    <t>足利市</t>
  </si>
  <si>
    <t>高知港湾・空港整備事務所</t>
  </si>
  <si>
    <t>栃木市</t>
  </si>
  <si>
    <t>高松港湾空港技術調査事務所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</si>
  <si>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</si>
  <si>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</si>
  <si>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</si>
  <si>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</si>
  <si>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</si>
  <si>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</si>
  <si>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</si>
  <si>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</si>
  <si>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</si>
  <si>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</si>
  <si>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</si>
  <si>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筑後川河川事務所</t>
  </si>
  <si>
    <t>河内郡　上三川町</t>
  </si>
  <si>
    <t>遠賀川河川事務所</t>
  </si>
  <si>
    <t>芳賀郡　益子町</t>
  </si>
  <si>
    <t>福岡国道事務所</t>
  </si>
  <si>
    <t>芳賀郡　茂木町</t>
  </si>
  <si>
    <t>北九州国道事務所</t>
  </si>
  <si>
    <t>芳賀郡　市貝町</t>
  </si>
  <si>
    <t>武雄河川事務所</t>
  </si>
  <si>
    <t>芳賀郡　芳賀町</t>
  </si>
  <si>
    <t>厳木ダム管理支所</t>
  </si>
  <si>
    <t>下都賀郡　壬生町</t>
  </si>
  <si>
    <t>嘉瀬川ダム管理支所</t>
  </si>
  <si>
    <t>下都賀郡　野木町</t>
  </si>
  <si>
    <t>佐賀国道事務所</t>
  </si>
  <si>
    <t>塩谷郡　塩谷町</t>
  </si>
  <si>
    <t>長崎河川国道事務所</t>
  </si>
  <si>
    <t>塩谷郡　高根沢町</t>
  </si>
  <si>
    <t>雲仙復興事務所</t>
  </si>
  <si>
    <t>那須郡　那須町</t>
  </si>
  <si>
    <t>熊本河川国道事務所</t>
  </si>
  <si>
    <t>那須郡　那珂川町</t>
  </si>
  <si>
    <t>八代河川国道事務所</t>
  </si>
  <si>
    <t>前橋市</t>
  </si>
  <si>
    <t>熊本復興事務所</t>
  </si>
  <si>
    <t>899400</t>
  </si>
  <si>
    <t>高崎市</t>
  </si>
  <si>
    <t>菊池川河川事務所</t>
  </si>
  <si>
    <t>桐生市</t>
  </si>
  <si>
    <t>竜門ダム管理支所</t>
  </si>
  <si>
    <t>伊勢崎市</t>
  </si>
  <si>
    <t>川辺川ダム砂防事務所</t>
  </si>
  <si>
    <t>太田市</t>
  </si>
  <si>
    <t>立野ダム工事事務所</t>
  </si>
  <si>
    <t>沼田市</t>
  </si>
  <si>
    <t>大分河川国道事務所</t>
  </si>
  <si>
    <t>館林市</t>
  </si>
  <si>
    <t>佐伯河川国道事務所</t>
  </si>
  <si>
    <t>渋川市</t>
  </si>
  <si>
    <t>山国川河川事務所</t>
  </si>
  <si>
    <t>藤岡市</t>
  </si>
  <si>
    <t>大分川ダム工事事務所</t>
  </si>
  <si>
    <t>富岡市</t>
  </si>
  <si>
    <t>宮崎河川国道事務所</t>
  </si>
  <si>
    <t>安中市</t>
  </si>
  <si>
    <t>延岡河川国道事務所</t>
  </si>
  <si>
    <t>みどり市</t>
  </si>
  <si>
    <t>大隅河川国道事務所</t>
  </si>
  <si>
    <t>北群馬郡　榛東村</t>
  </si>
  <si>
    <t>川内川河川事務所</t>
  </si>
  <si>
    <t>北群馬郡　吉岡町</t>
  </si>
  <si>
    <t>鹿児島国道事務所</t>
  </si>
  <si>
    <t>多野郡　上野村</t>
  </si>
  <si>
    <t>筑後川ダム統合管理事務所</t>
  </si>
  <si>
    <t>多野郡　神流町</t>
  </si>
  <si>
    <t>緑川ダム管理所</t>
  </si>
  <si>
    <t>甘楽郡　下仁田町</t>
  </si>
  <si>
    <t>鶴田ダム管理所</t>
  </si>
  <si>
    <t>甘楽郡　南牧村</t>
  </si>
  <si>
    <t>九州技術事務所</t>
  </si>
  <si>
    <t>甘楽郡　甘楽町</t>
  </si>
  <si>
    <t>国営海の中道海浜公園事務所</t>
  </si>
  <si>
    <t>吾妻郡　中之条町</t>
  </si>
  <si>
    <t>国営海の中道海浜公園事務所　歴史公園課</t>
  </si>
  <si>
    <t>吾妻郡　長野原町</t>
  </si>
  <si>
    <t>熊本営繕事務所</t>
  </si>
  <si>
    <t>吾妻郡　嬬恋村</t>
  </si>
  <si>
    <t>鹿児島営繕事務所</t>
  </si>
  <si>
    <t>吾妻郡　草津町</t>
  </si>
  <si>
    <t>下関港湾事務所</t>
  </si>
  <si>
    <t>吾妻郡　高山村</t>
  </si>
  <si>
    <t>北九州港湾・空港整備事務所</t>
  </si>
  <si>
    <t>吾妻郡　東吾妻町</t>
  </si>
  <si>
    <t>博多港湾・空港整備事務所</t>
  </si>
  <si>
    <t>利根郡　片品村</t>
  </si>
  <si>
    <t>苅田港湾事務所</t>
  </si>
  <si>
    <t>利根郡　川場村</t>
  </si>
  <si>
    <t>唐津港湾事務所</t>
  </si>
  <si>
    <t>利根郡　昭和村</t>
  </si>
  <si>
    <t>長崎港湾・空港整備事務所</t>
  </si>
  <si>
    <t>利根郡　みなかみ町</t>
  </si>
  <si>
    <t>熊本港湾・空港整備事務所</t>
  </si>
  <si>
    <t>佐波郡　玉村町</t>
  </si>
  <si>
    <t>別府港湾・空港整備事務所</t>
  </si>
  <si>
    <t>邑楽郡　板倉町</t>
  </si>
  <si>
    <t>宮崎港湾・空港整備事務所</t>
  </si>
  <si>
    <t>邑楽郡　明和町</t>
  </si>
  <si>
    <t>鹿児島港湾・空港整備事務所</t>
  </si>
  <si>
    <t>邑楽郡　千代田町</t>
  </si>
  <si>
    <t>志布志港湾事務所</t>
  </si>
  <si>
    <t>邑楽郡　大泉町</t>
  </si>
  <si>
    <t>関門航路事務所</t>
  </si>
  <si>
    <t>邑楽郡　邑楽町</t>
  </si>
  <si>
    <t>下関港湾空港技術調査事務所</t>
  </si>
  <si>
    <t>さいたま市　西区</t>
  </si>
  <si>
    <t>さいたま市　北区</t>
  </si>
  <si>
    <t>さいたま市　大宮区</t>
  </si>
  <si>
    <t>財務部</t>
  </si>
  <si>
    <t>さいたま市　見沼区</t>
  </si>
  <si>
    <t>農林水産部</t>
  </si>
  <si>
    <t>さいたま市　中央区</t>
  </si>
  <si>
    <t>農林水産部　那覇農林水産センター</t>
  </si>
  <si>
    <t>さいたま市　桜区</t>
  </si>
  <si>
    <t>農林水産部　名護農林水産センター</t>
  </si>
  <si>
    <t>さいたま市　浦和区</t>
  </si>
  <si>
    <t>農林水産部　宮古島農林水産センター</t>
  </si>
  <si>
    <t>さいたま市　南区</t>
  </si>
  <si>
    <t>農林水産部　石垣農林水産センター</t>
  </si>
  <si>
    <t>さいたま市　緑区</t>
  </si>
  <si>
    <t>農林水産部　土地改良総合事務所</t>
  </si>
  <si>
    <t>さいたま市　岩槻区</t>
  </si>
  <si>
    <t>農林水産部　宮古伊良部農業水利事業所</t>
  </si>
  <si>
    <t>川越市</t>
  </si>
  <si>
    <t>農林水産部　石垣島農業水利事業所</t>
  </si>
  <si>
    <t>熊谷市</t>
  </si>
  <si>
    <t>経済産業部</t>
  </si>
  <si>
    <t>川口市</t>
  </si>
  <si>
    <t>開発建設部</t>
  </si>
  <si>
    <t>行田市</t>
  </si>
  <si>
    <t>開発建設部　北部ダム統合管理事務所</t>
  </si>
  <si>
    <t>秩父市</t>
  </si>
  <si>
    <t>開発建設部　南部国道事務所</t>
  </si>
  <si>
    <t>所沢市</t>
  </si>
  <si>
    <t>開発建設部　北部国道事務所</t>
  </si>
  <si>
    <t>飯能市</t>
  </si>
  <si>
    <t>開発建設部　那覇港湾・空港整備事務所</t>
  </si>
  <si>
    <t>加須市</t>
  </si>
  <si>
    <t>開発建設部　平良港湾事務所</t>
  </si>
  <si>
    <t>本庄市</t>
  </si>
  <si>
    <t>開発建設部　石垣港湾事務所</t>
  </si>
  <si>
    <t>東松山市</t>
  </si>
  <si>
    <t>開発建設部　国営沖縄記念公園事務所</t>
  </si>
  <si>
    <t>春日部市</t>
  </si>
  <si>
    <t>運輸部</t>
  </si>
  <si>
    <t>狭山市</t>
  </si>
  <si>
    <t>運輸部　陸運事務所</t>
  </si>
  <si>
    <t>羽生市</t>
  </si>
  <si>
    <t>運輸部　宮古運輸事務所</t>
  </si>
  <si>
    <t>鴻巣市</t>
  </si>
  <si>
    <t>運輸部　八重山運輸事務所</t>
  </si>
  <si>
    <t>深谷市</t>
  </si>
  <si>
    <t>上尾市</t>
  </si>
  <si>
    <t>東京航空局</t>
  </si>
  <si>
    <t>草加市</t>
  </si>
  <si>
    <t>東京航空局　丘珠空港事務所</t>
  </si>
  <si>
    <t>越谷市</t>
  </si>
  <si>
    <t>東京航空局　新千歳空港事務所</t>
  </si>
  <si>
    <t>蕨市</t>
  </si>
  <si>
    <t>東京航空局　稚内空港事務所</t>
  </si>
  <si>
    <t>戸田市</t>
  </si>
  <si>
    <t>東京航空局　函館空港事務所</t>
  </si>
  <si>
    <t>入間市</t>
  </si>
  <si>
    <t>東京航空局　釧路空港事務所</t>
  </si>
  <si>
    <t>朝霞市</t>
  </si>
  <si>
    <t>東京航空局　三沢空港事務所</t>
  </si>
  <si>
    <t>志木市</t>
  </si>
  <si>
    <t>東京航空局　仙台空港事務所</t>
  </si>
  <si>
    <t>和光市</t>
  </si>
  <si>
    <t>東京航空局　百里空港事務所</t>
  </si>
  <si>
    <t>新座市</t>
  </si>
  <si>
    <t>東京航空局　成田空港事務所</t>
  </si>
  <si>
    <t>桶川市</t>
  </si>
  <si>
    <t>東京航空局　東京空港事務所</t>
  </si>
  <si>
    <t>久喜市</t>
  </si>
  <si>
    <t>東京航空局　新潟空港事務所</t>
  </si>
  <si>
    <t>北本市</t>
  </si>
  <si>
    <t>大阪航空局</t>
  </si>
  <si>
    <t>八潮市</t>
  </si>
  <si>
    <t>大阪航空局　小松空港事務所</t>
  </si>
  <si>
    <t>富士見市</t>
  </si>
  <si>
    <t>大阪航空局　中部空港事務所</t>
  </si>
  <si>
    <t>三郷市</t>
  </si>
  <si>
    <t>大阪航空局　大阪空港事務所</t>
  </si>
  <si>
    <t>蓮田市</t>
  </si>
  <si>
    <t>大阪航空局　八尾空港事務所</t>
  </si>
  <si>
    <t>坂戸市</t>
  </si>
  <si>
    <t>大阪航空局　関西空港事務所</t>
  </si>
  <si>
    <t>幸手市</t>
  </si>
  <si>
    <t>大阪航空局　美保空港事務所</t>
  </si>
  <si>
    <t>鶴ヶ島市</t>
  </si>
  <si>
    <t>大阪航空局　広島空港事務所</t>
  </si>
  <si>
    <t>日高市</t>
  </si>
  <si>
    <t>大阪航空局　岩国空港事務所</t>
  </si>
  <si>
    <t>吉川市</t>
  </si>
  <si>
    <t>大阪航空局　徳島空港事務所</t>
  </si>
  <si>
    <t>ふじみ野市</t>
  </si>
  <si>
    <t>大阪航空局　高松空港事務所</t>
  </si>
  <si>
    <t>白岡市</t>
  </si>
  <si>
    <t>大阪航空局　松山空港事務所</t>
  </si>
  <si>
    <t>北足立郡　伊奈町</t>
  </si>
  <si>
    <t>大阪航空局　高知空港事務所</t>
  </si>
  <si>
    <t>入間郡　三芳町</t>
  </si>
  <si>
    <t>大阪航空局　福岡空港事務所</t>
  </si>
  <si>
    <t>入間郡　毛呂山町</t>
  </si>
  <si>
    <t>大阪航空局　北九州空港事務所</t>
  </si>
  <si>
    <t>入間郡　越生町</t>
  </si>
  <si>
    <t>大阪航空局　長崎空港事務所</t>
  </si>
  <si>
    <t>比企郡　滑川町</t>
  </si>
  <si>
    <t>大阪航空局　熊本空港事務所</t>
  </si>
  <si>
    <t>比企郡　嵐山町</t>
  </si>
  <si>
    <t>大阪航空局　大分空港事務所</t>
  </si>
  <si>
    <t>比企郡　小川町</t>
  </si>
  <si>
    <t>大阪航空局　宮崎空港事務所</t>
  </si>
  <si>
    <t>比企郡　川島町</t>
  </si>
  <si>
    <t>大阪航空局　鹿児島空港事務所</t>
  </si>
  <si>
    <t>比企郡　吉見町</t>
  </si>
  <si>
    <t>大阪航空局　那覇空港事務所</t>
  </si>
  <si>
    <t>比企郡　鳩山町</t>
  </si>
  <si>
    <t>札幌航空交通管制部</t>
  </si>
  <si>
    <t>比企郡　ときがわ町</t>
  </si>
  <si>
    <t>東京航空交通管制部</t>
  </si>
  <si>
    <t>秩父郡　横瀬町</t>
  </si>
  <si>
    <t>福岡航空交通管制部</t>
  </si>
  <si>
    <t>秩父郡　皆野町</t>
  </si>
  <si>
    <t>那覇航空交通管制部</t>
  </si>
  <si>
    <t>秩父郡　長瀞町</t>
  </si>
  <si>
    <t>航空保安大学校</t>
  </si>
  <si>
    <t>秩父郡　小鹿野町</t>
  </si>
  <si>
    <t>航空保安大学校岩沼研修センター</t>
  </si>
  <si>
    <t>秩父郡　東秩父村</t>
  </si>
  <si>
    <t>児玉郡　美里町</t>
  </si>
  <si>
    <t>本庁</t>
  </si>
  <si>
    <t>児玉郡　神川町</t>
  </si>
  <si>
    <t>海上保安大学校</t>
  </si>
  <si>
    <t>児玉郡　上里町</t>
  </si>
  <si>
    <t>海上保安学校</t>
  </si>
  <si>
    <t>大里郡　寄居町</t>
  </si>
  <si>
    <t>第一管区海上保安本部</t>
  </si>
  <si>
    <t>南埼玉郡　宮代町</t>
  </si>
  <si>
    <t>第二管区海上保安本部</t>
  </si>
  <si>
    <t>北葛飾郡　杉戸町</t>
  </si>
  <si>
    <t>第三管区海上保安本部</t>
  </si>
  <si>
    <t>北葛飾郡　松伏町</t>
  </si>
  <si>
    <t>第四管区海上保安本部</t>
  </si>
  <si>
    <t>第五管区海上保安本部</t>
  </si>
  <si>
    <t>千葉市　中央区</t>
  </si>
  <si>
    <t>第六管区海上保安本部</t>
  </si>
  <si>
    <t>千葉市　花見川区</t>
  </si>
  <si>
    <t>第七管区海上保安本部</t>
  </si>
  <si>
    <t>千葉市　稲毛区</t>
  </si>
  <si>
    <t>第八管区海上保安本部</t>
  </si>
  <si>
    <t>千葉市　若葉区</t>
  </si>
  <si>
    <t>第九管区海上保安本部</t>
  </si>
  <si>
    <t>千葉市　緑区</t>
  </si>
  <si>
    <t>第十管区海上保安本部</t>
  </si>
  <si>
    <t>千葉市　美浜区</t>
  </si>
  <si>
    <t>第十一管区海上保安本部</t>
  </si>
  <si>
    <t>銚子市</t>
  </si>
  <si>
    <t>市川市</t>
  </si>
  <si>
    <t>船橋市</t>
  </si>
  <si>
    <t>気象研究所</t>
  </si>
  <si>
    <t>館山市</t>
  </si>
  <si>
    <t>気象衛星センター</t>
  </si>
  <si>
    <t>木更津市</t>
  </si>
  <si>
    <t>札幌管区気象台</t>
  </si>
  <si>
    <t>松戸市</t>
  </si>
  <si>
    <t>仙台管区気象台</t>
  </si>
  <si>
    <t>野田市</t>
  </si>
  <si>
    <t>東京管区気象台</t>
  </si>
  <si>
    <t>茂原市</t>
  </si>
  <si>
    <t>大阪管区気象台</t>
  </si>
  <si>
    <t>成田市</t>
  </si>
  <si>
    <t>福岡管区気象台</t>
  </si>
  <si>
    <t>佐倉市</t>
  </si>
  <si>
    <t>沖縄気象台</t>
  </si>
  <si>
    <t>東金市</t>
  </si>
  <si>
    <t>旭市</t>
  </si>
  <si>
    <t>土木研究所</t>
  </si>
  <si>
    <t>習志野市</t>
  </si>
  <si>
    <t>建築研究所</t>
  </si>
  <si>
    <t>柏市</t>
  </si>
  <si>
    <t>海上・港湾・航空技術研究所　海上技術安全研究所</t>
  </si>
  <si>
    <t>勝浦市</t>
  </si>
  <si>
    <t>海上・港湾・航空技術研究所　港湾空港技術研究所</t>
  </si>
  <si>
    <t>市原市</t>
  </si>
  <si>
    <t>海上・港湾・航空技術研究所　電子航法研究所</t>
  </si>
  <si>
    <t>流山市</t>
  </si>
  <si>
    <t>八千代市</t>
  </si>
  <si>
    <t>自動車技術総合機構　交通安全環境研究所</t>
  </si>
  <si>
    <t>我孫子市</t>
  </si>
  <si>
    <t>海技教育機構</t>
  </si>
  <si>
    <t>鴨川市</t>
  </si>
  <si>
    <t>航空大学校</t>
  </si>
  <si>
    <t>鎌ケ谷市</t>
  </si>
  <si>
    <t>空港周辺整備機構</t>
  </si>
  <si>
    <t>君津市</t>
  </si>
  <si>
    <t>富津市</t>
  </si>
  <si>
    <t>小笠原総合事務所</t>
  </si>
  <si>
    <t>浦安市</t>
  </si>
  <si>
    <t>国土交通政策研究所</t>
  </si>
  <si>
    <t>四街道市</t>
  </si>
  <si>
    <t>海難審判所</t>
  </si>
  <si>
    <t>袖ケ浦市</t>
  </si>
  <si>
    <t>八街市</t>
  </si>
  <si>
    <t>本省</t>
  </si>
  <si>
    <t>印西市</t>
  </si>
  <si>
    <t>東北農政局</t>
  </si>
  <si>
    <t>白井市</t>
  </si>
  <si>
    <t>東北農政局　企画調整室</t>
  </si>
  <si>
    <t>富里市</t>
  </si>
  <si>
    <t>東北農政局　総務部</t>
  </si>
  <si>
    <t>南房総市</t>
  </si>
  <si>
    <t>東北農政局　消費・安全部</t>
  </si>
  <si>
    <t>匝瑳市</t>
  </si>
  <si>
    <t>東北農政局　生産部</t>
  </si>
  <si>
    <t>香取市</t>
  </si>
  <si>
    <t>東北農政局　経営・事業支援部</t>
  </si>
  <si>
    <t>山武市</t>
  </si>
  <si>
    <t>東北農政局　農村振興部</t>
  </si>
  <si>
    <t>いすみ市</t>
  </si>
  <si>
    <t>東北農政局　津軽土地改良建設事務所</t>
  </si>
  <si>
    <t>大網白里市</t>
  </si>
  <si>
    <t>東北農政局　津軽北部二期農業水利事業建設所</t>
  </si>
  <si>
    <t>印旛郡　酒々井町</t>
  </si>
  <si>
    <t>東北農政局　十三湖農地防災事業建設所</t>
  </si>
  <si>
    <t>印旛郡　栄町</t>
  </si>
  <si>
    <t>東北農政局　北奥羽土地改良調査管理事務所</t>
  </si>
  <si>
    <t>香取郡　神崎町</t>
  </si>
  <si>
    <t>東北農政局　北上土地改良調査管理事務所</t>
  </si>
  <si>
    <t>香取郡　多古町</t>
  </si>
  <si>
    <t>東北農政局　西奥羽土地改良調査管理事務所</t>
  </si>
  <si>
    <t>香取郡　東庄町</t>
  </si>
  <si>
    <t>東北農政局　阿武隈土地改良調査管理事務所</t>
  </si>
  <si>
    <t>山武郡　九十九里町</t>
  </si>
  <si>
    <t>東北農政局　新請戸川農業水利事業建設所</t>
  </si>
  <si>
    <t>山武郡　芝山町</t>
  </si>
  <si>
    <t>東北農政局　土地改良技術事務所</t>
  </si>
  <si>
    <t>山武郡　横芝光町</t>
  </si>
  <si>
    <t>東北農政局　平川二期農業水利事業所</t>
  </si>
  <si>
    <t>長生郡　一宮町</t>
  </si>
  <si>
    <t>東北農政局　和賀中央農業水利事業所</t>
  </si>
  <si>
    <t>長生郡　睦沢町</t>
  </si>
  <si>
    <t>東北農政局　豊沢川農業水利事業建設所</t>
  </si>
  <si>
    <t>長生郡　長生村</t>
  </si>
  <si>
    <t>東北農政局　岩手山麓農業水利事業所</t>
  </si>
  <si>
    <t>長生郡　白子町</t>
  </si>
  <si>
    <t>東北農政局　中津山農業水利事業所</t>
  </si>
  <si>
    <t>長生郡　長柄町</t>
  </si>
  <si>
    <t>東北農政局　河南二期農業水利事業建設所</t>
  </si>
  <si>
    <t>527600</t>
  </si>
  <si>
    <t>長生郡　長南町</t>
  </si>
  <si>
    <t>東北農政局　平鹿平野農業水利事業所</t>
  </si>
  <si>
    <t>夷隅郡　大多喜町</t>
  </si>
  <si>
    <t>東北農政局　田沢二期農業水利事業所</t>
  </si>
  <si>
    <t>夷隅郡　御宿町</t>
  </si>
  <si>
    <t>東北農政局　旭川農業水利事業所</t>
  </si>
  <si>
    <t>527700</t>
  </si>
  <si>
    <t>安房郡　鋸南町</t>
  </si>
  <si>
    <t>東北農政局　赤川農業水利事業所</t>
  </si>
  <si>
    <t>千代田区</t>
  </si>
  <si>
    <t>東北農政局　会津南部農業水利事業所</t>
  </si>
  <si>
    <t>中央区</t>
  </si>
  <si>
    <t>東北農政局　会津北部農業水利事業建設所</t>
  </si>
  <si>
    <t>527800</t>
  </si>
  <si>
    <t>港区</t>
  </si>
  <si>
    <t>東北農政局　庄内あさひ農地保全事務所</t>
  </si>
  <si>
    <t>新宿区</t>
  </si>
  <si>
    <t>東北農政局　仙台東土地改良建設事業所</t>
  </si>
  <si>
    <t>文京区</t>
  </si>
  <si>
    <t>東北農政局　その他</t>
  </si>
  <si>
    <t>台東区</t>
  </si>
  <si>
    <t>関東農政局</t>
  </si>
  <si>
    <t>墨田区</t>
  </si>
  <si>
    <t>関東農政局　企画調整室</t>
  </si>
  <si>
    <t>江東区</t>
  </si>
  <si>
    <t>関東農政局　総務部</t>
  </si>
  <si>
    <t>品川区</t>
  </si>
  <si>
    <t>関東農政局　消費・安全部</t>
  </si>
  <si>
    <t>目黒区</t>
  </si>
  <si>
    <t>関東農政局　生産部</t>
  </si>
  <si>
    <t>大田区</t>
  </si>
  <si>
    <t>関東農政局　経営・事業支援部</t>
  </si>
  <si>
    <t>世田谷区</t>
  </si>
  <si>
    <t>関東農政局　農村振興部</t>
  </si>
  <si>
    <t>渋谷区</t>
  </si>
  <si>
    <t>関東農政局　利根川水系土地改良調査管理事務所</t>
  </si>
  <si>
    <t>中野区</t>
  </si>
  <si>
    <t>関東農政局　西関東土地改良調査管理事務所</t>
  </si>
  <si>
    <t>杉並区</t>
  </si>
  <si>
    <t>関東農政局　土地改良技術事務所</t>
  </si>
  <si>
    <t>豊島区</t>
  </si>
  <si>
    <t>関東農政局　北総中央農業水利事業所</t>
  </si>
  <si>
    <t>北区</t>
  </si>
  <si>
    <t>関東農政局　那珂川沿岸農業水利事業所</t>
  </si>
  <si>
    <t>荒川区</t>
  </si>
  <si>
    <t>関東農政局　栃木南部農業水利事業所</t>
  </si>
  <si>
    <t>536300</t>
  </si>
  <si>
    <t>板橋区</t>
  </si>
  <si>
    <t>関東農政局　荒川中部農業水利事業所</t>
  </si>
  <si>
    <t>練馬区</t>
  </si>
  <si>
    <t>関東農政局　印旛沼二期農業水利事業所</t>
  </si>
  <si>
    <t>足立区</t>
  </si>
  <si>
    <t>関東農政局　大井川用水農業水利事業所</t>
  </si>
  <si>
    <t>葛飾区</t>
  </si>
  <si>
    <t>関東農政局　三方原用水二期農業水利事業所</t>
  </si>
  <si>
    <t>江戸川区</t>
  </si>
  <si>
    <t>関東農政局　茨城中部農地整備事業所</t>
  </si>
  <si>
    <t>536400</t>
  </si>
  <si>
    <t>八王子市</t>
  </si>
  <si>
    <t>関東農政局　その他</t>
  </si>
  <si>
    <t>立川市</t>
  </si>
  <si>
    <t>北陸農政局</t>
  </si>
  <si>
    <t>武蔵野市</t>
  </si>
  <si>
    <t>北陸農政局　企画調整室</t>
  </si>
  <si>
    <t>三鷹市</t>
  </si>
  <si>
    <t>北陸農政局　消費・安全部</t>
  </si>
  <si>
    <t>青梅市</t>
  </si>
  <si>
    <t>北陸農政局　生産部</t>
  </si>
  <si>
    <t>府中市</t>
  </si>
  <si>
    <t>北陸農政局　経営・事業支援部</t>
  </si>
  <si>
    <t>昭島市</t>
  </si>
  <si>
    <t>北陸農政局　農村振興部</t>
  </si>
  <si>
    <t>調布市</t>
  </si>
  <si>
    <t>北陸農政局　信濃川水系土地改良調査管理事務所</t>
  </si>
  <si>
    <t>町田市</t>
  </si>
  <si>
    <t>北陸農政局　西北陸土地改良調査管理事務所</t>
  </si>
  <si>
    <t>小金井市</t>
  </si>
  <si>
    <t>北陸農政局　土地改良技術事務所</t>
  </si>
  <si>
    <t>小平市</t>
  </si>
  <si>
    <t>北陸農政局　加治川二期農業水利事業所</t>
  </si>
  <si>
    <t>日野市</t>
  </si>
  <si>
    <t>北陸農政局　新川流域農業水利事業所</t>
  </si>
  <si>
    <t>東村山市</t>
  </si>
  <si>
    <t>北陸農政局　柏崎周辺農業水利事業所</t>
  </si>
  <si>
    <t>国分寺市</t>
  </si>
  <si>
    <t>北陸農政局　関川用水農業水利事業所</t>
  </si>
  <si>
    <t>545400</t>
  </si>
  <si>
    <t>国立市</t>
  </si>
  <si>
    <t>北陸農政局　手取川流域農業水利事業所</t>
  </si>
  <si>
    <t>福生市</t>
  </si>
  <si>
    <t>北陸農政局　九頭竜川下流農業水利事業所</t>
  </si>
  <si>
    <t>狛江市</t>
  </si>
  <si>
    <t>北陸農政局　庄川左岸農地防災事業所</t>
  </si>
  <si>
    <t>東大和市</t>
  </si>
  <si>
    <t>北陸農政局　その他</t>
  </si>
  <si>
    <t>清瀬市</t>
  </si>
  <si>
    <t>東海農政局</t>
  </si>
  <si>
    <t>東久留米市</t>
  </si>
  <si>
    <t>東海農政局　企画調整室</t>
  </si>
  <si>
    <t>武蔵村山市</t>
  </si>
  <si>
    <t>東海農政局　消費・安全部</t>
  </si>
  <si>
    <t>多摩市</t>
  </si>
  <si>
    <t>東海農政局　生産部</t>
  </si>
  <si>
    <t>稲城市</t>
  </si>
  <si>
    <t>東海農政局　経営・事業支援部</t>
  </si>
  <si>
    <t>羽村市</t>
  </si>
  <si>
    <t>東海農政局　農村振興部</t>
  </si>
  <si>
    <t>あきる野市</t>
  </si>
  <si>
    <t>東海農政局　木曽川水系土地改良調査管理事務所</t>
  </si>
  <si>
    <t>西東京市</t>
  </si>
  <si>
    <t>東海農政局　土地改良技術事務所</t>
  </si>
  <si>
    <t>西多摩郡　瑞穂町</t>
  </si>
  <si>
    <t>東海農政局　新濃尾農地防災事業所</t>
  </si>
  <si>
    <t>西多摩郡　日の出町</t>
  </si>
  <si>
    <t>東海農政局　矢作川総合第二期農地防災事業所</t>
  </si>
  <si>
    <t>西多摩郡　檜原村</t>
  </si>
  <si>
    <t>東海農政局　その他</t>
  </si>
  <si>
    <t>西多摩郡　奥多摩町</t>
  </si>
  <si>
    <t>近畿農政局</t>
  </si>
  <si>
    <t>大島町</t>
  </si>
  <si>
    <t>近畿農政局　企画調整室</t>
  </si>
  <si>
    <t>利島村</t>
  </si>
  <si>
    <t>近畿農政局　消費・安全部</t>
  </si>
  <si>
    <t>新島村</t>
  </si>
  <si>
    <t>近畿農政局　生産部</t>
  </si>
  <si>
    <t>神津島村</t>
  </si>
  <si>
    <t>近畿農政局　経営・事業支援部</t>
  </si>
  <si>
    <t>三宅村</t>
  </si>
  <si>
    <t>近畿農政局　農村振興部</t>
  </si>
  <si>
    <t>御蔵島村</t>
  </si>
  <si>
    <t>近畿農政局　大和紀伊平野農業水利事務所</t>
  </si>
  <si>
    <t>八丈町</t>
  </si>
  <si>
    <t>近畿農政局　淀川水系土地改良調査管理事務所</t>
  </si>
  <si>
    <t>青ヶ島村</t>
  </si>
  <si>
    <t>近畿農政局　加古川水系広域農業水利施設総合管理所</t>
  </si>
  <si>
    <t>小笠原村</t>
  </si>
  <si>
    <t>近畿農政局　南近畿土地改良調査管理事務所</t>
  </si>
  <si>
    <t>近畿農政局　土地改良技術事務所</t>
  </si>
  <si>
    <t>横浜市　鶴見区</t>
  </si>
  <si>
    <t>近畿農政局　湖東平野農業水利事業所</t>
  </si>
  <si>
    <t>横浜市　神奈川区</t>
  </si>
  <si>
    <t>近畿農政局　東播用水二期農業水利事業所</t>
  </si>
  <si>
    <t>横浜市　西区</t>
  </si>
  <si>
    <t>近畿農政局　亀岡中部農地整備事業所</t>
  </si>
  <si>
    <t>横浜市　中区</t>
  </si>
  <si>
    <t>近畿農政局　和歌山平野農地防災事業所</t>
  </si>
  <si>
    <t>横浜市　南区</t>
  </si>
  <si>
    <t>近畿農政局　その他</t>
  </si>
  <si>
    <t>横浜市　保土ケ谷区</t>
  </si>
  <si>
    <t>中国四国農政局</t>
  </si>
  <si>
    <t>横浜市　磯子区</t>
  </si>
  <si>
    <t>中国四国農政局　企画調整室</t>
  </si>
  <si>
    <t>横浜市　金沢区</t>
  </si>
  <si>
    <t>中国四国農政局　消費・安全部</t>
  </si>
  <si>
    <t>横浜市　港北区</t>
  </si>
  <si>
    <t>中国四国農政局　生産部</t>
  </si>
  <si>
    <t>横浜市　戸塚区</t>
  </si>
  <si>
    <t>中国四国農政局　経営・事業支援部</t>
  </si>
  <si>
    <t>横浜市　港南区</t>
  </si>
  <si>
    <t>中国四国農政局　農村振興部</t>
  </si>
  <si>
    <t>横浜市　旭区</t>
  </si>
  <si>
    <t>中国四国農政局　四国東部農地防災事務所</t>
  </si>
  <si>
    <t>横浜市　緑区</t>
  </si>
  <si>
    <t>中国四国農政局　中国土地改良調査管理事務所</t>
  </si>
  <si>
    <t>横浜市　瀬谷区</t>
  </si>
  <si>
    <t>中国四国農政局　四国土地改良調査管理事務所</t>
  </si>
  <si>
    <t>横浜市　栄区</t>
  </si>
  <si>
    <t>中国四国農政局　土地改良技術事務所</t>
  </si>
  <si>
    <t>横浜市　泉区</t>
  </si>
  <si>
    <t>中国四国農政局　吉井川農業水利事業所</t>
  </si>
  <si>
    <t>574740</t>
  </si>
  <si>
    <t>横浜市　青葉区</t>
  </si>
  <si>
    <t>中国四国農政局　香川用水二期農業水利事業所</t>
  </si>
  <si>
    <t>横浜市　都筑区</t>
  </si>
  <si>
    <t>中国四国農政局　南周防農地整備事業所</t>
  </si>
  <si>
    <t>中国四国農政局　道前平野農地整備事業所</t>
  </si>
  <si>
    <t>574750</t>
  </si>
  <si>
    <t>川崎市　川崎区</t>
  </si>
  <si>
    <t>中国四国農政局　那賀川農地防災事業所</t>
  </si>
  <si>
    <t>川崎市　幸区</t>
  </si>
  <si>
    <t>中国四国農政局　高瀬農地保全事業所</t>
  </si>
  <si>
    <t>川崎市　中原区</t>
  </si>
  <si>
    <t>中国四国農政局　その他</t>
  </si>
  <si>
    <t>川崎市　高津区</t>
  </si>
  <si>
    <t>九州農政局</t>
  </si>
  <si>
    <t>川崎市　多摩区</t>
  </si>
  <si>
    <t>九州農政局　企画調整室</t>
  </si>
  <si>
    <t>川崎市　宮前区</t>
  </si>
  <si>
    <t>九州農政局　総務部</t>
  </si>
  <si>
    <t>川崎市　麻生区</t>
  </si>
  <si>
    <t>九州農政局　消費・安全部</t>
  </si>
  <si>
    <t>九州農政局　生産部</t>
  </si>
  <si>
    <t>相模原市　緑区</t>
  </si>
  <si>
    <t>九州農政局　経営・事業支援部</t>
  </si>
  <si>
    <t>相模原市　中央区</t>
  </si>
  <si>
    <t>九州農政局　農村振興部</t>
  </si>
  <si>
    <t>相模原市　南区</t>
  </si>
  <si>
    <t>九州農政局　筑後川下流農業水利事務所</t>
  </si>
  <si>
    <t>横須賀市</t>
  </si>
  <si>
    <t>九州農政局　北部九州土地改良調査管理事務所</t>
  </si>
  <si>
    <t>平塚市</t>
  </si>
  <si>
    <t>九州農政局　南部九州土地改良調査管理事務所</t>
  </si>
  <si>
    <t>鎌倉市</t>
  </si>
  <si>
    <t>九州農政局　土地改良技術事務所</t>
  </si>
  <si>
    <t>藤沢市</t>
  </si>
  <si>
    <t>九州農政局　大野川上流農業水利事業所</t>
  </si>
  <si>
    <t>小田原市</t>
  </si>
  <si>
    <t>九州農政局　川辺川農業水利事業所</t>
  </si>
  <si>
    <t>茅ヶ崎市</t>
  </si>
  <si>
    <t>九州農政局　西諸農業水利事業所</t>
  </si>
  <si>
    <t>逗子市</t>
  </si>
  <si>
    <t>九州農政局　肝属中部農業水利事業所</t>
  </si>
  <si>
    <t>三浦市</t>
  </si>
  <si>
    <t>九州農政局　徳之島用水農業水利事業所</t>
  </si>
  <si>
    <t>秦野市</t>
  </si>
  <si>
    <t>九州農政局　沖永良部農業水利事業所</t>
  </si>
  <si>
    <t>厚木市</t>
  </si>
  <si>
    <t>九州農政局　駅館川農地整備事業所</t>
  </si>
  <si>
    <t>大和市</t>
  </si>
  <si>
    <t>九州農政局　筑後川下流左岸農地防災事業所</t>
  </si>
  <si>
    <t>伊勢原市</t>
  </si>
  <si>
    <t>九州農政局　筑後川下流右岸農地防災事業所</t>
  </si>
  <si>
    <t>海老名市</t>
  </si>
  <si>
    <t>九州農政局　有明海岸保全事業所</t>
  </si>
  <si>
    <t>座間市</t>
  </si>
  <si>
    <t>九州農政局　玉名横島海岸保全事業所</t>
  </si>
  <si>
    <t>南足柄市</t>
  </si>
  <si>
    <t>九州農政局　その他</t>
  </si>
  <si>
    <t>綾瀬市</t>
  </si>
  <si>
    <t>北海道農政事務所</t>
  </si>
  <si>
    <t>三浦郡　葉山町</t>
  </si>
  <si>
    <t>高座郡　寒川町</t>
  </si>
  <si>
    <t>中郡　大磯町</t>
  </si>
  <si>
    <t>北海道森林管理局</t>
  </si>
  <si>
    <t>中郡　二宮町</t>
  </si>
  <si>
    <t>東北森林管理局</t>
  </si>
  <si>
    <t>足柄上郡　中井町</t>
  </si>
  <si>
    <t>関東森林管理局</t>
  </si>
  <si>
    <t>足柄上郡　大井町</t>
  </si>
  <si>
    <t>中部森林管理局</t>
  </si>
  <si>
    <t>足柄上郡　松田町</t>
  </si>
  <si>
    <t>中部森林管理局　名古屋事務所</t>
  </si>
  <si>
    <t>足柄上郡　山北町</t>
  </si>
  <si>
    <t>中部森林管理局　愛知森林管理事務所</t>
  </si>
  <si>
    <t>足柄上郡　開成町</t>
  </si>
  <si>
    <t>中部森林管理局　富山森林管理署</t>
  </si>
  <si>
    <t>足柄下郡　箱根町</t>
  </si>
  <si>
    <t>中部森林管理局　北信森林管理署</t>
  </si>
  <si>
    <t>足柄下郡　真鶴町</t>
  </si>
  <si>
    <t>中部森林管理局　中信森林管理署</t>
  </si>
  <si>
    <t>足柄下郡　湯河原町</t>
  </si>
  <si>
    <t>中部森林管理局　東信森林管理署</t>
  </si>
  <si>
    <t>愛甲郡　愛川町</t>
  </si>
  <si>
    <t>中部森林管理局　南信森林管理署</t>
  </si>
  <si>
    <t>愛甲郡　清川村</t>
  </si>
  <si>
    <t>中部森林管理局　木曽森林管理署</t>
  </si>
  <si>
    <t>甲府市</t>
  </si>
  <si>
    <t>中部森林管理局　飛騨森林管理署</t>
  </si>
  <si>
    <t>富士吉田市</t>
  </si>
  <si>
    <t>中部森林管理局　岐阜森林管理署</t>
  </si>
  <si>
    <t>都留市</t>
  </si>
  <si>
    <t>中部森林管理局　東濃森林管理署</t>
  </si>
  <si>
    <t>山梨市</t>
  </si>
  <si>
    <t>中部森林管理局　その他</t>
  </si>
  <si>
    <t>大月市</t>
  </si>
  <si>
    <t>近畿中国森林管理局</t>
  </si>
  <si>
    <t>韮崎市</t>
  </si>
  <si>
    <t>四国森林管理局　総務企画部経理課</t>
  </si>
  <si>
    <t>南アルプス市</t>
  </si>
  <si>
    <t>四国森林管理局　計画保全部治山課</t>
  </si>
  <si>
    <t>北杜市</t>
  </si>
  <si>
    <t>四国森林管理局　森林整備部森林整備課</t>
  </si>
  <si>
    <t>甲斐市</t>
  </si>
  <si>
    <t>四国森林管理局　徳島森林管理署</t>
  </si>
  <si>
    <t>笛吹市</t>
  </si>
  <si>
    <t>四国森林管理局　香川森林管理事務所</t>
  </si>
  <si>
    <t>上野原市</t>
  </si>
  <si>
    <t>四国森林管理局　愛媛森林管理署</t>
  </si>
  <si>
    <t>甲州市</t>
  </si>
  <si>
    <t>四国森林管理局　四万十森林管理署</t>
  </si>
  <si>
    <t>中央市</t>
  </si>
  <si>
    <t>四国森林管理局　嶺北森林管理署</t>
  </si>
  <si>
    <t>西八代郡　市川三郷町</t>
  </si>
  <si>
    <t>四国森林管理局　高知中部森林管理署</t>
  </si>
  <si>
    <t>南巨摩郡　早川町</t>
  </si>
  <si>
    <t>四国森林管理局　安芸森林管理署</t>
  </si>
  <si>
    <t>南巨摩郡　身延町</t>
  </si>
  <si>
    <t>四国森林管理局　その他</t>
  </si>
  <si>
    <t>南巨摩郡　南部町</t>
  </si>
  <si>
    <t>九州森林管理局</t>
  </si>
  <si>
    <t>南巨摩郡　富士川町</t>
  </si>
  <si>
    <t>中巨摩郡　昭和町</t>
  </si>
  <si>
    <t>南都留郡　道志村</t>
  </si>
  <si>
    <t>北海道防衛局</t>
  </si>
  <si>
    <t>南都留郡　西桂町</t>
  </si>
  <si>
    <t>帯広防衛支局</t>
  </si>
  <si>
    <t>南都留郡　忍野村</t>
  </si>
  <si>
    <t>東北防衛局</t>
  </si>
  <si>
    <t>南都留郡　山中湖村</t>
  </si>
  <si>
    <t>北関東防衛局</t>
  </si>
  <si>
    <t>南都留郡　鳴沢村</t>
  </si>
  <si>
    <t>南関東防衛局</t>
  </si>
  <si>
    <t>南都留郡　富士河口湖町</t>
  </si>
  <si>
    <t>近畿中部防衛局</t>
  </si>
  <si>
    <t>北都留郡　小菅村</t>
  </si>
  <si>
    <t>東海防衛支局</t>
  </si>
  <si>
    <t>北都留郡　丹波山村</t>
  </si>
  <si>
    <t>中国四国防衛局</t>
  </si>
  <si>
    <t>長野市</t>
  </si>
  <si>
    <t>九州防衛局</t>
  </si>
  <si>
    <t>松本市</t>
  </si>
  <si>
    <t>熊本防衛支局</t>
  </si>
  <si>
    <t>上田市</t>
  </si>
  <si>
    <t>長崎防衛支局</t>
  </si>
  <si>
    <t>岡谷市</t>
  </si>
  <si>
    <t>沖縄防衛局</t>
  </si>
  <si>
    <t>飯田市</t>
  </si>
  <si>
    <t>諏訪市</t>
  </si>
  <si>
    <t>須坂市</t>
  </si>
  <si>
    <t>北海道財務局</t>
  </si>
  <si>
    <t>小諸市</t>
  </si>
  <si>
    <t>東北財務局</t>
  </si>
  <si>
    <t>伊那市</t>
  </si>
  <si>
    <t>関東財務局</t>
  </si>
  <si>
    <t>駒ヶ根市</t>
  </si>
  <si>
    <t>北陸財務局</t>
  </si>
  <si>
    <t>中野市</t>
  </si>
  <si>
    <t>東海財務局</t>
  </si>
  <si>
    <t>大町市</t>
  </si>
  <si>
    <t>近畿財務局</t>
  </si>
  <si>
    <t>飯山市</t>
  </si>
  <si>
    <t>中国財務局</t>
  </si>
  <si>
    <t>茅野市</t>
  </si>
  <si>
    <t>四国財務局</t>
  </si>
  <si>
    <t>塩尻市</t>
  </si>
  <si>
    <t>九州財務局</t>
  </si>
  <si>
    <t>佐久市</t>
  </si>
  <si>
    <t>福岡財務支局</t>
  </si>
  <si>
    <t>千曲市</t>
  </si>
  <si>
    <t>東御市</t>
  </si>
  <si>
    <t>最高裁判所</t>
  </si>
  <si>
    <t>安曇野市</t>
  </si>
  <si>
    <t>南佐久郡　小海町</t>
  </si>
  <si>
    <t>本社</t>
  </si>
  <si>
    <t>南佐久郡　川上村</t>
  </si>
  <si>
    <t>北海道支社</t>
  </si>
  <si>
    <t>南佐久郡　南牧村</t>
  </si>
  <si>
    <t>北海道支社　室蘭管理事務所</t>
  </si>
  <si>
    <t>南佐久郡　南相木村</t>
  </si>
  <si>
    <t>北海道支社　苫小牧管理事務所</t>
  </si>
  <si>
    <t>南佐久郡　北相木村</t>
  </si>
  <si>
    <t>北海道支社　札幌管理事務所</t>
  </si>
  <si>
    <t>南佐久郡　佐久穂町</t>
  </si>
  <si>
    <t>北海道支社　岩見沢管理事務所</t>
  </si>
  <si>
    <t>北佐久郡　軽井沢町</t>
  </si>
  <si>
    <t>北海道支社　旭川管理事務所</t>
  </si>
  <si>
    <t>北佐久郡　御代田町</t>
  </si>
  <si>
    <t>北海道支社　帯広管理事務所</t>
  </si>
  <si>
    <t>北佐久郡　立科町</t>
  </si>
  <si>
    <t>北海道支社　小樽工事事務所</t>
  </si>
  <si>
    <t>小県郡　青木村</t>
  </si>
  <si>
    <t>北海道支社　その他</t>
  </si>
  <si>
    <t>小県郡　長和町</t>
  </si>
  <si>
    <t>東北支社</t>
  </si>
  <si>
    <t>諏訪郡　下諏訪町</t>
  </si>
  <si>
    <t>東北支社　青森管理事務所</t>
  </si>
  <si>
    <t>諏訪郡　富士見町</t>
  </si>
  <si>
    <t>東北支社　十和田管理事務所</t>
  </si>
  <si>
    <t>諏訪郡　原村</t>
  </si>
  <si>
    <t>東北支社　盛岡管理事務所</t>
  </si>
  <si>
    <t>上伊那郡　辰野町</t>
  </si>
  <si>
    <t>東北支社　北上管理事務所</t>
  </si>
  <si>
    <t>上伊那郡　箕輪町</t>
  </si>
  <si>
    <t>東北支社　仙台管理事務所</t>
  </si>
  <si>
    <t>上伊那郡　飯島町</t>
  </si>
  <si>
    <t>東北支社　福島管理事務所</t>
  </si>
  <si>
    <t>上伊那郡　南箕輪村</t>
  </si>
  <si>
    <t>東北支社　郡山管理事務所</t>
  </si>
  <si>
    <t>上伊那郡　中川村</t>
  </si>
  <si>
    <t>東北支社　八戸管理事務所</t>
  </si>
  <si>
    <t>上伊那郡　宮田村</t>
  </si>
  <si>
    <t>東北支社　横手管理事務所</t>
  </si>
  <si>
    <t>下伊那郡　松川町</t>
  </si>
  <si>
    <t>東北支社　秋田管理事務所</t>
  </si>
  <si>
    <t>下伊那郡　高森町</t>
  </si>
  <si>
    <t>東北支社　山形管理事務所</t>
  </si>
  <si>
    <t>下伊那郡　阿南町</t>
  </si>
  <si>
    <t>東北支社　鶴岡管理事務所</t>
  </si>
  <si>
    <t>下伊那郡　阿智村</t>
  </si>
  <si>
    <t>東北支社　いわき管理事務所</t>
  </si>
  <si>
    <t>下伊那郡　平谷村</t>
  </si>
  <si>
    <t>東北支社　会津若松管理事務所</t>
  </si>
  <si>
    <t>下伊那郡　根羽村</t>
  </si>
  <si>
    <t>東北支社　仙台東管理事務所</t>
  </si>
  <si>
    <t>下伊那郡　下條村</t>
  </si>
  <si>
    <t>東北支社　仙台工事事務所</t>
  </si>
  <si>
    <t>下伊那郡　売木村</t>
  </si>
  <si>
    <t>東北支社　山形工事事務所</t>
  </si>
  <si>
    <t>下伊那郡　天龍村</t>
  </si>
  <si>
    <t>東北支社　いわき工事事務所</t>
  </si>
  <si>
    <t>下伊那郡　泰阜村</t>
  </si>
  <si>
    <t>東北支社　その他</t>
  </si>
  <si>
    <t>下伊那郡　喬木村</t>
  </si>
  <si>
    <t>関東支社</t>
  </si>
  <si>
    <t>下伊那郡　豊丘村</t>
  </si>
  <si>
    <t>関東支社　京浜管理事務所</t>
  </si>
  <si>
    <t>下伊那郡　大鹿村</t>
  </si>
  <si>
    <t>関東支社　那須管理事務所</t>
  </si>
  <si>
    <t>木曽郡　上松町</t>
  </si>
  <si>
    <t>関東支社　宇都宮管理事務所</t>
  </si>
  <si>
    <t>木曽郡　南木曽町</t>
  </si>
  <si>
    <t>関東支社　加須管理事務所</t>
  </si>
  <si>
    <t>木曽郡　木祖村</t>
  </si>
  <si>
    <t>関東支社　三郷管理事務所</t>
  </si>
  <si>
    <t>木曽郡　王滝村</t>
  </si>
  <si>
    <t>関東支社　千葉管理事務所</t>
  </si>
  <si>
    <t>木曽郡　大桑村</t>
  </si>
  <si>
    <t>関東支社　市原管理事務所</t>
  </si>
  <si>
    <t>木曽郡　木曽町</t>
  </si>
  <si>
    <t>関東支社　東京湾アクアライン管理事務所</t>
  </si>
  <si>
    <t>東筑摩郡　麻績村</t>
  </si>
  <si>
    <t>関東支社　谷和原管理事務所</t>
  </si>
  <si>
    <t>東筑摩郡　生坂村</t>
  </si>
  <si>
    <t>関東支社　水戸管理事務所</t>
  </si>
  <si>
    <t>東筑摩郡　山形村</t>
  </si>
  <si>
    <t>関東支社　所沢管理事務所</t>
  </si>
  <si>
    <t>東筑摩郡　朝日村</t>
  </si>
  <si>
    <t>関東支社　高崎管理事務所</t>
  </si>
  <si>
    <t>東筑摩郡　筑北村</t>
  </si>
  <si>
    <t>関東支社　佐久管理事務所</t>
  </si>
  <si>
    <t>北安曇郡　池田町</t>
  </si>
  <si>
    <t>関東支社　長野管理事務所</t>
  </si>
  <si>
    <t>北安曇郡　松川村</t>
  </si>
  <si>
    <t>関東支社　横浜工事事務所</t>
  </si>
  <si>
    <t>北安曇郡　白馬村</t>
  </si>
  <si>
    <t>関東支社　さいたま工事事務所</t>
  </si>
  <si>
    <t>北安曇郡　小谷村</t>
  </si>
  <si>
    <t>関東支社　千葉工事事務所</t>
  </si>
  <si>
    <t>埴科郡　坂城町</t>
  </si>
  <si>
    <t>関東支社　木更津工事事務所</t>
  </si>
  <si>
    <t>上高井郡　小布施町</t>
  </si>
  <si>
    <t>関東支社　水戸工事事務所</t>
  </si>
  <si>
    <t>上高井郡　高山村</t>
  </si>
  <si>
    <t>関東支社　東京外環工事事務所</t>
  </si>
  <si>
    <t>下高井郡　山ノ内町</t>
  </si>
  <si>
    <t>関東支社　その他</t>
  </si>
  <si>
    <t>下高井郡　木島平村</t>
  </si>
  <si>
    <t>新潟支社</t>
  </si>
  <si>
    <t>下高井郡　野沢温泉村</t>
  </si>
  <si>
    <t>新潟支社　湯沢管理事務所</t>
  </si>
  <si>
    <t>上水内郡　信濃町</t>
  </si>
  <si>
    <t>新潟支社　新潟管理事務所</t>
  </si>
  <si>
    <t>上水内郡　小川村</t>
  </si>
  <si>
    <t>新潟支社　長岡管理事務所</t>
  </si>
  <si>
    <t>上水内郡　飯綱町</t>
  </si>
  <si>
    <t>新潟支社　上越管理事務所</t>
  </si>
  <si>
    <t>下水内郡　栄村</t>
  </si>
  <si>
    <t>新潟支社　信越工事事務所</t>
  </si>
  <si>
    <t>新潟支社　その他</t>
  </si>
  <si>
    <t>東京支社</t>
  </si>
  <si>
    <t>東京支社　厚木工事事務所</t>
  </si>
  <si>
    <t>東京支社　東京工事事務所</t>
  </si>
  <si>
    <t>東京支社　八王子工事事務所</t>
  </si>
  <si>
    <t>東京支社　秦野工事事務所</t>
  </si>
  <si>
    <t>東京支社　南アルプス工事事務所</t>
  </si>
  <si>
    <t>長岡市</t>
  </si>
  <si>
    <t>東京支社　沼津工事事務所</t>
  </si>
  <si>
    <t>三条市</t>
  </si>
  <si>
    <t>東京支社　清水工事事務所</t>
  </si>
  <si>
    <t>柏崎市</t>
  </si>
  <si>
    <t>東京支社　横浜保全・サービスセンター</t>
  </si>
  <si>
    <t>新発田市</t>
  </si>
  <si>
    <t>東京支社　御殿場保全・サービスセンター</t>
  </si>
  <si>
    <t>小千谷市</t>
  </si>
  <si>
    <t>東京支社　富士保全・サービスセンター</t>
  </si>
  <si>
    <t>加茂市</t>
  </si>
  <si>
    <t>東京支社　静岡保全・サービスセンター</t>
  </si>
  <si>
    <t>十日町市</t>
  </si>
  <si>
    <t>東京支社　浜松保全・サービスセンター</t>
  </si>
  <si>
    <t>見附市</t>
  </si>
  <si>
    <t>東京支社　小田原保全・サービスセンター</t>
  </si>
  <si>
    <t>村上市</t>
  </si>
  <si>
    <t>東京支社　その他</t>
  </si>
  <si>
    <t>燕市</t>
  </si>
  <si>
    <t>名古屋支社</t>
  </si>
  <si>
    <t>糸魚川市</t>
  </si>
  <si>
    <t>名古屋支社　岐阜工事事務所</t>
  </si>
  <si>
    <t>妙高市</t>
  </si>
  <si>
    <t>名古屋支社　名古屋工事事務所</t>
  </si>
  <si>
    <t>五泉市</t>
  </si>
  <si>
    <t>名古屋支社　四日市工事事務所</t>
  </si>
  <si>
    <t>上越市</t>
  </si>
  <si>
    <t>名古屋支社　豊田保全・サービスセンター</t>
  </si>
  <si>
    <t>阿賀野市</t>
  </si>
  <si>
    <t>名古屋支社　名古屋保全・サービスセンター</t>
  </si>
  <si>
    <t>佐渡市</t>
  </si>
  <si>
    <t>名古屋支社　飯田保全・サービスセンター</t>
  </si>
  <si>
    <t>魚沼市</t>
  </si>
  <si>
    <t>名古屋支社　多治見保全・サービスセンター</t>
  </si>
  <si>
    <t>南魚沼市</t>
  </si>
  <si>
    <t>名古屋支社　羽島保全・サービスセンター</t>
  </si>
  <si>
    <t>胎内市</t>
  </si>
  <si>
    <t>名古屋支社　彦根保全・サービスセンター</t>
  </si>
  <si>
    <t>北蒲原郡　聖籠町</t>
  </si>
  <si>
    <t>名古屋支社　岐阜保全・サービスセンター</t>
  </si>
  <si>
    <t>西蒲原郡　弥彦村</t>
  </si>
  <si>
    <t>名古屋支社　高山保全・サービスセンター</t>
  </si>
  <si>
    <t>南蒲原郡　田上町</t>
  </si>
  <si>
    <t>名古屋支社　桑名保全・サービスセンター</t>
  </si>
  <si>
    <t>東蒲原郡　阿賀町</t>
  </si>
  <si>
    <t>名古屋支社　津保全・サービスセンター</t>
  </si>
  <si>
    <t>三島郡　出雲崎町</t>
  </si>
  <si>
    <t>名古屋支社　その他</t>
  </si>
  <si>
    <t>南魚沼郡　湯沢町</t>
  </si>
  <si>
    <t>八王子支社</t>
  </si>
  <si>
    <t>中魚沼郡　津南町</t>
  </si>
  <si>
    <t>八王子支社　八王子保全・サービスセンター</t>
  </si>
  <si>
    <t>刈羽郡　刈羽村</t>
  </si>
  <si>
    <t>八王子支社　大月保全・サービスセンター</t>
  </si>
  <si>
    <t>岩船郡　関川村</t>
  </si>
  <si>
    <t>八王子支社　甲府保全・サービスセンター</t>
  </si>
  <si>
    <t>岩船郡　粟島浦村</t>
  </si>
  <si>
    <t>八王子支社　松本保全・サービスセンター</t>
  </si>
  <si>
    <t>富山市</t>
  </si>
  <si>
    <t>八王子支社　その他</t>
  </si>
  <si>
    <t>高岡市</t>
  </si>
  <si>
    <t>金沢支社</t>
  </si>
  <si>
    <t>魚津市</t>
  </si>
  <si>
    <t>金沢支社　金沢保全・サービスセンター</t>
  </si>
  <si>
    <t>氷見市</t>
  </si>
  <si>
    <t>金沢支社　富山保全・サービスセンター</t>
  </si>
  <si>
    <t>滑川市</t>
  </si>
  <si>
    <t>金沢支社　福井保全・サービスセンター</t>
  </si>
  <si>
    <t>黒部市</t>
  </si>
  <si>
    <t>金沢支社　敦賀保全・サービスセンター</t>
  </si>
  <si>
    <t>砺波市</t>
  </si>
  <si>
    <t>金沢支社　その他</t>
  </si>
  <si>
    <t>小矢部市</t>
  </si>
  <si>
    <t>南砺市</t>
  </si>
  <si>
    <t>射水市</t>
  </si>
  <si>
    <t>関西支社</t>
  </si>
  <si>
    <t>中新川郡　舟橋村</t>
  </si>
  <si>
    <t>関西支社　滋賀高速道路事務所</t>
  </si>
  <si>
    <t>中新川郡　上市町</t>
  </si>
  <si>
    <t>関西支社　京都高速道路事務所</t>
  </si>
  <si>
    <t>中新川郡　立山町</t>
  </si>
  <si>
    <t>関西支社　大阪高速道路事務所</t>
  </si>
  <si>
    <t>下新川郡　入善町</t>
  </si>
  <si>
    <t>関西支社　阪奈高速道路事務所</t>
  </si>
  <si>
    <t>下新川郡　朝日町</t>
  </si>
  <si>
    <t>関西支社　和歌山高速道路事務所</t>
  </si>
  <si>
    <t>金沢市</t>
  </si>
  <si>
    <t>関西支社　福知山高速道路事務所</t>
  </si>
  <si>
    <t>七尾市</t>
  </si>
  <si>
    <t>関西支社　神戸高速道路事務所</t>
  </si>
  <si>
    <t>小松市</t>
  </si>
  <si>
    <t>関西支社　福崎高速道路事務所</t>
  </si>
  <si>
    <t>輪島市</t>
  </si>
  <si>
    <t>関西支社　姫路高速道路事務所</t>
  </si>
  <si>
    <t>珠洲市</t>
  </si>
  <si>
    <t>関西支社　第二神明道路事務所</t>
  </si>
  <si>
    <t>加賀市</t>
  </si>
  <si>
    <t>関西支社　新名神京都事務所</t>
  </si>
  <si>
    <t>羽咋市</t>
  </si>
  <si>
    <t>関西支社　新名神大阪東事務所</t>
  </si>
  <si>
    <t>かほく市</t>
  </si>
  <si>
    <t>関西支社　新名神大阪西事務所</t>
  </si>
  <si>
    <t>白山市</t>
  </si>
  <si>
    <t>関西支社　新名神大津事務所</t>
  </si>
  <si>
    <t>能美市</t>
  </si>
  <si>
    <t>関西支社　和歌山工事事務所</t>
  </si>
  <si>
    <t>野々市市</t>
  </si>
  <si>
    <t>関西支社　新名神兵庫事務所</t>
  </si>
  <si>
    <t>能美郡　川北町</t>
  </si>
  <si>
    <t>関西支社　その他</t>
  </si>
  <si>
    <t>河北郡　津幡町</t>
  </si>
  <si>
    <t>中国支社</t>
  </si>
  <si>
    <t>河北郡　内灘町</t>
  </si>
  <si>
    <t>中国支社　津山高速道路事務所</t>
  </si>
  <si>
    <t>羽咋郡　志賀町</t>
  </si>
  <si>
    <t>中国支社　三次高速道路事務所</t>
  </si>
  <si>
    <t>羽咋郡　宝達志水町</t>
  </si>
  <si>
    <t>中国支社　千代田高速道路事務所</t>
  </si>
  <si>
    <t>鹿島郡　中能登町</t>
  </si>
  <si>
    <t>中国支社　岡山高速道路事務所</t>
  </si>
  <si>
    <t>鳳珠郡　穴水町</t>
  </si>
  <si>
    <t>中国支社　福山高速道路事務所</t>
  </si>
  <si>
    <t>鳳珠郡　能登町</t>
  </si>
  <si>
    <t>中国支社　広島高速道路事務所</t>
  </si>
  <si>
    <t>岐阜市</t>
  </si>
  <si>
    <t>中国支社　山口高速道路事務所</t>
  </si>
  <si>
    <t>大垣市</t>
  </si>
  <si>
    <t>中国支社　周南高速道路事務所</t>
  </si>
  <si>
    <t>高山市</t>
  </si>
  <si>
    <t>中国支社　松江高速道路事務所</t>
  </si>
  <si>
    <t>多治見市</t>
  </si>
  <si>
    <t>中国支社　米子高速道路事務所</t>
  </si>
  <si>
    <t>関市</t>
  </si>
  <si>
    <t>中国支社　その他</t>
  </si>
  <si>
    <t>中津川市</t>
  </si>
  <si>
    <t>四国支社</t>
  </si>
  <si>
    <t>美濃市</t>
  </si>
  <si>
    <t>四国支社　徳島高速道路事務所</t>
  </si>
  <si>
    <t>瑞浪市</t>
  </si>
  <si>
    <t>四国支社　愛媛高速道路事務所</t>
  </si>
  <si>
    <t>羽島市</t>
  </si>
  <si>
    <t>四国支社　香川高速道路事務所</t>
  </si>
  <si>
    <t>恵那市</t>
  </si>
  <si>
    <t>四国支社　高知高速道路事務所</t>
  </si>
  <si>
    <t>美濃加茂市</t>
  </si>
  <si>
    <t>四国支社　徳島工事事務所</t>
  </si>
  <si>
    <t>土岐市</t>
  </si>
  <si>
    <t>四国支社　高松工事事務所</t>
  </si>
  <si>
    <t>各務原市</t>
  </si>
  <si>
    <t>四国支社　その他</t>
  </si>
  <si>
    <t>可児市</t>
  </si>
  <si>
    <t>九州支社</t>
  </si>
  <si>
    <t>山県市</t>
  </si>
  <si>
    <t>九州支社　北九州高速道路事務所</t>
  </si>
  <si>
    <t>瑞穂市</t>
  </si>
  <si>
    <t>九州支社　久留米高速道路事務所</t>
  </si>
  <si>
    <t>飛騨市</t>
  </si>
  <si>
    <t>九州支社　熊本高速道路事務所</t>
  </si>
  <si>
    <t>本巣市</t>
  </si>
  <si>
    <t>九州支社　鹿児島高速道路事務所</t>
  </si>
  <si>
    <t>郡上市</t>
  </si>
  <si>
    <t>九州支社　宮崎高速道路事務所</t>
  </si>
  <si>
    <t>下呂市</t>
  </si>
  <si>
    <t>九州支社　長崎高速道路事務所</t>
  </si>
  <si>
    <t>海津市</t>
  </si>
  <si>
    <t>九州支社　佐賀高速道路事務所</t>
  </si>
  <si>
    <t>羽島郡　岐南町</t>
  </si>
  <si>
    <t>九州支社　大分高速道路事務所</t>
  </si>
  <si>
    <t>羽島郡　笠松町</t>
  </si>
  <si>
    <t>九州支社　沖縄高速道路事務所</t>
  </si>
  <si>
    <t>養老郡　養老町</t>
  </si>
  <si>
    <t>九州支社　その他</t>
  </si>
  <si>
    <t>不破郡　垂井町</t>
  </si>
  <si>
    <t>東京事務所</t>
  </si>
  <si>
    <t>不破郡　関ケ原町</t>
  </si>
  <si>
    <t>安八郡　神戸町</t>
  </si>
  <si>
    <t>安八郡　輪之内町</t>
  </si>
  <si>
    <t>東京西局</t>
  </si>
  <si>
    <t>安八郡　安八町</t>
  </si>
  <si>
    <t>東京西局　第一保全工事事務所</t>
  </si>
  <si>
    <t>揖斐郡　揖斐川町</t>
  </si>
  <si>
    <t>東京西局　第二保全工事事務所</t>
  </si>
  <si>
    <t>揖斐郡　大野町</t>
  </si>
  <si>
    <t>東京西局　施設管制所</t>
  </si>
  <si>
    <t>揖斐郡　池田町</t>
  </si>
  <si>
    <t>東京西局　その他</t>
  </si>
  <si>
    <t>本巣郡　北方町</t>
  </si>
  <si>
    <t>東京西局プロジェクト本部</t>
  </si>
  <si>
    <t>加茂郡　坂祝町</t>
  </si>
  <si>
    <t>東京西局プロジェクト本部　晴海工事事務所</t>
  </si>
  <si>
    <t>加茂郡　富加町</t>
  </si>
  <si>
    <t>東京西局プロジェクト本部　小松川工事事務所</t>
  </si>
  <si>
    <t>加茂郡　川辺町</t>
  </si>
  <si>
    <t>東京西局プロジェクト本部　王子工事事務所</t>
  </si>
  <si>
    <t>加茂郡　七宗町</t>
  </si>
  <si>
    <t>東京西局プロジェクト本部　品川工事事務所</t>
  </si>
  <si>
    <t>加茂郡　八百津町</t>
  </si>
  <si>
    <t>東京西局プロジェクト本部　施設工事事務所</t>
  </si>
  <si>
    <t>加茂郡　白川町</t>
  </si>
  <si>
    <t>東京西局プロジェクト本部　その他</t>
  </si>
  <si>
    <t>加茂郡　東白川村</t>
  </si>
  <si>
    <t>東京東局</t>
  </si>
  <si>
    <t>可児郡　御嵩町</t>
  </si>
  <si>
    <t>東京東局　保全工事事務所</t>
  </si>
  <si>
    <t>大野郡　白川村</t>
  </si>
  <si>
    <t>東京東局　施設管制所</t>
  </si>
  <si>
    <t>東京東局　その他</t>
  </si>
  <si>
    <t>静岡市　葵区</t>
  </si>
  <si>
    <t>神奈川管理局</t>
  </si>
  <si>
    <t>静岡市　駿河区</t>
  </si>
  <si>
    <t>神奈川管理局　保全工事事務所</t>
  </si>
  <si>
    <t>静岡市　清水区</t>
  </si>
  <si>
    <t>神奈川管理局　施設管制所</t>
  </si>
  <si>
    <t>神奈川管理局　その他</t>
  </si>
  <si>
    <t>神奈川建設局</t>
  </si>
  <si>
    <t>神奈川建設局　横浜工事事務所</t>
  </si>
  <si>
    <t>神奈川建設局　北西線工事事務所</t>
  </si>
  <si>
    <t>神奈川建設局　大師橋工事事務所</t>
  </si>
  <si>
    <t>731238</t>
  </si>
  <si>
    <t>神奈川建設局　施設工事事務所</t>
  </si>
  <si>
    <t>神奈川建設局　その他</t>
  </si>
  <si>
    <t>沼津市</t>
  </si>
  <si>
    <t>熱海市</t>
  </si>
  <si>
    <t>三島市</t>
  </si>
  <si>
    <t>建設・更新事業本部</t>
  </si>
  <si>
    <t>富士宮市</t>
  </si>
  <si>
    <t>建設・更新事業本部大阪建設部</t>
  </si>
  <si>
    <t>伊東市</t>
  </si>
  <si>
    <t>建設・更新事業本部大阪建設部　西船場ジャンクション建設事務所</t>
  </si>
  <si>
    <t>島田市</t>
  </si>
  <si>
    <t>建設・更新事業本部大阪建設部　その他</t>
  </si>
  <si>
    <t>富士市</t>
  </si>
  <si>
    <t>建設・更新事業本部堺建設部</t>
  </si>
  <si>
    <t>磐田市</t>
  </si>
  <si>
    <t>建設・更新事業本部堺建設部　大和川線建設事務所</t>
  </si>
  <si>
    <t>焼津市</t>
  </si>
  <si>
    <t>建設・更新事業本部堺建設部　その他</t>
  </si>
  <si>
    <t>掛川市</t>
  </si>
  <si>
    <t>大阪管理局</t>
  </si>
  <si>
    <t>藤枝市</t>
  </si>
  <si>
    <t>神戸管理部</t>
  </si>
  <si>
    <t>御殿場市</t>
  </si>
  <si>
    <t>京都管理所</t>
  </si>
  <si>
    <t>袋井市</t>
  </si>
  <si>
    <t>下田市</t>
  </si>
  <si>
    <t>裾野市</t>
  </si>
  <si>
    <t>湖西市</t>
  </si>
  <si>
    <t>神戸管理センター</t>
  </si>
  <si>
    <t>伊豆市</t>
  </si>
  <si>
    <t>鳴門管理センター</t>
  </si>
  <si>
    <t>御前崎市</t>
  </si>
  <si>
    <t>岡山管理センター</t>
  </si>
  <si>
    <t>菊川市</t>
  </si>
  <si>
    <t>坂出管理センター</t>
  </si>
  <si>
    <t>伊豆の国市</t>
  </si>
  <si>
    <t>しまなみ尾道管理センター</t>
  </si>
  <si>
    <t>牧之原市</t>
  </si>
  <si>
    <t>しまなみ今治管理センター</t>
  </si>
  <si>
    <t>賀茂郡　東伊豆町</t>
  </si>
  <si>
    <t>賀茂郡　河津町</t>
  </si>
  <si>
    <t>賀茂郡　南伊豆町</t>
  </si>
  <si>
    <t>本社　総合技術センター</t>
  </si>
  <si>
    <t>賀茂郡　松崎町</t>
  </si>
  <si>
    <t>本社　利根導水総合事業所</t>
  </si>
  <si>
    <t>賀茂郡　西伊豆町</t>
  </si>
  <si>
    <t>本社　思川開発建設所</t>
  </si>
  <si>
    <t>田方郡　函南町</t>
  </si>
  <si>
    <t>本社　沼田総合管理所</t>
  </si>
  <si>
    <t>駿東郡　清水町</t>
  </si>
  <si>
    <t>本社　利根川下流総合管理所</t>
  </si>
  <si>
    <t>駿東郡　長泉町</t>
  </si>
  <si>
    <t>本社　荒川ダム総合管理所</t>
  </si>
  <si>
    <t>駿東郡　小山町</t>
  </si>
  <si>
    <t>本社　千葉用水総合管理所</t>
  </si>
  <si>
    <t>榛原郡　吉田町</t>
  </si>
  <si>
    <t>本社　下久保ダム管理所</t>
  </si>
  <si>
    <t>榛原郡　川根本町</t>
  </si>
  <si>
    <t>本社　草木ダム管理所</t>
  </si>
  <si>
    <t>周智郡　森町</t>
  </si>
  <si>
    <t>本社　群馬用水管理所</t>
  </si>
  <si>
    <t>本社　霞ヶ浦用水管理所</t>
  </si>
  <si>
    <t>名古屋市　千種区</t>
  </si>
  <si>
    <t>中部支社</t>
  </si>
  <si>
    <t>名古屋市　東区</t>
  </si>
  <si>
    <t>中部支社　豊川用水総合事業部</t>
  </si>
  <si>
    <t>名古屋市　北区</t>
  </si>
  <si>
    <t>中部支社　木曽川水系連絡導水路建設所</t>
  </si>
  <si>
    <t>名古屋市　西区</t>
  </si>
  <si>
    <t>中部支社　愛知用水総合管理所</t>
  </si>
  <si>
    <t>名古屋市　中村区</t>
  </si>
  <si>
    <t>中部支社　木曽川用水総合管理所</t>
  </si>
  <si>
    <t>名古屋市　中区</t>
  </si>
  <si>
    <t>中部支社　岩屋ダム管理所</t>
  </si>
  <si>
    <t>名古屋市　昭和区</t>
  </si>
  <si>
    <t>中部支社　阿木川ダム管理所</t>
  </si>
  <si>
    <t>名古屋市　瑞穂区</t>
  </si>
  <si>
    <t>中部支社　長良川河口堰管理所</t>
  </si>
  <si>
    <t>名古屋市　熱田区</t>
  </si>
  <si>
    <t>中部支社　味噌川ダム管理所</t>
  </si>
  <si>
    <t>名古屋市　中川区</t>
  </si>
  <si>
    <t>中部支社　徳山ダム管理所</t>
  </si>
  <si>
    <t>名古屋市　港区</t>
  </si>
  <si>
    <t>中部支社　三重用水管理所</t>
  </si>
  <si>
    <t>名古屋市　南区</t>
  </si>
  <si>
    <t>関西・吉野川支社　淀川本部</t>
  </si>
  <si>
    <t>名古屋市　守山区</t>
  </si>
  <si>
    <t>関西・吉野川支社　川上ダム建設所</t>
  </si>
  <si>
    <t>名古屋市　緑区</t>
  </si>
  <si>
    <t>関西・吉野川支社　丹生事務所</t>
  </si>
  <si>
    <t>名古屋市　名東区</t>
  </si>
  <si>
    <t>関西・吉野川支社　琵琶湖開発総合管理所</t>
  </si>
  <si>
    <t>名古屋市　天白区</t>
  </si>
  <si>
    <t>関西・吉野川支社　木津川ダム総合管理所</t>
  </si>
  <si>
    <t>豊橋市</t>
  </si>
  <si>
    <t>関西・吉野川支社　一庫ダム管理所</t>
  </si>
  <si>
    <t>岡崎市</t>
  </si>
  <si>
    <t>関西・吉野川支社　日吉ダム管理所</t>
  </si>
  <si>
    <t>一宮市</t>
  </si>
  <si>
    <t>関西・吉野川支社　吉野川本部</t>
  </si>
  <si>
    <t>瀬戸市</t>
  </si>
  <si>
    <t>関西・吉野川支社　池田総合管理所</t>
  </si>
  <si>
    <t>半田市</t>
  </si>
  <si>
    <t>関西・吉野川支社　旧吉野川河口堰管理所</t>
  </si>
  <si>
    <t>春日井市</t>
  </si>
  <si>
    <t>関西・吉野川支社　香川用水管理所</t>
  </si>
  <si>
    <t>豊川市</t>
  </si>
  <si>
    <t>筑後川局</t>
  </si>
  <si>
    <t>津島市</t>
  </si>
  <si>
    <t>筑後川局　朝倉総合事業所</t>
  </si>
  <si>
    <t>碧南市</t>
  </si>
  <si>
    <t>筑後川局　両筑平野用水総合事業所</t>
  </si>
  <si>
    <t>刈谷市</t>
  </si>
  <si>
    <t>豊田市</t>
  </si>
  <si>
    <t>安城市</t>
  </si>
  <si>
    <t>国鉄精算事業管理部</t>
  </si>
  <si>
    <t>西尾市</t>
  </si>
  <si>
    <t>蒲郡市</t>
  </si>
  <si>
    <t>大阪支社</t>
  </si>
  <si>
    <t>犬山市</t>
  </si>
  <si>
    <t>北海道新幹線建設局</t>
  </si>
  <si>
    <t>常滑市</t>
  </si>
  <si>
    <t>九州新幹線建設局</t>
  </si>
  <si>
    <t>江南市</t>
  </si>
  <si>
    <t>青森工事事務所</t>
  </si>
  <si>
    <t>小牧市</t>
  </si>
  <si>
    <t>富山工事事務所</t>
  </si>
  <si>
    <t>稲沢市</t>
  </si>
  <si>
    <t>関東甲信工事局</t>
  </si>
  <si>
    <t>新城市</t>
  </si>
  <si>
    <t>東海市</t>
  </si>
  <si>
    <t>大府市</t>
  </si>
  <si>
    <t>知多市</t>
  </si>
  <si>
    <t>整備部門</t>
  </si>
  <si>
    <t>知立市</t>
  </si>
  <si>
    <t>営業部門</t>
  </si>
  <si>
    <t>尾張旭市</t>
  </si>
  <si>
    <t>空港運用部門</t>
  </si>
  <si>
    <t>高浜市</t>
  </si>
  <si>
    <t>岩倉市</t>
  </si>
  <si>
    <t>本部</t>
  </si>
  <si>
    <t>豊明市</t>
  </si>
  <si>
    <t>北海道本部</t>
  </si>
  <si>
    <t>日進市</t>
  </si>
  <si>
    <t>東北本部</t>
  </si>
  <si>
    <t>田原市</t>
  </si>
  <si>
    <t>関東本部</t>
  </si>
  <si>
    <t>愛西市</t>
  </si>
  <si>
    <t>中部本部</t>
  </si>
  <si>
    <t>清須市</t>
  </si>
  <si>
    <t>北陸本部</t>
  </si>
  <si>
    <t>北名古屋市</t>
  </si>
  <si>
    <t>近畿本部</t>
  </si>
  <si>
    <t>弥富市</t>
  </si>
  <si>
    <t>中国本部</t>
  </si>
  <si>
    <t>みよし市</t>
  </si>
  <si>
    <t>四国本部</t>
  </si>
  <si>
    <t>あま市</t>
  </si>
  <si>
    <t>九州本部</t>
  </si>
  <si>
    <t>長久手市</t>
  </si>
  <si>
    <t>沖縄事務所</t>
  </si>
  <si>
    <t>愛知郡　東郷町</t>
  </si>
  <si>
    <t>西春日井郡　豊山町</t>
  </si>
  <si>
    <t>丹羽郡　大口町</t>
  </si>
  <si>
    <t>本社　技術・コスト管理部　技術管理分室</t>
  </si>
  <si>
    <t>丹羽郡　扶桑町</t>
  </si>
  <si>
    <t>本社　その他</t>
  </si>
  <si>
    <t>海部郡　大治町</t>
  </si>
  <si>
    <t>宮城・福島震災復興支援本部</t>
  </si>
  <si>
    <t>海部郡　蟹江町</t>
  </si>
  <si>
    <t>宮城・福島震災復興支援本部　福島復興支援部</t>
  </si>
  <si>
    <t>737118</t>
  </si>
  <si>
    <t>海部郡　飛島村</t>
  </si>
  <si>
    <t>岩手震災復興支援本部</t>
  </si>
  <si>
    <t>知多郡　阿久比町</t>
  </si>
  <si>
    <t>東日本都市再生本部</t>
  </si>
  <si>
    <t>知多郡　東浦町</t>
  </si>
  <si>
    <t>東日本都市再生本部　東日本公園事務所</t>
  </si>
  <si>
    <t>知多郡　南知多町</t>
  </si>
  <si>
    <t>東日本都市再生本部　武蔵小金井駅南口再開発事務所</t>
  </si>
  <si>
    <t>知多郡　美浜町</t>
  </si>
  <si>
    <t>東日本都市再生本部　晴海・勝どき都市再生事務所</t>
  </si>
  <si>
    <t>知多郡　武豊町</t>
  </si>
  <si>
    <t>東日本都市再生本部　東京西部都市再生事務所</t>
  </si>
  <si>
    <t>額田郡　幸田町</t>
  </si>
  <si>
    <t>東日本都市再生本部　さいたま都市再生事務所</t>
  </si>
  <si>
    <t>北設楽郡　設楽町</t>
  </si>
  <si>
    <t>東日本都市再生本部　三鷹駅南口再開発事務所</t>
  </si>
  <si>
    <t>北設楽郡　東栄町</t>
  </si>
  <si>
    <t>東日本都市再生本部　四谷駅前再開発事務所</t>
  </si>
  <si>
    <t>北設楽郡　豊根村</t>
  </si>
  <si>
    <t>東日本都市再生本部　墨田都市再生事務所</t>
  </si>
  <si>
    <t>津市</t>
  </si>
  <si>
    <t>東日本都市再生本部　札幌都市再生事務所</t>
  </si>
  <si>
    <t>四日市市</t>
  </si>
  <si>
    <t>東日本都市再生本部　その他</t>
  </si>
  <si>
    <t>伊勢市</t>
  </si>
  <si>
    <t>東日本賃貸住宅本部</t>
  </si>
  <si>
    <t>松阪市</t>
  </si>
  <si>
    <t>東日本賃貸住宅本部　東日本工事事務所</t>
  </si>
  <si>
    <t>桑名市</t>
  </si>
  <si>
    <t>東日本賃貸住宅本部　大手町・四谷再開発工事事務所</t>
  </si>
  <si>
    <t>鈴鹿市</t>
  </si>
  <si>
    <t>東日本賃貸住宅本部　その他</t>
  </si>
  <si>
    <t>名張市</t>
  </si>
  <si>
    <t>首都圏ニュータウン本部</t>
  </si>
  <si>
    <t>尾鷲市</t>
  </si>
  <si>
    <t>首都圏ニュータウン本部　千葉業務部</t>
  </si>
  <si>
    <t>亀山市</t>
  </si>
  <si>
    <t>首都圏ニュータウン本部　千葉常磐業務部</t>
  </si>
  <si>
    <t>鳥羽市</t>
  </si>
  <si>
    <t>首都圏ニュータウン本部　茨城業務部</t>
  </si>
  <si>
    <t>熊野市</t>
  </si>
  <si>
    <t>首都圏ニュータウン本部　大宮西部業務事務所</t>
  </si>
  <si>
    <t>いなべ市</t>
  </si>
  <si>
    <t>首都圏ニュータウン本部　千葉中部業務事務所</t>
  </si>
  <si>
    <t>志摩市</t>
  </si>
  <si>
    <t>首都圏ニュータウン本部　埼玉中央現地事務所</t>
  </si>
  <si>
    <t>伊賀市</t>
  </si>
  <si>
    <t>首都圏ニュータウン本部　その他</t>
  </si>
  <si>
    <t>桑名郡　木曽岬町</t>
  </si>
  <si>
    <t>員弁郡　東員町</t>
  </si>
  <si>
    <t>中部支社　都市再生業務部</t>
  </si>
  <si>
    <t>三重郡　菰野町</t>
  </si>
  <si>
    <t>中部支社　住宅経営部</t>
  </si>
  <si>
    <t>三重郡　朝日町</t>
  </si>
  <si>
    <t>中部支社　新清洲都市再生事務所</t>
  </si>
  <si>
    <t>737469</t>
  </si>
  <si>
    <t>三重郡　川越町</t>
  </si>
  <si>
    <t>中部支社　名古屋団地再生業務事務所</t>
  </si>
  <si>
    <t>多気郡　多気町</t>
  </si>
  <si>
    <t>中部支社　名古屋工事事務所</t>
  </si>
  <si>
    <t>多気郡　明和町</t>
  </si>
  <si>
    <t>中部支社　その他</t>
  </si>
  <si>
    <t>多気郡　大台町</t>
  </si>
  <si>
    <t>西日本支社</t>
  </si>
  <si>
    <t>度会郡　玉城町</t>
  </si>
  <si>
    <t>西日本支社　都市再生業務部</t>
  </si>
  <si>
    <t>度会郡　度会町</t>
  </si>
  <si>
    <t>西日本支社　住宅経営部</t>
  </si>
  <si>
    <t>度会郡　大紀町</t>
  </si>
  <si>
    <t>西日本支社　ストック事業推進部</t>
  </si>
  <si>
    <t>度会郡　南伊勢町</t>
  </si>
  <si>
    <t>西日本支社　ニュータウン業務部</t>
  </si>
  <si>
    <t>北牟婁郡　紀北町</t>
  </si>
  <si>
    <t>西日本支社　技術監理部</t>
  </si>
  <si>
    <t>南牟婁郡　御浜町</t>
  </si>
  <si>
    <t>西日本支社　広島都市再生事務所</t>
  </si>
  <si>
    <t>南牟婁郡　紀宝町</t>
  </si>
  <si>
    <t>西日本支社　関西文化学術研究都市現地事務所</t>
  </si>
  <si>
    <t>福井市</t>
  </si>
  <si>
    <t>西日本支社　うめきた都市再生事務所</t>
  </si>
  <si>
    <t>敦賀市</t>
  </si>
  <si>
    <t>西日本支社　堺都市再生事務所</t>
  </si>
  <si>
    <t>737529</t>
  </si>
  <si>
    <t>小浜市</t>
  </si>
  <si>
    <t>西日本支社　その他</t>
  </si>
  <si>
    <t>大野市</t>
  </si>
  <si>
    <t>勝山市</t>
  </si>
  <si>
    <t>九州支社　都市再生業務部</t>
  </si>
  <si>
    <t>鯖江市</t>
  </si>
  <si>
    <t>九州支社　住宅経営部</t>
  </si>
  <si>
    <t>あわら市</t>
  </si>
  <si>
    <t>九州支社　福岡団地再生業務事務所</t>
  </si>
  <si>
    <t>越前市</t>
  </si>
  <si>
    <t>九州支社　福岡工事事務所</t>
  </si>
  <si>
    <t>坂井市</t>
  </si>
  <si>
    <t>九州支社　九州公園事務所</t>
  </si>
  <si>
    <t>吉田郡　永平寺町</t>
  </si>
  <si>
    <t>九州支社　荒尾都市再生事務所</t>
  </si>
  <si>
    <t>737567</t>
  </si>
  <si>
    <t>今立郡　池田町</t>
  </si>
  <si>
    <t>九州支社　沖縄都市再生事務所</t>
  </si>
  <si>
    <t>南条郡　南越前町</t>
  </si>
  <si>
    <t>丹生郡　越前町</t>
  </si>
  <si>
    <t>三方郡　美浜町</t>
  </si>
  <si>
    <t>大飯郡　高浜町</t>
  </si>
  <si>
    <t>大飯郡　おおい町</t>
  </si>
  <si>
    <t>三方上中郡　若狭町</t>
  </si>
  <si>
    <t>大津市</t>
  </si>
  <si>
    <t>彦根市</t>
  </si>
  <si>
    <t>研修センター</t>
  </si>
  <si>
    <t>長浜市</t>
  </si>
  <si>
    <t>北海道総合事務所</t>
  </si>
  <si>
    <t>近江八幡市</t>
  </si>
  <si>
    <t>東北総合事務所</t>
  </si>
  <si>
    <t>草津市</t>
  </si>
  <si>
    <t>東北総合事務所　青森事務所</t>
  </si>
  <si>
    <t>守山市</t>
  </si>
  <si>
    <t>東北総合事務所　岩手事務所</t>
  </si>
  <si>
    <t>栗東市</t>
  </si>
  <si>
    <t>東北総合事務所　秋田事務所</t>
  </si>
  <si>
    <t>甲賀市</t>
  </si>
  <si>
    <t>東北総合事務所　山形事務所</t>
  </si>
  <si>
    <t>野洲市</t>
  </si>
  <si>
    <t>東北総合事務所　福島事務所</t>
  </si>
  <si>
    <t>湖南市</t>
  </si>
  <si>
    <t>関東・北陸総合事務所</t>
  </si>
  <si>
    <t>高島市</t>
  </si>
  <si>
    <t>関東・北陸総合事務所　茨城事務所</t>
  </si>
  <si>
    <t>東近江市</t>
  </si>
  <si>
    <t>関東・北陸総合事務所　栃木事務所</t>
  </si>
  <si>
    <t>米原市</t>
  </si>
  <si>
    <t>関東・北陸総合事務所　群馬事務所</t>
  </si>
  <si>
    <t>蒲生郡　日野町</t>
  </si>
  <si>
    <t>関東・北陸総合事務所　埼玉事務所</t>
  </si>
  <si>
    <t>蒲生郡　竜王町</t>
  </si>
  <si>
    <t>関東・北陸総合事務所　千葉事務所</t>
  </si>
  <si>
    <t>愛知郡　愛荘町</t>
  </si>
  <si>
    <t>関東・北陸総合事務所　神奈川事務所</t>
  </si>
  <si>
    <t>犬上郡　豊郷町</t>
  </si>
  <si>
    <t>関東・北陸総合事務所　新潟事務所</t>
  </si>
  <si>
    <t>犬上郡　甲良町</t>
  </si>
  <si>
    <t>関東・北陸総合事務所　北陸事務所</t>
  </si>
  <si>
    <t>犬上郡　多賀町</t>
  </si>
  <si>
    <t>関東・北陸総合事務所　長野事務所</t>
  </si>
  <si>
    <t>東海総合事務所</t>
  </si>
  <si>
    <t>京都市　北区</t>
  </si>
  <si>
    <t>東海総合事務所　静岡事務所</t>
  </si>
  <si>
    <t>京都市　上京区</t>
  </si>
  <si>
    <t>近畿・中国総合事務所</t>
  </si>
  <si>
    <t>京都市　左京区</t>
  </si>
  <si>
    <t>近畿・中国総合事務所　福井事務所</t>
  </si>
  <si>
    <t>京都市　中京区</t>
  </si>
  <si>
    <t>近畿・中国総合事務所　滋賀事務所</t>
  </si>
  <si>
    <t>京都市　東山区</t>
  </si>
  <si>
    <t>近畿・中国総合事務所　大阪湾事務所</t>
  </si>
  <si>
    <t>京都市　下京区</t>
  </si>
  <si>
    <t>近畿・中国総合事務所　兵庫事務所</t>
  </si>
  <si>
    <t>京都市　南区</t>
  </si>
  <si>
    <t>近畿・中国総合事務所　鳥取事務所</t>
  </si>
  <si>
    <t>京都市　右京区</t>
  </si>
  <si>
    <t>近畿・中国総合事務所　島根事務所</t>
  </si>
  <si>
    <t>京都市　伏見区</t>
  </si>
  <si>
    <t>近畿・中国総合事務所　岡山事務所</t>
  </si>
  <si>
    <t>京都市　山科区</t>
  </si>
  <si>
    <t>近畿・中国総合事務所　広島事務所</t>
  </si>
  <si>
    <t>京都市　西京区</t>
  </si>
  <si>
    <t>近畿・中国総合事務所　山口事務所</t>
  </si>
  <si>
    <t>福知山市</t>
  </si>
  <si>
    <t>四国総合事務所</t>
  </si>
  <si>
    <t>舞鶴市</t>
  </si>
  <si>
    <t>四国総合事務所　徳島事務所</t>
  </si>
  <si>
    <t>綾部市</t>
  </si>
  <si>
    <t>四国総合事務所　香川事務所</t>
  </si>
  <si>
    <t>宇治市</t>
  </si>
  <si>
    <t>四国総合事務所　高知事務所</t>
  </si>
  <si>
    <t>宮津市</t>
  </si>
  <si>
    <t>九州総合事務所</t>
  </si>
  <si>
    <t>亀岡市</t>
  </si>
  <si>
    <t>九州総合事務所　佐賀事務所</t>
  </si>
  <si>
    <t>城陽市</t>
  </si>
  <si>
    <t>九州総合事務所　長崎事務所</t>
  </si>
  <si>
    <t>向日市</t>
  </si>
  <si>
    <t>九州総合事務所　熊本事務所</t>
  </si>
  <si>
    <t>長岡京市</t>
  </si>
  <si>
    <t>九州総合事務所　大分事務所</t>
  </si>
  <si>
    <t>八幡市</t>
  </si>
  <si>
    <t>九州総合事務所　宮崎事務所</t>
  </si>
  <si>
    <t>京田辺市</t>
  </si>
  <si>
    <t>九州総合事務所　鹿児島事務所</t>
  </si>
  <si>
    <t>京丹後市</t>
  </si>
  <si>
    <t>九州総合事務所　沖縄事務所</t>
  </si>
  <si>
    <t>南丹市</t>
  </si>
  <si>
    <t>木津川市</t>
  </si>
  <si>
    <t>森林整備センター　本部</t>
  </si>
  <si>
    <t>乙訓郡　大山崎町</t>
  </si>
  <si>
    <t>森林整備センター　東北北海道整備局</t>
  </si>
  <si>
    <t>久世郡　久御山町</t>
  </si>
  <si>
    <t>森林整備センター　関東整備局</t>
  </si>
  <si>
    <t>綴喜郡　井手町</t>
  </si>
  <si>
    <t>森林整備センター　中部整備局</t>
  </si>
  <si>
    <t>綴喜郡　宇治田原町</t>
  </si>
  <si>
    <t>森林整備センター　近畿北陸整備局</t>
  </si>
  <si>
    <t>相楽郡　笠置町</t>
  </si>
  <si>
    <t>森林整備センター　中国四国整備局</t>
  </si>
  <si>
    <t>相楽郡　和束町</t>
  </si>
  <si>
    <t>森林整備センター　九州整備局</t>
  </si>
  <si>
    <t>相楽郡　精華町</t>
  </si>
  <si>
    <t>森林整備センター　その他</t>
  </si>
  <si>
    <t>相楽郡　南山城村</t>
  </si>
  <si>
    <t>船井郡　京丹波町</t>
  </si>
  <si>
    <t>総合政策部</t>
  </si>
  <si>
    <t>与謝郡　伊根町</t>
  </si>
  <si>
    <t>環境生活部</t>
  </si>
  <si>
    <t>与謝郡　与謝野町</t>
  </si>
  <si>
    <t>保健福祉部</t>
  </si>
  <si>
    <t>経済部</t>
  </si>
  <si>
    <t>大阪市　都島区</t>
  </si>
  <si>
    <t>農政部</t>
  </si>
  <si>
    <t>大阪市　福島区</t>
  </si>
  <si>
    <t>水産林務部</t>
  </si>
  <si>
    <t>大阪市　此花区</t>
  </si>
  <si>
    <t>建設部</t>
  </si>
  <si>
    <t>大阪市　西区</t>
  </si>
  <si>
    <t>教育庁</t>
  </si>
  <si>
    <t>大阪市　港区</t>
  </si>
  <si>
    <t>警察本部</t>
  </si>
  <si>
    <t>大阪市　大正区</t>
  </si>
  <si>
    <t>空知総合振興局</t>
  </si>
  <si>
    <t>大阪市　天王寺区</t>
  </si>
  <si>
    <t>空知総合振興局(農)</t>
  </si>
  <si>
    <t>大阪市　浪速区</t>
  </si>
  <si>
    <t>空知総合振興局(水林)</t>
  </si>
  <si>
    <t>大阪市　西淀川区</t>
  </si>
  <si>
    <t>空知総合振興局　森林室</t>
  </si>
  <si>
    <t>大阪市　東淀川区</t>
  </si>
  <si>
    <t>空知総合振興局　札幌建設管理部</t>
  </si>
  <si>
    <t>大阪市　東成区</t>
  </si>
  <si>
    <t>石狩振興局</t>
  </si>
  <si>
    <t>大阪市　生野区</t>
  </si>
  <si>
    <t>石狩振興局(農)</t>
  </si>
  <si>
    <t>大阪市　旭区</t>
  </si>
  <si>
    <t>石狩振興局(水林)</t>
  </si>
  <si>
    <t>大阪市　城東区</t>
  </si>
  <si>
    <t>石狩振興局　森林室</t>
  </si>
  <si>
    <t>大阪市　阿倍野区</t>
  </si>
  <si>
    <t>後志総合振興局</t>
  </si>
  <si>
    <t>大阪市　住吉区</t>
  </si>
  <si>
    <t>後志総合振興局(農)</t>
  </si>
  <si>
    <t>大阪市　東住吉区</t>
  </si>
  <si>
    <t>後志総合振興局(水林)</t>
  </si>
  <si>
    <t>大阪市　西成区</t>
  </si>
  <si>
    <t>後志総合振興局　森林室</t>
  </si>
  <si>
    <t>大阪市　淀川区</t>
  </si>
  <si>
    <t>後志総合振興局　小樽建設管理部</t>
  </si>
  <si>
    <t>大阪市　鶴見区</t>
  </si>
  <si>
    <t>胆振総合振興局</t>
  </si>
  <si>
    <t>大阪市　住之江区</t>
  </si>
  <si>
    <t>胆振総合振興局(農)</t>
  </si>
  <si>
    <t>大阪市　平野区</t>
  </si>
  <si>
    <t>胆振総合振興局(水林)</t>
  </si>
  <si>
    <t>大阪市　北区</t>
  </si>
  <si>
    <t>胆振総合振興局　森林室</t>
  </si>
  <si>
    <t>大阪市　中央区</t>
  </si>
  <si>
    <t>胆振総合振興局　室蘭建設管理部</t>
  </si>
  <si>
    <t>日高振興局</t>
  </si>
  <si>
    <t>堺市　堺区</t>
  </si>
  <si>
    <t>日高振興局(農)</t>
  </si>
  <si>
    <t>堺市　中区</t>
  </si>
  <si>
    <t>日高振興局(水林)</t>
  </si>
  <si>
    <t>堺市　東区</t>
  </si>
  <si>
    <t>日高振興局　森林室</t>
  </si>
  <si>
    <t>堺市　西区</t>
  </si>
  <si>
    <t>渡島総合振興局</t>
  </si>
  <si>
    <t>堺市　南区</t>
  </si>
  <si>
    <t>渡島総合振興局(農)</t>
  </si>
  <si>
    <t>堺市　北区</t>
  </si>
  <si>
    <t>渡島総合振興局(水林)</t>
  </si>
  <si>
    <t>堺市　美原区</t>
  </si>
  <si>
    <t>渡島総合振興局　東部森林室</t>
  </si>
  <si>
    <t>岸和田市</t>
  </si>
  <si>
    <t>渡島総合振興局　西部森林室</t>
  </si>
  <si>
    <t>豊中市</t>
  </si>
  <si>
    <t>渡島総合振興局　函館建設管理部</t>
  </si>
  <si>
    <t>池田市</t>
  </si>
  <si>
    <t>檜山振興局</t>
  </si>
  <si>
    <t>吹田市</t>
  </si>
  <si>
    <t>檜山振興局(農)</t>
  </si>
  <si>
    <t>泉大津市</t>
  </si>
  <si>
    <t>檜山振興局(水林)</t>
  </si>
  <si>
    <t>高槻市</t>
  </si>
  <si>
    <t>檜山振興局　森林室</t>
  </si>
  <si>
    <t>貝塚市</t>
  </si>
  <si>
    <t>上川総合振興局</t>
  </si>
  <si>
    <t>守口市</t>
  </si>
  <si>
    <t>上川総合振興局(農)</t>
  </si>
  <si>
    <t>枚方市</t>
  </si>
  <si>
    <t>上川総合振興局(水林)</t>
  </si>
  <si>
    <t>茨木市</t>
  </si>
  <si>
    <t>上川総合振興局　南部森林室</t>
  </si>
  <si>
    <t>八尾市</t>
  </si>
  <si>
    <t>上川総合振興局　北部森林室</t>
  </si>
  <si>
    <t>泉佐野市</t>
  </si>
  <si>
    <t>上川総合振興局　旭川建設管理部</t>
  </si>
  <si>
    <t>富田林市</t>
  </si>
  <si>
    <t>留萌振興局</t>
  </si>
  <si>
    <t>寝屋川市</t>
  </si>
  <si>
    <t>留萌振興局(農)</t>
  </si>
  <si>
    <t>河内長野市</t>
  </si>
  <si>
    <t>留萌振興局(水林)</t>
  </si>
  <si>
    <t>松原市</t>
  </si>
  <si>
    <t>留萌振興局　森林室</t>
  </si>
  <si>
    <t>大東市</t>
  </si>
  <si>
    <t>留萌振興局　留萌建設管理部</t>
  </si>
  <si>
    <t>和泉市</t>
  </si>
  <si>
    <t>宗谷総合振興局</t>
  </si>
  <si>
    <t>箕面市</t>
  </si>
  <si>
    <t>宗谷総合振興局(農)</t>
  </si>
  <si>
    <t>柏原市</t>
  </si>
  <si>
    <t>宗谷総合振興局(水林)</t>
  </si>
  <si>
    <t>羽曳野市</t>
  </si>
  <si>
    <t>宗谷総合振興局　森林室</t>
  </si>
  <si>
    <t>門真市</t>
  </si>
  <si>
    <t>宗谷総合振興局　稚内建設管理部</t>
  </si>
  <si>
    <t>摂津市</t>
  </si>
  <si>
    <t>オホーツク総合振興局</t>
  </si>
  <si>
    <t>高石市</t>
  </si>
  <si>
    <t>オホーツク総合振興局(農)</t>
  </si>
  <si>
    <t>藤井寺市</t>
  </si>
  <si>
    <t>オホーツク総合振興局(水林)</t>
  </si>
  <si>
    <t>東大阪市</t>
  </si>
  <si>
    <t>オホーツク総合振興局　東部森林室</t>
  </si>
  <si>
    <t>泉南市</t>
  </si>
  <si>
    <t>オホーツク総合振興局　西部森林室</t>
  </si>
  <si>
    <t>四條畷市</t>
  </si>
  <si>
    <t>オホーツク総合振興局　網走建設管理部</t>
  </si>
  <si>
    <t>交野市</t>
  </si>
  <si>
    <t>十勝総合振興局</t>
  </si>
  <si>
    <t>大阪狭山市</t>
  </si>
  <si>
    <t>十勝総合振興局(農)</t>
  </si>
  <si>
    <t>阪南市</t>
  </si>
  <si>
    <t>十勝総合振興局(水林)</t>
  </si>
  <si>
    <t>三島郡　島本町</t>
  </si>
  <si>
    <t>十勝総合振興局　森林室</t>
  </si>
  <si>
    <t>豊能郡　豊能町</t>
  </si>
  <si>
    <t>十勝総合振興局　帯広建設管理部</t>
  </si>
  <si>
    <t>豊能郡　能勢町</t>
  </si>
  <si>
    <t>釧路総合振興局</t>
  </si>
  <si>
    <t>泉北郡　忠岡町</t>
  </si>
  <si>
    <t>釧路総合振興局(農)</t>
  </si>
  <si>
    <t>泉南郡　熊取町</t>
  </si>
  <si>
    <t>釧路総合振興局(水林)</t>
  </si>
  <si>
    <t>泉南郡　田尻町</t>
  </si>
  <si>
    <t>釧路総合振興局　森林室</t>
  </si>
  <si>
    <t>泉南郡　岬町</t>
  </si>
  <si>
    <t>釧路総合振興局　釧路建設管理部</t>
  </si>
  <si>
    <t>南河内郡　太子町</t>
  </si>
  <si>
    <t>根室振興局</t>
  </si>
  <si>
    <t>南河内郡　河南町</t>
  </si>
  <si>
    <t>根室振興局(農)</t>
  </si>
  <si>
    <t>南河内郡　千早赤阪村</t>
  </si>
  <si>
    <t>根室振興局(水林)</t>
  </si>
  <si>
    <t>根室振興局　森林室</t>
  </si>
  <si>
    <t>神戸市　東灘区</t>
  </si>
  <si>
    <t>企業局</t>
  </si>
  <si>
    <t>神戸市　灘区</t>
  </si>
  <si>
    <t>北海道土地開発公社</t>
  </si>
  <si>
    <t>神戸市　兵庫区</t>
  </si>
  <si>
    <t>北海道住宅供給公社</t>
  </si>
  <si>
    <t>神戸市　長田区</t>
  </si>
  <si>
    <t>（公財）北海道農業公社</t>
  </si>
  <si>
    <t>神戸市　須磨区</t>
  </si>
  <si>
    <t>水道企業団(水道組合）</t>
  </si>
  <si>
    <t>神戸市　垂水区</t>
  </si>
  <si>
    <t>土地区画整理組合</t>
  </si>
  <si>
    <t>神戸市　北区</t>
  </si>
  <si>
    <t>下水道組合</t>
  </si>
  <si>
    <t>神戸市　中央区</t>
  </si>
  <si>
    <t>土地改良区</t>
  </si>
  <si>
    <t>神戸市　西区</t>
  </si>
  <si>
    <t>市街地再開発組合</t>
  </si>
  <si>
    <t>姫路市</t>
  </si>
  <si>
    <t>苫小牧港管理組合</t>
  </si>
  <si>
    <t>尼崎市</t>
  </si>
  <si>
    <t>石狩港新港管理組合</t>
  </si>
  <si>
    <t>明石市</t>
  </si>
  <si>
    <t>その他（外郭団体含む）</t>
  </si>
  <si>
    <t>西宮市</t>
  </si>
  <si>
    <t>洲本市</t>
  </si>
  <si>
    <t>企画政策部</t>
  </si>
  <si>
    <t>芦屋市</t>
  </si>
  <si>
    <t>伊丹市</t>
  </si>
  <si>
    <t>健康福祉部</t>
  </si>
  <si>
    <t>相生市</t>
  </si>
  <si>
    <t>商工労働部</t>
  </si>
  <si>
    <t>豊岡市</t>
  </si>
  <si>
    <t>加古川市</t>
  </si>
  <si>
    <t>県土整備部</t>
  </si>
  <si>
    <t>赤穂市</t>
  </si>
  <si>
    <t>県土整備部（公営企業担当）</t>
  </si>
  <si>
    <t>西脇市</t>
  </si>
  <si>
    <t>危機管理局</t>
  </si>
  <si>
    <t>宝塚市</t>
  </si>
  <si>
    <t>観光国際戦略局</t>
  </si>
  <si>
    <t>三木市</t>
  </si>
  <si>
    <t>エネルギー総合対策局</t>
  </si>
  <si>
    <t>高砂市</t>
  </si>
  <si>
    <t>病院局</t>
  </si>
  <si>
    <t>川西市</t>
  </si>
  <si>
    <t>教育委員会</t>
  </si>
  <si>
    <t>小野市</t>
  </si>
  <si>
    <t>三田市</t>
  </si>
  <si>
    <t>東青地域県民局　地域農林水産部</t>
  </si>
  <si>
    <t>加西市</t>
  </si>
  <si>
    <t>東青地域県民局　地域農林水産部　東青地方漁港漁場整備事務所</t>
  </si>
  <si>
    <t>篠山市</t>
  </si>
  <si>
    <t>中南地域県民局　地域農林水産部</t>
  </si>
  <si>
    <t>養父市</t>
  </si>
  <si>
    <t>三八地域県民局　地域農林水産部</t>
  </si>
  <si>
    <t>丹波市</t>
  </si>
  <si>
    <t>三八地域県民局　地域農林水産部　三八地方漁港漁場整備事務所</t>
  </si>
  <si>
    <t>南あわじ市</t>
  </si>
  <si>
    <t>西北地域県民局　地域農林水産部</t>
  </si>
  <si>
    <t>朝来市</t>
  </si>
  <si>
    <t>西北地域県民局　地域農林水産部　西北地方漁港漁場整備事務所</t>
  </si>
  <si>
    <t>淡路市</t>
  </si>
  <si>
    <t>上北地域県民局　地域農林水産部</t>
  </si>
  <si>
    <t>宍粟市</t>
  </si>
  <si>
    <t>下北地域県民局　地域農林水産部</t>
  </si>
  <si>
    <t>加東市</t>
  </si>
  <si>
    <t>下北地域県民局　地域農林水産部　下北地方漁港漁場整備事務所</t>
  </si>
  <si>
    <t>たつの市</t>
  </si>
  <si>
    <t>東青地域県民局　地域整備部</t>
  </si>
  <si>
    <t>川辺郡　猪名川町</t>
  </si>
  <si>
    <t>東青地域県民局　地域整備部　駒込ダム建設所</t>
  </si>
  <si>
    <t>多可郡　多可町</t>
  </si>
  <si>
    <t>東青地域県民局　地域整備部　青森港管理所</t>
  </si>
  <si>
    <t>加古郡　稲美町</t>
  </si>
  <si>
    <t>中南地域県民局　地域整備部</t>
  </si>
  <si>
    <t>加古郡　播磨町</t>
  </si>
  <si>
    <t>三八地域県民局　地域整備部</t>
  </si>
  <si>
    <t>神崎郡　市川町</t>
  </si>
  <si>
    <t>三八地域県民局　地域整備部　八戸港管理所</t>
  </si>
  <si>
    <t>神崎郡　福崎町</t>
  </si>
  <si>
    <t>西北地域県民局　地域整備部</t>
  </si>
  <si>
    <t>神崎郡　神河町</t>
  </si>
  <si>
    <t>西北地域県民局　地域整備部　鰺ヶ沢道路河川事業所</t>
  </si>
  <si>
    <t>揖保郡　太子町</t>
  </si>
  <si>
    <t>上北地域県民局　地域整備部</t>
  </si>
  <si>
    <t>赤穂郡　上郡町</t>
  </si>
  <si>
    <t>上北地域県民局　地域整備部　むつ小川原港管理所</t>
  </si>
  <si>
    <t>佐用郡　佐用町</t>
  </si>
  <si>
    <t>下北地域県民局　地域整備部</t>
  </si>
  <si>
    <t>美方郡　香美町</t>
  </si>
  <si>
    <t>青森空港管理事務所</t>
  </si>
  <si>
    <t>美方郡　新温泉町</t>
  </si>
  <si>
    <t>八戸工業用水道管理事務所</t>
  </si>
  <si>
    <t>奈良市</t>
  </si>
  <si>
    <t>青森県土地開発公社</t>
  </si>
  <si>
    <t>大和高田市</t>
  </si>
  <si>
    <t>青森県道路公社</t>
  </si>
  <si>
    <t>大和郡山市</t>
  </si>
  <si>
    <t>（公社）あおもり農林業支援センター</t>
  </si>
  <si>
    <t>天理市</t>
  </si>
  <si>
    <t>（公財）青森県建設技術センター</t>
  </si>
  <si>
    <t>橿原市</t>
  </si>
  <si>
    <t>（公財）青森県フェリー埠頭公社</t>
  </si>
  <si>
    <t>桜井市</t>
  </si>
  <si>
    <t>青森県新産業都市建設事業団</t>
  </si>
  <si>
    <t>五條市</t>
  </si>
  <si>
    <t>御所市</t>
  </si>
  <si>
    <t>生駒市</t>
  </si>
  <si>
    <t>秘書広報室</t>
  </si>
  <si>
    <t>香芝市</t>
  </si>
  <si>
    <t>葛城市</t>
  </si>
  <si>
    <t>政策地域部</t>
  </si>
  <si>
    <t>宇陀市</t>
  </si>
  <si>
    <t>文化スポーツ部</t>
  </si>
  <si>
    <t>030117</t>
  </si>
  <si>
    <t>山辺郡　山添村</t>
  </si>
  <si>
    <t>生駒郡　平群町</t>
  </si>
  <si>
    <t>生駒郡　三郷町</t>
  </si>
  <si>
    <t>商工労働観光部</t>
  </si>
  <si>
    <t>生駒郡　斑鳩町</t>
  </si>
  <si>
    <t>生駒郡　安堵町</t>
  </si>
  <si>
    <t>磯城郡　川西町</t>
  </si>
  <si>
    <t>復興局</t>
  </si>
  <si>
    <t>磯城郡　三宅町</t>
  </si>
  <si>
    <t>医療局</t>
  </si>
  <si>
    <t>磯城郡　田原本町</t>
  </si>
  <si>
    <t>教育委員会事務局</t>
  </si>
  <si>
    <t>宇陀郡　曽爾村</t>
  </si>
  <si>
    <t>宇陀郡　御杖村</t>
  </si>
  <si>
    <t>盛岡広域振興局　土木部</t>
  </si>
  <si>
    <t>高市郡　高取町</t>
  </si>
  <si>
    <t>盛岡広域振興局　土木部以外</t>
  </si>
  <si>
    <t>高市郡　明日香村</t>
  </si>
  <si>
    <t>県南広域振興局　土木部</t>
  </si>
  <si>
    <t>北葛城郡　上牧町</t>
  </si>
  <si>
    <t>県南広域振興局　土木部以外</t>
  </si>
  <si>
    <t>北葛城郡　王寺町</t>
  </si>
  <si>
    <t>県南広域振興局(花巻)　土木部</t>
  </si>
  <si>
    <t>北葛城郡　広陵町</t>
  </si>
  <si>
    <t>県南広域振興局(花巻)　土木部以外</t>
  </si>
  <si>
    <t>北葛城郡　河合町</t>
  </si>
  <si>
    <t>県南広域振興局(北上)　土木部</t>
  </si>
  <si>
    <t>吉野郡　吉野町</t>
  </si>
  <si>
    <t>県南広域振興局(北上)　土木部以外</t>
  </si>
  <si>
    <t>吉野郡　大淀町</t>
  </si>
  <si>
    <t>県南広域振興局(遠野)　土木部</t>
  </si>
  <si>
    <t>吉野郡　下市町</t>
  </si>
  <si>
    <t>県南広域振興局(遠野)　土木部以外</t>
  </si>
  <si>
    <t>吉野郡　黒滝村</t>
  </si>
  <si>
    <t>県南広域振興局(一関)　土木部</t>
  </si>
  <si>
    <t>吉野郡　天川村</t>
  </si>
  <si>
    <t>県南広域振興局(一関)　土木部以外</t>
  </si>
  <si>
    <t>吉野郡　野迫川村</t>
  </si>
  <si>
    <t>県南広域振興局(千厩)　土木部</t>
  </si>
  <si>
    <t>吉野郡　十津川村</t>
  </si>
  <si>
    <t>県南広域振興局(千厩)　土木部以外</t>
  </si>
  <si>
    <t>吉野郡　下北山村</t>
  </si>
  <si>
    <t>沿岸広域振興局　土木部</t>
  </si>
  <si>
    <t>吉野郡　上北山村</t>
  </si>
  <si>
    <t>沿岸広域振興局　土木部以外</t>
  </si>
  <si>
    <t>吉野郡　川上村</t>
  </si>
  <si>
    <t>沿岸広域振興局(大船渡)　土木部</t>
  </si>
  <si>
    <t>吉野郡　東吉野村</t>
  </si>
  <si>
    <t>沿岸広域振興局(大船渡)　土木部以外</t>
  </si>
  <si>
    <t>和歌山市</t>
  </si>
  <si>
    <t>沿岸広域振興局(宮古)　土木部</t>
  </si>
  <si>
    <t>海南市</t>
  </si>
  <si>
    <t>沿岸広域振興局(宮古)　土木部以外</t>
  </si>
  <si>
    <t>橋本市</t>
  </si>
  <si>
    <t>沿岸広域振興局(宮古)　宮古農林振興センター林務室岩泉林務出張所</t>
  </si>
  <si>
    <t>有田市</t>
  </si>
  <si>
    <t>沿岸広域振興局(宮古)　岩泉土木センター</t>
  </si>
  <si>
    <t>御坊市</t>
  </si>
  <si>
    <t>県北広域振興局　土木部</t>
  </si>
  <si>
    <t>田辺市</t>
  </si>
  <si>
    <t>県北広域振興局　土木部以外</t>
  </si>
  <si>
    <t>新宮市</t>
  </si>
  <si>
    <t>県北広域振興局(二戸)　土木部</t>
  </si>
  <si>
    <t>紀の川市</t>
  </si>
  <si>
    <t>県北広域振興局(二戸)　土木部以外</t>
  </si>
  <si>
    <t>岩出市</t>
  </si>
  <si>
    <t>北上川上流流域下水道事務所</t>
  </si>
  <si>
    <t>海草郡　紀美野町</t>
  </si>
  <si>
    <t>花巻空港事務所</t>
  </si>
  <si>
    <t>伊都郡　かつらぎ町</t>
  </si>
  <si>
    <t>伊都郡　九度山町</t>
  </si>
  <si>
    <t>施設総合管理所</t>
  </si>
  <si>
    <t>伊都郡　高野町</t>
  </si>
  <si>
    <t>県南施設管理所</t>
  </si>
  <si>
    <t>有田郡　湯浅町</t>
  </si>
  <si>
    <t>岩手県土地開発公社</t>
  </si>
  <si>
    <t>有田郡　広川町</t>
  </si>
  <si>
    <t>有田郡　有田川町</t>
  </si>
  <si>
    <t>日高郡　美浜町</t>
  </si>
  <si>
    <t>日高郡　日高町</t>
  </si>
  <si>
    <t>日高郡　由良町</t>
  </si>
  <si>
    <t>日高郡　印南町</t>
  </si>
  <si>
    <t>日高郡　みなべ町</t>
  </si>
  <si>
    <t>日高郡　日高川町</t>
  </si>
  <si>
    <t>震災復興・企画部</t>
  </si>
  <si>
    <t>西牟婁郡　白浜町</t>
  </si>
  <si>
    <t>西牟婁郡　上富田町</t>
  </si>
  <si>
    <t>西牟婁郡　すさみ町</t>
  </si>
  <si>
    <t>経済商工観光部</t>
  </si>
  <si>
    <t>東牟婁郡　那智勝浦町</t>
  </si>
  <si>
    <t>東牟婁郡　太地町</t>
  </si>
  <si>
    <t>土木部</t>
  </si>
  <si>
    <t>東牟婁郡　古座川町</t>
  </si>
  <si>
    <t>東牟婁郡　北山村</t>
  </si>
  <si>
    <t>東牟婁郡　串本町</t>
  </si>
  <si>
    <t>大河原地方振興事務所　農業農村整備部</t>
  </si>
  <si>
    <t>鳥取市</t>
  </si>
  <si>
    <t>仙台地方振興事務所　農業農村整備部</t>
  </si>
  <si>
    <t>米子市</t>
  </si>
  <si>
    <t>北部地方振興事務所　農業農村整備部</t>
  </si>
  <si>
    <t>倉吉市</t>
  </si>
  <si>
    <t>北部地方振興事務所　栗原地域事務所　農業農村整備部</t>
  </si>
  <si>
    <t>境港市</t>
  </si>
  <si>
    <t>東部地方振興事務所　農業農村整備部</t>
  </si>
  <si>
    <t>岩美郡　岩美町</t>
  </si>
  <si>
    <t>東部地方振興事務所　登米地域事務所　農業農村整備部</t>
  </si>
  <si>
    <t>八頭郡　若桜町</t>
  </si>
  <si>
    <t>気仙沼地方振興事務所　農業農村整備部</t>
  </si>
  <si>
    <t>八頭郡　智頭町</t>
  </si>
  <si>
    <t>王城寺原補償工事事務所</t>
  </si>
  <si>
    <t>八頭郡　八頭町</t>
  </si>
  <si>
    <t>大河原地方振興事務所　林業振興部</t>
  </si>
  <si>
    <t>東伯郡　三朝町</t>
  </si>
  <si>
    <t>仙台地方振興事務所　林業振興部</t>
  </si>
  <si>
    <t>東伯郡　湯梨浜町</t>
  </si>
  <si>
    <t>北部地方振興事務所　林業振興部</t>
  </si>
  <si>
    <t>東伯郡　琴浦町</t>
  </si>
  <si>
    <t>北部地方振興事務所　栗原地域事務所　林業振興部</t>
  </si>
  <si>
    <t>東伯郡　北栄町</t>
  </si>
  <si>
    <t>東部地方振興事務所　林業振興部</t>
  </si>
  <si>
    <t>西伯郡　日吉津村</t>
  </si>
  <si>
    <t>東部地方振興事務所　登米地域事務所　林業振興部</t>
  </si>
  <si>
    <t>西伯郡　大山町</t>
  </si>
  <si>
    <t>気仙沼地方振興事務所　林業振興部</t>
  </si>
  <si>
    <t>040310</t>
  </si>
  <si>
    <t>西伯郡　南部町</t>
  </si>
  <si>
    <t>仙台地方振興事務所　水産漁港部</t>
  </si>
  <si>
    <t>西伯郡　伯耆町</t>
  </si>
  <si>
    <t>東部地方振興事務所　水産漁港部</t>
  </si>
  <si>
    <t>日野郡　日南町</t>
  </si>
  <si>
    <t>気仙沼地方振興事務所　水産漁港部</t>
  </si>
  <si>
    <t>日野郡　日野町</t>
  </si>
  <si>
    <t>大河原土木事務所</t>
  </si>
  <si>
    <t>日野郡　江府町</t>
  </si>
  <si>
    <t>仙台土木事務所</t>
  </si>
  <si>
    <t>松江市</t>
  </si>
  <si>
    <t>北部土木事務所</t>
  </si>
  <si>
    <t>浜田市</t>
  </si>
  <si>
    <t>北部土木事務所　栗原地域事務所</t>
  </si>
  <si>
    <t>出雲市</t>
  </si>
  <si>
    <t>東部土木事務所</t>
  </si>
  <si>
    <t>益田市</t>
  </si>
  <si>
    <t>東部土木事務所　登米地域事務所</t>
  </si>
  <si>
    <t>大田市</t>
  </si>
  <si>
    <t>気仙沼土木事務所</t>
  </si>
  <si>
    <t>安来市</t>
  </si>
  <si>
    <t>仙台塩釜港湾事務所</t>
  </si>
  <si>
    <t>江津市</t>
  </si>
  <si>
    <t>石巻港湾事務所</t>
  </si>
  <si>
    <t>雲南市</t>
  </si>
  <si>
    <t>中南部下水道事務所</t>
  </si>
  <si>
    <t>仁多郡　奥出雲町</t>
  </si>
  <si>
    <t>東部下水道事務所</t>
  </si>
  <si>
    <t>飯石郡　飯南町</t>
  </si>
  <si>
    <t>仙台地方ダム総合事務所</t>
  </si>
  <si>
    <t>邑智郡　川本町</t>
  </si>
  <si>
    <t>大崎地方ダム総合事務所</t>
  </si>
  <si>
    <t>邑智郡　美郷町</t>
  </si>
  <si>
    <t>栗原地方ダム総合事務所</t>
  </si>
  <si>
    <t>邑智郡　邑南町</t>
  </si>
  <si>
    <t>松島公園管理事務所</t>
  </si>
  <si>
    <t>鹿足郡　津和野町</t>
  </si>
  <si>
    <t>鹿足郡　吉賀町</t>
  </si>
  <si>
    <t>企業局　大崎広域水道事務所</t>
  </si>
  <si>
    <t>隠岐郡　海士町</t>
  </si>
  <si>
    <t>企業局　仙南・仙塩広域水道事務所</t>
  </si>
  <si>
    <t>隠岐郡　西ノ島町</t>
  </si>
  <si>
    <t>企業局　仙南・仙塩広域水道事務所　工業用水道管理事務所</t>
  </si>
  <si>
    <t>隠岐郡　知夫村</t>
  </si>
  <si>
    <t>宮城県土地開発公社</t>
  </si>
  <si>
    <t>隠岐郡　隠岐の島町</t>
  </si>
  <si>
    <t>（公社）みやぎ農業振興公社</t>
  </si>
  <si>
    <t>宮城県道路公社</t>
  </si>
  <si>
    <t>岡山市　北区</t>
  </si>
  <si>
    <t>（公財）宮城県フェリー埠頭公社</t>
  </si>
  <si>
    <t>岡山市　中区</t>
  </si>
  <si>
    <t>宮城県住宅供給公社</t>
  </si>
  <si>
    <t>岡山市　東区</t>
  </si>
  <si>
    <t>（一財）宮城県下水道公社</t>
  </si>
  <si>
    <t>岡山市　南区</t>
  </si>
  <si>
    <t>石巻地方広域水道企業団</t>
  </si>
  <si>
    <t>倉敷市</t>
  </si>
  <si>
    <t>水道企業団</t>
  </si>
  <si>
    <t>津山市</t>
  </si>
  <si>
    <t>玉野市</t>
  </si>
  <si>
    <t>笠岡市</t>
  </si>
  <si>
    <t>井原市</t>
  </si>
  <si>
    <t>総社市</t>
  </si>
  <si>
    <t>高梁市</t>
  </si>
  <si>
    <t>新見市</t>
  </si>
  <si>
    <t>企画振興部</t>
  </si>
  <si>
    <t>備前市</t>
  </si>
  <si>
    <t>あきた未来創造部</t>
  </si>
  <si>
    <t>050114</t>
  </si>
  <si>
    <t>瀬戸内市</t>
  </si>
  <si>
    <t>観光文化スポーツ部</t>
  </si>
  <si>
    <t>赤磐市</t>
  </si>
  <si>
    <t>真庭市</t>
  </si>
  <si>
    <t>生活環境部</t>
  </si>
  <si>
    <t>美作市</t>
  </si>
  <si>
    <t>浅口市</t>
  </si>
  <si>
    <t>産業労働部</t>
  </si>
  <si>
    <t>和気郡　和気町</t>
  </si>
  <si>
    <t>都窪郡　早島町</t>
  </si>
  <si>
    <t>出納局</t>
  </si>
  <si>
    <t>浅口郡　里庄町</t>
  </si>
  <si>
    <t>小田郡　矢掛町</t>
  </si>
  <si>
    <t>真庭郡　新庄村</t>
  </si>
  <si>
    <t>鹿角地域振興局　農林部</t>
  </si>
  <si>
    <t>苫田郡　鏡野町</t>
  </si>
  <si>
    <t>鹿角地域振興局　建設部</t>
  </si>
  <si>
    <t>勝田郡　勝央町</t>
  </si>
  <si>
    <t>鹿角地域振興局　建設部　砂子沢ダム管理事務所</t>
  </si>
  <si>
    <t>勝田郡　奈義町</t>
  </si>
  <si>
    <t>鹿角地域振興局　その他</t>
  </si>
  <si>
    <t>英田郡　西粟倉村</t>
  </si>
  <si>
    <t>北秋田地域振興局　農林部</t>
  </si>
  <si>
    <t>久米郡　久米南町</t>
  </si>
  <si>
    <t>北秋田地域振興局　建設部</t>
  </si>
  <si>
    <t>久米郡　美咲町</t>
  </si>
  <si>
    <t>北秋田地域振興局　建設部　萩形ダム管理事務所</t>
  </si>
  <si>
    <t>加賀郡　吉備中央町</t>
  </si>
  <si>
    <t>北秋田地域振興局　建設部　森吉ダム管理事務所</t>
  </si>
  <si>
    <t>北秋田地域振興局　建設部　早口ダム管理事務所</t>
  </si>
  <si>
    <t>北秋田地域振興局　建設部　山瀬ダム管理事務所</t>
  </si>
  <si>
    <t>北秋田地域振興局　その他</t>
  </si>
  <si>
    <t>山本地域振興局　農林部</t>
  </si>
  <si>
    <t>山本地域振興局　建設部</t>
  </si>
  <si>
    <t>山本地域振興局　建設部　素波里ダム管理事務所</t>
  </si>
  <si>
    <t>山本地域振興局　建設部　水沢ダム管理事務所</t>
  </si>
  <si>
    <t>山本地域振興局　その他</t>
  </si>
  <si>
    <t>秋田地域振興局　農林部</t>
  </si>
  <si>
    <t>呉市</t>
  </si>
  <si>
    <t>秋田地域振興局　農林部　八郎潟基幹施設管理事務所</t>
  </si>
  <si>
    <t>竹原市</t>
  </si>
  <si>
    <t>秋田地域振興局　建設部</t>
  </si>
  <si>
    <t>三原市</t>
  </si>
  <si>
    <t>秋田地域振興局　建設部　旭川ダム管理事務所</t>
  </si>
  <si>
    <t>尾道市</t>
  </si>
  <si>
    <t>秋田地域振興局　建設部　岩見ダム管理事務所</t>
  </si>
  <si>
    <t>福山市</t>
  </si>
  <si>
    <t>秋田地域振興局　その他</t>
  </si>
  <si>
    <t>由利地域振興局　農林部</t>
  </si>
  <si>
    <t>三次市</t>
  </si>
  <si>
    <t>由利地域振興局　建設部</t>
  </si>
  <si>
    <t>庄原市</t>
  </si>
  <si>
    <t>由利地域振興局　建設部　大内ダム管理事務所</t>
  </si>
  <si>
    <t>大竹市</t>
  </si>
  <si>
    <t>由利地域振興局　その他</t>
  </si>
  <si>
    <t>東広島市</t>
  </si>
  <si>
    <t>仙北地域振興局　農林部</t>
  </si>
  <si>
    <t>廿日市市</t>
  </si>
  <si>
    <t>仙北地域振興局　建設部</t>
  </si>
  <si>
    <t>安芸高田市</t>
  </si>
  <si>
    <t>仙北地域振興局　建設部　鎧畑ダム管理事務所</t>
  </si>
  <si>
    <t>江田島市</t>
  </si>
  <si>
    <t>仙北地域振興局　建設部　協和ダム管理事務所</t>
  </si>
  <si>
    <t>安芸郡　府中町</t>
  </si>
  <si>
    <t>仙北地域振興局　その他</t>
  </si>
  <si>
    <t>安芸郡　海田町</t>
  </si>
  <si>
    <t>平鹿地域振興局　農林部</t>
  </si>
  <si>
    <t>安芸郡　熊野町</t>
  </si>
  <si>
    <t>平鹿地域振興局　建設部</t>
  </si>
  <si>
    <t>安芸郡　坂町</t>
  </si>
  <si>
    <t>平鹿地域振興局　建設部　大松川ダム管理事務所</t>
  </si>
  <si>
    <t>山県郡　安芸太田町</t>
  </si>
  <si>
    <t>平鹿地域振興局　その他</t>
  </si>
  <si>
    <t>山県郡　北広島町</t>
  </si>
  <si>
    <t>雄勝地域振興局　農林部</t>
  </si>
  <si>
    <t>豊田郡　大崎上島町</t>
  </si>
  <si>
    <t>雄勝地域振興局　建設部</t>
  </si>
  <si>
    <t>世羅郡　世羅町</t>
  </si>
  <si>
    <t>雄勝地域振興局　建設部　皆瀬・板戸ダム管理事務所</t>
  </si>
  <si>
    <t>神石郡　神石高原町</t>
  </si>
  <si>
    <t>雄勝地域振興局　その他</t>
  </si>
  <si>
    <t>下関市</t>
  </si>
  <si>
    <t>宇部市</t>
  </si>
  <si>
    <t>船川港湾事務所</t>
  </si>
  <si>
    <t>山口市</t>
  </si>
  <si>
    <t>能代港湾事務所</t>
  </si>
  <si>
    <t>萩市</t>
  </si>
  <si>
    <t>秋田空港管理事務所</t>
  </si>
  <si>
    <t>防府市</t>
  </si>
  <si>
    <t>大館能代空港管理事務所</t>
  </si>
  <si>
    <t>下松市</t>
  </si>
  <si>
    <t>大館発電事務所</t>
  </si>
  <si>
    <t>岩国市</t>
  </si>
  <si>
    <t>玉川発電事務所</t>
  </si>
  <si>
    <t>光市</t>
  </si>
  <si>
    <t>秋田発電・工業用水道事務所</t>
  </si>
  <si>
    <t>長門市</t>
  </si>
  <si>
    <t>北欧の杜パークマネジメント共同企業体北欧の杜公園事務所</t>
  </si>
  <si>
    <t>柳井市</t>
  </si>
  <si>
    <t>（一財）秋田県総合公社中央公園事務所</t>
  </si>
  <si>
    <t>美祢市</t>
  </si>
  <si>
    <t>秋田県土地開発公社</t>
  </si>
  <si>
    <t>周南市</t>
  </si>
  <si>
    <t>山陽小野田市</t>
  </si>
  <si>
    <t>大島郡　周防大島町</t>
  </si>
  <si>
    <t>玖珂郡　和木町</t>
  </si>
  <si>
    <t>環境エネルギー部</t>
  </si>
  <si>
    <t>熊毛郡　上関町</t>
  </si>
  <si>
    <t>子育て推進部</t>
  </si>
  <si>
    <t>熊毛郡　田布施町</t>
  </si>
  <si>
    <t>熊毛郡　平生町</t>
  </si>
  <si>
    <t>阿武郡　阿武町</t>
  </si>
  <si>
    <t>060114</t>
  </si>
  <si>
    <t>徳島市</t>
  </si>
  <si>
    <t>鳴門市</t>
  </si>
  <si>
    <t>小松島市</t>
  </si>
  <si>
    <t>阿南市</t>
  </si>
  <si>
    <t>吉野川市</t>
  </si>
  <si>
    <t>村山総合支庁　産業経済部森林整備課</t>
  </si>
  <si>
    <t>阿波市</t>
  </si>
  <si>
    <t>村山総合支庁　産業経済部農村計画課</t>
  </si>
  <si>
    <t>美馬市</t>
  </si>
  <si>
    <t>村山総合支庁　産業経済部農村整備課</t>
  </si>
  <si>
    <t>三好市</t>
  </si>
  <si>
    <t>村山総合支庁　産業経済部西村山農村整備課</t>
  </si>
  <si>
    <t>勝浦郡　勝浦町</t>
  </si>
  <si>
    <t>村山総合支庁　産業経済部北村山農村整備課</t>
  </si>
  <si>
    <t>勝浦郡　上勝町</t>
  </si>
  <si>
    <t>最上総合支庁　産業経済部森林整備課</t>
  </si>
  <si>
    <t>名東郡　佐那河内村</t>
  </si>
  <si>
    <t>最上総合支庁　産業経済部農村計画課</t>
  </si>
  <si>
    <t>名西郡　石井町</t>
  </si>
  <si>
    <t>最上総合支庁　産業経済部農村整備課</t>
  </si>
  <si>
    <t>名西郡　神山町</t>
  </si>
  <si>
    <t>置賜総合支庁　産業経済部森林整備課</t>
  </si>
  <si>
    <t>那賀郡　那賀町</t>
  </si>
  <si>
    <t>置賜総合支庁　産業経済部農村計画課</t>
  </si>
  <si>
    <t>海部郡　牟岐町</t>
  </si>
  <si>
    <t>置賜総合支庁　産業経済部農村整備課</t>
  </si>
  <si>
    <t>海部郡　美波町</t>
  </si>
  <si>
    <t>置賜総合支庁　産業経済部西置賜農村整備課</t>
  </si>
  <si>
    <t>海部郡　海陽町</t>
  </si>
  <si>
    <t>庄内総合支庁　産業経済部森林整備課</t>
  </si>
  <si>
    <t>板野郡　松茂町</t>
  </si>
  <si>
    <t>庄内総合支庁　産業経済部農村計画課</t>
  </si>
  <si>
    <t>板野郡　北島町</t>
  </si>
  <si>
    <t>庄内総合支庁　産業経済部農村整備課</t>
  </si>
  <si>
    <t>板野郡　藍住町</t>
  </si>
  <si>
    <t>村山総合支庁　建設部（本庁舎）</t>
  </si>
  <si>
    <t>板野郡　板野町</t>
  </si>
  <si>
    <t>村山総合支庁　建設部（西庁舎）</t>
  </si>
  <si>
    <t>板野郡　上板町</t>
  </si>
  <si>
    <t>村山総合支庁　建設部（北庁舎）</t>
  </si>
  <si>
    <t>美馬郡　つるぎ町</t>
  </si>
  <si>
    <t>村山総合支庁　建設部山形統合ダム管理課</t>
  </si>
  <si>
    <t>三好郡　東みよし町</t>
  </si>
  <si>
    <t>最上総合支庁　建設部</t>
  </si>
  <si>
    <t>高松市</t>
  </si>
  <si>
    <t>最上総合支庁　建設部高坂ダム管理課</t>
  </si>
  <si>
    <t>丸亀市</t>
  </si>
  <si>
    <t>置賜総合支庁　建設部（本庁舎）</t>
  </si>
  <si>
    <t>坂出市</t>
  </si>
  <si>
    <t>置賜総合支庁　建設部（西庁舎）</t>
  </si>
  <si>
    <t>善通寺市</t>
  </si>
  <si>
    <t>庄内総合支庁　建設部</t>
  </si>
  <si>
    <t>観音寺市</t>
  </si>
  <si>
    <t>庄内総合支庁　建設部荒沢ダム管理課</t>
  </si>
  <si>
    <t>さぬき市</t>
  </si>
  <si>
    <t>山形空港事務所</t>
  </si>
  <si>
    <t>東かがわ市</t>
  </si>
  <si>
    <t>庄内空港事務所</t>
  </si>
  <si>
    <t>三豊市</t>
  </si>
  <si>
    <t>港湾事務所</t>
  </si>
  <si>
    <t>小豆郡　土庄町</t>
  </si>
  <si>
    <t>小豆郡　小豆島町</t>
  </si>
  <si>
    <t>企業局　村山電気水道事務所</t>
  </si>
  <si>
    <t>木田郡　三木町</t>
  </si>
  <si>
    <t>企業局　最上電気水道事務所</t>
  </si>
  <si>
    <t>香川郡　直島町</t>
  </si>
  <si>
    <t>企業局　置賜電気水道事務所</t>
  </si>
  <si>
    <t>綾歌郡　宇多津町</t>
  </si>
  <si>
    <t>企業局　鶴岡電気水道事務所</t>
  </si>
  <si>
    <t>綾歌郡　綾川町</t>
  </si>
  <si>
    <t>企業局　酒田水道事務所</t>
  </si>
  <si>
    <t>仲多度郡　琴平町</t>
  </si>
  <si>
    <t>山形県土地開発公社</t>
  </si>
  <si>
    <t>仲多度郡　多度津町</t>
  </si>
  <si>
    <t>山形県住宅供給公社</t>
  </si>
  <si>
    <t>仲多度郡　まんのう町</t>
  </si>
  <si>
    <t>山形県道路公社</t>
  </si>
  <si>
    <t>松山市</t>
  </si>
  <si>
    <t>（公財）山形県建設技術センター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</si>
  <si>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</si>
  <si>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</si>
  <si>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</si>
  <si>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</si>
  <si>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</si>
  <si>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</si>
  <si>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</si>
  <si>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</si>
  <si>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総務部　地方振興局</t>
  </si>
  <si>
    <t>西予市</t>
  </si>
  <si>
    <t>危機管理部</t>
  </si>
  <si>
    <t>東温市</t>
  </si>
  <si>
    <t>企画調整部</t>
  </si>
  <si>
    <t>越智郡　上島町</t>
  </si>
  <si>
    <t>避難地域復興局</t>
  </si>
  <si>
    <t>上浮穴郡　久万高原町</t>
  </si>
  <si>
    <t>文化スポーツ局</t>
  </si>
  <si>
    <t>伊予郡　松前町</t>
  </si>
  <si>
    <t>伊予郡　砥部町</t>
  </si>
  <si>
    <t>喜多郡　内子町</t>
  </si>
  <si>
    <t>こども未来局</t>
  </si>
  <si>
    <t>西宇和郡　伊方町</t>
  </si>
  <si>
    <t>北宇和郡　松野町</t>
  </si>
  <si>
    <t>観光交流局</t>
  </si>
  <si>
    <t>北宇和郡　鬼北町</t>
  </si>
  <si>
    <t>南宇和郡　愛南町</t>
  </si>
  <si>
    <t>高知市</t>
  </si>
  <si>
    <t>室戸市</t>
  </si>
  <si>
    <t>安芸市</t>
  </si>
  <si>
    <t>県北農林事務所</t>
  </si>
  <si>
    <t>南国市</t>
  </si>
  <si>
    <t>県中農林事務所</t>
  </si>
  <si>
    <t>土佐市</t>
  </si>
  <si>
    <t>県南農林事務所</t>
  </si>
  <si>
    <t>須崎市</t>
  </si>
  <si>
    <t>会津農林事務所</t>
  </si>
  <si>
    <t>宿毛市</t>
  </si>
  <si>
    <t>南会津農林事務所</t>
  </si>
  <si>
    <t>土佐清水市</t>
  </si>
  <si>
    <t>相双農林事務所</t>
  </si>
  <si>
    <t>四万十市</t>
  </si>
  <si>
    <t>大柿ダム管理事務所</t>
  </si>
  <si>
    <t>香南市</t>
  </si>
  <si>
    <t>いわき農林事務所</t>
  </si>
  <si>
    <t>香美市</t>
  </si>
  <si>
    <t>県北建設事務所</t>
  </si>
  <si>
    <t>安芸郡　東洋町</t>
  </si>
  <si>
    <t>県北建設事務所　保原土木事務所</t>
  </si>
  <si>
    <t>安芸郡　奈半利町</t>
  </si>
  <si>
    <t>県北建設事務所　二本松土木事務所</t>
  </si>
  <si>
    <t>安芸郡　田野町</t>
  </si>
  <si>
    <t>県中建設事務所</t>
  </si>
  <si>
    <t>安芸郡　安田町</t>
  </si>
  <si>
    <t>県中建設事務所　三春土木事務所</t>
  </si>
  <si>
    <t>安芸郡　北川村</t>
  </si>
  <si>
    <t>県中建設事務所　須賀川土木事務所</t>
  </si>
  <si>
    <t>安芸郡　馬路村</t>
  </si>
  <si>
    <t>県中建設事務所　石川土木事務所</t>
  </si>
  <si>
    <t>安芸郡　芸西村</t>
  </si>
  <si>
    <t>あぶくま高原道路管理事務所</t>
  </si>
  <si>
    <t>長岡郡　本山町</t>
  </si>
  <si>
    <t>県南建設事務所</t>
  </si>
  <si>
    <t>長岡郡　大豊町</t>
  </si>
  <si>
    <t>県南建設事務所　棚倉土木事務所</t>
  </si>
  <si>
    <t>土佐郡　土佐町</t>
  </si>
  <si>
    <t>会津若松建設事務所</t>
  </si>
  <si>
    <t>土佐郡　大川村</t>
  </si>
  <si>
    <t>会津若松建設事務所　宮下土木事務所</t>
  </si>
  <si>
    <t>吾川郡　いの町</t>
  </si>
  <si>
    <t>喜多方建設事務所</t>
  </si>
  <si>
    <t>吾川郡　仁淀川町</t>
  </si>
  <si>
    <t>喜多方建設事務所　猪苗代土木事務所</t>
  </si>
  <si>
    <t>高岡郡　中土佐町</t>
  </si>
  <si>
    <t>喜多方建設事務所　大峠・日中総合管理事務所</t>
  </si>
  <si>
    <t>高岡郡　佐川町</t>
  </si>
  <si>
    <t>南会津建設事務所</t>
  </si>
  <si>
    <t>高岡郡　越知町</t>
  </si>
  <si>
    <t>南会津建設事務所　山口土木事務所</t>
  </si>
  <si>
    <t>高岡郡　檮原町</t>
  </si>
  <si>
    <t>相双建設事務所</t>
  </si>
  <si>
    <t>高岡郡　日高村</t>
  </si>
  <si>
    <t>相双建設事務所　富岡土木事務所</t>
  </si>
  <si>
    <t>高岡郡　津野町</t>
  </si>
  <si>
    <t>いわき建設事務所</t>
  </si>
  <si>
    <t>高岡郡　四万十町</t>
  </si>
  <si>
    <t>いわき建設事務所　勿来土木事務所</t>
  </si>
  <si>
    <t>幡多郡　大月町</t>
  </si>
  <si>
    <t>いわき建設事務所　鮫川水系ダム管理事務所</t>
  </si>
  <si>
    <t>幡多郡　三原村</t>
  </si>
  <si>
    <t>いわき建設事務所　小玉ダム管理所</t>
  </si>
  <si>
    <t>幡多郡　黒潮町</t>
  </si>
  <si>
    <t>相馬港湾建設事務所</t>
  </si>
  <si>
    <t>小名浜港湾建設事務所</t>
  </si>
  <si>
    <t>北九州市　門司区</t>
  </si>
  <si>
    <t>福島空港事務所</t>
  </si>
  <si>
    <t>北九州市　若松区</t>
  </si>
  <si>
    <t>県北流域下水道建設事務所</t>
  </si>
  <si>
    <t>北九州市　戸畑区</t>
  </si>
  <si>
    <t>県中流域下水道建設事務所</t>
  </si>
  <si>
    <t>北九州市　小倉北区</t>
  </si>
  <si>
    <t>北九州市　小倉南区</t>
  </si>
  <si>
    <t>福島県土地開発公社</t>
  </si>
  <si>
    <t>北九州市　八幡東区</t>
  </si>
  <si>
    <t>福島県道路公社</t>
  </si>
  <si>
    <t>北九州市　八幡西区</t>
  </si>
  <si>
    <t>（公財）福島県下水道公社</t>
  </si>
  <si>
    <t>福岡市　東区</t>
  </si>
  <si>
    <t>福岡市　博多区</t>
  </si>
  <si>
    <t>福岡市　中央区</t>
  </si>
  <si>
    <t>福岡市　南区</t>
  </si>
  <si>
    <t>福岡市　西区</t>
  </si>
  <si>
    <t>福岡市　城南区</t>
  </si>
  <si>
    <t>福岡市　早良区</t>
  </si>
  <si>
    <t>大牟田市</t>
  </si>
  <si>
    <t>久留米市</t>
  </si>
  <si>
    <t>直方市</t>
  </si>
  <si>
    <t>飯塚市</t>
  </si>
  <si>
    <t>田川市</t>
  </si>
  <si>
    <t>土木部営繕課</t>
  </si>
  <si>
    <t>柳川市</t>
  </si>
  <si>
    <t>土木部都市局住宅課</t>
  </si>
  <si>
    <t>八女市</t>
  </si>
  <si>
    <t>国体・障害者スポーツ大会局</t>
  </si>
  <si>
    <t>筑後市</t>
  </si>
  <si>
    <t>会計事務局</t>
  </si>
  <si>
    <t>大川市</t>
  </si>
  <si>
    <t>行橋市</t>
  </si>
  <si>
    <t>豊前市</t>
  </si>
  <si>
    <t>県北県民センター</t>
  </si>
  <si>
    <t>中間市</t>
  </si>
  <si>
    <t>鹿行県民センター</t>
  </si>
  <si>
    <t>小郡市</t>
  </si>
  <si>
    <t>県南県民センター</t>
  </si>
  <si>
    <t>筑紫野市</t>
  </si>
  <si>
    <t>県西県民センター</t>
  </si>
  <si>
    <t>春日市</t>
  </si>
  <si>
    <t>県北農林事務所　企画調整部門</t>
  </si>
  <si>
    <t>大野城市</t>
  </si>
  <si>
    <t>県北農林事務所　経営・普及部門</t>
  </si>
  <si>
    <t>宗像市</t>
  </si>
  <si>
    <t>県北農林事務所　土地改良部門</t>
  </si>
  <si>
    <t>太宰府市</t>
  </si>
  <si>
    <t>県北農林事務所　高萩土地改良事務所</t>
  </si>
  <si>
    <t>古賀市</t>
  </si>
  <si>
    <t>県北農林事務所　林務部門</t>
  </si>
  <si>
    <t>福津市</t>
  </si>
  <si>
    <t>県央農林事務所　企画調整部門</t>
  </si>
  <si>
    <t>うきは市</t>
  </si>
  <si>
    <t>県央農林事務所　経営・普及部門</t>
  </si>
  <si>
    <t>宮若市</t>
  </si>
  <si>
    <t>県央農林事務所　笠間地域農業改良普及センター</t>
  </si>
  <si>
    <t>嘉麻市</t>
  </si>
  <si>
    <t>県央農林事務所　土地改良部門</t>
  </si>
  <si>
    <t>朝倉市</t>
  </si>
  <si>
    <t>鹿行農林事務所　企画調整部門</t>
  </si>
  <si>
    <t>みやま市</t>
  </si>
  <si>
    <t>鹿行農林事務所　経営・普及部門</t>
  </si>
  <si>
    <t>糸島市</t>
  </si>
  <si>
    <t>鹿行農林事務所　行方地域農業改良普及センター</t>
  </si>
  <si>
    <t>筑紫郡　那珂川町</t>
  </si>
  <si>
    <t>鹿行農林事務所　土地改良部門</t>
  </si>
  <si>
    <t>糟屋郡　宇美町</t>
  </si>
  <si>
    <t>県南農林事務所　企画調整部門</t>
  </si>
  <si>
    <t>糟屋郡　篠栗町</t>
  </si>
  <si>
    <t>県南農林事務所　経営・普及部門</t>
  </si>
  <si>
    <t>糟屋郡　志免町</t>
  </si>
  <si>
    <t>県南農林事務所　稲敷地域農業改良普及センター</t>
  </si>
  <si>
    <t>糟屋郡　須惠町</t>
  </si>
  <si>
    <t>県南農林事務所　つくば地域農業改良普及センター</t>
  </si>
  <si>
    <t>糟屋郡　新宮町</t>
  </si>
  <si>
    <t>県南農林事務所　土地改良部門</t>
  </si>
  <si>
    <t>糟屋郡　久山町</t>
  </si>
  <si>
    <t>県南農林事務所　稲敷土地改良事務所</t>
  </si>
  <si>
    <t>糟屋郡　粕屋町</t>
  </si>
  <si>
    <t>県西農林事務所　企画調整部門</t>
  </si>
  <si>
    <t>遠賀郡　芦屋町</t>
  </si>
  <si>
    <t>県西農林事務所　経営・普及部門</t>
  </si>
  <si>
    <t>遠賀郡　水巻町</t>
  </si>
  <si>
    <t>県西農林事務所　結城地域農業改良普及センター</t>
  </si>
  <si>
    <t>遠賀郡　岡垣町</t>
  </si>
  <si>
    <t>県西農林事務所　坂東地域農業改良普及センター</t>
  </si>
  <si>
    <t>遠賀郡　遠賀町</t>
  </si>
  <si>
    <t>県西農林事務所　土地改良部門</t>
  </si>
  <si>
    <t>鞍手郡　小竹町</t>
  </si>
  <si>
    <t>県西農林事務所　土地改良部門霞ヶ浦用水推進課</t>
  </si>
  <si>
    <t>鞍手郡　鞍手町</t>
  </si>
  <si>
    <t>県西農林事務所　境土地改良事務所</t>
  </si>
  <si>
    <t>嘉穂郡　桂川町</t>
  </si>
  <si>
    <t>水戸土木事務所</t>
  </si>
  <si>
    <t>朝倉郡　筑前町</t>
  </si>
  <si>
    <t>常陸大宮土木事務所</t>
  </si>
  <si>
    <t>朝倉郡　東峰村</t>
  </si>
  <si>
    <t>常陸大宮土木事務所大子工務所</t>
  </si>
  <si>
    <t>三井郡　大刀洗町</t>
  </si>
  <si>
    <t>潮来土木事務所</t>
  </si>
  <si>
    <t>三潴郡　大木町</t>
  </si>
  <si>
    <t>土浦土木事務所</t>
  </si>
  <si>
    <t>八女郡　広川町</t>
  </si>
  <si>
    <t>土浦土木事務所　つくば支所</t>
  </si>
  <si>
    <t>田川郡　香春町</t>
  </si>
  <si>
    <t>筑西土木事務所</t>
  </si>
  <si>
    <t>田川郡　添田町</t>
  </si>
  <si>
    <t>常陸太田工事事務所</t>
  </si>
  <si>
    <t>田川郡　糸田町</t>
  </si>
  <si>
    <t>高萩工事事務所</t>
  </si>
  <si>
    <t>田川郡　川崎町</t>
  </si>
  <si>
    <t>鉾田工事事務所</t>
  </si>
  <si>
    <t>田川郡　大任町</t>
  </si>
  <si>
    <t>竜ケ崎工事事務所</t>
  </si>
  <si>
    <t>田川郡　赤村</t>
  </si>
  <si>
    <t>常総工事事務所</t>
  </si>
  <si>
    <t>田川郡　福智町</t>
  </si>
  <si>
    <t>境工事事務所</t>
  </si>
  <si>
    <t>京都郡　苅田町</t>
  </si>
  <si>
    <t>茨城港湾事務所</t>
  </si>
  <si>
    <t>京都郡　みやこ町</t>
  </si>
  <si>
    <t>茨城港湾事務所日立港区事業所</t>
  </si>
  <si>
    <t>築上郡　吉富町</t>
  </si>
  <si>
    <t>茨城港湾事務所大洗港区事業所</t>
  </si>
  <si>
    <t>築上郡　上毛町</t>
  </si>
  <si>
    <t>鹿島港湾事務所</t>
  </si>
  <si>
    <t>築上郡　築上町</t>
  </si>
  <si>
    <t>鹿島下水道事務所</t>
  </si>
  <si>
    <t>佐賀市</t>
  </si>
  <si>
    <t>流域下水道事務所</t>
  </si>
  <si>
    <t>唐津市</t>
  </si>
  <si>
    <t>流域下水道事務所　霞ケ浦浄化センター</t>
  </si>
  <si>
    <t>鳥栖市</t>
  </si>
  <si>
    <t>流域下水道事務所　利根浄化センター</t>
  </si>
  <si>
    <t>多久市</t>
  </si>
  <si>
    <t>流域下水道事務所　那珂久慈浄化センター</t>
  </si>
  <si>
    <t>伊万里市</t>
  </si>
  <si>
    <t>流域下水道事務所　県西浄化センター</t>
  </si>
  <si>
    <t>武雄市</t>
  </si>
  <si>
    <t>鹿島市</t>
  </si>
  <si>
    <t>県南水道事務所</t>
  </si>
  <si>
    <t>小城市</t>
  </si>
  <si>
    <t>利根川浄水場</t>
  </si>
  <si>
    <t>嬉野市</t>
  </si>
  <si>
    <t>阿見浄水場</t>
  </si>
  <si>
    <t>神埼市</t>
  </si>
  <si>
    <t>鹿行水道事務所</t>
  </si>
  <si>
    <t>神埼郡　吉野ヶ里町</t>
  </si>
  <si>
    <t>鰐川浄水場</t>
  </si>
  <si>
    <t>三養基郡　基山町</t>
  </si>
  <si>
    <t>県西水道事務所</t>
  </si>
  <si>
    <t>三養基郡　上峰町</t>
  </si>
  <si>
    <t>新治浄水場</t>
  </si>
  <si>
    <t>三養基郡　みやき町</t>
  </si>
  <si>
    <t>水海道浄水場</t>
  </si>
  <si>
    <t>東松浦郡　玄海町</t>
  </si>
  <si>
    <t>県中央水道事務所</t>
  </si>
  <si>
    <t>西松浦郡　有田町</t>
  </si>
  <si>
    <t>涸沼川浄水場</t>
  </si>
  <si>
    <t>杵島郡　大町町</t>
  </si>
  <si>
    <t>那珂川浄水場</t>
  </si>
  <si>
    <t>杵島郡　江北町</t>
  </si>
  <si>
    <t>水質管理センター</t>
  </si>
  <si>
    <t>杵島郡　白石町</t>
  </si>
  <si>
    <t>（公財）茨城県開発公社</t>
  </si>
  <si>
    <t>藤津郡　太良町</t>
  </si>
  <si>
    <t>茨城県道路公社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</si>
  <si>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</si>
  <si>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</si>
  <si>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</si>
  <si>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</si>
  <si>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</si>
  <si>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</si>
  <si>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</si>
  <si>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</si>
  <si>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経営管理部</t>
  </si>
  <si>
    <t>壱岐市</t>
  </si>
  <si>
    <t>県民生活部</t>
  </si>
  <si>
    <t>五島市</t>
  </si>
  <si>
    <t>環境森林部</t>
  </si>
  <si>
    <t>西海市</t>
  </si>
  <si>
    <t>雲仙市</t>
  </si>
  <si>
    <t>産業労働観光部</t>
  </si>
  <si>
    <t>南島原市</t>
  </si>
  <si>
    <t>西彼杵郡　長与町</t>
  </si>
  <si>
    <t>西彼杵郡　時津町</t>
  </si>
  <si>
    <t>県土整備部住宅課</t>
  </si>
  <si>
    <t>東彼杵郡　東彼杵町</t>
  </si>
  <si>
    <t>県土整備部建築課</t>
  </si>
  <si>
    <t>東彼杵郡　川棚町</t>
  </si>
  <si>
    <t>会計局</t>
  </si>
  <si>
    <t>東彼杵郡　波佐見町</t>
  </si>
  <si>
    <t>北松浦郡　小値賀町</t>
  </si>
  <si>
    <t>北松浦郡　佐々町</t>
  </si>
  <si>
    <t>県西環境森林事務所</t>
  </si>
  <si>
    <t>南松浦郡　新上五島町</t>
  </si>
  <si>
    <t>県東環境森林事務所</t>
  </si>
  <si>
    <t>県北環境森林事務所</t>
  </si>
  <si>
    <t>熊本市　中央区</t>
  </si>
  <si>
    <t>県南環境森林事務所</t>
  </si>
  <si>
    <t>熊本市　東区</t>
  </si>
  <si>
    <t>矢板森林管理事務所</t>
  </si>
  <si>
    <t>熊本市　西区</t>
  </si>
  <si>
    <t>小山環境管理事務所</t>
  </si>
  <si>
    <t>熊本市　南区</t>
  </si>
  <si>
    <t>林業センター</t>
  </si>
  <si>
    <t>熊本市　北区</t>
  </si>
  <si>
    <t>河内農業振興事務所</t>
  </si>
  <si>
    <t>八代市</t>
  </si>
  <si>
    <t>上都賀農業振興事務所</t>
  </si>
  <si>
    <t>人吉市</t>
  </si>
  <si>
    <t>芳賀農業振興事務所</t>
  </si>
  <si>
    <t>荒尾市</t>
  </si>
  <si>
    <t>下都賀農業振興事務所</t>
  </si>
  <si>
    <t>水俣市</t>
  </si>
  <si>
    <t>塩谷南那須農業振興事務所</t>
  </si>
  <si>
    <t>玉名市</t>
  </si>
  <si>
    <t>那須農業振興事務所</t>
  </si>
  <si>
    <t>山鹿市</t>
  </si>
  <si>
    <t>那須農業振興事務所　那須広域ダム管理支所</t>
  </si>
  <si>
    <t>菊池市</t>
  </si>
  <si>
    <t>安足農業振興事務所</t>
  </si>
  <si>
    <t>宇土市</t>
  </si>
  <si>
    <t>農業試験場</t>
  </si>
  <si>
    <t>上天草市</t>
  </si>
  <si>
    <t>農業大学校</t>
  </si>
  <si>
    <t>宇城市</t>
  </si>
  <si>
    <t>宇都宮土木事務所</t>
  </si>
  <si>
    <t>阿蘇市</t>
  </si>
  <si>
    <t>鹿沼土木事務所</t>
  </si>
  <si>
    <t>天草市</t>
  </si>
  <si>
    <t>日光土木事務所</t>
  </si>
  <si>
    <t>合志市</t>
  </si>
  <si>
    <t>真岡土木事務所</t>
  </si>
  <si>
    <t>下益城郡　美里町</t>
  </si>
  <si>
    <t>栃木土木事務所</t>
  </si>
  <si>
    <t>玉名郡　玉東町</t>
  </si>
  <si>
    <t>矢板土木事務所</t>
  </si>
  <si>
    <t>玉名郡　南関町</t>
  </si>
  <si>
    <t>大田原土木事務所</t>
  </si>
  <si>
    <t>玉名郡　長洲町</t>
  </si>
  <si>
    <t>烏山土木事務所</t>
  </si>
  <si>
    <t>玉名郡　和水町</t>
  </si>
  <si>
    <t>安足土木事務所</t>
  </si>
  <si>
    <t>菊池郡　大津町</t>
  </si>
  <si>
    <t>下水道管理事務所</t>
  </si>
  <si>
    <t>菊池郡　菊陽町</t>
  </si>
  <si>
    <t>公園事務所</t>
  </si>
  <si>
    <t>阿蘇郡　南小国町</t>
  </si>
  <si>
    <t>阿蘇郡　小国町</t>
  </si>
  <si>
    <t>今市発電管理事務所</t>
  </si>
  <si>
    <t>阿蘇郡　産山村</t>
  </si>
  <si>
    <t>北那須水道事務所</t>
  </si>
  <si>
    <t>阿蘇郡　高森町</t>
  </si>
  <si>
    <t>鬼怒水道事務所</t>
  </si>
  <si>
    <t>阿蘇郡　西原村</t>
  </si>
  <si>
    <t>栃木県土地開発公社</t>
  </si>
  <si>
    <t>阿蘇郡　南阿蘇村</t>
  </si>
  <si>
    <t>栃木県住宅供給公社</t>
  </si>
  <si>
    <t>上益城郡　御船町</t>
  </si>
  <si>
    <t>栃木県道路公社</t>
  </si>
  <si>
    <t>上益城郡　嘉島町</t>
  </si>
  <si>
    <t>上益城郡　益城町</t>
  </si>
  <si>
    <t>上益城郡　甲佐町</t>
  </si>
  <si>
    <t>上益城郡　山都町</t>
  </si>
  <si>
    <t>八代郡　氷川町</t>
  </si>
  <si>
    <t>葦北郡　芦北町</t>
  </si>
  <si>
    <t>葦北郡　津奈木町</t>
  </si>
  <si>
    <t>球磨郡　錦町</t>
  </si>
  <si>
    <t>球磨郡　多良木町</t>
  </si>
  <si>
    <t>生活文化スポーツ部</t>
  </si>
  <si>
    <t>球磨郡　湯前町</t>
  </si>
  <si>
    <t>こども未来部</t>
  </si>
  <si>
    <t>球磨郡　水上村</t>
  </si>
  <si>
    <t>球磨郡　相良村</t>
  </si>
  <si>
    <t>球磨郡　五木村</t>
  </si>
  <si>
    <t>球磨郡　山江村</t>
  </si>
  <si>
    <t>産業経済部</t>
  </si>
  <si>
    <t>球磨郡　球磨村</t>
  </si>
  <si>
    <t>球磨郡　あさぎり町</t>
  </si>
  <si>
    <t>天草郡　苓北町</t>
  </si>
  <si>
    <t>大分市</t>
  </si>
  <si>
    <t>別府市</t>
  </si>
  <si>
    <t>中津市</t>
  </si>
  <si>
    <t>中部環境事務所</t>
  </si>
  <si>
    <t>日田市</t>
  </si>
  <si>
    <t>渋川森林事務所</t>
  </si>
  <si>
    <t>佐伯市</t>
  </si>
  <si>
    <t>西部環境森林事務所</t>
  </si>
  <si>
    <t>臼杵市</t>
  </si>
  <si>
    <t>藤岡森林事務所</t>
  </si>
  <si>
    <t>津久見市</t>
  </si>
  <si>
    <t>富岡森林事務所</t>
  </si>
  <si>
    <t>竹田市</t>
  </si>
  <si>
    <t>吾妻環境森林事務所</t>
  </si>
  <si>
    <t>豊後高田市</t>
  </si>
  <si>
    <t>利根沼田環境森林事務所</t>
  </si>
  <si>
    <t>杵築市</t>
  </si>
  <si>
    <t>東部環境事務所</t>
  </si>
  <si>
    <t>宇佐市</t>
  </si>
  <si>
    <t>桐生森林事務所</t>
  </si>
  <si>
    <t>豊後大野市</t>
  </si>
  <si>
    <t>中部農業事務所</t>
  </si>
  <si>
    <t>由布市</t>
  </si>
  <si>
    <t>西部農業事務所</t>
  </si>
  <si>
    <t>国東市</t>
  </si>
  <si>
    <t>吾妻農業事務所</t>
  </si>
  <si>
    <t>東国東郡　姫島村</t>
  </si>
  <si>
    <t>利根沼田農業事務所</t>
  </si>
  <si>
    <t>速見郡　日出町</t>
  </si>
  <si>
    <t>東部農業事務所</t>
  </si>
  <si>
    <t>玖珠郡　九重町</t>
  </si>
  <si>
    <t>前橋土木事務所</t>
  </si>
  <si>
    <t>玖珠郡　玖珠町</t>
  </si>
  <si>
    <t>渋川土木事務所</t>
  </si>
  <si>
    <t>宮崎市</t>
  </si>
  <si>
    <t>伊勢崎土木事務所</t>
  </si>
  <si>
    <t>都城市</t>
  </si>
  <si>
    <t>高崎土木事務所</t>
  </si>
  <si>
    <t>延岡市</t>
  </si>
  <si>
    <t>安中土木事務所</t>
  </si>
  <si>
    <t>日南市</t>
  </si>
  <si>
    <t>藤岡土木事務所</t>
  </si>
  <si>
    <t>小林市</t>
  </si>
  <si>
    <t>富岡土木事務所</t>
  </si>
  <si>
    <t>日向市</t>
  </si>
  <si>
    <t>中之条土木事務所</t>
  </si>
  <si>
    <t>串間市</t>
  </si>
  <si>
    <t>沼田土木事務所</t>
  </si>
  <si>
    <t>西都市</t>
  </si>
  <si>
    <t>太田土木事務所</t>
  </si>
  <si>
    <t>えびの市</t>
  </si>
  <si>
    <t>桐生土木事務所</t>
  </si>
  <si>
    <t>北諸県郡　三股町</t>
  </si>
  <si>
    <t>館林土木事務所</t>
  </si>
  <si>
    <t>西諸県郡　高原町</t>
  </si>
  <si>
    <t>八ッ場ダム水源地域対策事務所</t>
  </si>
  <si>
    <t>東諸県郡　国富町</t>
  </si>
  <si>
    <t>下水道総合事務所</t>
  </si>
  <si>
    <t>東諸県郡　綾町</t>
  </si>
  <si>
    <t>上信自動車道建設事務所</t>
  </si>
  <si>
    <t>100421</t>
  </si>
  <si>
    <t>児湯郡　高鍋町</t>
  </si>
  <si>
    <t>児湯郡　新富町</t>
  </si>
  <si>
    <t>管理総合事務所</t>
  </si>
  <si>
    <t>児湯郡　西米良村</t>
  </si>
  <si>
    <t>利根発電事務所</t>
  </si>
  <si>
    <t>児湯郡　木城町</t>
  </si>
  <si>
    <t>吾妻発電事務所</t>
  </si>
  <si>
    <t>児湯郡　川南町</t>
  </si>
  <si>
    <t>坂東発電事務所</t>
  </si>
  <si>
    <t>児湯郡　都農町</t>
  </si>
  <si>
    <t>渡良瀬発電事務所</t>
  </si>
  <si>
    <t>東臼杵郡　門川町</t>
  </si>
  <si>
    <t>高浜発電事務所</t>
  </si>
  <si>
    <t>東臼杵郡　諸塚村</t>
  </si>
  <si>
    <t>団地総合事務所</t>
  </si>
  <si>
    <t>東臼杵郡　椎葉村</t>
  </si>
  <si>
    <t>渋川工業用水道事務所</t>
  </si>
  <si>
    <t>東臼杵郡　美郷町</t>
  </si>
  <si>
    <t>東毛工業用水道事務所</t>
  </si>
  <si>
    <t>西臼杵郡　高千穂町</t>
  </si>
  <si>
    <t>県央第一水道事務所</t>
  </si>
  <si>
    <t>西臼杵郡　日之影町</t>
  </si>
  <si>
    <t>新田山田水道事務所</t>
  </si>
  <si>
    <t>西臼杵郡　五ヶ瀬町</t>
  </si>
  <si>
    <t>東部地域水道事務所</t>
  </si>
  <si>
    <t>鹿児島市</t>
  </si>
  <si>
    <t>県央第二水道事務所</t>
  </si>
  <si>
    <t>鹿屋市</t>
  </si>
  <si>
    <t>水質検査センター</t>
  </si>
  <si>
    <t>枕崎市</t>
  </si>
  <si>
    <t>群馬県住宅供給公社</t>
  </si>
  <si>
    <t>阿久根市</t>
  </si>
  <si>
    <t>群馬東部水道企業団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</si>
  <si>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</si>
  <si>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</si>
  <si>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</si>
  <si>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</si>
  <si>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</si>
  <si>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</si>
  <si>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</si>
  <si>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企画財政部</t>
  </si>
  <si>
    <t>霧島市</t>
  </si>
  <si>
    <t>いちき串木野市</t>
  </si>
  <si>
    <t>総務部管財課</t>
  </si>
  <si>
    <t>南さつま市</t>
  </si>
  <si>
    <t>志布志市</t>
  </si>
  <si>
    <t>危機管理防災部</t>
  </si>
  <si>
    <t>奄美市</t>
  </si>
  <si>
    <t>環境部</t>
  </si>
  <si>
    <t>南九州市</t>
  </si>
  <si>
    <t>福祉部</t>
  </si>
  <si>
    <t>伊佐市</t>
  </si>
  <si>
    <t>保健医療部</t>
  </si>
  <si>
    <t>姶良市</t>
  </si>
  <si>
    <t>鹿児島郡　三島村</t>
  </si>
  <si>
    <t>農林部</t>
  </si>
  <si>
    <t>鹿児島郡　十島村</t>
  </si>
  <si>
    <t>薩摩郡　さつま町</t>
  </si>
  <si>
    <t>都市整備部</t>
  </si>
  <si>
    <t>出水郡　長島町</t>
  </si>
  <si>
    <t>都市整備部営繕課</t>
  </si>
  <si>
    <t>姶良郡　湧水町</t>
  </si>
  <si>
    <t>出納</t>
  </si>
  <si>
    <t>曽於郡　大崎町</t>
  </si>
  <si>
    <t>肝属郡　東串良町</t>
  </si>
  <si>
    <t>下水道局</t>
  </si>
  <si>
    <t>肝属郡　錦江町</t>
  </si>
  <si>
    <t>教育局</t>
  </si>
  <si>
    <t>肝属郡　南大隅町</t>
  </si>
  <si>
    <t>教育局財務課</t>
  </si>
  <si>
    <t>肝属郡　肝付町</t>
  </si>
  <si>
    <t>警察本部（施設課）</t>
  </si>
  <si>
    <t>熊毛郡　中種子町</t>
  </si>
  <si>
    <t>さいたま農林振興センター</t>
  </si>
  <si>
    <t>熊毛郡　南種子町</t>
  </si>
  <si>
    <t>川越農林振興センター</t>
  </si>
  <si>
    <t>熊毛郡　屋久島町</t>
  </si>
  <si>
    <t>東松山農林振興センター</t>
  </si>
  <si>
    <t>大島郡　大和村</t>
  </si>
  <si>
    <t>秩父農林振興センター</t>
  </si>
  <si>
    <t>大島郡　宇検村</t>
  </si>
  <si>
    <t>本庄農林振興センター</t>
  </si>
  <si>
    <t>大島郡　瀬戸内町</t>
  </si>
  <si>
    <t>大里農林振興センター</t>
  </si>
  <si>
    <t>大島郡　龍郷町</t>
  </si>
  <si>
    <t>加須農林振興センター</t>
  </si>
  <si>
    <t>大島郡　喜界町</t>
  </si>
  <si>
    <t>春日部農林振興センター</t>
  </si>
  <si>
    <t>大島郡　徳之島町</t>
  </si>
  <si>
    <t>寄居林業事務所</t>
  </si>
  <si>
    <t>大島郡　天城町</t>
  </si>
  <si>
    <t>農村整備計画センター</t>
  </si>
  <si>
    <t>大島郡　伊仙町</t>
  </si>
  <si>
    <t>さいたま県土整備事務所</t>
  </si>
  <si>
    <t>大島郡　和泊町</t>
  </si>
  <si>
    <t>朝霞県土整備事務所</t>
  </si>
  <si>
    <t>大島郡　知名町</t>
  </si>
  <si>
    <t>北本県土整備事務所</t>
  </si>
  <si>
    <t>大島郡　与論町</t>
  </si>
  <si>
    <t>川越県土整備事務所</t>
  </si>
  <si>
    <t>那覇市</t>
  </si>
  <si>
    <t>飯能県土整備事務所</t>
  </si>
  <si>
    <t>宜野湾市</t>
  </si>
  <si>
    <t>東松山県土整備事務所</t>
  </si>
  <si>
    <t>石垣市</t>
  </si>
  <si>
    <t>秩父県土整備事務所</t>
  </si>
  <si>
    <t>浦添市</t>
  </si>
  <si>
    <t>本庄県土整備事務所</t>
  </si>
  <si>
    <t>名護市</t>
  </si>
  <si>
    <t>熊谷県土整備事務所</t>
  </si>
  <si>
    <t>糸満市</t>
  </si>
  <si>
    <t>行田県土整備事務所</t>
  </si>
  <si>
    <t>沖縄市</t>
  </si>
  <si>
    <t>越谷県土整備事務所</t>
  </si>
  <si>
    <t>豊見城市</t>
  </si>
  <si>
    <t>杉戸県土整備事務所</t>
  </si>
  <si>
    <t>うるま市</t>
  </si>
  <si>
    <t>総合技術センター</t>
  </si>
  <si>
    <t>宮古島市</t>
  </si>
  <si>
    <t>西関東連絡道路建設事務所</t>
  </si>
  <si>
    <t>南城市</t>
  </si>
  <si>
    <t>総合治水事務所</t>
  </si>
  <si>
    <t>国頭郡　国頭村</t>
  </si>
  <si>
    <t>八潮新都市建設事務所</t>
  </si>
  <si>
    <t>国頭郡　大宜味村</t>
  </si>
  <si>
    <t>大宮公園事務所</t>
  </si>
  <si>
    <t>国頭郡　東村</t>
  </si>
  <si>
    <t>営繕工事事務所</t>
  </si>
  <si>
    <t>国頭郡　今帰仁村</t>
  </si>
  <si>
    <t>荒川左岸南部下水道事務所</t>
  </si>
  <si>
    <t>国頭郡　本部町</t>
  </si>
  <si>
    <t>荒川右岸下水道事務所</t>
  </si>
  <si>
    <t>国頭郡　恩納村</t>
  </si>
  <si>
    <t>荒川左岸北部下水道事務所</t>
  </si>
  <si>
    <t>国頭郡　宜野座村</t>
  </si>
  <si>
    <t>中川下水道事務所</t>
  </si>
  <si>
    <t>国頭郡　金武町</t>
  </si>
  <si>
    <t>国頭郡　伊江村</t>
  </si>
  <si>
    <t>地域整備事務所</t>
  </si>
  <si>
    <t>中頭郡　読谷村</t>
  </si>
  <si>
    <t>大久保浄水場</t>
  </si>
  <si>
    <t>中頭郡　嘉手納町</t>
  </si>
  <si>
    <t>庄和浄水場</t>
  </si>
  <si>
    <t>中頭郡　北谷町</t>
  </si>
  <si>
    <t>行田浄水場</t>
  </si>
  <si>
    <t>中頭郡　北中城村</t>
  </si>
  <si>
    <t>新三郷浄水場</t>
  </si>
  <si>
    <t>中頭郡　中城村</t>
  </si>
  <si>
    <t>吉見浄水場</t>
  </si>
  <si>
    <t>中頭郡　西原町</t>
  </si>
  <si>
    <t>島尻郡　与那原町</t>
  </si>
  <si>
    <t>水道整備事務所</t>
  </si>
  <si>
    <t>島尻郡　南風原町</t>
  </si>
  <si>
    <t>埼玉県土地開発公社</t>
  </si>
  <si>
    <t>島尻郡　渡嘉敷村</t>
  </si>
  <si>
    <t>埼玉県住宅供給公社</t>
  </si>
  <si>
    <t>島尻郡　座間味村</t>
  </si>
  <si>
    <t>埼玉県道路公社</t>
  </si>
  <si>
    <t>島尻郡　粟国村</t>
  </si>
  <si>
    <t>島尻郡　渡名喜村</t>
  </si>
  <si>
    <t>島尻郡　南大東村</t>
  </si>
  <si>
    <t>島尻郡　北大東村</t>
  </si>
  <si>
    <t>島尻郡　伊平屋村</t>
  </si>
  <si>
    <t>島尻郡　伊是名村</t>
  </si>
  <si>
    <t>島尻郡　久米島町</t>
  </si>
  <si>
    <t>島尻郡　八重瀬町</t>
  </si>
  <si>
    <t>総合企画部</t>
  </si>
  <si>
    <t>宮古郡　多良間村</t>
  </si>
  <si>
    <t>防災危機管理部</t>
  </si>
  <si>
    <t>八重山郡　竹富町</t>
  </si>
  <si>
    <t>八重山郡　与那国町</t>
  </si>
  <si>
    <t>農林水産部（耕地課）</t>
  </si>
  <si>
    <t>県土整備部（営繕課）</t>
  </si>
  <si>
    <t>県土整備部（施設改修課）</t>
  </si>
  <si>
    <t>県土整備部（住宅課）</t>
  </si>
  <si>
    <t>教育庁（企画管理部財務施設課）</t>
  </si>
  <si>
    <t>警察本部（総務部会計課）</t>
  </si>
  <si>
    <t>葛南地域振興事務所</t>
  </si>
  <si>
    <t>東葛飾地域振興事務所</t>
  </si>
  <si>
    <t>印旛地域振興事務所</t>
  </si>
  <si>
    <t>香取地域振興事務所</t>
  </si>
  <si>
    <t>海匝地域振興事務所</t>
  </si>
  <si>
    <t>山武地域振興事務所</t>
  </si>
  <si>
    <t>長生地域振興事務所</t>
  </si>
  <si>
    <t>夷隅地域振興事務所</t>
  </si>
  <si>
    <t>安房地域振興事務所</t>
  </si>
  <si>
    <t>君津地域振興事務所</t>
  </si>
  <si>
    <t>千葉農業事務所</t>
  </si>
  <si>
    <t>東葛飾農業事務所</t>
  </si>
  <si>
    <t>印旛農業事務所</t>
  </si>
  <si>
    <t>香取農業事務所</t>
  </si>
  <si>
    <t>海匝農業事務所</t>
  </si>
  <si>
    <t>山武農業事務所</t>
  </si>
  <si>
    <t>長生農業事務所</t>
  </si>
  <si>
    <t>夷隅農業事務所</t>
  </si>
  <si>
    <t>安房農業事務所</t>
  </si>
  <si>
    <t>君津農業事務所</t>
  </si>
  <si>
    <t>北部林業事務所</t>
  </si>
  <si>
    <t>中部林業事務所</t>
  </si>
  <si>
    <t>南部林業事務所</t>
  </si>
  <si>
    <t>農林水産部水産局</t>
  </si>
  <si>
    <t>銚子漁港事務所</t>
  </si>
  <si>
    <t>南部漁港事務所</t>
  </si>
  <si>
    <t>千葉土木事務所</t>
  </si>
  <si>
    <t>葛南土木事務所</t>
  </si>
  <si>
    <t>東葛飾土木事務所</t>
  </si>
  <si>
    <t>東葛飾土木事務所　野田出張所</t>
  </si>
  <si>
    <t>柏土木事務所</t>
  </si>
  <si>
    <t>印旛土木事務所</t>
  </si>
  <si>
    <t>成田土木事務所</t>
  </si>
  <si>
    <t>香取土木事務所</t>
  </si>
  <si>
    <t>香取土木事務所　小見川出張所</t>
  </si>
  <si>
    <t>銚子土木事務所</t>
  </si>
  <si>
    <t>海匝土木事務所</t>
  </si>
  <si>
    <t>山武土木事務所</t>
  </si>
  <si>
    <t>長生土木事務所</t>
  </si>
  <si>
    <t>夷隅土木事務所</t>
  </si>
  <si>
    <t>夷隅土木事務所　大多喜出張所</t>
  </si>
  <si>
    <t>安房土木事務所</t>
  </si>
  <si>
    <t>安房土木事務所　鴨川出張所</t>
  </si>
  <si>
    <t>君津土木事務所</t>
  </si>
  <si>
    <t>君津土木事務所　天羽出張所</t>
  </si>
  <si>
    <t>君津土木事務所　上総出張所</t>
  </si>
  <si>
    <t>市原土木事務所</t>
  </si>
  <si>
    <t>市原土木事務所　鶴舞出張所</t>
  </si>
  <si>
    <t>葛南港湾事務所</t>
  </si>
  <si>
    <t>木更津港湾事務所</t>
  </si>
  <si>
    <t>北千葉道路建設事務所</t>
  </si>
  <si>
    <t>亀山・片倉ダム管理事務所</t>
  </si>
  <si>
    <t>高滝ダム管理事務所</t>
  </si>
  <si>
    <t>流山区画整理事務所</t>
  </si>
  <si>
    <t>柏区画整理事務所</t>
  </si>
  <si>
    <t>木更津区画整理事務所</t>
  </si>
  <si>
    <t>印旛沼下水道事務所</t>
  </si>
  <si>
    <t>手賀沼下水道事務所</t>
  </si>
  <si>
    <t>江戸川下水道事務所</t>
  </si>
  <si>
    <t>水道局</t>
  </si>
  <si>
    <t>千葉水道事務所</t>
  </si>
  <si>
    <t>船橋水道事務所</t>
  </si>
  <si>
    <t>市川水道事務所</t>
  </si>
  <si>
    <t>施設整備センター</t>
  </si>
  <si>
    <t>千葉工業用水道事務所</t>
  </si>
  <si>
    <t>葛南工業用水道事務所</t>
  </si>
  <si>
    <t>君津工業用水道事務所</t>
  </si>
  <si>
    <t>企業土地管理局</t>
  </si>
  <si>
    <t>千葉県住宅供給公社</t>
  </si>
  <si>
    <t>千葉県道路公社</t>
  </si>
  <si>
    <t>千葉県土地開発公社</t>
  </si>
  <si>
    <t>（一財）千葉県まちづくり公社</t>
  </si>
  <si>
    <t>（公財）千葉県下水道公社</t>
  </si>
  <si>
    <t>南房総広域水道企業団</t>
  </si>
  <si>
    <t>君津広域水道企業団</t>
  </si>
  <si>
    <t>北千葉広域水道企業団</t>
  </si>
  <si>
    <t>山武郡市広域水道企業団</t>
  </si>
  <si>
    <t>東総広域水道企業団</t>
  </si>
  <si>
    <t>印旛郡市広域市町村圏事務組合</t>
  </si>
  <si>
    <t>長生郡市広域市町村圏組合</t>
  </si>
  <si>
    <t>九十九里地域水道企業団</t>
  </si>
  <si>
    <t>三芳水道企業団</t>
  </si>
  <si>
    <t>八匝水道企業団</t>
  </si>
  <si>
    <t>長門川水道企業団</t>
  </si>
  <si>
    <t>政策企画局</t>
  </si>
  <si>
    <t>青少年・治安対策本部</t>
  </si>
  <si>
    <t>総務局</t>
  </si>
  <si>
    <t>総務局　大島支庁</t>
  </si>
  <si>
    <t>総務局　三宅支庁</t>
  </si>
  <si>
    <t>総務局　八丈支庁</t>
  </si>
  <si>
    <t>総務局　小笠原支庁</t>
  </si>
  <si>
    <t>財務局（建築保全部）</t>
  </si>
  <si>
    <t>主税局</t>
  </si>
  <si>
    <t>生活文化局</t>
  </si>
  <si>
    <t>オリンピック・パラリンピック準備局</t>
  </si>
  <si>
    <t>都市整備局</t>
  </si>
  <si>
    <t>都市整備局　総務部</t>
  </si>
  <si>
    <t>都市整備局　都営住宅経営部</t>
  </si>
  <si>
    <t>都市整備局　市街地整備部</t>
  </si>
  <si>
    <t>130146</t>
  </si>
  <si>
    <t>都市整備局　市街地整備部（選手村整備担当）</t>
  </si>
  <si>
    <t>130147</t>
  </si>
  <si>
    <t>都市整備局　市街地整備部（多摩ニュータウン事業室）</t>
  </si>
  <si>
    <t>都市整備局　第一市街地整備事務所</t>
  </si>
  <si>
    <t>都市整備局　第二市街地整備事務所</t>
  </si>
  <si>
    <t>都市整備局　多摩ニュータウン整備事務所</t>
  </si>
  <si>
    <t>都市整備局　多摩建築指導事務所</t>
  </si>
  <si>
    <t>都市整備局　東部住宅建設事務所</t>
  </si>
  <si>
    <t>都市整備局　西部住宅建設事務所</t>
  </si>
  <si>
    <t>環境局</t>
  </si>
  <si>
    <t>環境局（自然環境部）</t>
  </si>
  <si>
    <t>130167</t>
  </si>
  <si>
    <t>環境局　多摩環境事務所</t>
  </si>
  <si>
    <t>環境局　廃棄物埋立管理事務所</t>
  </si>
  <si>
    <t>福祉保健局</t>
  </si>
  <si>
    <t>福祉保健局（総務部）</t>
  </si>
  <si>
    <t>福祉保健局（高齢社会対策部）</t>
  </si>
  <si>
    <t>病院経営本部</t>
  </si>
  <si>
    <t>産業労働局</t>
  </si>
  <si>
    <t>産業労働局（商工部）</t>
  </si>
  <si>
    <t>130063</t>
  </si>
  <si>
    <t>産業労働局（農林水産部）</t>
  </si>
  <si>
    <t>産業労働局（雇用就業部）</t>
  </si>
  <si>
    <t>130064</t>
  </si>
  <si>
    <t>産業労働局　森林事務所</t>
  </si>
  <si>
    <t>中央卸売市場</t>
  </si>
  <si>
    <t>中央卸売市場（管理部）</t>
  </si>
  <si>
    <t>中央卸売市場（事業部）</t>
  </si>
  <si>
    <t>建設局</t>
  </si>
  <si>
    <t>建設局　総務部</t>
  </si>
  <si>
    <t>建設局　第一建設事務所</t>
  </si>
  <si>
    <t>建設局　第二建設事務所</t>
  </si>
  <si>
    <t>建設局　第三建設事務所</t>
  </si>
  <si>
    <t>建設局　第四建設事務所</t>
  </si>
  <si>
    <t>建設局　第五建設事務所</t>
  </si>
  <si>
    <t>建設局　第六建設事務所</t>
  </si>
  <si>
    <t>建設局　西多摩建設事務所</t>
  </si>
  <si>
    <t>建設局　南多摩東部建設事務所</t>
  </si>
  <si>
    <t>建設局　南多摩西部建設事務所</t>
  </si>
  <si>
    <t>建設局　北多摩南部建設事務所</t>
  </si>
  <si>
    <t>建設局　北多摩北部建設事務所</t>
  </si>
  <si>
    <t>建設局　土木技術支援・人材育成センター</t>
  </si>
  <si>
    <t>建設局　東部公園緑地事務所</t>
  </si>
  <si>
    <t>建設局　西部公園緑地事務所</t>
  </si>
  <si>
    <t>建設局　江東治水事務所</t>
  </si>
  <si>
    <t>建設局　用地部</t>
  </si>
  <si>
    <t>建設局　道路建設部</t>
  </si>
  <si>
    <t>港湾局　港湾整備部</t>
  </si>
  <si>
    <t>港湾局　離島港湾部</t>
  </si>
  <si>
    <t>港湾局　調布飛行場管理事務所</t>
  </si>
  <si>
    <t>港湾局　東京港管理事務所</t>
  </si>
  <si>
    <t>港湾局　東京港建設事務所</t>
  </si>
  <si>
    <t>東京消防庁</t>
  </si>
  <si>
    <t>東京消防庁　総務部</t>
  </si>
  <si>
    <t>東京消防庁　防災部</t>
  </si>
  <si>
    <t>交通局</t>
  </si>
  <si>
    <t>交通局（車両電気部）</t>
  </si>
  <si>
    <t>交通局（建設工務部）</t>
  </si>
  <si>
    <t>交通局　工務事務所</t>
  </si>
  <si>
    <t>交通局　地下鉄改良工事事務所</t>
  </si>
  <si>
    <t>130184</t>
  </si>
  <si>
    <t>水道局　経理部</t>
  </si>
  <si>
    <t>水道局　浄水部</t>
  </si>
  <si>
    <t>水道局　給水部</t>
  </si>
  <si>
    <t>水道局　建設部</t>
  </si>
  <si>
    <t>水道局　多摩水道改革推進本部　調整部</t>
  </si>
  <si>
    <t>水道局　多摩水道改革推進本部　施設部</t>
  </si>
  <si>
    <t>水道局　多摩水道改革推進本部　立川給水管理事務所</t>
  </si>
  <si>
    <t>水道局　多摩水道改革推進本部　多摩給水管理事務所</t>
  </si>
  <si>
    <t>水道局　水運用センター</t>
  </si>
  <si>
    <t>水道局　水源管理事務所</t>
  </si>
  <si>
    <t>水道局　中央支所</t>
  </si>
  <si>
    <t>水道局　東部第一支所</t>
  </si>
  <si>
    <t>水道局　東部第二支所</t>
  </si>
  <si>
    <t>水道局　西部支所</t>
  </si>
  <si>
    <t>水道局　南部支所</t>
  </si>
  <si>
    <t>水道局　北部支所</t>
  </si>
  <si>
    <t>水道局　東村山浄水管理事務所</t>
  </si>
  <si>
    <t>水道局　金町浄水管理事務所</t>
  </si>
  <si>
    <t>水道局　朝霞浄水管理事務所</t>
  </si>
  <si>
    <t>水道局　東部建設事務所</t>
  </si>
  <si>
    <t>水道局　西部建設事務所</t>
  </si>
  <si>
    <t>下水道局　経理部</t>
  </si>
  <si>
    <t>下水道局　施設管理部</t>
  </si>
  <si>
    <t>下水道局　建設部</t>
  </si>
  <si>
    <t>下水道局　中部下水道事務所</t>
  </si>
  <si>
    <t>下水道局　北部下水道事務所</t>
  </si>
  <si>
    <t>下水道局　東部第一下水道事務所</t>
  </si>
  <si>
    <t>下水道局　東部第二下水道事務所</t>
  </si>
  <si>
    <t>下水道局　西部第一下水道事務所</t>
  </si>
  <si>
    <t>下水道局　西部第二下水道事務所</t>
  </si>
  <si>
    <t>下水道局　南部下水道事務所</t>
  </si>
  <si>
    <t>下水道局　芝浦水再生センター</t>
  </si>
  <si>
    <t>下水道局　三河島水再生センター</t>
  </si>
  <si>
    <t>下水道局　砂町水再生センター</t>
  </si>
  <si>
    <t>下水道局　有明水再生センター</t>
  </si>
  <si>
    <t>下水道局　中川水再生センター</t>
  </si>
  <si>
    <t>下水道局　小菅水再生センター</t>
  </si>
  <si>
    <t>下水道局　葛西水再生センター</t>
  </si>
  <si>
    <t>下水道局　落合水再生センター</t>
  </si>
  <si>
    <t>下水道局　中野水再生センター</t>
  </si>
  <si>
    <t>下水道局　みやぎ水再生センター</t>
  </si>
  <si>
    <t>下水道局　新河岸水再生センター</t>
  </si>
  <si>
    <t>下水道局　浮間水再生センター</t>
  </si>
  <si>
    <t>下水道局　森ヶ崎水再生センター</t>
  </si>
  <si>
    <t>下水道局　第一基幹施設再構築事務所</t>
  </si>
  <si>
    <t>下水道局　第二基幹施設再構築事務所</t>
  </si>
  <si>
    <t>下水道局　流域下水道本部（技術部）</t>
  </si>
  <si>
    <t>教育庁（都立学校教育部）</t>
  </si>
  <si>
    <t>警視庁（総務部）</t>
  </si>
  <si>
    <t>職員共済組合事務局</t>
  </si>
  <si>
    <t>（公財）東京都都市づくり公社</t>
  </si>
  <si>
    <t>東京都住宅供給公社</t>
  </si>
  <si>
    <t>多摩都市モノレール（株）</t>
  </si>
  <si>
    <t>（株）多摩ニュータウン開発センター</t>
  </si>
  <si>
    <t>（株）ゆりかもめ</t>
  </si>
  <si>
    <t>東京臨海高速鉄道（株）</t>
  </si>
  <si>
    <t>東京港埠頭（株）</t>
  </si>
  <si>
    <t>東京たま広域資源循環組合</t>
  </si>
  <si>
    <t>東京二十三区清掃一部事務組合</t>
  </si>
  <si>
    <t>（公財）東京都道路整備保全公社</t>
  </si>
  <si>
    <t>（公財）東京都環境公社　東京都環境科学研究所</t>
  </si>
  <si>
    <t>日本自動車ターミナル（株）</t>
  </si>
  <si>
    <t>東京水道サービス（株）</t>
  </si>
  <si>
    <t>130880</t>
  </si>
  <si>
    <t>政策局</t>
  </si>
  <si>
    <t>安全防災局</t>
  </si>
  <si>
    <t>県民局</t>
  </si>
  <si>
    <t>スポーツ局</t>
  </si>
  <si>
    <t>環境農政局</t>
  </si>
  <si>
    <t>保健福祉局</t>
  </si>
  <si>
    <t>県土整備局</t>
  </si>
  <si>
    <t>横須賀三浦地域県政総合センター</t>
  </si>
  <si>
    <t>県央地域県政総合センター</t>
  </si>
  <si>
    <t>湘南地域県政総合センター</t>
  </si>
  <si>
    <t>県西地域県政総合センター</t>
  </si>
  <si>
    <t>教育局行政部財務課</t>
  </si>
  <si>
    <t>総務局　財産経営部庁舎管理課</t>
  </si>
  <si>
    <t>環境農政局　環境部資源循環推進課</t>
  </si>
  <si>
    <t>環境農政局　緑政部水源環境保全課</t>
  </si>
  <si>
    <t>環境農政局　農政部水産課</t>
  </si>
  <si>
    <t>環境農政局　横浜川崎地区農政事務所</t>
  </si>
  <si>
    <t>環境農政局　自然環境保全センター</t>
  </si>
  <si>
    <t>環境農政局　東部漁港事務所</t>
  </si>
  <si>
    <t>環境農政局　西部漁港事務所</t>
  </si>
  <si>
    <t>横須賀土木事務所</t>
  </si>
  <si>
    <t>平塚土木事務所</t>
  </si>
  <si>
    <t>藤沢土木事務所</t>
  </si>
  <si>
    <t>厚木土木事務所</t>
  </si>
  <si>
    <t>厚木土木事務所東部センター</t>
  </si>
  <si>
    <t>厚木土木事務所津久井治水センター</t>
  </si>
  <si>
    <t>県西土木事務所</t>
  </si>
  <si>
    <t>県西土木事務所小田原土木センター</t>
  </si>
  <si>
    <t>横浜川崎治水事務所</t>
  </si>
  <si>
    <t>横浜川崎治水事務所川崎治水センター</t>
  </si>
  <si>
    <t>リニア中央新幹線推進事務所</t>
  </si>
  <si>
    <t>140318</t>
  </si>
  <si>
    <t>流域下水道整備事務所</t>
  </si>
  <si>
    <t>住宅営繕事務所</t>
  </si>
  <si>
    <t>城山ダム管理事務所</t>
  </si>
  <si>
    <t>三保ダム管理事務所</t>
  </si>
  <si>
    <t>企業庁</t>
  </si>
  <si>
    <t>企業庁企業局</t>
  </si>
  <si>
    <t>企業庁企業局利水電気部</t>
  </si>
  <si>
    <t>相模原水道営業所</t>
  </si>
  <si>
    <t>相模原南水道営業所</t>
  </si>
  <si>
    <t>津久井水道営業所</t>
  </si>
  <si>
    <t>鎌倉水道営業所</t>
  </si>
  <si>
    <t>藤沢水道営業所</t>
  </si>
  <si>
    <t>茅ケ崎水道営業所</t>
  </si>
  <si>
    <t>平塚水道営業所</t>
  </si>
  <si>
    <t>厚木水道営業所</t>
  </si>
  <si>
    <t>海老名水道営業所</t>
  </si>
  <si>
    <t>大和水道営業所</t>
  </si>
  <si>
    <t>寒川浄水場</t>
  </si>
  <si>
    <t>谷ケ原浄水場</t>
  </si>
  <si>
    <t>相模川水系ダム管理事務所</t>
  </si>
  <si>
    <t>酒匂川水系ダム管理事務所</t>
  </si>
  <si>
    <t>相模川発電管理事務所</t>
  </si>
  <si>
    <t>発電総合制御所</t>
  </si>
  <si>
    <t>神奈川県住宅供給公社</t>
  </si>
  <si>
    <t>神奈川県道路公社</t>
  </si>
  <si>
    <t>（公財）神奈川県下水道公社</t>
  </si>
  <si>
    <t>（一社）かながわ土地建物保全協会</t>
  </si>
  <si>
    <t>リニア交通局</t>
  </si>
  <si>
    <t>防災局</t>
  </si>
  <si>
    <t>福祉保健部</t>
  </si>
  <si>
    <t>エネルギー局</t>
  </si>
  <si>
    <t>観光部</t>
  </si>
  <si>
    <t>富士山科学研究所</t>
  </si>
  <si>
    <t>中北地域県民センター</t>
  </si>
  <si>
    <t>峡東地域県民センター</t>
  </si>
  <si>
    <t>峡南地域県民センター</t>
  </si>
  <si>
    <t>富士・東部地域県民センター</t>
  </si>
  <si>
    <t>中北農務事務所</t>
  </si>
  <si>
    <t>峡東農務事務所</t>
  </si>
  <si>
    <t>峡南農務事務所</t>
  </si>
  <si>
    <t>富士・東部農務事務所</t>
  </si>
  <si>
    <t>森林環境部</t>
  </si>
  <si>
    <t>中北林務環境事務所</t>
  </si>
  <si>
    <t>峡東林務環境事務所</t>
  </si>
  <si>
    <t>峡南林務環境事務所</t>
  </si>
  <si>
    <t>富士・東部林務環境事務所</t>
  </si>
  <si>
    <t>森林総合研究所</t>
  </si>
  <si>
    <t>中北建設事務所</t>
  </si>
  <si>
    <t>中北建設事務所峡北支所</t>
  </si>
  <si>
    <t>峡東建設事務所</t>
  </si>
  <si>
    <t>峡南建設事務所</t>
  </si>
  <si>
    <t>富士・東部建設事務所</t>
  </si>
  <si>
    <t>富士・東部建設事務所吉田支所</t>
  </si>
  <si>
    <t>中部横断自動車道推進事務所</t>
  </si>
  <si>
    <t>新環状・西関東道路建設事務所</t>
  </si>
  <si>
    <t>広瀬・琴川ダム管理事務所</t>
  </si>
  <si>
    <t>荒川ダム管理事務所</t>
  </si>
  <si>
    <t>大門・塩川ダム管理事務所</t>
  </si>
  <si>
    <t>深城ダム管理事務所</t>
  </si>
  <si>
    <t>企業局　電気課</t>
  </si>
  <si>
    <t>早川水系発電管理事務所</t>
  </si>
  <si>
    <t>笛吹川水系発電管理事務所</t>
  </si>
  <si>
    <t>石和温泉管理事務所</t>
  </si>
  <si>
    <t>山梨県地域整備公社</t>
  </si>
  <si>
    <t>（公財）山梨県下水道公社</t>
  </si>
  <si>
    <t>（公財）山梨県環境整備事業団</t>
  </si>
  <si>
    <t>峡北地域広域水道事業団</t>
  </si>
  <si>
    <t>峡東地域広域水道事業団</t>
  </si>
  <si>
    <t>東部地域広域水道事業団</t>
  </si>
  <si>
    <t>県民文化部</t>
  </si>
  <si>
    <t>林務部</t>
  </si>
  <si>
    <t>佐久地域振興局</t>
  </si>
  <si>
    <t>200221</t>
  </si>
  <si>
    <t>上田地域振興局</t>
  </si>
  <si>
    <t>200222</t>
  </si>
  <si>
    <t>諏訪地域振興局</t>
  </si>
  <si>
    <t>200223</t>
  </si>
  <si>
    <t>上伊那地域振興局</t>
  </si>
  <si>
    <t>200224</t>
  </si>
  <si>
    <t>南信州地域振興局</t>
  </si>
  <si>
    <t>200225</t>
  </si>
  <si>
    <t>木曽地域振興局</t>
  </si>
  <si>
    <t>200226</t>
  </si>
  <si>
    <t>松本地域振興局</t>
  </si>
  <si>
    <t>200227</t>
  </si>
  <si>
    <t>北アルプス地域振興局</t>
  </si>
  <si>
    <t>200228</t>
  </si>
  <si>
    <t>長野地域振興局</t>
  </si>
  <si>
    <t>200229</t>
  </si>
  <si>
    <t>北信地域振興局</t>
  </si>
  <si>
    <t>200230</t>
  </si>
  <si>
    <t>松本空港管理事務所</t>
  </si>
  <si>
    <t>千曲川流域下水道事務所</t>
  </si>
  <si>
    <t>佐久建設事務所</t>
  </si>
  <si>
    <t>佐久建設事務所佐久北部事務所</t>
  </si>
  <si>
    <t>上田建設事務所</t>
  </si>
  <si>
    <t>諏訪建設事務所</t>
  </si>
  <si>
    <t>諏訪湖流域下水道事務所</t>
  </si>
  <si>
    <t>伊那建設事務所</t>
  </si>
  <si>
    <t>飯田建設事務所</t>
  </si>
  <si>
    <t>下伊那南部建設事務所</t>
  </si>
  <si>
    <t>松川ダム管理事務所</t>
  </si>
  <si>
    <t>リニア整備推進事務所</t>
  </si>
  <si>
    <t>木曽建設事務所</t>
  </si>
  <si>
    <t>松本建設事務所</t>
  </si>
  <si>
    <t>奈良井川改良事務所</t>
  </si>
  <si>
    <t>安曇野建設事務所</t>
  </si>
  <si>
    <t>犀川安曇野流域下水道事務所</t>
  </si>
  <si>
    <t>大町建設事務所</t>
  </si>
  <si>
    <t>千曲建設事務所</t>
  </si>
  <si>
    <t>須坂建設事務所</t>
  </si>
  <si>
    <t>長野建設事務所</t>
  </si>
  <si>
    <t>浅川改良事務所</t>
  </si>
  <si>
    <t>裾花ダム管理事務所</t>
  </si>
  <si>
    <t>北信建設事務所</t>
  </si>
  <si>
    <t>北信建設事務所中野事務所</t>
  </si>
  <si>
    <t>北信建設事務所飯山事務所</t>
  </si>
  <si>
    <t>犀川砂防事務所</t>
  </si>
  <si>
    <t>姫川砂防事務所</t>
  </si>
  <si>
    <t>土尻川砂防事務所</t>
  </si>
  <si>
    <t>企業局　南信発電管理事務所</t>
  </si>
  <si>
    <t>企業局　北信発電管理事務所</t>
  </si>
  <si>
    <t>企業局　上田水道管理事務所</t>
  </si>
  <si>
    <t>企業局　川中島水道管理事務所</t>
  </si>
  <si>
    <t>企業局　松塩水道用水管理事務所</t>
  </si>
  <si>
    <t>長野県土地開発公社</t>
  </si>
  <si>
    <t>長野県住宅供給公社</t>
  </si>
  <si>
    <t>長野県道路公社</t>
  </si>
  <si>
    <t>（公財）長野県下水道公社</t>
  </si>
  <si>
    <t>（公財）長野県建設技術センター</t>
  </si>
  <si>
    <t>（公財）長野県農業開発公社</t>
  </si>
  <si>
    <t>（公社）長野県林業公社</t>
  </si>
  <si>
    <t>長野県土地改良事業団体連合会</t>
  </si>
  <si>
    <t>知事政策局</t>
  </si>
  <si>
    <t>総務管理部</t>
  </si>
  <si>
    <t>県民生活・環境部</t>
  </si>
  <si>
    <t>農地部</t>
  </si>
  <si>
    <t>交通政策局（港湾整備課以外）</t>
  </si>
  <si>
    <t>交通政策局　港湾整備課</t>
  </si>
  <si>
    <t>村上地域振興局　農林振興部林業</t>
  </si>
  <si>
    <t>村上地域振興局　農林振興部農地</t>
  </si>
  <si>
    <t>村上地域振興局　地域整備部</t>
  </si>
  <si>
    <t>新発田地域振興局　農業振興部</t>
  </si>
  <si>
    <t>新発田地域振興局　農村整備部</t>
  </si>
  <si>
    <t>新発田地域振興局　地域整備部</t>
  </si>
  <si>
    <t>新潟地域振興局　農林振興部</t>
  </si>
  <si>
    <t>新潟地域振興局　地域整備部</t>
  </si>
  <si>
    <t>新潟地域振興局　巻農業振興部</t>
  </si>
  <si>
    <t>新潟地域振興局　新津地域整備部</t>
  </si>
  <si>
    <t>新潟地域振興局　津川地区振興事務所林業</t>
  </si>
  <si>
    <t>新潟地域振興局　津川地区振興事務所土木</t>
  </si>
  <si>
    <t>新潟地域振興局　新潟港湾事務所</t>
  </si>
  <si>
    <t>三条地域振興局　農業振興部</t>
  </si>
  <si>
    <t>三条地域振興局　地域整備部</t>
  </si>
  <si>
    <t>長岡地域振興局　農林振興部林業</t>
  </si>
  <si>
    <t>長岡地域振興局　農林振興部農地</t>
  </si>
  <si>
    <t>長岡地域振興局　地域整備部</t>
  </si>
  <si>
    <t>長岡地域振興局　地域整備部与板維持管理事務所</t>
  </si>
  <si>
    <t>長岡地域振興局　地域整備部小千谷維持管理事務所</t>
  </si>
  <si>
    <t>魚沼地域振興局　農業振興部</t>
  </si>
  <si>
    <t>魚沼地域振興局　地域整備部</t>
  </si>
  <si>
    <t>南魚沼地域振興局　農林振興部林業</t>
  </si>
  <si>
    <t>南魚沼地域振興局　農林振興部農地</t>
  </si>
  <si>
    <t>南魚沼地域振興局　地域整備部</t>
  </si>
  <si>
    <t>十日町地域振興局　農業振興部</t>
  </si>
  <si>
    <t>十日町地域振興局　地域整備部</t>
  </si>
  <si>
    <t>柏崎地域振興局　農業振興部</t>
  </si>
  <si>
    <t>柏崎地域振興局　地域整備部</t>
  </si>
  <si>
    <t>上越地域振興局　農林振興部林業</t>
  </si>
  <si>
    <t>上越地域振興局　農林振興部農地</t>
  </si>
  <si>
    <t>上越地域振興局　農林振興部上越東農林事務所林業</t>
  </si>
  <si>
    <t>上越地域振興局　農林振興部上越東農林事務所農地</t>
  </si>
  <si>
    <t>上越地域振興局　地域整備部</t>
  </si>
  <si>
    <t>上越地域振興局　地域整備部上越東維持管理事務所</t>
  </si>
  <si>
    <t>上越地域振興局　妙高砂防事務所</t>
  </si>
  <si>
    <t>上越地域振興局　直江津港湾事務所</t>
  </si>
  <si>
    <t>糸魚川地域振興局　農林振興部林業</t>
  </si>
  <si>
    <t>糸魚川地域振興局　農林振興部農地</t>
  </si>
  <si>
    <t>糸魚川地域振興局　地域整備部</t>
  </si>
  <si>
    <t>佐渡地域振興局　農林水産振興部林業</t>
  </si>
  <si>
    <t>佐渡地域振興局　農林水産振興部農地</t>
  </si>
  <si>
    <t>佐渡地域振興局　地域整備部</t>
  </si>
  <si>
    <t>佐渡地域振興局　地域整備部港湾空港庁舎</t>
  </si>
  <si>
    <t>企業局　発電管理センター</t>
  </si>
  <si>
    <t>企業局　新潟工業用水道事務所</t>
  </si>
  <si>
    <t>企業局　上越利水事務所</t>
  </si>
  <si>
    <t>新潟県住宅供給公社</t>
  </si>
  <si>
    <t>（公財）新潟県下水道公社</t>
  </si>
  <si>
    <t>観光・交通・地域振興局</t>
  </si>
  <si>
    <t>生活環境文化部</t>
  </si>
  <si>
    <t>厚生部</t>
  </si>
  <si>
    <t>新川農林振興センター</t>
  </si>
  <si>
    <t>富山農林振興センター</t>
  </si>
  <si>
    <t>高岡農林振興センター</t>
  </si>
  <si>
    <t>砺波農林振興センター</t>
  </si>
  <si>
    <t>小矢部川ダム管理事務所</t>
  </si>
  <si>
    <t>新川土木センター</t>
  </si>
  <si>
    <t>新川土木センター　入善土木事務所</t>
  </si>
  <si>
    <t>富山土木センター</t>
  </si>
  <si>
    <t>富山土木センター　立山土木事務所</t>
  </si>
  <si>
    <t>高岡土木センター</t>
  </si>
  <si>
    <t>高岡土木センター　氷見土木事務所</t>
  </si>
  <si>
    <t>高岡土木センター　小矢部土木事務所</t>
  </si>
  <si>
    <t>砺波土木センター</t>
  </si>
  <si>
    <t>室牧ダム管理事務所</t>
  </si>
  <si>
    <t>上市川ダム管理事務所</t>
  </si>
  <si>
    <t>和田川ダム管理事務所</t>
  </si>
  <si>
    <t>利賀川ダム管理事務所</t>
  </si>
  <si>
    <t>白岩川ダム管理事務所</t>
  </si>
  <si>
    <t>子撫川統合ダム管理事務所</t>
  </si>
  <si>
    <t>境川ダム管理事務所</t>
  </si>
  <si>
    <t>富山新港管理局</t>
  </si>
  <si>
    <t>伏木港事務所</t>
  </si>
  <si>
    <t>富山港事務所</t>
  </si>
  <si>
    <t>富山空港管理事務所</t>
  </si>
  <si>
    <t>（公財）富山県民福祉公園</t>
  </si>
  <si>
    <t>富山県道路公社</t>
  </si>
  <si>
    <t>（公社）富山県農林水産公社</t>
  </si>
  <si>
    <t>（公財）富山県下水道公社</t>
  </si>
  <si>
    <t>危機管理監室</t>
  </si>
  <si>
    <t>新幹線・交通対策監室</t>
  </si>
  <si>
    <t>県民文化スポーツ部</t>
  </si>
  <si>
    <t>少子化対策監室</t>
  </si>
  <si>
    <t>生活環境部環境政策課</t>
  </si>
  <si>
    <t>観光戦略推進部</t>
  </si>
  <si>
    <t>競馬事業局</t>
  </si>
  <si>
    <t>土木部公園緑地課</t>
  </si>
  <si>
    <t>南加賀農林総合事務所</t>
  </si>
  <si>
    <t>石川農林総合事務所</t>
  </si>
  <si>
    <t>県央農林総合事務所</t>
  </si>
  <si>
    <t>中能登農林総合事務所</t>
  </si>
  <si>
    <t>奥能登農林総合事務所</t>
  </si>
  <si>
    <t>大日川ダム管理事務所</t>
  </si>
  <si>
    <t>南加賀土木総合事務所</t>
  </si>
  <si>
    <t>大聖寺土木事務所</t>
  </si>
  <si>
    <t>石川土木総合事務所</t>
  </si>
  <si>
    <t>県央土木総合事務所</t>
  </si>
  <si>
    <t>津幡土木事務所</t>
  </si>
  <si>
    <t>中能登土木総合事務所</t>
  </si>
  <si>
    <t>羽咋土木事務所</t>
  </si>
  <si>
    <t>のと里山海道維持管理課</t>
  </si>
  <si>
    <t>奥能登土木総合事務所</t>
  </si>
  <si>
    <t>珠洲土木事務所</t>
  </si>
  <si>
    <t>大聖寺川ダム統合管理事務所</t>
  </si>
  <si>
    <t>赤瀬ダム管理事務所</t>
  </si>
  <si>
    <t>犀川ダム管理事務所</t>
  </si>
  <si>
    <t>内川ダム管理事務所</t>
  </si>
  <si>
    <t>安原・高橋川工事事務所</t>
  </si>
  <si>
    <t>金沢港湾事務所</t>
  </si>
  <si>
    <t>七尾港湾事務所</t>
  </si>
  <si>
    <t>金沢城・兼六園管理事務所</t>
  </si>
  <si>
    <t>能登空港管理事務所</t>
  </si>
  <si>
    <t>手取川水道事務所</t>
  </si>
  <si>
    <t>手取川水道事務所　送水管理分室</t>
  </si>
  <si>
    <t>（一社）石川県農業開発公社</t>
  </si>
  <si>
    <t>（公財）石川県林業公社</t>
  </si>
  <si>
    <t>（公財）いしかわまちづくり技術センター</t>
  </si>
  <si>
    <t>（公財）石川県下水道公社</t>
  </si>
  <si>
    <t>清流の国推進部</t>
  </si>
  <si>
    <t>林政部</t>
  </si>
  <si>
    <t>都市建築部</t>
  </si>
  <si>
    <t>西濃県事務所</t>
  </si>
  <si>
    <t>揖斐県事務所</t>
  </si>
  <si>
    <t>中濃県事務所</t>
  </si>
  <si>
    <t>可茂県事務所</t>
  </si>
  <si>
    <t>東濃県事務所</t>
  </si>
  <si>
    <t>恵那県事務所</t>
  </si>
  <si>
    <t>飛騨県事務所</t>
  </si>
  <si>
    <t>岐阜農林事務所</t>
  </si>
  <si>
    <t>西濃農林事務所</t>
  </si>
  <si>
    <t>揖斐農林事務所</t>
  </si>
  <si>
    <t>中濃農林事務所</t>
  </si>
  <si>
    <t>郡上農林事務所</t>
  </si>
  <si>
    <t>可茂農林事務所</t>
  </si>
  <si>
    <t>東濃農林事務所</t>
  </si>
  <si>
    <t>恵那農林事務所</t>
  </si>
  <si>
    <t>下呂農林事務所</t>
  </si>
  <si>
    <t>飛騨農林事務所</t>
  </si>
  <si>
    <t>岐阜土木事務所</t>
  </si>
  <si>
    <t>大垣土木事務所</t>
  </si>
  <si>
    <t>揖斐土木事務所</t>
  </si>
  <si>
    <t>美濃土木事務所</t>
  </si>
  <si>
    <t>郡上土木事務所</t>
  </si>
  <si>
    <t>可茂土木事務所</t>
  </si>
  <si>
    <t>多治見土木事務所</t>
  </si>
  <si>
    <t>恵那土木事務所</t>
  </si>
  <si>
    <t>下呂土木事務所</t>
  </si>
  <si>
    <t>高山土木事務所</t>
  </si>
  <si>
    <t>古川土木事務所</t>
  </si>
  <si>
    <t>東海環状自動車道事務所</t>
  </si>
  <si>
    <t>犀川管理事務所</t>
  </si>
  <si>
    <t>長良川上流河川開発工事事務所</t>
  </si>
  <si>
    <t>宮川上流河川開発工事事務所</t>
  </si>
  <si>
    <t>リニア推進事務所</t>
  </si>
  <si>
    <t>岐阜駅周辺鉄道高架工事事務所</t>
  </si>
  <si>
    <t>流域浄水事務所</t>
  </si>
  <si>
    <t>東部広域水道事務所</t>
  </si>
  <si>
    <t>岐阜・西濃建築事務所</t>
  </si>
  <si>
    <t>中濃建築事務所</t>
  </si>
  <si>
    <t>東濃建築事務所</t>
  </si>
  <si>
    <t>飛騨建築事務所</t>
  </si>
  <si>
    <t>岐阜県土地開発公社</t>
  </si>
  <si>
    <t>岐阜県住宅供給公社</t>
  </si>
  <si>
    <t>くらし・環境部</t>
  </si>
  <si>
    <t>文化・観光部</t>
  </si>
  <si>
    <t>文化・観光部空港振興局</t>
  </si>
  <si>
    <t>交通基盤部</t>
  </si>
  <si>
    <t>賀茂農林事務所</t>
  </si>
  <si>
    <t>東部農林事務所</t>
  </si>
  <si>
    <t>富士農林事務所</t>
  </si>
  <si>
    <t>中部農林事務所</t>
  </si>
  <si>
    <t>志太榛原農林事務所</t>
  </si>
  <si>
    <t>中遠農林事務所</t>
  </si>
  <si>
    <t>西部農林事務所</t>
  </si>
  <si>
    <t>下田土木事務所</t>
  </si>
  <si>
    <t>熱海土木事務所</t>
  </si>
  <si>
    <t>沼津土木事務所</t>
  </si>
  <si>
    <t>富士土木事務所</t>
  </si>
  <si>
    <t>静岡土木事務所</t>
  </si>
  <si>
    <t>島田土木事務所</t>
  </si>
  <si>
    <t>袋井土木事務所</t>
  </si>
  <si>
    <t>浜松土木事務所</t>
  </si>
  <si>
    <t>田子の浦港管理事務所</t>
  </si>
  <si>
    <t>清水港管理局</t>
  </si>
  <si>
    <t>焼津漁港管理事務所</t>
  </si>
  <si>
    <t>御前崎港管理事務所</t>
  </si>
  <si>
    <t>静岡空港管理事務所</t>
  </si>
  <si>
    <t>東部事務所</t>
  </si>
  <si>
    <t>東部事務所柿田川支所</t>
  </si>
  <si>
    <t>西部事務所</t>
  </si>
  <si>
    <t>西部事務所西遠支所</t>
  </si>
  <si>
    <t>静岡県住宅供給公社</t>
  </si>
  <si>
    <t>静岡県道路公社</t>
  </si>
  <si>
    <t>静岡県大井川広域水道企業団</t>
  </si>
  <si>
    <t>（公財）静岡県下水道公社</t>
  </si>
  <si>
    <t>水道企業団（水道組合）</t>
  </si>
  <si>
    <t>220808</t>
  </si>
  <si>
    <t>220809</t>
  </si>
  <si>
    <t>220810</t>
  </si>
  <si>
    <t>振興部</t>
  </si>
  <si>
    <t>病院事業庁</t>
  </si>
  <si>
    <t>東三河総局</t>
  </si>
  <si>
    <t>東三河総局　新城設楽振興事務所</t>
  </si>
  <si>
    <t>尾張県民事務所</t>
  </si>
  <si>
    <t>尾張県民事務所　海部県民センター</t>
  </si>
  <si>
    <t>尾張県民事務所　知多県民センター</t>
  </si>
  <si>
    <t>西三河県民事務所</t>
  </si>
  <si>
    <t>尾張農林水産事務所</t>
  </si>
  <si>
    <t>尾張農林水産事務所一宮支所</t>
  </si>
  <si>
    <t>海部農林水産事務所</t>
  </si>
  <si>
    <t>知多農林水産事務所</t>
  </si>
  <si>
    <t>西三河農林水産事務所</t>
  </si>
  <si>
    <t>西三河農林水産事務所幡豆農地整備出張所</t>
  </si>
  <si>
    <t>豊田加茂農林水産事務所</t>
  </si>
  <si>
    <t>新城設楽農林水産事務所</t>
  </si>
  <si>
    <t>東三河農林水産事務所</t>
  </si>
  <si>
    <t>農業総合試験場</t>
  </si>
  <si>
    <t>畜産総合センター</t>
  </si>
  <si>
    <t>水産試験場</t>
  </si>
  <si>
    <t>森林・林業技術センター</t>
  </si>
  <si>
    <t>あいち海上の森センター</t>
  </si>
  <si>
    <t>県有林事務所</t>
  </si>
  <si>
    <t>県有林事務所足助業務課</t>
  </si>
  <si>
    <t>県有林事務所鳳来業務課</t>
  </si>
  <si>
    <t>尾張建設事務所</t>
  </si>
  <si>
    <t>一宮建設事務所</t>
  </si>
  <si>
    <t>海部建設事務所</t>
  </si>
  <si>
    <t>知多建設事務所</t>
  </si>
  <si>
    <t>西三河建設事務所</t>
  </si>
  <si>
    <t>知立建設事務所</t>
  </si>
  <si>
    <t>豊田加茂建設事務所</t>
  </si>
  <si>
    <t>新城設楽建設事務所</t>
  </si>
  <si>
    <t>東三河建設事務所</t>
  </si>
  <si>
    <t>衣浦港務所</t>
  </si>
  <si>
    <t>三河港務所</t>
  </si>
  <si>
    <t>愛知用水水道事務所</t>
  </si>
  <si>
    <t>愛知用水水道事務所尾張旭出張所</t>
  </si>
  <si>
    <t>尾張水道事務所</t>
  </si>
  <si>
    <t>西三河水道事務所</t>
  </si>
  <si>
    <t>東三河水道事務所</t>
  </si>
  <si>
    <t>三河港工事事務所</t>
  </si>
  <si>
    <t>豊田工事事務所</t>
  </si>
  <si>
    <t>名古屋港管理組合</t>
  </si>
  <si>
    <t>愛知県土地開発公社</t>
  </si>
  <si>
    <t>愛知県住宅供給公社</t>
  </si>
  <si>
    <t>愛知県道路公社</t>
  </si>
  <si>
    <t>名古屋高速道路公社</t>
  </si>
  <si>
    <t>（公財）愛知県都市整備協会</t>
  </si>
  <si>
    <t>北名古屋水道企業団</t>
  </si>
  <si>
    <t>海部南部水道企業団</t>
  </si>
  <si>
    <t>愛知中部水道企業団</t>
  </si>
  <si>
    <t>丹羽広域事務組合水道部</t>
  </si>
  <si>
    <t>（公財）愛知臨海環境整備センター</t>
  </si>
  <si>
    <t>（公財）愛知水と緑の公社</t>
  </si>
  <si>
    <t>防災対策部</t>
  </si>
  <si>
    <t>戦略企画部</t>
  </si>
  <si>
    <t>地域連携部</t>
  </si>
  <si>
    <t>雇用経済部</t>
  </si>
  <si>
    <t>桑名地域防災総合事務所</t>
  </si>
  <si>
    <t>四日市地域防災総合事務所</t>
  </si>
  <si>
    <t>鈴鹿地域防災総合事務所</t>
  </si>
  <si>
    <t>津地域防災総合事務所</t>
  </si>
  <si>
    <t>松阪地域防災総合事務所</t>
  </si>
  <si>
    <t>伊賀地域防災総合事務所</t>
  </si>
  <si>
    <t>南勢志摩地域活性化局</t>
  </si>
  <si>
    <t>紀北地域活性化局</t>
  </si>
  <si>
    <t>紀南地域活性化局</t>
  </si>
  <si>
    <t>桑名農政事務所</t>
  </si>
  <si>
    <t>四日市農林事務所</t>
  </si>
  <si>
    <t>津農林水産事務所</t>
  </si>
  <si>
    <t>松阪農林事務所</t>
  </si>
  <si>
    <t>伊勢農林水産事務所</t>
  </si>
  <si>
    <t>伊賀農林事務所</t>
  </si>
  <si>
    <t>尾鷲農林水産事務所</t>
  </si>
  <si>
    <t>熊野農林事務所</t>
  </si>
  <si>
    <t>桑名建設事務所</t>
  </si>
  <si>
    <t>四日市建設事務所</t>
  </si>
  <si>
    <t>鈴鹿建設事務所</t>
  </si>
  <si>
    <t>津建設事務所</t>
  </si>
  <si>
    <t>松阪建設事務所</t>
  </si>
  <si>
    <t>伊勢建設事務所</t>
  </si>
  <si>
    <t>志摩建設事務所</t>
  </si>
  <si>
    <t>伊賀建設事務所</t>
  </si>
  <si>
    <t>尾鷲建設事務所</t>
  </si>
  <si>
    <t>熊野建設事務所</t>
  </si>
  <si>
    <t>北勢流域下水道事務所</t>
  </si>
  <si>
    <t>中勢流域下水道事務所</t>
  </si>
  <si>
    <t>北勢水道事務所</t>
  </si>
  <si>
    <t>中勢水道事務所</t>
  </si>
  <si>
    <t>南勢水道事務所</t>
  </si>
  <si>
    <t>三重県土地開発公社</t>
  </si>
  <si>
    <t>三重県道路公社</t>
  </si>
  <si>
    <t>（公財）三重県下水道公社</t>
  </si>
  <si>
    <t>四日市港管理組合</t>
  </si>
  <si>
    <t>安全環境部</t>
  </si>
  <si>
    <t>観光営業部</t>
  </si>
  <si>
    <t>国体推進局</t>
  </si>
  <si>
    <t>嶺南振興局</t>
  </si>
  <si>
    <t>福井農林総合事務所林業部</t>
  </si>
  <si>
    <t>坂井農林総合事務所林業部</t>
  </si>
  <si>
    <t>奥越農林総合事務所林業部</t>
  </si>
  <si>
    <t>丹南農林総合事務所林業部</t>
  </si>
  <si>
    <t>嶺南振興局二州農林部林業水産課</t>
  </si>
  <si>
    <t>嶺南振興局林業水産部</t>
  </si>
  <si>
    <t>福井農林総合事務所農村整備部</t>
  </si>
  <si>
    <t>坂井農林総合事務所農村整備部</t>
  </si>
  <si>
    <t>奥越農林総合事務所農村整備部</t>
  </si>
  <si>
    <t>丹南農林総合事務所農村整備部</t>
  </si>
  <si>
    <t>嶺南振興局二州農林部農村整備課</t>
  </si>
  <si>
    <t>嶺南振興局農村整備部</t>
  </si>
  <si>
    <t>福井土木事務所</t>
  </si>
  <si>
    <t>三国土木事務所</t>
  </si>
  <si>
    <t>龍ヶ鼻・永平寺ダム統合管理事務所</t>
  </si>
  <si>
    <t>奥越土木事務所</t>
  </si>
  <si>
    <t>奥越土木事務所勝山維持管理課</t>
  </si>
  <si>
    <t>笹生川・浄土寺川ダム統合管理事務所</t>
  </si>
  <si>
    <t>丹南土木事務所</t>
  </si>
  <si>
    <t>丹南土木事務所鯖江丹生土木部</t>
  </si>
  <si>
    <t>広野・桝谷ダム統合管理事務所</t>
  </si>
  <si>
    <t>嶺南振興局敦賀土木事務所</t>
  </si>
  <si>
    <t>嶺南振興局小浜土木事務所</t>
  </si>
  <si>
    <t>吉野瀬川ダム建設事務所</t>
  </si>
  <si>
    <t>嶺南振興局河内川ダム建設事務所</t>
  </si>
  <si>
    <t>福井港湾事務所</t>
  </si>
  <si>
    <t>嶺南振興局敦賀港湾事務所</t>
  </si>
  <si>
    <t>福井空港事務所</t>
  </si>
  <si>
    <t>福井駅周辺整備事務所</t>
  </si>
  <si>
    <t>越前漁港事務所</t>
  </si>
  <si>
    <t>福井臨海工業用水道管理事務所</t>
  </si>
  <si>
    <t>日野川地区水道管理事務所</t>
  </si>
  <si>
    <t>坂井地区水道管理事務所</t>
  </si>
  <si>
    <t>テクノポート福井浄化センター</t>
  </si>
  <si>
    <t>福井県道路公社</t>
  </si>
  <si>
    <t>（公社）ふくい農林水産支援センター</t>
  </si>
  <si>
    <t>福井県工業技術センター</t>
  </si>
  <si>
    <t>180810</t>
  </si>
  <si>
    <t>琵琶湖環境部</t>
  </si>
  <si>
    <t>健康医療福祉部</t>
  </si>
  <si>
    <t>商工観光労働部</t>
  </si>
  <si>
    <t>農政水産部</t>
  </si>
  <si>
    <t>土木交通部</t>
  </si>
  <si>
    <t>会計管理局</t>
  </si>
  <si>
    <t>南部環境事務所</t>
  </si>
  <si>
    <t>甲賀環境事務所</t>
  </si>
  <si>
    <t>東近江環境事務所</t>
  </si>
  <si>
    <t>湖東環境事務所</t>
  </si>
  <si>
    <t>湖北環境事務所</t>
  </si>
  <si>
    <t>高島環境事務所</t>
  </si>
  <si>
    <t>西部・南部森林整備事務所</t>
  </si>
  <si>
    <t>西部・南部森林整備事務所高島支所</t>
  </si>
  <si>
    <t>甲賀森林整備事務所</t>
  </si>
  <si>
    <t>中部森林整備事務所</t>
  </si>
  <si>
    <t>湖北森林整備事務所</t>
  </si>
  <si>
    <t>大津・南部農業農村振興事務所</t>
  </si>
  <si>
    <t>甲賀農業農村振興事務所</t>
  </si>
  <si>
    <t>東近江農業農村振興事務所</t>
  </si>
  <si>
    <t>湖東農業農村振興事務所</t>
  </si>
  <si>
    <t>湖北農業農村振興事務所</t>
  </si>
  <si>
    <t>高島農業農村振興事務所</t>
  </si>
  <si>
    <t>大津土木事務所</t>
  </si>
  <si>
    <t>南部土木事務所</t>
  </si>
  <si>
    <t>甲賀土木事務所</t>
  </si>
  <si>
    <t>東近江土木事務所</t>
  </si>
  <si>
    <t>湖東土木事務所</t>
  </si>
  <si>
    <t>長浜土木事務所</t>
  </si>
  <si>
    <t>長浜土木事務所木之本支所</t>
  </si>
  <si>
    <t>高島土木事務所</t>
  </si>
  <si>
    <t>北川水源地域振興事務所</t>
  </si>
  <si>
    <t>南部流域下水道事務所</t>
  </si>
  <si>
    <t>北部流域下水道事務所</t>
  </si>
  <si>
    <t>滋賀県土地開発公社</t>
  </si>
  <si>
    <t>滋賀県道路公社</t>
  </si>
  <si>
    <t>政策企画部</t>
  </si>
  <si>
    <t>府民生活部</t>
  </si>
  <si>
    <t>建設交通部</t>
  </si>
  <si>
    <t>港湾局港湾企画課</t>
  </si>
  <si>
    <t>港湾局港湾施設課</t>
  </si>
  <si>
    <t>山城広域振興局</t>
  </si>
  <si>
    <t>南丹広域振興局</t>
  </si>
  <si>
    <t>中丹広域振興局</t>
  </si>
  <si>
    <t>丹後広域振興局</t>
  </si>
  <si>
    <t>山城土地改良事務所</t>
  </si>
  <si>
    <t>南丹土地改良事務所</t>
  </si>
  <si>
    <t>中丹土地改良事務所</t>
  </si>
  <si>
    <t>丹後土地改良事務所</t>
  </si>
  <si>
    <t>水産事務所</t>
  </si>
  <si>
    <t>京都林務事務所</t>
  </si>
  <si>
    <t>京都土木事務所</t>
  </si>
  <si>
    <t>乙訓土木事務所</t>
  </si>
  <si>
    <t>山城北土木事務所</t>
  </si>
  <si>
    <t>山城南土木事務所</t>
  </si>
  <si>
    <t>南丹土木事務所</t>
  </si>
  <si>
    <t>中丹東土木事務所</t>
  </si>
  <si>
    <t>中丹西土木事務所</t>
  </si>
  <si>
    <t>丹後土木事務所</t>
  </si>
  <si>
    <t>大野ダム総合管理事務所</t>
  </si>
  <si>
    <t>府営水道事務所</t>
  </si>
  <si>
    <t>公営企業管理事務所</t>
  </si>
  <si>
    <t>京都府土地開発公社</t>
  </si>
  <si>
    <t>京都府住宅供給公社</t>
  </si>
  <si>
    <t>京都府道路公社</t>
  </si>
  <si>
    <t>副首都推進局</t>
  </si>
  <si>
    <t>府民文化部</t>
  </si>
  <si>
    <t>ＩＲ推進局</t>
  </si>
  <si>
    <t>270119</t>
  </si>
  <si>
    <t>健康医療部</t>
  </si>
  <si>
    <t>環境農林水産部</t>
  </si>
  <si>
    <t>住宅まちづくり部</t>
  </si>
  <si>
    <t>府立大学</t>
  </si>
  <si>
    <t>日本万国博覧会記念公園事務所</t>
  </si>
  <si>
    <t>北部農と緑の総合事務所</t>
  </si>
  <si>
    <t>中部農と緑の総合事務所</t>
  </si>
  <si>
    <t>南河内農と緑の総合事務所</t>
  </si>
  <si>
    <t>泉州農と緑の総合事務所</t>
  </si>
  <si>
    <t>都市整備部港湾局</t>
  </si>
  <si>
    <t>池田土木事務所</t>
  </si>
  <si>
    <t>茨木土木事務所</t>
  </si>
  <si>
    <t>枚方土木事務所</t>
  </si>
  <si>
    <t>八尾土木事務所</t>
  </si>
  <si>
    <t>富田林土木事務所</t>
  </si>
  <si>
    <t>鳳土木事務所</t>
  </si>
  <si>
    <t>岸和田土木事務所</t>
  </si>
  <si>
    <t>西大阪治水事務所</t>
  </si>
  <si>
    <t>寝屋川水系改修工営所</t>
  </si>
  <si>
    <t>東部流域下水道事務所</t>
  </si>
  <si>
    <t>安威川ダム建設事務所</t>
  </si>
  <si>
    <t>箕面整備事務所</t>
  </si>
  <si>
    <t>堺泉北港湾事務所</t>
  </si>
  <si>
    <t>阪南港湾事務所</t>
  </si>
  <si>
    <t>大阪高速鉄道（株）</t>
  </si>
  <si>
    <t>大阪外環状鉄道（株）</t>
  </si>
  <si>
    <t>大阪府土地開発公社</t>
  </si>
  <si>
    <t>大阪府住宅供給公社</t>
  </si>
  <si>
    <t>大阪府道路公社</t>
  </si>
  <si>
    <t>大阪広域水道企業団</t>
  </si>
  <si>
    <t>企画県民部</t>
  </si>
  <si>
    <t>農政環境部</t>
  </si>
  <si>
    <t>神戸県民センター</t>
  </si>
  <si>
    <t>神戸県民センター　神戸農林振興事務所</t>
  </si>
  <si>
    <t>神戸県民センター　神戸土地改良センター</t>
  </si>
  <si>
    <t>神戸県民センター　六甲治山事務所</t>
  </si>
  <si>
    <t>神戸県民センター　神戸土木事務所</t>
  </si>
  <si>
    <t>阪神南県民センター</t>
  </si>
  <si>
    <t>阪神南県民センター　西宮土木事務所</t>
  </si>
  <si>
    <t>阪神南県民センター　尼崎港管理事務所</t>
  </si>
  <si>
    <t>阪神北県民局</t>
  </si>
  <si>
    <t>阪神北県民局　阪神農林振興事務所</t>
  </si>
  <si>
    <t>阪神北県民局　宝塚土木事務所</t>
  </si>
  <si>
    <t>東播磨県民局</t>
  </si>
  <si>
    <t>東播磨県民局　加古川農林水産振興事務所</t>
  </si>
  <si>
    <t>東播磨県民局　加古川土木事務所</t>
  </si>
  <si>
    <t>北播磨県民局</t>
  </si>
  <si>
    <t>北播磨県民局　加東農林振興事務所</t>
  </si>
  <si>
    <t>北播磨県民局　加古川流域土地改良事務所</t>
  </si>
  <si>
    <t>北播磨県民局　加東土木事務所</t>
  </si>
  <si>
    <t>中播磨県民センター</t>
  </si>
  <si>
    <t>中播磨県民センター　姫路農林水産振興事務所</t>
  </si>
  <si>
    <t>中播磨県民センター　姫路土地改良センター</t>
  </si>
  <si>
    <t>中播磨県民センター　姫路土木事務所</t>
  </si>
  <si>
    <t>中播磨県民センター　姫路港管理事務所</t>
  </si>
  <si>
    <t>西播磨県民局</t>
  </si>
  <si>
    <t>西播磨県民局　光都農林振興事務所</t>
  </si>
  <si>
    <t>西播磨県民局　光都土地改良センター</t>
  </si>
  <si>
    <t>西播磨県民局　光都土木事務所</t>
  </si>
  <si>
    <t>西播磨県民局　龍野土木事務所</t>
  </si>
  <si>
    <t>但馬県民局</t>
  </si>
  <si>
    <t>但馬県民局　豊岡農林水産振興事務所</t>
  </si>
  <si>
    <t>但馬県民局　朝来農林振興事務所</t>
  </si>
  <si>
    <t>但馬県民局　但馬水産事務所</t>
  </si>
  <si>
    <t>但馬県民局　豊岡土地改良センター</t>
  </si>
  <si>
    <t>但馬県民局　朝来土地改良センター</t>
  </si>
  <si>
    <t>但馬県民局　豊岡土木事務所</t>
  </si>
  <si>
    <t>但馬県民局　新温泉土木事務所</t>
  </si>
  <si>
    <t>但馬県民局　養父土木事務所</t>
  </si>
  <si>
    <t>丹波県民局</t>
  </si>
  <si>
    <t>丹波県民局　丹波農林振興事務所</t>
  </si>
  <si>
    <t>丹波県民局　篠山土地改良事務所</t>
  </si>
  <si>
    <t>丹波県民局　丹波土木事務所</t>
  </si>
  <si>
    <t>淡路県民局</t>
  </si>
  <si>
    <t>淡路県民局　洲本農林水産振興事務所</t>
  </si>
  <si>
    <t>淡路県民局　洲本土地改良事務所</t>
  </si>
  <si>
    <t>淡路県民局　洲本土木事務所</t>
  </si>
  <si>
    <t>猪名川広域水道事務所</t>
  </si>
  <si>
    <t>北摂広域水道事務所</t>
  </si>
  <si>
    <t>東播磨利水事務所</t>
  </si>
  <si>
    <t>姫路利水事務所</t>
  </si>
  <si>
    <t>北播磨・臨海建設事務所</t>
  </si>
  <si>
    <t>北播磨・臨海建設事務所芦屋事業所</t>
  </si>
  <si>
    <t>播磨科学公園都市まちづくり事務所</t>
  </si>
  <si>
    <t>兵庫県土地開発公社</t>
  </si>
  <si>
    <t>兵庫県住宅供給公社</t>
  </si>
  <si>
    <t>兵庫県道路公社</t>
  </si>
  <si>
    <t>280805</t>
  </si>
  <si>
    <t>280807</t>
  </si>
  <si>
    <t>280808</t>
  </si>
  <si>
    <t>地域振興部</t>
  </si>
  <si>
    <t>地域振興部観光局</t>
  </si>
  <si>
    <t>健康福祉部こども・女性局</t>
  </si>
  <si>
    <t>医療政策部</t>
  </si>
  <si>
    <t>くらし創造部</t>
  </si>
  <si>
    <t>くらし創造部景観・環境局</t>
  </si>
  <si>
    <t>産業・雇用振興部</t>
  </si>
  <si>
    <t>北部農林振興事務所</t>
  </si>
  <si>
    <t>中部農林振興事務所</t>
  </si>
  <si>
    <t>東部農林振興事務所</t>
  </si>
  <si>
    <t>南部農林振興事務所</t>
  </si>
  <si>
    <t>農林部　森林整備課</t>
  </si>
  <si>
    <t>農林部　その他</t>
  </si>
  <si>
    <t>県土マネジメント部</t>
  </si>
  <si>
    <t>奈良土木事務所</t>
  </si>
  <si>
    <t>郡山土木事務所</t>
  </si>
  <si>
    <t>高田土木事務所</t>
  </si>
  <si>
    <t>中和土木事務所</t>
  </si>
  <si>
    <t>宇陀土木事務所</t>
  </si>
  <si>
    <t>吉野土木事務所</t>
  </si>
  <si>
    <t>五條土木事務所</t>
  </si>
  <si>
    <t>ヘリポート管理事務所</t>
  </si>
  <si>
    <t>幹線街路整備事務所</t>
  </si>
  <si>
    <t>奈良公園事務所</t>
  </si>
  <si>
    <t>流域下水道センター</t>
  </si>
  <si>
    <t>奈良県営住宅管理事務所</t>
  </si>
  <si>
    <t>県土マネジメント部まちづくり推進局</t>
  </si>
  <si>
    <t>県土マネジメント部まちづくり推進局　営繕課</t>
  </si>
  <si>
    <t>県土マネジメント部まちづくり推進局　住まいまちづくり課</t>
  </si>
  <si>
    <t>県土マネジメント部まちづくり推進局　その他</t>
  </si>
  <si>
    <t>県土マネジメント部  その他</t>
  </si>
  <si>
    <t>広域水道センター</t>
  </si>
  <si>
    <t>桜井浄水場</t>
  </si>
  <si>
    <t>御所浄水場</t>
  </si>
  <si>
    <t>奈良県土地開発公社</t>
  </si>
  <si>
    <t>奈良県道路公社</t>
  </si>
  <si>
    <t>海草振興局（建設部以外）</t>
  </si>
  <si>
    <t>那賀振興局（建設部以外）</t>
  </si>
  <si>
    <t>伊都振興局（建設部以外）</t>
  </si>
  <si>
    <t>有田振興局（建設部以外）</t>
  </si>
  <si>
    <t>日高振興局（建設部以外）</t>
  </si>
  <si>
    <t>西牟婁振興局（建設部以外）</t>
  </si>
  <si>
    <t>東牟婁振興局（建設部以外）</t>
  </si>
  <si>
    <t>海草振興局建設部</t>
  </si>
  <si>
    <t>海草振興局海南工事事務所</t>
  </si>
  <si>
    <t>那賀振興局建設部</t>
  </si>
  <si>
    <t>那賀振興局紀の川流域下水道事務所</t>
  </si>
  <si>
    <t>伊都振興局建設部</t>
  </si>
  <si>
    <t>伊都振興局国道橋本建設事務所</t>
  </si>
  <si>
    <t>有田振興局建設部</t>
  </si>
  <si>
    <t>有田振興局広川出張所</t>
  </si>
  <si>
    <t>有田振興局湯浅御坊高速事務所</t>
  </si>
  <si>
    <t>日高振興局建設部</t>
  </si>
  <si>
    <t>西牟婁振興局建設部</t>
  </si>
  <si>
    <t>東牟婁振興局串本建設部</t>
  </si>
  <si>
    <t>東牟婁振興局近畿自動車道紀南高速事務所</t>
  </si>
  <si>
    <t>300329</t>
  </si>
  <si>
    <t>東牟婁振興局新宮建設部</t>
  </si>
  <si>
    <t>南紀白浜空港管理事務所</t>
  </si>
  <si>
    <t>和歌山下津港湾事務所</t>
  </si>
  <si>
    <t>土砂災害啓発センター</t>
  </si>
  <si>
    <t>和歌山県土地開発公社</t>
  </si>
  <si>
    <t>和歌山県住宅供給公社</t>
  </si>
  <si>
    <t>元気づくり総本部</t>
  </si>
  <si>
    <t>東部農林事務所八頭事務所</t>
  </si>
  <si>
    <t>鳥取県土整備事務所</t>
  </si>
  <si>
    <t>八頭県土整備事務所</t>
  </si>
  <si>
    <t>中部総合事務所</t>
  </si>
  <si>
    <t>中部総合事務所　農林局</t>
  </si>
  <si>
    <t>中部総合事務所　県土整備局</t>
  </si>
  <si>
    <t>西部総合事務所</t>
  </si>
  <si>
    <t>西部総合事務所　農林局</t>
  </si>
  <si>
    <t>西部総合事務所　米子県土整備局</t>
  </si>
  <si>
    <t>西部総合事務所日野振興センター</t>
  </si>
  <si>
    <t>西部総合事務所日野振興センター　日野振興局</t>
  </si>
  <si>
    <t>西部総合事務所日野振興センター　日野県土整備局</t>
  </si>
  <si>
    <t>鳥取空港管理事務所</t>
  </si>
  <si>
    <t>鳥取港湾事務所</t>
  </si>
  <si>
    <t>企業局　東部事務所</t>
  </si>
  <si>
    <t>企業局　西部事務所</t>
  </si>
  <si>
    <t>鳥取県土地開発公社</t>
  </si>
  <si>
    <t>鳥取県住宅供給公社</t>
  </si>
  <si>
    <t>境港管理組合</t>
  </si>
  <si>
    <t>広報部</t>
  </si>
  <si>
    <t>320113</t>
  </si>
  <si>
    <t>防災部</t>
  </si>
  <si>
    <t>隠岐支庁</t>
  </si>
  <si>
    <t>東部農林振興センター</t>
  </si>
  <si>
    <t>西部農林振興センター</t>
  </si>
  <si>
    <t>隠岐支庁農林局</t>
  </si>
  <si>
    <t>松江水産事務所</t>
  </si>
  <si>
    <t>浜田水産事務所</t>
  </si>
  <si>
    <t>隠岐支庁水産局</t>
  </si>
  <si>
    <t>松江県土整備事務所</t>
  </si>
  <si>
    <t>雲南県土整備事務所</t>
  </si>
  <si>
    <t>出雲県土整備事務所</t>
  </si>
  <si>
    <t>県央県土整備事務所</t>
  </si>
  <si>
    <t>浜田県土整備事務所</t>
  </si>
  <si>
    <t>益田県土整備事務所</t>
  </si>
  <si>
    <t>隠岐支庁県土整備局</t>
  </si>
  <si>
    <t>浜田河川総合開発事務所</t>
  </si>
  <si>
    <t>出雲空港管理事務所</t>
  </si>
  <si>
    <t>宍道湖流域下水道管理事務所</t>
  </si>
  <si>
    <t>浜田港湾振興センター</t>
  </si>
  <si>
    <t>島根県土地開発公社</t>
  </si>
  <si>
    <t>島根県住宅供給公社</t>
  </si>
  <si>
    <t>（公財）島根県建設技術センター</t>
  </si>
  <si>
    <t>320805</t>
  </si>
  <si>
    <t>320807</t>
  </si>
  <si>
    <t>320808</t>
  </si>
  <si>
    <t>環境文化部</t>
  </si>
  <si>
    <t>備前県民局</t>
  </si>
  <si>
    <t>備前県民局　農林水産事業部</t>
  </si>
  <si>
    <t>備前県民局　建設部</t>
  </si>
  <si>
    <t>備前県民局　旭川ダム統合管理事務所</t>
  </si>
  <si>
    <t>備前県民局　八塔寺川ダム管理事務所</t>
  </si>
  <si>
    <t>備前県民局　岡山港管理事務所</t>
  </si>
  <si>
    <t>備前県民局　宇野港管理事務所</t>
  </si>
  <si>
    <t>備前県民局　東備地域事務所　東備地域森林課</t>
  </si>
  <si>
    <t>備前県民局　東備地域事務所　東備地域建設課</t>
  </si>
  <si>
    <t>備中県民局</t>
  </si>
  <si>
    <t>備中県民局　農林水産事業部</t>
  </si>
  <si>
    <t>備中県民局　建設部</t>
  </si>
  <si>
    <t>備中県民局　高梁川ダム統合管理事務所</t>
  </si>
  <si>
    <t>備中県民局　楢井ダム管理事務所</t>
  </si>
  <si>
    <t>備中県民局　水島港湾事務所</t>
  </si>
  <si>
    <t>備中県民局　井笠地域事務所　井笠地域森林課</t>
  </si>
  <si>
    <t>備中県民局　井笠地域事務所　井笠地域建設課</t>
  </si>
  <si>
    <t>備中県民局　高梁地域事務所　高梁地域森林課</t>
  </si>
  <si>
    <t>備中県民局　高梁地域事務所　高梁地域建設課</t>
  </si>
  <si>
    <t>備中県民局　新見地域事務所　新見地域森林課</t>
  </si>
  <si>
    <t>備中県民局　新見地域事務所　新見地域建設課</t>
  </si>
  <si>
    <t>美作県民局</t>
  </si>
  <si>
    <t>美作県民局　農林水産事業部</t>
  </si>
  <si>
    <t>美作県民局　建設部</t>
  </si>
  <si>
    <t>美作県民局　津川ダム管理事務所</t>
  </si>
  <si>
    <t>美作県民局　湯原ダム管理事務所</t>
  </si>
  <si>
    <t>美作県民局　黒木ダム管理事務所</t>
  </si>
  <si>
    <t>美作県民局　真庭地域事務所　真庭地域森林課</t>
  </si>
  <si>
    <t>美作県民局　真庭地域事務所　真庭地域建設課</t>
  </si>
  <si>
    <t>美作県民局　勝英地域事務所　勝英地域森林課</t>
  </si>
  <si>
    <t>美作県民局　勝英地域事務所　勝英地域建設課</t>
  </si>
  <si>
    <t>岡南飛行場管理事務所</t>
  </si>
  <si>
    <t>岡山空港管理事務所</t>
  </si>
  <si>
    <t>発電総合管理事務所</t>
  </si>
  <si>
    <t>工業用水道事務所</t>
  </si>
  <si>
    <t>岡山県土地開発公社</t>
  </si>
  <si>
    <t>岡山県広域水道企業団</t>
  </si>
  <si>
    <t>地域政策局</t>
  </si>
  <si>
    <t>環境県民局</t>
  </si>
  <si>
    <t>健康福祉局</t>
  </si>
  <si>
    <t>商工労働局</t>
  </si>
  <si>
    <t>農林水産局</t>
  </si>
  <si>
    <t>土木建築局</t>
  </si>
  <si>
    <t>土木建築局　港湾振興課</t>
  </si>
  <si>
    <t>病院事業局</t>
  </si>
  <si>
    <t>西部農林水産事務所</t>
  </si>
  <si>
    <t>西部農林水産事務所　呉農林事業所</t>
  </si>
  <si>
    <t>西部農林水産事務所　東広島農林事業所</t>
  </si>
  <si>
    <t>東部農林水産事務所</t>
  </si>
  <si>
    <t>東部農林水産事務所　三川ダム管理事務所</t>
  </si>
  <si>
    <t>東部農林水産事務所　尾道農林事業所</t>
  </si>
  <si>
    <t>北部農林水産事務所</t>
  </si>
  <si>
    <t>西部建設事務所</t>
  </si>
  <si>
    <t>西部建設事務所　呉支所</t>
  </si>
  <si>
    <t>西部建設事務所　廿日市支所</t>
  </si>
  <si>
    <t>西部建設事務所　安芸太田支所</t>
  </si>
  <si>
    <t>西部建設事務所　東広島支所</t>
  </si>
  <si>
    <t>東部建設事務所</t>
  </si>
  <si>
    <t>東部建設事務所　三原支所</t>
  </si>
  <si>
    <t>北部建設事務所</t>
  </si>
  <si>
    <t>北部建設事務所　庄原支所</t>
  </si>
  <si>
    <t>広島港湾振興事務所</t>
  </si>
  <si>
    <t>広島水道事務所</t>
  </si>
  <si>
    <t>広島県土地開発公社</t>
  </si>
  <si>
    <t>広島県住宅供給公社</t>
  </si>
  <si>
    <t>広島県道路公社</t>
  </si>
  <si>
    <t>広島高速道路公社</t>
  </si>
  <si>
    <t>産業戦略部</t>
  </si>
  <si>
    <t>観光スポーツ文化部</t>
  </si>
  <si>
    <t>土木建築部</t>
  </si>
  <si>
    <t>岩国農林事務所</t>
  </si>
  <si>
    <t>柳井農林事務所</t>
  </si>
  <si>
    <t>周南農林事務所</t>
  </si>
  <si>
    <t>山口農林事務所</t>
  </si>
  <si>
    <t>美祢農林事務所</t>
  </si>
  <si>
    <t>下関農林事務所</t>
  </si>
  <si>
    <t>長門農林事務所</t>
  </si>
  <si>
    <t>萩農林事務所</t>
  </si>
  <si>
    <t>下関水産振興局</t>
  </si>
  <si>
    <t>柳井水産事務所</t>
  </si>
  <si>
    <t>防府水産事務所</t>
  </si>
  <si>
    <t>萩水産事務所</t>
  </si>
  <si>
    <t>岩国土木建築事務所</t>
  </si>
  <si>
    <t>柳井土木建築事務所</t>
  </si>
  <si>
    <t>周南土木建築事務所</t>
  </si>
  <si>
    <t>防府土木建築事務所</t>
  </si>
  <si>
    <t>防府土木建築事務所山口支所</t>
  </si>
  <si>
    <t>宇部土木建築事務所</t>
  </si>
  <si>
    <t>宇部土木建築事務所美祢支所</t>
  </si>
  <si>
    <t>下関土木建築事務所</t>
  </si>
  <si>
    <t>長門土木建築事務所</t>
  </si>
  <si>
    <t>萩土木建築事務所</t>
  </si>
  <si>
    <t>岩国港湾管理事務所</t>
  </si>
  <si>
    <t>周南港湾管理事務所</t>
  </si>
  <si>
    <t>宇部港湾管理事務所</t>
  </si>
  <si>
    <t>防府港務所</t>
  </si>
  <si>
    <t>萩港務所</t>
  </si>
  <si>
    <t>錦川総合開発事務所</t>
  </si>
  <si>
    <t>土木建築部都市計画課（流域下水道）</t>
  </si>
  <si>
    <t>菅野ダム管理事務所</t>
  </si>
  <si>
    <t>向道ダム管理事務所</t>
  </si>
  <si>
    <t>川上ダム管理事務所</t>
  </si>
  <si>
    <t>佐波川ダム管理事務所</t>
  </si>
  <si>
    <t>厚東川ダム管理事務所</t>
  </si>
  <si>
    <t>木屋川ダム管理事務所</t>
  </si>
  <si>
    <t>阿武川ダム管理事務所</t>
  </si>
  <si>
    <t>小瀬川ダム管理事務所</t>
  </si>
  <si>
    <t>山口宇部空港事務所</t>
  </si>
  <si>
    <t>山口きらら博記念公園管理事務所</t>
  </si>
  <si>
    <t>西部利水事務所</t>
  </si>
  <si>
    <t>西部利水事務所　新阿武川発電管理所</t>
  </si>
  <si>
    <t>東部発電事務所</t>
  </si>
  <si>
    <t>東部発電事務所　水越ダム管理事務所</t>
  </si>
  <si>
    <t>小瀬川工業用水道事務所</t>
  </si>
  <si>
    <t>小瀬川工業用水道事務所柳井分室</t>
  </si>
  <si>
    <t>周南工業用水道事務所</t>
  </si>
  <si>
    <t>佐波川工業用水道事務所</t>
  </si>
  <si>
    <t>厚東川工業用水道事務所</t>
  </si>
  <si>
    <t>危機管理部　消防保安課</t>
  </si>
  <si>
    <t>危機管理部　県民暮らし安全局安全衛生課</t>
  </si>
  <si>
    <t>政策創造部</t>
  </si>
  <si>
    <t>経営戦略部</t>
  </si>
  <si>
    <t>県民環境部</t>
  </si>
  <si>
    <t>県民環境部　環境指導課</t>
  </si>
  <si>
    <t>農林水産部　水産振興課</t>
  </si>
  <si>
    <t>県土整備部　住宅課</t>
  </si>
  <si>
    <t>県土整備部　営繕課</t>
  </si>
  <si>
    <t>東部農林水産局（徳島）</t>
  </si>
  <si>
    <t>東部農林水産局（吉野川）</t>
  </si>
  <si>
    <t>南部総合県民局　産業交流部（阿南）</t>
  </si>
  <si>
    <t>南部総合県民局　産業交流部（美波）</t>
  </si>
  <si>
    <t>西部総合県民局　農林水産部（三好）</t>
  </si>
  <si>
    <t>西部総合県民局　農林水産部（美馬）</t>
  </si>
  <si>
    <t>東部県土整備局（徳島・環状道路）</t>
  </si>
  <si>
    <t>東部県土整備局（徳島・港湾開発）</t>
  </si>
  <si>
    <t>東部県土整備局（徳島）</t>
  </si>
  <si>
    <t>東部県土整備局（鳴門）</t>
  </si>
  <si>
    <t>東部県土整備局（吉野川）</t>
  </si>
  <si>
    <t>南部総合県民局　津波減災部</t>
  </si>
  <si>
    <t>南部総合県民局　県土整備部（阿南）</t>
  </si>
  <si>
    <t>南部総合県民局　県土整備部（那賀）</t>
  </si>
  <si>
    <t>南部総合県民局　県土整備部（美波）</t>
  </si>
  <si>
    <t>西部総合県民局　県土整備部（三好）</t>
  </si>
  <si>
    <t>西部総合県民局　県土整備部（美馬）</t>
  </si>
  <si>
    <t>総合管理事務所</t>
  </si>
  <si>
    <t>徳島県土地開発公社</t>
  </si>
  <si>
    <t>徳島県住宅供給公社</t>
  </si>
  <si>
    <t>土木部　建築指導課</t>
  </si>
  <si>
    <t>土木部　住宅課</t>
  </si>
  <si>
    <t>長尾土木事務所</t>
  </si>
  <si>
    <t>高松土木事務所</t>
  </si>
  <si>
    <t>中讃土木事務所</t>
  </si>
  <si>
    <t>西讃土木事務所</t>
  </si>
  <si>
    <t>高松港管理事務所</t>
  </si>
  <si>
    <t>農政水産部　水産課</t>
  </si>
  <si>
    <t>東讃土地改良事務所</t>
  </si>
  <si>
    <t>中讃土地改良事務所</t>
  </si>
  <si>
    <t>西讃土地改良事務所</t>
  </si>
  <si>
    <t>政策部</t>
  </si>
  <si>
    <t>交流推進部</t>
  </si>
  <si>
    <t>交流推進部観光振興課</t>
  </si>
  <si>
    <t>栗林公園観光事務所</t>
  </si>
  <si>
    <t>商工労働部産業政策課</t>
  </si>
  <si>
    <t>環境森林部　環境政策課</t>
  </si>
  <si>
    <t>環境森林部　みどり整備課</t>
  </si>
  <si>
    <t>環境森林部　廃棄物対策課</t>
  </si>
  <si>
    <t>東部林業事務所</t>
  </si>
  <si>
    <t>西部林業事務所</t>
  </si>
  <si>
    <t>小豆総合事務所（保全課・建設課・開発課）</t>
  </si>
  <si>
    <t>小豆総合事務所（環境森林課）</t>
  </si>
  <si>
    <t>小豆総合事務所（土地改良課）</t>
  </si>
  <si>
    <t>公安委員会警察本部</t>
  </si>
  <si>
    <t>（公財）香川県下水道公社</t>
  </si>
  <si>
    <t>（公財）香川県児童・青少年健全育成事業団</t>
  </si>
  <si>
    <t>経済労働部</t>
  </si>
  <si>
    <t>土木部建築住宅課</t>
  </si>
  <si>
    <t>えひめ国体推進局</t>
  </si>
  <si>
    <t>公営企業管理局</t>
  </si>
  <si>
    <t>東予地方局</t>
  </si>
  <si>
    <t>東予地方局　産業経済部</t>
  </si>
  <si>
    <t>東予地方局　建設部</t>
  </si>
  <si>
    <t>東予地方局　四国中央土木事務所</t>
  </si>
  <si>
    <t>東予地方局　鹿森ダム管理事務所</t>
  </si>
  <si>
    <t>東予地方局　黒瀬ダム管理事務所</t>
  </si>
  <si>
    <t>東予地方局　今治支局</t>
  </si>
  <si>
    <t>東予地方局　産業経済部今治支局</t>
  </si>
  <si>
    <t>東予地方局　今治土木事務所</t>
  </si>
  <si>
    <t>東予地方局　玉川ダム管理事務所</t>
  </si>
  <si>
    <t>東予地方局　台ダム管理事務所</t>
  </si>
  <si>
    <t>中予地方局</t>
  </si>
  <si>
    <t>中予地方局　産業経済部</t>
  </si>
  <si>
    <t>中予地方局　建設部</t>
  </si>
  <si>
    <t>中予地方局　久万高原土木事務所</t>
  </si>
  <si>
    <t>南予地方局</t>
  </si>
  <si>
    <t>南予地方局　産業経済部</t>
  </si>
  <si>
    <t>南予地方局　建設部</t>
  </si>
  <si>
    <t>南予地方局　愛南土木事務所</t>
  </si>
  <si>
    <t>南予地方局　須賀川ダム管理事務所</t>
  </si>
  <si>
    <t>南予地方局　山財ダム管理事務所</t>
  </si>
  <si>
    <t>南予地方局　八幡浜支局</t>
  </si>
  <si>
    <t>南予地方局　産業経済部八幡浜支局</t>
  </si>
  <si>
    <t>南予地方局　八幡浜土木事務所</t>
  </si>
  <si>
    <t>南予地方局　大洲土木事務所</t>
  </si>
  <si>
    <t>南予地方局　西予土木事務所</t>
  </si>
  <si>
    <t>松山発電工水管理事務所</t>
  </si>
  <si>
    <t>今治地区工業用水道管理事務所</t>
  </si>
  <si>
    <t>西条地区工業用水道管理事務所</t>
  </si>
  <si>
    <t>愛媛県土地開発公社</t>
  </si>
  <si>
    <t>健康政策部</t>
  </si>
  <si>
    <t>地域福祉部</t>
  </si>
  <si>
    <t>文化生活スポーツ部</t>
  </si>
  <si>
    <t>産業振興推進部</t>
  </si>
  <si>
    <t>中山間振興・交通部</t>
  </si>
  <si>
    <t>390121</t>
  </si>
  <si>
    <t>観光振興部</t>
  </si>
  <si>
    <t>農業振興部畜産振興課</t>
  </si>
  <si>
    <t>林業振興・環境部</t>
  </si>
  <si>
    <t>水産振興部</t>
  </si>
  <si>
    <t>土木部本課（建築課・住宅課を除く）</t>
  </si>
  <si>
    <t>土木部建築課</t>
  </si>
  <si>
    <t>土木部住宅課</t>
  </si>
  <si>
    <t>安芸農業振興センター</t>
  </si>
  <si>
    <t>中央東農業振興センター</t>
  </si>
  <si>
    <t>中央西農業振興センター</t>
  </si>
  <si>
    <t>須崎農業振興センター</t>
  </si>
  <si>
    <t>幡多農業振興センター</t>
  </si>
  <si>
    <t>安芸林業事務所</t>
  </si>
  <si>
    <t>中央東林業事務所</t>
  </si>
  <si>
    <t>中央東林業事務所嶺北林業振興事務所</t>
  </si>
  <si>
    <t>中央西林業事務所</t>
  </si>
  <si>
    <t>須崎林業事務所</t>
  </si>
  <si>
    <t>幡多林業事務所</t>
  </si>
  <si>
    <t>安芸土木事務所</t>
  </si>
  <si>
    <t>安芸土木事務所　室戸事務所</t>
  </si>
  <si>
    <t>安芸土木事務所　和食ダム建設事務所</t>
  </si>
  <si>
    <t>中央東土木事務所</t>
  </si>
  <si>
    <t>中央東土木事務所　本山事務所</t>
  </si>
  <si>
    <t>中央東土木事務所　永瀬ダム管理事務所</t>
  </si>
  <si>
    <t>高知土木事務所</t>
  </si>
  <si>
    <t>高知土木事務所　鏡ダム管理事務所</t>
  </si>
  <si>
    <t>中央西土木事務所</t>
  </si>
  <si>
    <t>中央西土木事務所　越知事務所</t>
  </si>
  <si>
    <t>須崎土木事務所</t>
  </si>
  <si>
    <t>須崎土木事務所　四万十町事務所</t>
  </si>
  <si>
    <t>幡多土木事務所</t>
  </si>
  <si>
    <t>幡多土木事務所　宿毛事務所</t>
  </si>
  <si>
    <t>幡多土木事務所　土佐清水事務所</t>
  </si>
  <si>
    <t>公営企業局</t>
  </si>
  <si>
    <t>公営企業局　発電管理事務所</t>
  </si>
  <si>
    <t>公営企業局　総合制御所</t>
  </si>
  <si>
    <t>高知県土地開発公社</t>
  </si>
  <si>
    <t>高知県住宅供給公社</t>
  </si>
  <si>
    <t>企画・地域振興部</t>
  </si>
  <si>
    <t>人づくり・県民生活部</t>
  </si>
  <si>
    <t>保健医療介護部</t>
  </si>
  <si>
    <t>福祉労働部</t>
  </si>
  <si>
    <t>商工部</t>
  </si>
  <si>
    <t>建築都市部</t>
  </si>
  <si>
    <t>福岡農林事務所</t>
  </si>
  <si>
    <t>朝倉農林事務所</t>
  </si>
  <si>
    <t>八幡農林事務所</t>
  </si>
  <si>
    <t>飯塚農林事務所</t>
  </si>
  <si>
    <t>筑後農林事務所</t>
  </si>
  <si>
    <t>行橋農林事務所</t>
  </si>
  <si>
    <t>筑後川水系農地開発事務所</t>
  </si>
  <si>
    <t>福岡県土整備事務所</t>
  </si>
  <si>
    <t>久留米県土整備事務所</t>
  </si>
  <si>
    <t>南筑後県土整備事務所</t>
  </si>
  <si>
    <t>直方県土整備事務所</t>
  </si>
  <si>
    <t>京築県土整備事務所</t>
  </si>
  <si>
    <t>朝倉県土整備事務所</t>
  </si>
  <si>
    <t>八女県土整備事務所</t>
  </si>
  <si>
    <t>北九州県土整備事務所</t>
  </si>
  <si>
    <t>田川県土整備事務所</t>
  </si>
  <si>
    <t>飯塚県土整備事務所</t>
  </si>
  <si>
    <t>那珂県土整備事務所</t>
  </si>
  <si>
    <t>五ケ山ダム建設事務所</t>
  </si>
  <si>
    <t>伊良原ダム建設事務所</t>
  </si>
  <si>
    <t>苅田港務所</t>
  </si>
  <si>
    <t>矢部川発電事務所</t>
  </si>
  <si>
    <t>苅田事務所</t>
  </si>
  <si>
    <t>福岡県住宅供給公社</t>
  </si>
  <si>
    <t>福岡県道路公社</t>
  </si>
  <si>
    <t>福岡北九州高速道路公社</t>
  </si>
  <si>
    <t>地域交流部</t>
  </si>
  <si>
    <t>佐賀中部農林事務所</t>
  </si>
  <si>
    <t>唐津農林事務所</t>
  </si>
  <si>
    <t>伊万里農林事務所</t>
  </si>
  <si>
    <t>杵藤農林事務所</t>
  </si>
  <si>
    <t>佐賀土木事務所</t>
  </si>
  <si>
    <t>唐津土木事務所</t>
  </si>
  <si>
    <t>伊万里土木事務所</t>
  </si>
  <si>
    <t>杵藤土木事務所</t>
  </si>
  <si>
    <t>ダム管理事務所</t>
  </si>
  <si>
    <t>有明海沿岸道路整備事務所</t>
  </si>
  <si>
    <t>佐賀空港事務所</t>
  </si>
  <si>
    <t>佐賀県土地開発公社</t>
  </si>
  <si>
    <t>佐賀県道路公社</t>
  </si>
  <si>
    <t>文化観光国際部</t>
  </si>
  <si>
    <t>水産部</t>
  </si>
  <si>
    <t>長崎振興局</t>
  </si>
  <si>
    <t>長崎振興局　建設部</t>
  </si>
  <si>
    <t>長崎振興局　長与都市開発事業所</t>
  </si>
  <si>
    <t>長崎振興局　神浦ダム管理事務所</t>
  </si>
  <si>
    <t>長崎振興局　長崎港湾漁港事務所</t>
  </si>
  <si>
    <t>県央振興局</t>
  </si>
  <si>
    <t>県央振興局　建設部</t>
  </si>
  <si>
    <t>県央振興局　農林部</t>
  </si>
  <si>
    <t>島原振興局</t>
  </si>
  <si>
    <t>島原振興局　建設部</t>
  </si>
  <si>
    <t>島原振興局　農林水産部</t>
  </si>
  <si>
    <t>県北振興局</t>
  </si>
  <si>
    <t>県北振興局　建設部</t>
  </si>
  <si>
    <t>県北振興局　商工水産部</t>
  </si>
  <si>
    <t>県北振興局　農林部</t>
  </si>
  <si>
    <t>県北振興局　田平土木維持管理事務所</t>
  </si>
  <si>
    <t>県北振興局　大瀬戸土木維持管理事務所</t>
  </si>
  <si>
    <t>県北振興局　県北ダム管理事務所</t>
  </si>
  <si>
    <t>県北振興局　雪浦ダム管理事務所</t>
  </si>
  <si>
    <t>五島振興局</t>
  </si>
  <si>
    <t>五島振興局　建設部</t>
  </si>
  <si>
    <t>五島振興局　農林水産部</t>
  </si>
  <si>
    <t>五島振興局　福江ダム管理事務所</t>
  </si>
  <si>
    <t>五島振興局　福江空港管理事務所</t>
  </si>
  <si>
    <t>五島振興局　上五島支所</t>
  </si>
  <si>
    <t>壱岐振興局</t>
  </si>
  <si>
    <t>壱岐振興局　建設部</t>
  </si>
  <si>
    <t>壱岐振興局　農林水産部</t>
  </si>
  <si>
    <t>壱岐振興局　壱岐空港管理事務所</t>
  </si>
  <si>
    <t>対馬振興局</t>
  </si>
  <si>
    <t>対馬振興局　建設部</t>
  </si>
  <si>
    <t>対馬振興局　農林水産部</t>
  </si>
  <si>
    <t>対馬振興局　上県土木出張所</t>
  </si>
  <si>
    <t>対馬振興局　対馬空港管理事務所</t>
  </si>
  <si>
    <t>新幹線用地事務所</t>
  </si>
  <si>
    <t>石木ダム建設事務所</t>
  </si>
  <si>
    <t>長崎県土地開発公社</t>
  </si>
  <si>
    <t>長崎県住宅供給公社</t>
  </si>
  <si>
    <t>長崎県道路公社</t>
  </si>
  <si>
    <t>県央広域本部　熊本農政事務所</t>
  </si>
  <si>
    <t>県央広域本部　宇城地域振興局農林部</t>
  </si>
  <si>
    <t>県央広域本部　上益城地域振興局農林部</t>
  </si>
  <si>
    <t>県北広域本部　玉名地域振興局農林部</t>
  </si>
  <si>
    <t>県北広域本部　鹿本地域振興局農林部</t>
  </si>
  <si>
    <t>県北広域本部　菊池地域振興局農林水産部</t>
  </si>
  <si>
    <t>県北広域本部　阿蘇地域振興局農林部</t>
  </si>
  <si>
    <t>県南広域本部　八代地域振興局農林水産部</t>
  </si>
  <si>
    <t>県南広域本部　芦北地域振興局農林部</t>
  </si>
  <si>
    <t>県南広域本部　球磨地域振興局農林部</t>
  </si>
  <si>
    <t>天草広域本部　天草地域振興局農林水産部</t>
  </si>
  <si>
    <t>県央広域本部　熊本土木事務所</t>
  </si>
  <si>
    <t>県央広域本部　宇城地域振興局土木部</t>
  </si>
  <si>
    <t>県央広域本部　上益城地域振興局土木部</t>
  </si>
  <si>
    <t>県北広域本部　玉名地域振興局土木部</t>
  </si>
  <si>
    <t>県北広域本部　鹿本地域振興局土木部</t>
  </si>
  <si>
    <t>県北広域本部　菊池地域振興局土木部</t>
  </si>
  <si>
    <t>県北広域本部　阿蘇地域振興局土木部</t>
  </si>
  <si>
    <t>県南広域本部　八代地域振興局土木部</t>
  </si>
  <si>
    <t>県南広域本部　芦北地域振興局土木部</t>
  </si>
  <si>
    <t>県南広域本部　球磨地域振興局土木部</t>
  </si>
  <si>
    <t>天草広域本部　天草地域振興局土木部</t>
  </si>
  <si>
    <t>市房ダム管理所</t>
  </si>
  <si>
    <t>氷川ダム管理所</t>
  </si>
  <si>
    <t>三角港管理事務所</t>
  </si>
  <si>
    <t>八代港管理事務所</t>
  </si>
  <si>
    <t>水俣港管理事務所</t>
  </si>
  <si>
    <t>熊本港管理事務所</t>
  </si>
  <si>
    <t>天草空港管理事務所</t>
  </si>
  <si>
    <t>熊本駅周辺整備事務所</t>
  </si>
  <si>
    <t>企業局　発電総合管理所</t>
  </si>
  <si>
    <t>企業局　都呂々ダム管理事務所</t>
  </si>
  <si>
    <t>熊本県住宅供給公社</t>
  </si>
  <si>
    <t>熊本県道路公社</t>
  </si>
  <si>
    <t>国民文化祭・障害者芸術文化祭局</t>
  </si>
  <si>
    <t>440112</t>
  </si>
  <si>
    <t>東部振興局</t>
  </si>
  <si>
    <t>東部振興局　日出水利耕地事務所</t>
  </si>
  <si>
    <t>中部振興局</t>
  </si>
  <si>
    <t>南部振興局</t>
  </si>
  <si>
    <t>豊肥振興局</t>
  </si>
  <si>
    <t>豊肥振興局　豊後大野水利耕地事務所</t>
  </si>
  <si>
    <t>豊肥振興局　大野川上流開発事業事務所</t>
  </si>
  <si>
    <t>西部振興局</t>
  </si>
  <si>
    <t>北部振興局</t>
  </si>
  <si>
    <t>豊後高田土木事務所</t>
  </si>
  <si>
    <t>国東土木事務所</t>
  </si>
  <si>
    <t>別府土木事務所</t>
  </si>
  <si>
    <t>大分土木事務所</t>
  </si>
  <si>
    <t>臼杵土木事務所</t>
  </si>
  <si>
    <t>佐伯土木事務所</t>
  </si>
  <si>
    <t>豊後大野土木事務所</t>
  </si>
  <si>
    <t>竹田土木事務所</t>
  </si>
  <si>
    <t>玖珠土木事務所</t>
  </si>
  <si>
    <t>日田土木事務所</t>
  </si>
  <si>
    <t>中津土木事務所</t>
  </si>
  <si>
    <t>宇佐土木事務所</t>
  </si>
  <si>
    <t>玉来ダム建設事務所</t>
  </si>
  <si>
    <t>企業局　総合管理センター発電管理部</t>
  </si>
  <si>
    <t>企業局　総合管理センターダム管理部</t>
  </si>
  <si>
    <t>企業局　総合管理センター工業用水道管理部</t>
  </si>
  <si>
    <t>大分県土地開発公社</t>
  </si>
  <si>
    <t>大分県住宅供給公社</t>
  </si>
  <si>
    <t>中部農林振興局</t>
  </si>
  <si>
    <t>南那珂農林振興局</t>
  </si>
  <si>
    <t>北諸県農林振興局</t>
  </si>
  <si>
    <t>西諸県農林振興局</t>
  </si>
  <si>
    <t>児湯農林振興局</t>
  </si>
  <si>
    <t>東臼杵農林振興局</t>
  </si>
  <si>
    <t>宮崎土木事務所</t>
  </si>
  <si>
    <t>日南土木事務所</t>
  </si>
  <si>
    <t>串間土木事務所</t>
  </si>
  <si>
    <t>都城土木事務所</t>
  </si>
  <si>
    <t>小林土木事務所</t>
  </si>
  <si>
    <t>高岡土木事務所</t>
  </si>
  <si>
    <t>西都土木事務所</t>
  </si>
  <si>
    <t>高鍋土木事務所</t>
  </si>
  <si>
    <t>日向土木事務所</t>
  </si>
  <si>
    <t>延岡土木事務所</t>
  </si>
  <si>
    <t>西臼杵支庁</t>
  </si>
  <si>
    <t>中部港湾事務所</t>
  </si>
  <si>
    <t>油津港湾事務所</t>
  </si>
  <si>
    <t>北部港湾事務所</t>
  </si>
  <si>
    <t>企業局　北部管理事務所</t>
  </si>
  <si>
    <t>宮崎県住宅供給公社</t>
  </si>
  <si>
    <t>宮崎県道路公社</t>
  </si>
  <si>
    <t>ＰＲ・観光戦略部</t>
  </si>
  <si>
    <t>460112</t>
  </si>
  <si>
    <t>環境林務部</t>
  </si>
  <si>
    <t>商工労働水産部</t>
  </si>
  <si>
    <t>鹿児島地域振興局　農林水産部</t>
  </si>
  <si>
    <t>南薩地域振興局　農林水産部</t>
  </si>
  <si>
    <t>北薩地域振興局　農林水産部</t>
  </si>
  <si>
    <t>姶良・伊佐地域振興局　農林水産部</t>
  </si>
  <si>
    <t>大隅地域振興局　農林水産部</t>
  </si>
  <si>
    <t>鹿児島地域振興局　建設部</t>
  </si>
  <si>
    <t>南薩地域振興局　建設部</t>
  </si>
  <si>
    <t>北薩地域振興局　建設部</t>
  </si>
  <si>
    <t>北薩地域振興局　甑島支所</t>
  </si>
  <si>
    <t>姶良・伊佐地域振興局　建設部</t>
  </si>
  <si>
    <t>大隅地域振興局　建設部</t>
  </si>
  <si>
    <t>熊毛支庁　農林水産部</t>
  </si>
  <si>
    <t>熊毛支庁　建設部</t>
  </si>
  <si>
    <t>熊毛支庁　屋久島事務所</t>
  </si>
  <si>
    <t>大島支庁　農林水産部</t>
  </si>
  <si>
    <t>大島支庁　建設部</t>
  </si>
  <si>
    <t>大島支庁　瀬戸内事務所建設課</t>
  </si>
  <si>
    <t>大島支庁　喜界事務所</t>
  </si>
  <si>
    <t>大島支庁　徳之島事務所建設課</t>
  </si>
  <si>
    <t>大島支庁　沖永良部事務所建設課</t>
  </si>
  <si>
    <t>鹿児島県市町村土地開発公社</t>
  </si>
  <si>
    <t>鹿児島県住宅供給公社</t>
  </si>
  <si>
    <t>鹿児島県道路公社</t>
  </si>
  <si>
    <t>（公財）鹿児島県地域振興公社</t>
  </si>
  <si>
    <t>（公財）鹿児島県環境整備公社</t>
  </si>
  <si>
    <t>子ども生活福祉部</t>
  </si>
  <si>
    <t>文化観光スポーツ部</t>
  </si>
  <si>
    <t>土木建築部　施設建築課</t>
  </si>
  <si>
    <t>北部農林水産振興センター</t>
  </si>
  <si>
    <t>宮古農林水産振興センター</t>
  </si>
  <si>
    <t>八重山農林水産振興センター</t>
  </si>
  <si>
    <t>中部農林土木事務所</t>
  </si>
  <si>
    <t>南部農林土木事務所</t>
  </si>
  <si>
    <t>都市モノレール建設事務所</t>
  </si>
  <si>
    <t>中部土木事務所</t>
  </si>
  <si>
    <t>中部土木事務所港湾海岸砂防班</t>
  </si>
  <si>
    <t>宮古土木事務所</t>
  </si>
  <si>
    <t>八重山土木事務所</t>
  </si>
  <si>
    <t>下地島空港管理事務所</t>
  </si>
  <si>
    <t>下水道事務所</t>
  </si>
  <si>
    <t>470317</t>
  </si>
  <si>
    <t>宮古事務所</t>
  </si>
  <si>
    <t>八重山事務所</t>
  </si>
  <si>
    <t>久志浄水管理事務所</t>
  </si>
  <si>
    <t>石川浄水管理事務所</t>
  </si>
  <si>
    <t>北谷浄水管理事務所</t>
  </si>
  <si>
    <t>西原浄水管理事務所</t>
  </si>
  <si>
    <t>水質管理事務所</t>
  </si>
  <si>
    <t>沖縄県町村土地開発公社</t>
  </si>
  <si>
    <t>沖縄県土地開発公社</t>
  </si>
  <si>
    <t>沖縄県住宅供給公社</t>
  </si>
  <si>
    <t>那覇港管理組合</t>
  </si>
  <si>
    <t>まちづくり政策局</t>
  </si>
  <si>
    <t>財政局</t>
  </si>
  <si>
    <t>市民文化局</t>
  </si>
  <si>
    <t>子ども未来局</t>
  </si>
  <si>
    <t>経済観光局</t>
  </si>
  <si>
    <t>建設局土木部</t>
  </si>
  <si>
    <t>建設局みどりの推進部</t>
  </si>
  <si>
    <t>下水道河川局</t>
  </si>
  <si>
    <t>下水道河川局事業推進部</t>
  </si>
  <si>
    <t>消防局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</si>
  <si>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</si>
  <si>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</si>
  <si>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</si>
  <si>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</si>
  <si>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</si>
  <si>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</si>
  <si>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</si>
  <si>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</si>
  <si>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危機管理室</t>
  </si>
  <si>
    <t>市民局</t>
  </si>
  <si>
    <t>子供未来局</t>
  </si>
  <si>
    <t>経済局</t>
  </si>
  <si>
    <t>文化観光局</t>
  </si>
  <si>
    <t>ガス局</t>
  </si>
  <si>
    <t>青葉区</t>
  </si>
  <si>
    <t>宮城総合支所</t>
  </si>
  <si>
    <t>宮城野区</t>
  </si>
  <si>
    <t>若林区</t>
  </si>
  <si>
    <t>太白区</t>
  </si>
  <si>
    <t>秋保総合支所</t>
  </si>
  <si>
    <t>泉区</t>
  </si>
  <si>
    <t>スポーツ文化局</t>
  </si>
  <si>
    <t>経済農政局</t>
  </si>
  <si>
    <t>（一財）千葉市都市整備公社</t>
  </si>
  <si>
    <t>温暖化対策統括本部</t>
  </si>
  <si>
    <t>国際局</t>
  </si>
  <si>
    <t>こども青少年局</t>
  </si>
  <si>
    <t>医療局病院経営本部</t>
  </si>
  <si>
    <t>環境創造局</t>
  </si>
  <si>
    <t>資源循環局</t>
  </si>
  <si>
    <t>建築局</t>
  </si>
  <si>
    <t>横浜市住宅供給公社</t>
  </si>
  <si>
    <t>（公財）横浜市資源循環公社</t>
  </si>
  <si>
    <t>横浜港埠頭（株）</t>
  </si>
  <si>
    <t>（公財）横浜企業経営支援財団</t>
  </si>
  <si>
    <t>（公財）横浜市建築保全公社</t>
  </si>
  <si>
    <t>総務企画局</t>
  </si>
  <si>
    <t>経済労働局</t>
  </si>
  <si>
    <t>まちづくり局</t>
  </si>
  <si>
    <t>建設緑政局</t>
  </si>
  <si>
    <t>臨海部国際戦略本部</t>
  </si>
  <si>
    <t>川崎区役所</t>
  </si>
  <si>
    <t>幸区役所</t>
  </si>
  <si>
    <t>中原区役所</t>
  </si>
  <si>
    <t>高津区役所</t>
  </si>
  <si>
    <t>宮前区役所</t>
  </si>
  <si>
    <t>多摩区役所</t>
  </si>
  <si>
    <t>麻生区役所</t>
  </si>
  <si>
    <t>上下水道局</t>
  </si>
  <si>
    <t>川崎市住宅供給公社</t>
  </si>
  <si>
    <t>川崎市土地開発公社</t>
  </si>
  <si>
    <t>（一財）川崎市まちづくり公社</t>
  </si>
  <si>
    <t>企画財政局</t>
  </si>
  <si>
    <t>こども・若者未来局</t>
  </si>
  <si>
    <t>141508</t>
  </si>
  <si>
    <t>環境経済局</t>
  </si>
  <si>
    <t>都市建設局</t>
  </si>
  <si>
    <t>緑区役所</t>
  </si>
  <si>
    <t>中央区役所</t>
  </si>
  <si>
    <t>南区役所</t>
  </si>
  <si>
    <t>（公財）相模原市まち・みどり公社</t>
  </si>
  <si>
    <t>相模原市土地開発公社</t>
  </si>
  <si>
    <t>地域・魅力創造部</t>
  </si>
  <si>
    <t>市民生活部</t>
  </si>
  <si>
    <t>危機管理防災局</t>
  </si>
  <si>
    <t>観光・国際交流部</t>
  </si>
  <si>
    <t>151024</t>
  </si>
  <si>
    <t>保健衛生部</t>
  </si>
  <si>
    <t>都市政策部</t>
  </si>
  <si>
    <t>建築部</t>
  </si>
  <si>
    <t>下水道部</t>
  </si>
  <si>
    <t>市民病院</t>
  </si>
  <si>
    <t>江南区</t>
  </si>
  <si>
    <t>秋葉区</t>
  </si>
  <si>
    <t>西蒲区</t>
  </si>
  <si>
    <t>新潟市土地開発公社</t>
  </si>
  <si>
    <t>企画局</t>
  </si>
  <si>
    <t>観光交流文化局</t>
  </si>
  <si>
    <t>保健福祉長寿局</t>
  </si>
  <si>
    <t>静岡市土地開発公社</t>
  </si>
  <si>
    <t>市民部</t>
  </si>
  <si>
    <t>こども家庭部</t>
  </si>
  <si>
    <t>産業部</t>
  </si>
  <si>
    <t>中区</t>
  </si>
  <si>
    <t>浜北区</t>
  </si>
  <si>
    <t>天竜区</t>
  </si>
  <si>
    <t>上下水道部</t>
  </si>
  <si>
    <t>学校教育部</t>
  </si>
  <si>
    <t>防災機器管理局</t>
  </si>
  <si>
    <t>231020</t>
  </si>
  <si>
    <t>市民経済局</t>
  </si>
  <si>
    <t>観光文化交流局</t>
  </si>
  <si>
    <t>子ども青少年局</t>
  </si>
  <si>
    <t>住宅都市局</t>
  </si>
  <si>
    <t>緑政土木局</t>
  </si>
  <si>
    <t>監査事務局</t>
  </si>
  <si>
    <t>名古屋港埠頭（株）</t>
  </si>
  <si>
    <t>建設局建設企画部</t>
  </si>
  <si>
    <t>建設局土木管理部</t>
  </si>
  <si>
    <t>建設局道路建設部</t>
  </si>
  <si>
    <t>建設局みどり政策推進室</t>
  </si>
  <si>
    <t>建設局都市整備部</t>
  </si>
  <si>
    <t>総合企画局総合政策室</t>
  </si>
  <si>
    <t>総合企画局プロジェクト推進室</t>
  </si>
  <si>
    <t>行財政局財政部</t>
  </si>
  <si>
    <t>環境政策局適正処理施設部</t>
  </si>
  <si>
    <t>文化市民局</t>
  </si>
  <si>
    <t>産業観光局農林振興室</t>
  </si>
  <si>
    <t>子ども若者はぐくみ局</t>
  </si>
  <si>
    <t>261032</t>
  </si>
  <si>
    <t>都市計画局都市企画部</t>
  </si>
  <si>
    <t>都市計画局都市景観部</t>
  </si>
  <si>
    <t>都市計画局住宅室</t>
  </si>
  <si>
    <t>都市計画局公共建築部</t>
  </si>
  <si>
    <t>消防局総務部</t>
  </si>
  <si>
    <t>交通局高速鉄道部</t>
  </si>
  <si>
    <t>上下水道局総務部</t>
  </si>
  <si>
    <t>上下水道局水道部</t>
  </si>
  <si>
    <t>上下水道局下水道部</t>
  </si>
  <si>
    <t>教育委員会事務局　総務部</t>
  </si>
  <si>
    <t>271061</t>
  </si>
  <si>
    <t>経済戦略局</t>
  </si>
  <si>
    <t>271062</t>
  </si>
  <si>
    <t>都市整備局企画部</t>
  </si>
  <si>
    <t>都市整備局住宅部</t>
  </si>
  <si>
    <t>都市整備局公共建築部</t>
  </si>
  <si>
    <t>建設局総務部</t>
  </si>
  <si>
    <t>271018</t>
  </si>
  <si>
    <t>建設局道路部</t>
  </si>
  <si>
    <t>建設局下水道河川部</t>
  </si>
  <si>
    <t>建設局公園緑化部</t>
  </si>
  <si>
    <t>建設局天王寺動物公園事務所</t>
  </si>
  <si>
    <t>建設局東部方面管理事務所</t>
  </si>
  <si>
    <t>建設局西部方面管理事務所</t>
  </si>
  <si>
    <t>建設局南部方面管理事務所</t>
  </si>
  <si>
    <t>建設局北部方面管理事務所</t>
  </si>
  <si>
    <t>建設局臨港方面管理事務所</t>
  </si>
  <si>
    <t>交通局鉄道事業本部</t>
  </si>
  <si>
    <t>交通局電気部</t>
  </si>
  <si>
    <t>交通局工務部</t>
  </si>
  <si>
    <t>交通局建築部</t>
  </si>
  <si>
    <t>交通局自動車部</t>
  </si>
  <si>
    <t>水道局総務部</t>
  </si>
  <si>
    <t>水道局工務部</t>
  </si>
  <si>
    <t>大阪港埠頭（株）</t>
  </si>
  <si>
    <t>271415</t>
  </si>
  <si>
    <t>市民人権局</t>
  </si>
  <si>
    <t>産業振興局</t>
  </si>
  <si>
    <t>建築都市局</t>
  </si>
  <si>
    <t>堺区役所</t>
  </si>
  <si>
    <t>中区役所</t>
  </si>
  <si>
    <t>東区役所</t>
  </si>
  <si>
    <t>西区役所</t>
  </si>
  <si>
    <t>北区役所</t>
  </si>
  <si>
    <t>美原区役所</t>
  </si>
  <si>
    <t>堺市住宅供給公社</t>
  </si>
  <si>
    <t>環境局事業部業務課</t>
  </si>
  <si>
    <t>建設局下水道部</t>
  </si>
  <si>
    <t>建設局公園部</t>
  </si>
  <si>
    <t>建設局東部建設事務所</t>
  </si>
  <si>
    <t>建設局中部建設事務所</t>
  </si>
  <si>
    <t>建設局西部建設事務所</t>
  </si>
  <si>
    <t>建設局北建設事務所</t>
  </si>
  <si>
    <t>建設局垂水建設事務所</t>
  </si>
  <si>
    <t>建設局西建設事務所</t>
  </si>
  <si>
    <t>建設局東水環境センター</t>
  </si>
  <si>
    <t>建設局中央水環境センター</t>
  </si>
  <si>
    <t>建設局西水環境センター</t>
  </si>
  <si>
    <t>住宅都市局計画部</t>
  </si>
  <si>
    <t>住宅都市局市街地整備部</t>
  </si>
  <si>
    <t>住宅都市局住宅部</t>
  </si>
  <si>
    <t>住宅都市局建築技術部</t>
  </si>
  <si>
    <t>みなと総局空港事業部</t>
  </si>
  <si>
    <t>みなと総局技術部</t>
  </si>
  <si>
    <t>水道局事業部</t>
  </si>
  <si>
    <t>神戸市道路公社</t>
  </si>
  <si>
    <t>（一財）神戸すまいまちづくり公社</t>
  </si>
  <si>
    <t>（一財）神戸市水道サービス公社</t>
  </si>
  <si>
    <t>神戸港埠頭（株）</t>
  </si>
  <si>
    <t>市長公室</t>
  </si>
  <si>
    <t>331022</t>
  </si>
  <si>
    <t>政策局行政改革推進室</t>
  </si>
  <si>
    <t>市民生活局</t>
  </si>
  <si>
    <t>市民協働局</t>
  </si>
  <si>
    <t>岡山っ子育成局</t>
  </si>
  <si>
    <t>産業観光局</t>
  </si>
  <si>
    <t>企画総務局</t>
  </si>
  <si>
    <t>道路交通局</t>
  </si>
  <si>
    <t>安佐南区</t>
  </si>
  <si>
    <t>安佐北区</t>
  </si>
  <si>
    <t>安芸区</t>
  </si>
  <si>
    <t>佐伯区</t>
  </si>
  <si>
    <t>（公財）広島市農林水産振興センター</t>
  </si>
  <si>
    <t>（一財）広島市都市整備公社</t>
  </si>
  <si>
    <t>（公財）広島市みどり生きもの協会</t>
  </si>
  <si>
    <t>広報室</t>
  </si>
  <si>
    <t>技術監理局</t>
  </si>
  <si>
    <t>企画調整局</t>
  </si>
  <si>
    <t>市民文化スポーツ局</t>
  </si>
  <si>
    <t>子ども家庭局</t>
  </si>
  <si>
    <t>産業経済局</t>
  </si>
  <si>
    <t>港湾空港局</t>
  </si>
  <si>
    <t>門司区役所</t>
  </si>
  <si>
    <t>小倉北区役所</t>
  </si>
  <si>
    <t>小倉南区役所</t>
  </si>
  <si>
    <t>若松区役所</t>
  </si>
  <si>
    <t>八幡東区役所</t>
  </si>
  <si>
    <t>八幡西区役所</t>
  </si>
  <si>
    <t>戸畑区役所</t>
  </si>
  <si>
    <t>北九州市住宅供給公社</t>
  </si>
  <si>
    <t>北九州市道路公社</t>
  </si>
  <si>
    <t>経済観光文化局</t>
  </si>
  <si>
    <t>道路下水道局</t>
  </si>
  <si>
    <t>博多区役所</t>
  </si>
  <si>
    <t>城南区役所</t>
  </si>
  <si>
    <t>早良区役所</t>
  </si>
  <si>
    <t>福岡市土地開発公社</t>
  </si>
  <si>
    <t>（公財）福岡市緑のまちづくり協会</t>
  </si>
  <si>
    <t>福岡地区水道企業団</t>
  </si>
  <si>
    <t>福岡市住宅供給公社</t>
  </si>
  <si>
    <t>農水局</t>
  </si>
  <si>
    <t>農水局　水産振興センター</t>
  </si>
  <si>
    <t>都市建設局　東部土木センター</t>
  </si>
  <si>
    <t>都市建設局　西部土木センター</t>
  </si>
  <si>
    <t>都市建設局　北部土木センター</t>
  </si>
  <si>
    <t>都市建設局　植木中央土地区画整理事業所</t>
  </si>
  <si>
    <t>都市建設局　熊本駅周辺整備事務所</t>
  </si>
  <si>
    <t>函館市港湾空港部</t>
  </si>
  <si>
    <t>小樽市産業港湾部</t>
  </si>
  <si>
    <t>室蘭市港湾部</t>
  </si>
  <si>
    <t>釧路市水産港湾空港部</t>
  </si>
  <si>
    <t>網走市建設港湾部港湾課</t>
  </si>
  <si>
    <t>留萌市地域振興部経済港湾課</t>
  </si>
  <si>
    <t>稚内市建設産業部物流港湾課</t>
  </si>
  <si>
    <t>紋別市建設部港湾課</t>
  </si>
  <si>
    <t>根室市水産経済部港湾課</t>
  </si>
  <si>
    <t>広尾郡　広尾町港湾課</t>
  </si>
  <si>
    <t>042160</t>
  </si>
  <si>
    <t>横須賀市港湾部</t>
  </si>
  <si>
    <t>佐久下水道組合</t>
  </si>
  <si>
    <t>南佐久環境衛生組合</t>
  </si>
  <si>
    <t>川西保健衛生施設組合</t>
  </si>
  <si>
    <t>白樺湖下水道組合</t>
  </si>
  <si>
    <t>木曽広域連合</t>
  </si>
  <si>
    <t>飯綱行政組合</t>
  </si>
  <si>
    <t>佐久水道企業団</t>
  </si>
  <si>
    <t>浅麓水道企業団</t>
  </si>
  <si>
    <t>上伊那広域水道用水企業団</t>
  </si>
  <si>
    <t>高瀬広域水道企業団</t>
  </si>
  <si>
    <t>呉市産業部港湾漁港課</t>
  </si>
  <si>
    <t>下関市港湾局</t>
  </si>
  <si>
    <t>坂出市建設経済部みなと課</t>
  </si>
  <si>
    <t>今治市農水港湾部港湾建設課</t>
  </si>
  <si>
    <t>新居浜市港務局事務局</t>
  </si>
  <si>
    <t>佐世保市港湾部</t>
  </si>
  <si>
    <t>石垣市建設部港湾課</t>
  </si>
  <si>
    <t>宮古島市建設部港湾課</t>
  </si>
  <si>
    <t>←</t>
    <phoneticPr fontId="2"/>
  </si>
  <si>
    <t>http://www.houjin-bangou.nta.go.jp/</t>
    <phoneticPr fontId="2"/>
  </si>
  <si>
    <t>号</t>
    <phoneticPr fontId="2"/>
  </si>
  <si>
    <t>建設業許可の場合</t>
    <rPh sb="6" eb="8">
      <t>バアイ</t>
    </rPh>
    <phoneticPr fontId="2"/>
  </si>
  <si>
    <t>解体工事業登録の場合</t>
    <rPh sb="8" eb="10">
      <t>バアイ</t>
    </rPh>
    <phoneticPr fontId="2"/>
  </si>
  <si>
    <t>00:国土交通大臣</t>
    <rPh sb="3" eb="5">
      <t>コクド</t>
    </rPh>
    <rPh sb="5" eb="7">
      <t>コウツウ</t>
    </rPh>
    <rPh sb="7" eb="9">
      <t>ダイジン</t>
    </rPh>
    <phoneticPr fontId="2"/>
  </si>
  <si>
    <t>01:北海道知事</t>
  </si>
  <si>
    <t>02:青森県知事</t>
  </si>
  <si>
    <t>03:岩手県知事</t>
  </si>
  <si>
    <t>04:宮城県知事</t>
  </si>
  <si>
    <t>05:秋田県知事</t>
  </si>
  <si>
    <t>06:山形県知事</t>
  </si>
  <si>
    <t>07:福島県知事</t>
  </si>
  <si>
    <t>08:茨城県知事</t>
  </si>
  <si>
    <t>09:栃木県知事</t>
  </si>
  <si>
    <t>10:群馬県知事</t>
  </si>
  <si>
    <t>11:埼玉県知事</t>
  </si>
  <si>
    <t>12:千葉県知事</t>
  </si>
  <si>
    <t>13:東京都知事</t>
  </si>
  <si>
    <t>14:神奈川県知事</t>
  </si>
  <si>
    <t>15:新潟県知事</t>
  </si>
  <si>
    <t>16:富山県知事</t>
  </si>
  <si>
    <t>17:石川県知事</t>
  </si>
  <si>
    <t>18:福井県知事</t>
  </si>
  <si>
    <t>19:山梨県知事</t>
  </si>
  <si>
    <t>20:長野県知事</t>
  </si>
  <si>
    <t>21:岐阜県知事</t>
  </si>
  <si>
    <t>22:静岡県知事</t>
  </si>
  <si>
    <t>23:愛知県知事</t>
  </si>
  <si>
    <t>24:三重県知事</t>
  </si>
  <si>
    <t>25:滋賀県知事</t>
  </si>
  <si>
    <t>26:京都府知事</t>
  </si>
  <si>
    <t>27:大阪府知事</t>
  </si>
  <si>
    <t>28:兵庫県知事</t>
  </si>
  <si>
    <t>29:奈良県知事</t>
  </si>
  <si>
    <t>30:和歌山県知事</t>
  </si>
  <si>
    <t>31:鳥取県知事</t>
  </si>
  <si>
    <t>32:島根県知事</t>
  </si>
  <si>
    <t>33:岡山県知事</t>
  </si>
  <si>
    <t>34:広島県知事</t>
  </si>
  <si>
    <t>35:山口県知事</t>
  </si>
  <si>
    <t>36:徳島県知事</t>
  </si>
  <si>
    <t>37:香川県知事</t>
  </si>
  <si>
    <t>38:愛媛県知事</t>
  </si>
  <si>
    <t>39:高知県知事</t>
  </si>
  <si>
    <t>40:福岡県知事</t>
  </si>
  <si>
    <t>41:佐賀県知事</t>
  </si>
  <si>
    <t>42:長崎県知事</t>
  </si>
  <si>
    <t>43:熊本県知事</t>
  </si>
  <si>
    <t>44:大分県知事</t>
  </si>
  <si>
    <t>45:宮崎県知事</t>
  </si>
  <si>
    <t>46:鹿児島県知事</t>
  </si>
  <si>
    <t>47:沖縄県知事</t>
  </si>
  <si>
    <t>建設業許可</t>
    <rPh sb="0" eb="3">
      <t>ケンセツギョウ</t>
    </rPh>
    <rPh sb="3" eb="5">
      <t>キョカ</t>
    </rPh>
    <phoneticPr fontId="2"/>
  </si>
  <si>
    <t>特定or一般</t>
    <rPh sb="0" eb="2">
      <t>トクテイ</t>
    </rPh>
    <rPh sb="4" eb="6">
      <t>イッパン</t>
    </rPh>
    <phoneticPr fontId="2"/>
  </si>
  <si>
    <t>一般</t>
    <rPh sb="0" eb="2">
      <t>イッパン</t>
    </rPh>
    <phoneticPr fontId="2"/>
  </si>
  <si>
    <t>特定</t>
    <rPh sb="0" eb="2">
      <t>トクテイ</t>
    </rPh>
    <phoneticPr fontId="2"/>
  </si>
  <si>
    <t>プルダウン用</t>
    <rPh sb="5" eb="6">
      <t>ヨウ</t>
    </rPh>
    <phoneticPr fontId="2"/>
  </si>
  <si>
    <t>A-1:築堤（河川）</t>
  </si>
  <si>
    <t>A-2:護岸（河川）</t>
  </si>
  <si>
    <t>A-3:浚渫（河川）</t>
  </si>
  <si>
    <t>A-4:構造物（河川）</t>
  </si>
  <si>
    <t>A-5:ダム（河川）</t>
  </si>
  <si>
    <t>A-6:砂防（河川）</t>
  </si>
  <si>
    <t>A-7:その他（河川）</t>
  </si>
  <si>
    <t>A-8:海岸工事</t>
  </si>
  <si>
    <t>B-1:改良（道路）</t>
  </si>
  <si>
    <t>B-2:舗装（道路）</t>
  </si>
  <si>
    <t>B-3:橋梁（道路）</t>
  </si>
  <si>
    <t>B-4:ずい道（道路）</t>
  </si>
  <si>
    <t>B-5:維持修繕（道路）</t>
  </si>
  <si>
    <t>B-6:共同溝（道路）</t>
  </si>
  <si>
    <t>B-9:その他（道路）</t>
  </si>
  <si>
    <t>C-1:土地改良、区画整理（農林）</t>
  </si>
  <si>
    <t>C-2:農道（農林）</t>
  </si>
  <si>
    <t>C-3:農林その他（農林）</t>
  </si>
  <si>
    <t>D:水産関係工事</t>
  </si>
  <si>
    <t>E:上・工水道関係工事</t>
  </si>
  <si>
    <t>F:土地造成、区画整理関係工事</t>
  </si>
  <si>
    <t>G:公園関係工事</t>
  </si>
  <si>
    <t>H:下水道関係工事</t>
  </si>
  <si>
    <t>I-1:空港関係工事</t>
  </si>
  <si>
    <t>I-2:港湾関係工事</t>
  </si>
  <si>
    <t>J:鉄道、軌道関係工事</t>
  </si>
  <si>
    <t>K:災害復旧関係工事</t>
  </si>
  <si>
    <t>L:電線路工事</t>
  </si>
  <si>
    <t>M:その他の公共土木工事</t>
  </si>
  <si>
    <t>M-1:管工事（ガス管等）</t>
  </si>
  <si>
    <t>M-2:ゴルフ場工事</t>
  </si>
  <si>
    <t>M-3:構内環境整備工事</t>
  </si>
  <si>
    <t>M-4:その他の土木工事</t>
  </si>
  <si>
    <t>N:非木造新築（建築）</t>
  </si>
  <si>
    <t>U:非木造増築（建築）</t>
  </si>
  <si>
    <t>O:非木造改築・改修（建築）</t>
  </si>
  <si>
    <t>P:非木造解体（建築）</t>
  </si>
  <si>
    <t>Q:木造新築（建築）</t>
  </si>
  <si>
    <t>V:木造増築（建築）</t>
  </si>
  <si>
    <t>R:木造改築・改修（建築）</t>
  </si>
  <si>
    <t>S:木造解体（建築）</t>
  </si>
  <si>
    <t>T:修繕・模様替え（建築）</t>
  </si>
  <si>
    <t>公民判断</t>
    <rPh sb="0" eb="2">
      <t>コウミン</t>
    </rPh>
    <rPh sb="2" eb="4">
      <t>ハンダン</t>
    </rPh>
    <phoneticPr fontId="2"/>
  </si>
  <si>
    <t>公</t>
    <rPh sb="0" eb="1">
      <t>コウ</t>
    </rPh>
    <phoneticPr fontId="2"/>
  </si>
  <si>
    <t>民</t>
    <rPh sb="0" eb="1">
      <t>ミン</t>
    </rPh>
    <phoneticPr fontId="2"/>
  </si>
  <si>
    <t>工種を選択</t>
    <rPh sb="0" eb="2">
      <t>コウシュ</t>
    </rPh>
    <rPh sb="3" eb="5">
      <t>センタク</t>
    </rPh>
    <phoneticPr fontId="2"/>
  </si>
  <si>
    <t>区分</t>
    <phoneticPr fontId="2"/>
  </si>
  <si>
    <t>2枚目</t>
    <rPh sb="1" eb="3">
      <t>マイメ</t>
    </rPh>
    <phoneticPr fontId="2"/>
  </si>
  <si>
    <t>解体業許可</t>
    <rPh sb="0" eb="2">
      <t>カイタイ</t>
    </rPh>
    <rPh sb="2" eb="3">
      <t>ギョウ</t>
    </rPh>
    <rPh sb="3" eb="5">
      <t>キョカ</t>
    </rPh>
    <phoneticPr fontId="2"/>
  </si>
  <si>
    <t>資材供給元住所、副産物搬出先住所の住所コード*４は以下のプルダウンリストで都道府県、市区町村を選択し、表示された住所コード（５桁）を入力してください。</t>
    <rPh sb="36" eb="40">
      <t>トドウフケン</t>
    </rPh>
    <rPh sb="41" eb="43">
      <t>シク</t>
    </rPh>
    <rPh sb="43" eb="45">
      <t>チョウソン</t>
    </rPh>
    <rPh sb="46" eb="48">
      <t>センタク</t>
    </rPh>
    <rPh sb="50" eb="52">
      <t>ヒョウジ</t>
    </rPh>
    <rPh sb="55" eb="57">
      <t>ジュウショ</t>
    </rPh>
    <rPh sb="62" eb="63">
      <t>ケタ</t>
    </rPh>
    <rPh sb="65" eb="67">
      <t>ニュウリョク</t>
    </rPh>
    <phoneticPr fontId="28"/>
  </si>
  <si>
    <t>住所コード</t>
    <phoneticPr fontId="2"/>
  </si>
  <si>
    <t>5枚目</t>
    <phoneticPr fontId="2"/>
  </si>
  <si>
    <t>4枚目</t>
    <phoneticPr fontId="2"/>
  </si>
  <si>
    <t>3枚目</t>
    <phoneticPr fontId="2"/>
  </si>
  <si>
    <t>http://www.houjin-bangou.nta.go.jp/</t>
    <phoneticPr fontId="2"/>
  </si>
  <si>
    <r>
      <t>地山ｍ</t>
    </r>
    <r>
      <rPr>
        <vertAlign val="superscript"/>
        <sz val="8"/>
        <rFont val="ＭＳ Ｐゴシック"/>
        <family val="3"/>
        <charset val="128"/>
      </rPr>
      <t>3</t>
    </r>
    <phoneticPr fontId="2"/>
  </si>
  <si>
    <t>2.建設資材利用実施</t>
    <rPh sb="8" eb="10">
      <t>ジッシ</t>
    </rPh>
    <phoneticPr fontId="2"/>
  </si>
  <si>
    <t>2.建設副産物搬出実施</t>
    <rPh sb="9" eb="11">
      <t>ジッシ</t>
    </rPh>
    <phoneticPr fontId="2"/>
  </si>
  <si>
    <t>8.その他</t>
    <phoneticPr fontId="2"/>
  </si>
  <si>
    <t>4.その他</t>
    <phoneticPr fontId="2"/>
  </si>
  <si>
    <t>合　　　計</t>
    <phoneticPr fontId="2"/>
  </si>
  <si>
    <t>8.その他</t>
    <phoneticPr fontId="2"/>
  </si>
  <si>
    <t>4.その他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</si>
</sst>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_ "/>
    <numFmt numFmtId="177" formatCode="0_ "/>
  </numFmts>
  <fonts count="4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4"/>
      <name val="ＭＳ Ｐゴシック"/>
      <family val="3"/>
      <charset val="128"/>
    </font>
    <font>
      <sz val="5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u/>
      <sz val="8"/>
      <color rgb="FFFF000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rgb="FF3333FF"/>
      <name val="ＭＳ ゴシック"/>
      <family val="2"/>
      <charset val="128"/>
    </font>
    <font>
      <sz val="9"/>
      <color rgb="FF3333FF"/>
      <name val="ＭＳ ゴシック"/>
      <family val="3"/>
      <charset val="128"/>
    </font>
    <font>
      <sz val="11"/>
      <color rgb="FF3333FF"/>
      <name val="ＭＳ ゴシック"/>
      <family val="2"/>
      <charset val="128"/>
    </font>
    <font>
      <sz val="11"/>
      <color rgb="FF3333FF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9"/>
      <color rgb="FFFF0000"/>
      <name val="ＭＳ ゴシック"/>
      <family val="2"/>
      <charset val="128"/>
    </font>
    <font>
      <sz val="9"/>
      <color rgb="FFFF0000"/>
      <name val="ＭＳ ゴシック"/>
      <family val="3"/>
      <charset val="128"/>
    </font>
    <font>
      <u/>
      <sz val="11"/>
      <color theme="10"/>
      <name val="ＭＳ ゴシック"/>
      <family val="2"/>
      <charset val="128"/>
    </font>
    <font>
      <sz val="8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2"/>
      <charset val="128"/>
    </font>
    <font>
      <sz val="9"/>
      <color indexed="81"/>
      <name val="MS P ゴシック"/>
      <family val="3"/>
      <charset val="128"/>
    </font>
    <font>
      <sz val="8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8"/>
      <color theme="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lightGray">
        <fgColor indexed="8"/>
      </patternFill>
    </fill>
    <fill>
      <patternFill patternType="lightGray">
        <fgColor theme="1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6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23" fillId="0" borderId="0"/>
    <xf numFmtId="0" fontId="2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</cellStyleXfs>
  <cellXfs count="1266">
    <xf numFmtId="0" fontId="0" fillId="0" borderId="0" xfId="0">
      <alignment vertical="center"/>
    </xf>
    <xf numFmtId="0" fontId="3" fillId="0" borderId="1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0" fontId="3" fillId="0" borderId="5" xfId="1" applyFont="1" applyFill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3" fillId="0" borderId="11" xfId="1" applyFont="1" applyFill="1" applyBorder="1" applyAlignment="1">
      <alignment vertical="center"/>
    </xf>
    <xf numFmtId="0" fontId="3" fillId="0" borderId="12" xfId="1" applyFont="1" applyFill="1" applyBorder="1" applyAlignment="1">
      <alignment vertical="center"/>
    </xf>
    <xf numFmtId="0" fontId="3" fillId="0" borderId="13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3" fillId="0" borderId="0" xfId="1" applyFont="1" applyFill="1" applyAlignment="1"/>
    <xf numFmtId="0" fontId="14" fillId="0" borderId="0" xfId="1" applyFont="1" applyFill="1" applyAlignment="1">
      <alignment vertical="center"/>
    </xf>
    <xf numFmtId="0" fontId="6" fillId="2" borderId="31" xfId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0" fontId="3" fillId="2" borderId="32" xfId="1" applyFont="1" applyFill="1" applyBorder="1" applyAlignment="1">
      <alignment vertical="center"/>
    </xf>
    <xf numFmtId="0" fontId="3" fillId="2" borderId="33" xfId="1" applyFont="1" applyFill="1" applyBorder="1" applyAlignment="1">
      <alignment vertical="center"/>
    </xf>
    <xf numFmtId="0" fontId="6" fillId="2" borderId="34" xfId="1" applyFont="1" applyFill="1" applyBorder="1" applyAlignment="1">
      <alignment vertical="center"/>
    </xf>
    <xf numFmtId="0" fontId="6" fillId="2" borderId="35" xfId="1" applyFont="1" applyFill="1" applyBorder="1" applyAlignment="1">
      <alignment vertical="center"/>
    </xf>
    <xf numFmtId="0" fontId="3" fillId="2" borderId="35" xfId="1" applyFont="1" applyFill="1" applyBorder="1" applyAlignment="1">
      <alignment vertical="center"/>
    </xf>
    <xf numFmtId="0" fontId="3" fillId="2" borderId="36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12" fillId="0" borderId="0" xfId="1" quotePrefix="1" applyFont="1" applyFill="1" applyAlignment="1">
      <alignment vertical="center"/>
    </xf>
    <xf numFmtId="0" fontId="7" fillId="0" borderId="0" xfId="1" quotePrefix="1" applyFont="1" applyFill="1" applyAlignment="1">
      <alignment vertical="center"/>
    </xf>
    <xf numFmtId="0" fontId="15" fillId="0" borderId="15" xfId="1" applyFont="1" applyBorder="1" applyAlignment="1"/>
    <xf numFmtId="0" fontId="3" fillId="4" borderId="8" xfId="1" applyFont="1" applyFill="1" applyBorder="1" applyAlignment="1">
      <alignment vertical="center"/>
    </xf>
    <xf numFmtId="0" fontId="12" fillId="4" borderId="8" xfId="1" applyFont="1" applyFill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/>
    </xf>
    <xf numFmtId="0" fontId="3" fillId="0" borderId="97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20" fillId="0" borderId="0" xfId="1" applyFont="1" applyFill="1" applyAlignment="1">
      <alignment vertical="center"/>
    </xf>
    <xf numFmtId="0" fontId="20" fillId="0" borderId="0" xfId="1" applyFont="1" applyFill="1" applyBorder="1" applyAlignment="1">
      <alignment vertical="center"/>
    </xf>
    <xf numFmtId="0" fontId="3" fillId="0" borderId="0" xfId="1" quotePrefix="1" applyFont="1" applyFill="1" applyBorder="1" applyAlignment="1">
      <alignment horizontal="left" vertical="center"/>
    </xf>
    <xf numFmtId="0" fontId="3" fillId="0" borderId="1" xfId="1" quotePrefix="1" applyFont="1" applyFill="1" applyBorder="1" applyAlignment="1">
      <alignment horizontal="left" vertical="center"/>
    </xf>
    <xf numFmtId="0" fontId="3" fillId="0" borderId="5" xfId="1" quotePrefix="1" applyFont="1" applyFill="1" applyBorder="1" applyAlignment="1">
      <alignment horizontal="left" vertical="center"/>
    </xf>
    <xf numFmtId="0" fontId="4" fillId="0" borderId="8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0" fontId="3" fillId="0" borderId="0" xfId="1" quotePrefix="1" applyFont="1" applyFill="1" applyAlignment="1">
      <alignment horizontal="left" vertical="center"/>
    </xf>
    <xf numFmtId="0" fontId="3" fillId="0" borderId="12" xfId="1" quotePrefix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0" fontId="15" fillId="0" borderId="0" xfId="1" applyFont="1" applyBorder="1" applyAlignment="1"/>
    <xf numFmtId="0" fontId="2" fillId="0" borderId="15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15" fillId="0" borderId="0" xfId="1" applyFont="1" applyAlignment="1"/>
    <xf numFmtId="0" fontId="6" fillId="7" borderId="129" xfId="2" applyFont="1" applyFill="1" applyBorder="1"/>
    <xf numFmtId="0" fontId="6" fillId="0" borderId="129" xfId="2" applyFont="1" applyBorder="1"/>
    <xf numFmtId="0" fontId="6" fillId="0" borderId="0" xfId="2" applyFont="1"/>
    <xf numFmtId="0" fontId="22" fillId="0" borderId="129" xfId="2" applyFont="1" applyBorder="1"/>
    <xf numFmtId="0" fontId="25" fillId="0" borderId="0" xfId="0" applyFont="1">
      <alignment vertical="center"/>
    </xf>
    <xf numFmtId="0" fontId="25" fillId="0" borderId="129" xfId="0" applyFont="1" applyBorder="1">
      <alignment vertical="center"/>
    </xf>
    <xf numFmtId="0" fontId="0" fillId="0" borderId="129" xfId="0" applyBorder="1">
      <alignment vertical="center"/>
    </xf>
    <xf numFmtId="0" fontId="0" fillId="10" borderId="129" xfId="0" applyFill="1" applyBorder="1" applyAlignment="1">
      <alignment horizontal="center" vertical="center"/>
    </xf>
    <xf numFmtId="0" fontId="26" fillId="10" borderId="129" xfId="0" applyFont="1" applyFill="1" applyBorder="1" applyAlignment="1">
      <alignment horizontal="center" vertical="center"/>
    </xf>
    <xf numFmtId="0" fontId="27" fillId="0" borderId="0" xfId="3">
      <alignment vertical="center"/>
    </xf>
    <xf numFmtId="0" fontId="27" fillId="0" borderId="0" xfId="3">
      <alignment vertical="center"/>
    </xf>
    <xf numFmtId="0" fontId="27" fillId="0" borderId="0" xfId="3" applyBorder="1">
      <alignment vertical="center"/>
    </xf>
    <xf numFmtId="0" fontId="27" fillId="0" borderId="0" xfId="3" applyAlignment="1">
      <alignment horizontal="center" vertical="center"/>
    </xf>
    <xf numFmtId="0" fontId="27" fillId="12" borderId="129" xfId="3" applyFill="1" applyBorder="1" applyAlignment="1">
      <alignment horizontal="center" vertical="center"/>
    </xf>
    <xf numFmtId="0" fontId="27" fillId="12" borderId="129" xfId="3" applyFill="1" applyBorder="1">
      <alignment vertical="center"/>
    </xf>
    <xf numFmtId="0" fontId="27" fillId="0" borderId="0" xfId="3" quotePrefix="1" applyAlignment="1">
      <alignment horizontal="left" vertical="center"/>
    </xf>
    <xf numFmtId="0" fontId="27" fillId="0" borderId="0" xfId="3" quotePrefix="1" applyAlignment="1">
      <alignment horizontal="right" vertical="center"/>
    </xf>
    <xf numFmtId="0" fontId="27" fillId="9" borderId="129" xfId="3" applyFill="1" applyBorder="1" applyAlignment="1">
      <alignment horizontal="center" vertical="center"/>
    </xf>
    <xf numFmtId="0" fontId="27" fillId="9" borderId="129" xfId="3" quotePrefix="1" applyFill="1" applyBorder="1" applyAlignment="1">
      <alignment horizontal="center" vertical="center"/>
    </xf>
    <xf numFmtId="0" fontId="27" fillId="9" borderId="97" xfId="3" applyFill="1" applyBorder="1" applyAlignment="1">
      <alignment horizontal="center"/>
    </xf>
    <xf numFmtId="0" fontId="27" fillId="8" borderId="129" xfId="3" applyFill="1" applyBorder="1">
      <alignment vertical="center"/>
    </xf>
    <xf numFmtId="0" fontId="27" fillId="0" borderId="129" xfId="3" quotePrefix="1" applyBorder="1" applyAlignment="1">
      <alignment horizontal="left" vertical="center"/>
    </xf>
    <xf numFmtId="0" fontId="27" fillId="0" borderId="129" xfId="3" applyBorder="1">
      <alignment vertical="center"/>
    </xf>
    <xf numFmtId="0" fontId="27" fillId="14" borderId="129" xfId="3" applyFill="1" applyBorder="1">
      <alignment vertical="center"/>
    </xf>
    <xf numFmtId="0" fontId="27" fillId="0" borderId="129" xfId="3" applyBorder="1" applyAlignment="1">
      <alignment horizontal="center" vertical="center"/>
    </xf>
    <xf numFmtId="0" fontId="31" fillId="0" borderId="129" xfId="3" quotePrefix="1" applyFont="1" applyBorder="1" applyAlignment="1">
      <alignment horizontal="left" vertical="center"/>
    </xf>
    <xf numFmtId="0" fontId="32" fillId="0" borderId="129" xfId="3" quotePrefix="1" applyFont="1" applyBorder="1" applyAlignment="1">
      <alignment horizontal="left" vertical="center"/>
    </xf>
    <xf numFmtId="0" fontId="39" fillId="0" borderId="129" xfId="3" quotePrefix="1" applyFont="1" applyBorder="1" applyAlignment="1">
      <alignment horizontal="center" vertical="center"/>
    </xf>
    <xf numFmtId="0" fontId="39" fillId="0" borderId="129" xfId="3" applyFont="1" applyBorder="1">
      <alignment vertical="center"/>
    </xf>
    <xf numFmtId="0" fontId="27" fillId="15" borderId="129" xfId="3" applyFill="1" applyBorder="1">
      <alignment vertical="center"/>
    </xf>
    <xf numFmtId="0" fontId="40" fillId="0" borderId="129" xfId="3" applyFont="1" applyBorder="1">
      <alignment vertical="center"/>
    </xf>
    <xf numFmtId="0" fontId="27" fillId="0" borderId="129" xfId="3" quotePrefix="1" applyBorder="1" applyAlignment="1">
      <alignment horizontal="center" vertical="center"/>
    </xf>
    <xf numFmtId="0" fontId="27" fillId="0" borderId="143" xfId="3" applyBorder="1" applyAlignment="1">
      <alignment horizontal="center" vertical="center"/>
    </xf>
    <xf numFmtId="0" fontId="41" fillId="0" borderId="129" xfId="3" applyFont="1" applyFill="1" applyBorder="1">
      <alignment vertical="center"/>
    </xf>
    <xf numFmtId="0" fontId="40" fillId="0" borderId="129" xfId="3" applyFont="1" applyBorder="1" applyAlignment="1">
      <alignment horizontal="center" vertical="center"/>
    </xf>
    <xf numFmtId="0" fontId="27" fillId="0" borderId="144" xfId="3" applyBorder="1">
      <alignment vertical="center"/>
    </xf>
    <xf numFmtId="0" fontId="41" fillId="15" borderId="129" xfId="3" applyFont="1" applyFill="1" applyBorder="1">
      <alignment vertical="center"/>
    </xf>
    <xf numFmtId="0" fontId="27" fillId="0" borderId="145" xfId="3" applyBorder="1">
      <alignment vertical="center"/>
    </xf>
    <xf numFmtId="0" fontId="27" fillId="0" borderId="143" xfId="3" applyBorder="1">
      <alignment vertical="center"/>
    </xf>
    <xf numFmtId="0" fontId="27" fillId="13" borderId="0" xfId="3" applyFill="1" applyBorder="1">
      <alignment vertical="center"/>
    </xf>
    <xf numFmtId="49" fontId="27" fillId="0" borderId="0" xfId="3" applyNumberFormat="1" applyBorder="1">
      <alignment vertical="center"/>
    </xf>
    <xf numFmtId="0" fontId="27" fillId="10" borderId="129" xfId="3" applyFill="1" applyBorder="1">
      <alignment vertical="center"/>
    </xf>
    <xf numFmtId="0" fontId="27" fillId="16" borderId="129" xfId="3" applyFill="1" applyBorder="1">
      <alignment vertical="center"/>
    </xf>
    <xf numFmtId="0" fontId="27" fillId="8" borderId="0" xfId="3" applyFill="1" applyBorder="1">
      <alignment vertical="center"/>
    </xf>
    <xf numFmtId="0" fontId="27" fillId="0" borderId="0" xfId="3" applyBorder="1" applyAlignment="1">
      <alignment horizontal="center" vertical="center"/>
    </xf>
    <xf numFmtId="0" fontId="3" fillId="0" borderId="0" xfId="1" applyFont="1" applyFill="1" applyBorder="1" applyAlignment="1" applyProtection="1">
      <alignment vertical="center"/>
      <protection locked="0"/>
    </xf>
    <xf numFmtId="0" fontId="3" fillId="0" borderId="6" xfId="1" applyFont="1" applyFill="1" applyBorder="1" applyAlignment="1">
      <alignment vertical="center"/>
    </xf>
    <xf numFmtId="0" fontId="3" fillId="0" borderId="12" xfId="1" applyFont="1" applyFill="1" applyBorder="1" applyAlignment="1">
      <alignment vertical="center"/>
    </xf>
    <xf numFmtId="0" fontId="3" fillId="0" borderId="2" xfId="1" applyFont="1" applyFill="1" applyBorder="1" applyAlignment="1" applyProtection="1">
      <alignment vertical="center"/>
      <protection locked="0"/>
    </xf>
    <xf numFmtId="0" fontId="27" fillId="9" borderId="5" xfId="3" applyFill="1" applyBorder="1" applyAlignment="1" applyProtection="1">
      <protection locked="0"/>
    </xf>
    <xf numFmtId="0" fontId="27" fillId="9" borderId="6" xfId="3" applyFill="1" applyBorder="1" applyAlignment="1" applyProtection="1">
      <protection locked="0"/>
    </xf>
    <xf numFmtId="0" fontId="27" fillId="9" borderId="0" xfId="3" applyFill="1" applyBorder="1" applyAlignment="1" applyProtection="1">
      <protection locked="0"/>
    </xf>
    <xf numFmtId="0" fontId="27" fillId="9" borderId="1" xfId="3" applyFill="1" applyBorder="1" applyAlignment="1" applyProtection="1">
      <protection locked="0"/>
    </xf>
    <xf numFmtId="0" fontId="3" fillId="0" borderId="6" xfId="1" applyFont="1" applyFill="1" applyBorder="1" applyAlignment="1" applyProtection="1">
      <alignment vertical="center"/>
      <protection locked="0"/>
    </xf>
    <xf numFmtId="0" fontId="37" fillId="9" borderId="1" xfId="3" applyFont="1" applyFill="1" applyBorder="1" applyAlignment="1" applyProtection="1">
      <alignment vertical="center"/>
      <protection locked="0"/>
    </xf>
    <xf numFmtId="0" fontId="37" fillId="9" borderId="0" xfId="3" applyFont="1" applyFill="1" applyBorder="1" applyAlignment="1" applyProtection="1">
      <alignment vertical="center"/>
      <protection locked="0"/>
    </xf>
    <xf numFmtId="0" fontId="1" fillId="9" borderId="1" xfId="3" applyNumberFormat="1" applyFont="1" applyFill="1" applyBorder="1" applyAlignment="1" applyProtection="1">
      <protection locked="0"/>
    </xf>
    <xf numFmtId="0" fontId="1" fillId="9" borderId="0" xfId="3" applyNumberFormat="1" applyFont="1" applyFill="1" applyBorder="1" applyAlignment="1" applyProtection="1">
      <protection locked="0"/>
    </xf>
    <xf numFmtId="0" fontId="1" fillId="9" borderId="11" xfId="3" applyNumberFormat="1" applyFont="1" applyFill="1" applyBorder="1" applyAlignment="1" applyProtection="1">
      <protection locked="0"/>
    </xf>
    <xf numFmtId="0" fontId="1" fillId="9" borderId="12" xfId="3" applyNumberFormat="1" applyFont="1" applyFill="1" applyBorder="1" applyAlignment="1" applyProtection="1">
      <protection locked="0"/>
    </xf>
    <xf numFmtId="0" fontId="3" fillId="0" borderId="54" xfId="1" applyFont="1" applyFill="1" applyBorder="1" applyAlignment="1" applyProtection="1">
      <alignment vertical="center"/>
      <protection locked="0"/>
    </xf>
    <xf numFmtId="0" fontId="3" fillId="0" borderId="83" xfId="1" applyFont="1" applyFill="1" applyBorder="1" applyAlignment="1" applyProtection="1">
      <alignment vertical="center"/>
      <protection locked="0"/>
    </xf>
    <xf numFmtId="0" fontId="3" fillId="0" borderId="37" xfId="1" applyFont="1" applyFill="1" applyBorder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</xf>
    <xf numFmtId="0" fontId="31" fillId="0" borderId="0" xfId="0" applyFont="1" applyProtection="1">
      <alignment vertical="center"/>
    </xf>
    <xf numFmtId="0" fontId="3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3" fillId="0" borderId="0" xfId="0" applyFo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15" fillId="0" borderId="0" xfId="1" applyFont="1" applyBorder="1" applyAlignment="1" applyProtection="1"/>
    <xf numFmtId="0" fontId="5" fillId="0" borderId="0" xfId="1" applyFont="1" applyFill="1" applyAlignment="1" applyProtection="1">
      <alignment vertical="center"/>
    </xf>
    <xf numFmtId="0" fontId="14" fillId="0" borderId="0" xfId="1" applyFont="1" applyFill="1" applyAlignment="1" applyProtection="1">
      <alignment vertical="center"/>
    </xf>
    <xf numFmtId="0" fontId="12" fillId="0" borderId="0" xfId="1" quotePrefix="1" applyFont="1" applyFill="1" applyAlignment="1" applyProtection="1">
      <alignment vertical="center"/>
    </xf>
    <xf numFmtId="0" fontId="7" fillId="0" borderId="0" xfId="1" quotePrefix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vertical="center"/>
    </xf>
    <xf numFmtId="0" fontId="3" fillId="0" borderId="17" xfId="1" applyFont="1" applyFill="1" applyBorder="1" applyAlignment="1" applyProtection="1">
      <alignment vertical="center"/>
    </xf>
    <xf numFmtId="0" fontId="3" fillId="0" borderId="10" xfId="1" applyFont="1" applyFill="1" applyBorder="1" applyAlignment="1" applyProtection="1">
      <alignment vertical="center"/>
    </xf>
    <xf numFmtId="0" fontId="3" fillId="0" borderId="12" xfId="1" applyFont="1" applyFill="1" applyBorder="1" applyAlignment="1" applyProtection="1">
      <alignment vertical="center"/>
    </xf>
    <xf numFmtId="0" fontId="3" fillId="0" borderId="15" xfId="1" applyFont="1" applyFill="1" applyBorder="1" applyAlignment="1" applyProtection="1">
      <alignment vertical="center"/>
    </xf>
    <xf numFmtId="0" fontId="27" fillId="9" borderId="5" xfId="3" applyFill="1" applyBorder="1" applyAlignment="1" applyProtection="1"/>
    <xf numFmtId="0" fontId="27" fillId="9" borderId="6" xfId="3" applyFill="1" applyBorder="1" applyAlignment="1" applyProtection="1"/>
    <xf numFmtId="0" fontId="27" fillId="9" borderId="0" xfId="3" applyFill="1" applyBorder="1" applyAlignment="1" applyProtection="1"/>
    <xf numFmtId="0" fontId="27" fillId="13" borderId="0" xfId="3" applyFill="1" applyBorder="1" applyAlignment="1" applyProtection="1"/>
    <xf numFmtId="0" fontId="3" fillId="13" borderId="0" xfId="1" applyFont="1" applyFill="1" applyAlignment="1" applyProtection="1">
      <alignment vertical="center"/>
    </xf>
    <xf numFmtId="0" fontId="27" fillId="9" borderId="1" xfId="3" applyFill="1" applyBorder="1" applyAlignment="1" applyProtection="1"/>
    <xf numFmtId="0" fontId="3" fillId="0" borderId="6" xfId="1" applyFont="1" applyFill="1" applyBorder="1" applyAlignment="1" applyProtection="1">
      <alignment vertical="center"/>
    </xf>
    <xf numFmtId="0" fontId="3" fillId="0" borderId="7" xfId="1" applyFont="1" applyFill="1" applyBorder="1" applyAlignment="1" applyProtection="1">
      <alignment vertical="center"/>
    </xf>
    <xf numFmtId="0" fontId="3" fillId="0" borderId="8" xfId="1" applyFont="1" applyFill="1" applyBorder="1" applyAlignment="1" applyProtection="1">
      <alignment vertical="center"/>
    </xf>
    <xf numFmtId="0" fontId="37" fillId="9" borderId="1" xfId="3" applyFont="1" applyFill="1" applyBorder="1" applyAlignment="1" applyProtection="1">
      <alignment vertical="center"/>
    </xf>
    <xf numFmtId="0" fontId="37" fillId="9" borderId="0" xfId="3" applyFont="1" applyFill="1" applyBorder="1" applyAlignment="1" applyProtection="1">
      <alignment vertical="center"/>
    </xf>
    <xf numFmtId="0" fontId="37" fillId="9" borderId="0" xfId="3" applyFont="1" applyFill="1" applyBorder="1" applyProtection="1">
      <alignment vertical="center"/>
    </xf>
    <xf numFmtId="0" fontId="1" fillId="9" borderId="1" xfId="3" applyNumberFormat="1" applyFont="1" applyFill="1" applyBorder="1" applyAlignment="1" applyProtection="1"/>
    <xf numFmtId="0" fontId="1" fillId="9" borderId="0" xfId="3" applyNumberFormat="1" applyFont="1" applyFill="1" applyBorder="1" applyAlignment="1" applyProtection="1"/>
    <xf numFmtId="0" fontId="1" fillId="9" borderId="11" xfId="3" applyNumberFormat="1" applyFont="1" applyFill="1" applyBorder="1" applyAlignment="1" applyProtection="1"/>
    <xf numFmtId="0" fontId="1" fillId="9" borderId="12" xfId="3" applyNumberFormat="1" applyFont="1" applyFill="1" applyBorder="1" applyAlignment="1" applyProtection="1"/>
    <xf numFmtId="0" fontId="2" fillId="0" borderId="5" xfId="1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vertical="center"/>
    </xf>
    <xf numFmtId="0" fontId="3" fillId="9" borderId="0" xfId="1" applyFont="1" applyFill="1" applyBorder="1" applyAlignment="1" applyProtection="1">
      <alignment vertical="center"/>
    </xf>
    <xf numFmtId="0" fontId="3" fillId="0" borderId="23" xfId="1" applyFont="1" applyFill="1" applyBorder="1" applyAlignment="1" applyProtection="1">
      <alignment horizontal="right" vertical="center"/>
    </xf>
    <xf numFmtId="0" fontId="2" fillId="0" borderId="4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3" fillId="8" borderId="0" xfId="1" applyFont="1" applyFill="1" applyBorder="1" applyAlignment="1" applyProtection="1">
      <alignment vertical="center"/>
    </xf>
    <xf numFmtId="0" fontId="6" fillId="0" borderId="9" xfId="1" applyFont="1" applyFill="1" applyBorder="1" applyAlignment="1" applyProtection="1">
      <alignment vertical="center"/>
    </xf>
    <xf numFmtId="0" fontId="15" fillId="0" borderId="0" xfId="1" applyFont="1" applyAlignment="1" applyProtection="1"/>
    <xf numFmtId="0" fontId="3" fillId="0" borderId="5" xfId="1" applyFont="1" applyFill="1" applyBorder="1" applyAlignment="1" applyProtection="1">
      <alignment vertical="center"/>
    </xf>
    <xf numFmtId="0" fontId="3" fillId="0" borderId="24" xfId="1" applyFont="1" applyFill="1" applyBorder="1" applyAlignment="1" applyProtection="1">
      <alignment vertical="center"/>
    </xf>
    <xf numFmtId="0" fontId="3" fillId="8" borderId="12" xfId="1" applyFont="1" applyFill="1" applyBorder="1" applyAlignment="1" applyProtection="1">
      <alignment vertical="center"/>
    </xf>
    <xf numFmtId="0" fontId="3" fillId="0" borderId="21" xfId="1" applyFont="1" applyFill="1" applyBorder="1" applyAlignment="1" applyProtection="1">
      <alignment vertical="center"/>
    </xf>
    <xf numFmtId="0" fontId="1" fillId="0" borderId="42" xfId="1" applyFont="1" applyFill="1" applyBorder="1" applyAlignment="1" applyProtection="1"/>
    <xf numFmtId="0" fontId="2" fillId="0" borderId="1" xfId="1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vertical="center"/>
    </xf>
    <xf numFmtId="0" fontId="2" fillId="0" borderId="15" xfId="1" applyFont="1" applyFill="1" applyBorder="1" applyAlignment="1" applyProtection="1">
      <alignment vertical="center"/>
    </xf>
    <xf numFmtId="0" fontId="3" fillId="0" borderId="23" xfId="1" applyFont="1" applyFill="1" applyBorder="1" applyAlignment="1" applyProtection="1">
      <alignment vertical="center"/>
    </xf>
    <xf numFmtId="0" fontId="3" fillId="0" borderId="9" xfId="1" applyFont="1" applyFill="1" applyBorder="1" applyAlignment="1" applyProtection="1">
      <alignment vertical="center"/>
    </xf>
    <xf numFmtId="0" fontId="1" fillId="0" borderId="0" xfId="1" applyFont="1" applyFill="1" applyAlignment="1" applyProtection="1"/>
    <xf numFmtId="0" fontId="3" fillId="0" borderId="13" xfId="1" applyFont="1" applyFill="1" applyBorder="1" applyAlignment="1" applyProtection="1">
      <alignment vertical="center"/>
    </xf>
    <xf numFmtId="0" fontId="3" fillId="0" borderId="42" xfId="1" applyFont="1" applyFill="1" applyBorder="1" applyAlignment="1" applyProtection="1">
      <alignment vertical="center"/>
    </xf>
    <xf numFmtId="0" fontId="3" fillId="0" borderId="5" xfId="1" applyFont="1" applyFill="1" applyBorder="1" applyAlignment="1" applyProtection="1">
      <alignment horizontal="center" vertical="center"/>
    </xf>
    <xf numFmtId="0" fontId="15" fillId="0" borderId="11" xfId="1" applyFont="1" applyBorder="1" applyAlignment="1" applyProtection="1">
      <alignment horizontal="center" vertical="center"/>
    </xf>
    <xf numFmtId="0" fontId="16" fillId="0" borderId="0" xfId="1" applyFont="1" applyFill="1" applyAlignment="1" applyProtection="1">
      <alignment vertical="center"/>
    </xf>
    <xf numFmtId="0" fontId="3" fillId="0" borderId="11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/>
    <xf numFmtId="0" fontId="2" fillId="0" borderId="0" xfId="1" applyFont="1" applyFill="1" applyAlignment="1" applyProtection="1">
      <alignment horizontal="left" vertical="center" wrapText="1"/>
    </xf>
    <xf numFmtId="0" fontId="15" fillId="0" borderId="15" xfId="1" applyFont="1" applyBorder="1" applyAlignment="1" applyProtection="1"/>
    <xf numFmtId="0" fontId="2" fillId="0" borderId="15" xfId="1" applyFont="1" applyFill="1" applyBorder="1" applyAlignment="1" applyProtection="1">
      <alignment horizontal="left" vertical="center" wrapText="1"/>
    </xf>
    <xf numFmtId="0" fontId="12" fillId="0" borderId="44" xfId="1" applyFont="1" applyFill="1" applyBorder="1" applyAlignment="1" applyProtection="1">
      <alignment horizontal="left" vertical="center" indent="1"/>
    </xf>
    <xf numFmtId="0" fontId="15" fillId="0" borderId="45" xfId="1" applyFont="1" applyBorder="1" applyAlignment="1" applyProtection="1">
      <alignment horizontal="left" vertical="center" indent="1"/>
    </xf>
    <xf numFmtId="0" fontId="3" fillId="0" borderId="45" xfId="1" applyFont="1" applyFill="1" applyBorder="1" applyAlignment="1" applyProtection="1">
      <alignment vertical="center"/>
    </xf>
    <xf numFmtId="0" fontId="3" fillId="0" borderId="46" xfId="1" applyFont="1" applyFill="1" applyBorder="1" applyAlignment="1" applyProtection="1">
      <alignment vertical="center"/>
    </xf>
    <xf numFmtId="0" fontId="13" fillId="0" borderId="0" xfId="1" quotePrefix="1" applyFont="1" applyFill="1" applyBorder="1" applyAlignment="1" applyProtection="1">
      <alignment horizontal="left" vertical="center"/>
    </xf>
    <xf numFmtId="0" fontId="13" fillId="0" borderId="0" xfId="1" applyFont="1" applyFill="1" applyBorder="1" applyAlignment="1" applyProtection="1">
      <alignment vertical="center"/>
    </xf>
    <xf numFmtId="0" fontId="3" fillId="0" borderId="48" xfId="1" applyFont="1" applyFill="1" applyBorder="1" applyAlignment="1" applyProtection="1">
      <alignment vertical="center"/>
    </xf>
    <xf numFmtId="0" fontId="3" fillId="0" borderId="30" xfId="1" applyFont="1" applyFill="1" applyBorder="1" applyAlignment="1" applyProtection="1">
      <alignment vertical="center"/>
    </xf>
    <xf numFmtId="0" fontId="3" fillId="0" borderId="47" xfId="1" applyFont="1" applyFill="1" applyBorder="1" applyAlignment="1" applyProtection="1">
      <alignment vertical="center"/>
    </xf>
    <xf numFmtId="0" fontId="2" fillId="0" borderId="48" xfId="1" applyFont="1" applyFill="1" applyBorder="1" applyAlignment="1" applyProtection="1">
      <alignment vertical="center"/>
    </xf>
    <xf numFmtId="0" fontId="2" fillId="0" borderId="30" xfId="1" applyFont="1" applyFill="1" applyBorder="1" applyAlignment="1" applyProtection="1">
      <alignment vertical="center"/>
    </xf>
    <xf numFmtId="0" fontId="3" fillId="0" borderId="51" xfId="1" applyFont="1" applyFill="1" applyBorder="1" applyAlignment="1" applyProtection="1">
      <alignment vertical="center"/>
    </xf>
    <xf numFmtId="0" fontId="3" fillId="0" borderId="99" xfId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54" xfId="1" applyFont="1" applyFill="1" applyBorder="1" applyAlignment="1" applyProtection="1">
      <alignment vertical="center"/>
    </xf>
    <xf numFmtId="0" fontId="3" fillId="0" borderId="100" xfId="1" applyFont="1" applyFill="1" applyBorder="1" applyAlignment="1" applyProtection="1">
      <alignment horizontal="right" vertical="center"/>
    </xf>
    <xf numFmtId="0" fontId="3" fillId="0" borderId="59" xfId="1" applyFont="1" applyFill="1" applyBorder="1" applyAlignment="1" applyProtection="1">
      <alignment vertical="center"/>
    </xf>
    <xf numFmtId="0" fontId="3" fillId="0" borderId="101" xfId="1" applyFont="1" applyFill="1" applyBorder="1" applyAlignment="1" applyProtection="1">
      <alignment horizontal="right" vertical="center"/>
    </xf>
    <xf numFmtId="0" fontId="3" fillId="0" borderId="10" xfId="1" applyFont="1" applyFill="1" applyBorder="1" applyAlignment="1" applyProtection="1">
      <alignment horizontal="right" vertical="center"/>
    </xf>
    <xf numFmtId="0" fontId="13" fillId="0" borderId="15" xfId="1" applyFont="1" applyFill="1" applyBorder="1" applyAlignment="1" applyProtection="1">
      <alignment horizontal="center" vertical="center"/>
    </xf>
    <xf numFmtId="0" fontId="15" fillId="0" borderId="15" xfId="1" applyFont="1" applyBorder="1" applyAlignment="1" applyProtection="1">
      <alignment horizontal="center"/>
    </xf>
    <xf numFmtId="0" fontId="3" fillId="6" borderId="107" xfId="1" applyFont="1" applyFill="1" applyBorder="1" applyAlignment="1" applyProtection="1">
      <alignment vertical="center"/>
    </xf>
    <xf numFmtId="0" fontId="3" fillId="6" borderId="68" xfId="1" applyFont="1" applyFill="1" applyBorder="1" applyAlignment="1" applyProtection="1">
      <alignment vertical="center"/>
    </xf>
    <xf numFmtId="0" fontId="3" fillId="6" borderId="72" xfId="1" applyFont="1" applyFill="1" applyBorder="1" applyAlignment="1" applyProtection="1">
      <alignment vertical="center"/>
    </xf>
    <xf numFmtId="0" fontId="3" fillId="0" borderId="68" xfId="1" applyFont="1" applyFill="1" applyBorder="1" applyAlignment="1" applyProtection="1">
      <alignment vertical="center"/>
    </xf>
    <xf numFmtId="0" fontId="3" fillId="0" borderId="165" xfId="1" applyFont="1" applyFill="1" applyBorder="1" applyAlignment="1" applyProtection="1">
      <alignment vertical="center"/>
    </xf>
    <xf numFmtId="0" fontId="3" fillId="3" borderId="15" xfId="1" applyFont="1" applyFill="1" applyBorder="1" applyAlignment="1" applyProtection="1">
      <alignment horizontal="left" vertical="center"/>
    </xf>
    <xf numFmtId="0" fontId="3" fillId="3" borderId="68" xfId="1" applyFont="1" applyFill="1" applyBorder="1" applyAlignment="1" applyProtection="1">
      <alignment horizontal="left" vertical="center"/>
    </xf>
    <xf numFmtId="0" fontId="3" fillId="3" borderId="70" xfId="1" applyFont="1" applyFill="1" applyBorder="1" applyAlignment="1" applyProtection="1">
      <alignment vertical="center"/>
    </xf>
    <xf numFmtId="0" fontId="3" fillId="3" borderId="68" xfId="1" applyFont="1" applyFill="1" applyBorder="1" applyAlignment="1" applyProtection="1">
      <alignment vertical="center"/>
    </xf>
    <xf numFmtId="0" fontId="3" fillId="3" borderId="71" xfId="1" applyFont="1" applyFill="1" applyBorder="1" applyAlignment="1" applyProtection="1">
      <alignment vertical="center"/>
    </xf>
    <xf numFmtId="0" fontId="3" fillId="3" borderId="72" xfId="1" applyFont="1" applyFill="1" applyBorder="1" applyAlignment="1" applyProtection="1">
      <alignment vertical="center"/>
    </xf>
    <xf numFmtId="0" fontId="3" fillId="3" borderId="67" xfId="1" applyFont="1" applyFill="1" applyBorder="1" applyAlignment="1" applyProtection="1">
      <alignment horizontal="left" vertical="center"/>
    </xf>
    <xf numFmtId="0" fontId="3" fillId="0" borderId="102" xfId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right" vertical="center"/>
    </xf>
    <xf numFmtId="176" fontId="3" fillId="0" borderId="0" xfId="1" applyNumberFormat="1" applyFont="1" applyFill="1" applyBorder="1" applyAlignment="1" applyProtection="1">
      <alignment vertical="center"/>
    </xf>
    <xf numFmtId="0" fontId="3" fillId="0" borderId="5" xfId="1" quotePrefix="1" applyFont="1" applyFill="1" applyBorder="1" applyAlignment="1" applyProtection="1">
      <alignment horizontal="left" vertical="center"/>
    </xf>
    <xf numFmtId="0" fontId="3" fillId="0" borderId="0" xfId="1" quotePrefix="1" applyFont="1" applyFill="1" applyBorder="1" applyAlignment="1" applyProtection="1">
      <alignment horizontal="left" vertical="center"/>
    </xf>
    <xf numFmtId="0" fontId="4" fillId="0" borderId="8" xfId="1" applyFont="1" applyFill="1" applyBorder="1" applyAlignment="1" applyProtection="1">
      <alignment horizontal="center" vertical="center"/>
    </xf>
    <xf numFmtId="0" fontId="21" fillId="0" borderId="8" xfId="1" applyFont="1" applyFill="1" applyBorder="1" applyAlignment="1" applyProtection="1">
      <alignment horizontal="center" vertical="center"/>
    </xf>
    <xf numFmtId="0" fontId="3" fillId="0" borderId="1" xfId="1" quotePrefix="1" applyFont="1" applyFill="1" applyBorder="1" applyAlignment="1" applyProtection="1">
      <alignment horizontal="left" vertical="center"/>
    </xf>
    <xf numFmtId="0" fontId="3" fillId="4" borderId="8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4" borderId="8" xfId="1" applyFont="1" applyFill="1" applyBorder="1" applyAlignment="1" applyProtection="1">
      <alignment horizontal="center" vertical="center"/>
    </xf>
    <xf numFmtId="0" fontId="8" fillId="0" borderId="30" xfId="1" applyFont="1" applyBorder="1" applyAlignment="1" applyProtection="1">
      <alignment horizontal="center" vertical="center"/>
    </xf>
    <xf numFmtId="0" fontId="6" fillId="2" borderId="31" xfId="1" applyFont="1" applyFill="1" applyBorder="1" applyAlignment="1" applyProtection="1">
      <alignment vertical="center"/>
    </xf>
    <xf numFmtId="0" fontId="6" fillId="2" borderId="32" xfId="1" applyFont="1" applyFill="1" applyBorder="1" applyAlignment="1" applyProtection="1">
      <alignment vertical="center"/>
    </xf>
    <xf numFmtId="0" fontId="3" fillId="2" borderId="32" xfId="1" applyFont="1" applyFill="1" applyBorder="1" applyAlignment="1" applyProtection="1">
      <alignment vertical="center"/>
    </xf>
    <xf numFmtId="0" fontId="3" fillId="2" borderId="33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6" fillId="2" borderId="34" xfId="1" applyFont="1" applyFill="1" applyBorder="1" applyAlignment="1" applyProtection="1">
      <alignment vertical="center"/>
    </xf>
    <xf numFmtId="0" fontId="6" fillId="2" borderId="35" xfId="1" applyFont="1" applyFill="1" applyBorder="1" applyAlignment="1" applyProtection="1">
      <alignment vertical="center"/>
    </xf>
    <xf numFmtId="0" fontId="3" fillId="2" borderId="35" xfId="1" applyFont="1" applyFill="1" applyBorder="1" applyAlignment="1" applyProtection="1">
      <alignment vertical="center"/>
    </xf>
    <xf numFmtId="0" fontId="3" fillId="2" borderId="36" xfId="1" applyFont="1" applyFill="1" applyBorder="1" applyAlignment="1" applyProtection="1">
      <alignment vertical="center"/>
    </xf>
    <xf numFmtId="0" fontId="3" fillId="0" borderId="19" xfId="1" applyFont="1" applyFill="1" applyBorder="1" applyAlignment="1" applyProtection="1">
      <alignment vertical="center"/>
    </xf>
    <xf numFmtId="0" fontId="3" fillId="0" borderId="79" xfId="1" applyFont="1" applyFill="1" applyBorder="1" applyAlignment="1" applyProtection="1">
      <alignment vertical="center"/>
    </xf>
    <xf numFmtId="0" fontId="3" fillId="0" borderId="73" xfId="1" applyFont="1" applyFill="1" applyBorder="1" applyAlignment="1" applyProtection="1">
      <alignment vertical="center"/>
    </xf>
    <xf numFmtId="0" fontId="3" fillId="0" borderId="74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1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center" vertical="center"/>
    </xf>
    <xf numFmtId="0" fontId="3" fillId="0" borderId="28" xfId="1" applyFont="1" applyFill="1" applyBorder="1" applyAlignment="1" applyProtection="1">
      <alignment vertical="center"/>
    </xf>
    <xf numFmtId="0" fontId="3" fillId="0" borderId="77" xfId="1" applyFont="1" applyFill="1" applyBorder="1" applyAlignment="1" applyProtection="1">
      <alignment vertical="center"/>
    </xf>
    <xf numFmtId="0" fontId="3" fillId="0" borderId="78" xfId="1" applyFont="1" applyFill="1" applyBorder="1" applyAlignment="1" applyProtection="1">
      <alignment vertical="center"/>
    </xf>
    <xf numFmtId="0" fontId="3" fillId="3" borderId="0" xfId="1" applyFont="1" applyFill="1" applyBorder="1" applyAlignment="1" applyProtection="1">
      <alignment vertical="center"/>
    </xf>
    <xf numFmtId="0" fontId="3" fillId="3" borderId="1" xfId="1" applyFont="1" applyFill="1" applyBorder="1" applyAlignment="1" applyProtection="1">
      <alignment vertical="center"/>
    </xf>
    <xf numFmtId="0" fontId="3" fillId="3" borderId="79" xfId="1" applyFont="1" applyFill="1" applyBorder="1" applyAlignment="1" applyProtection="1">
      <alignment vertical="center"/>
    </xf>
    <xf numFmtId="0" fontId="3" fillId="0" borderId="8" xfId="1" applyFont="1" applyFill="1" applyBorder="1" applyAlignment="1" applyProtection="1">
      <alignment horizontal="right" vertical="center"/>
    </xf>
    <xf numFmtId="0" fontId="3" fillId="10" borderId="10" xfId="1" applyFont="1" applyFill="1" applyBorder="1" applyAlignment="1" applyProtection="1">
      <alignment vertical="center"/>
    </xf>
    <xf numFmtId="0" fontId="3" fillId="0" borderId="12" xfId="1" applyFont="1" applyFill="1" applyBorder="1" applyAlignment="1" applyProtection="1">
      <alignment horizontal="right" vertical="center"/>
    </xf>
    <xf numFmtId="0" fontId="3" fillId="0" borderId="13" xfId="1" applyFont="1" applyFill="1" applyBorder="1" applyAlignment="1" applyProtection="1">
      <alignment horizontal="right" vertical="center"/>
    </xf>
    <xf numFmtId="0" fontId="3" fillId="3" borderId="12" xfId="1" applyFont="1" applyFill="1" applyBorder="1" applyAlignment="1" applyProtection="1">
      <alignment vertical="center"/>
    </xf>
    <xf numFmtId="0" fontId="3" fillId="0" borderId="83" xfId="1" applyFont="1" applyFill="1" applyBorder="1" applyAlignment="1" applyProtection="1">
      <alignment vertical="center"/>
    </xf>
    <xf numFmtId="0" fontId="3" fillId="0" borderId="87" xfId="1" applyFont="1" applyFill="1" applyBorder="1" applyAlignment="1" applyProtection="1">
      <alignment horizontal="right" vertical="center"/>
    </xf>
    <xf numFmtId="0" fontId="3" fillId="10" borderId="21" xfId="1" applyFont="1" applyFill="1" applyBorder="1" applyAlignment="1" applyProtection="1">
      <alignment horizontal="right" vertical="center"/>
    </xf>
    <xf numFmtId="0" fontId="3" fillId="5" borderId="0" xfId="1" applyFont="1" applyFill="1" applyBorder="1" applyAlignment="1" applyProtection="1">
      <alignment vertical="center"/>
    </xf>
    <xf numFmtId="0" fontId="3" fillId="3" borderId="6" xfId="1" applyFont="1" applyFill="1" applyBorder="1" applyAlignment="1" applyProtection="1">
      <alignment vertical="center"/>
    </xf>
    <xf numFmtId="0" fontId="3" fillId="3" borderId="7" xfId="1" applyFont="1" applyFill="1" applyBorder="1" applyAlignment="1" applyProtection="1">
      <alignment vertical="center"/>
    </xf>
    <xf numFmtId="0" fontId="3" fillId="10" borderId="22" xfId="1" applyFont="1" applyFill="1" applyBorder="1" applyAlignment="1" applyProtection="1">
      <alignment vertical="center"/>
    </xf>
    <xf numFmtId="0" fontId="3" fillId="5" borderId="12" xfId="1" applyFont="1" applyFill="1" applyBorder="1" applyAlignment="1" applyProtection="1">
      <alignment vertical="center"/>
    </xf>
    <xf numFmtId="0" fontId="3" fillId="3" borderId="20" xfId="1" applyFont="1" applyFill="1" applyBorder="1" applyAlignment="1" applyProtection="1">
      <alignment vertical="center"/>
    </xf>
    <xf numFmtId="0" fontId="3" fillId="3" borderId="7" xfId="1" applyFont="1" applyFill="1" applyBorder="1" applyAlignment="1" applyProtection="1">
      <alignment horizontal="right" vertical="center"/>
    </xf>
    <xf numFmtId="0" fontId="3" fillId="3" borderId="13" xfId="1" applyFont="1" applyFill="1" applyBorder="1" applyAlignment="1" applyProtection="1">
      <alignment horizontal="right" vertical="center"/>
    </xf>
    <xf numFmtId="0" fontId="3" fillId="3" borderId="5" xfId="1" applyFont="1" applyFill="1" applyBorder="1" applyAlignment="1" applyProtection="1">
      <alignment vertical="center"/>
    </xf>
    <xf numFmtId="0" fontId="3" fillId="3" borderId="8" xfId="1" applyFont="1" applyFill="1" applyBorder="1" applyAlignment="1" applyProtection="1">
      <alignment horizontal="right" vertical="center"/>
    </xf>
    <xf numFmtId="0" fontId="3" fillId="5" borderId="8" xfId="1" applyFont="1" applyFill="1" applyBorder="1" applyAlignment="1" applyProtection="1">
      <alignment horizontal="right" vertical="center"/>
    </xf>
    <xf numFmtId="0" fontId="3" fillId="5" borderId="13" xfId="1" applyFont="1" applyFill="1" applyBorder="1" applyAlignment="1" applyProtection="1">
      <alignment horizontal="right" vertical="center"/>
    </xf>
    <xf numFmtId="0" fontId="3" fillId="0" borderId="19" xfId="1" applyFont="1" applyFill="1" applyBorder="1" applyAlignment="1" applyProtection="1">
      <alignment horizontal="right" vertical="center"/>
    </xf>
    <xf numFmtId="0" fontId="3" fillId="0" borderId="37" xfId="1" applyFont="1" applyFill="1" applyBorder="1" applyAlignment="1" applyProtection="1">
      <alignment vertical="center"/>
    </xf>
    <xf numFmtId="0" fontId="3" fillId="0" borderId="95" xfId="1" applyFont="1" applyFill="1" applyBorder="1" applyAlignment="1" applyProtection="1">
      <alignment horizontal="right" vertical="center"/>
    </xf>
    <xf numFmtId="0" fontId="3" fillId="10" borderId="10" xfId="1" applyFont="1" applyFill="1" applyBorder="1" applyAlignment="1" applyProtection="1">
      <alignment horizontal="right" vertical="center"/>
    </xf>
    <xf numFmtId="0" fontId="3" fillId="0" borderId="7" xfId="1" applyFont="1" applyFill="1" applyBorder="1" applyAlignment="1" applyProtection="1">
      <alignment horizontal="right" vertical="center"/>
    </xf>
    <xf numFmtId="0" fontId="3" fillId="0" borderId="55" xfId="1" applyFont="1" applyFill="1" applyBorder="1" applyAlignment="1" applyProtection="1">
      <alignment horizontal="right" vertical="center"/>
    </xf>
    <xf numFmtId="0" fontId="3" fillId="0" borderId="14" xfId="1" applyFont="1" applyFill="1" applyBorder="1" applyAlignment="1" applyProtection="1">
      <alignment vertical="center"/>
    </xf>
    <xf numFmtId="0" fontId="3" fillId="0" borderId="96" xfId="1" applyFont="1" applyFill="1" applyBorder="1" applyAlignment="1" applyProtection="1">
      <alignment horizontal="right" vertical="center"/>
    </xf>
    <xf numFmtId="0" fontId="3" fillId="3" borderId="69" xfId="1" applyFont="1" applyFill="1" applyBorder="1" applyAlignment="1" applyProtection="1">
      <alignment vertical="center"/>
    </xf>
    <xf numFmtId="0" fontId="3" fillId="3" borderId="15" xfId="1" applyFont="1" applyFill="1" applyBorder="1" applyAlignment="1" applyProtection="1">
      <alignment vertical="center"/>
    </xf>
    <xf numFmtId="0" fontId="3" fillId="3" borderId="23" xfId="1" applyFont="1" applyFill="1" applyBorder="1" applyAlignment="1" applyProtection="1">
      <alignment vertical="center"/>
    </xf>
    <xf numFmtId="0" fontId="3" fillId="0" borderId="15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right" vertical="center"/>
    </xf>
    <xf numFmtId="0" fontId="3" fillId="3" borderId="40" xfId="1" applyFont="1" applyFill="1" applyBorder="1" applyAlignment="1" applyProtection="1">
      <alignment vertical="center"/>
    </xf>
    <xf numFmtId="0" fontId="3" fillId="3" borderId="96" xfId="1" applyFont="1" applyFill="1" applyBorder="1" applyAlignment="1" applyProtection="1">
      <alignment vertical="center"/>
    </xf>
    <xf numFmtId="0" fontId="3" fillId="10" borderId="16" xfId="1" applyFont="1" applyFill="1" applyBorder="1" applyAlignment="1" applyProtection="1">
      <alignment horizontal="right" vertical="center"/>
    </xf>
    <xf numFmtId="0" fontId="3" fillId="0" borderId="97" xfId="1" applyFont="1" applyFill="1" applyBorder="1" applyAlignment="1" applyProtection="1">
      <alignment vertical="center"/>
    </xf>
    <xf numFmtId="0" fontId="3" fillId="0" borderId="4" xfId="1" applyFont="1" applyFill="1" applyBorder="1" applyAlignment="1" applyProtection="1">
      <alignment vertical="center"/>
    </xf>
    <xf numFmtId="0" fontId="3" fillId="0" borderId="3" xfId="1" applyFont="1" applyFill="1" applyBorder="1" applyAlignment="1" applyProtection="1">
      <alignment vertical="center"/>
    </xf>
    <xf numFmtId="0" fontId="3" fillId="0" borderId="0" xfId="1" quotePrefix="1" applyFont="1" applyFill="1" applyAlignment="1" applyProtection="1">
      <alignment horizontal="left" vertical="center"/>
    </xf>
    <xf numFmtId="0" fontId="3" fillId="0" borderId="12" xfId="1" quotePrefix="1" applyFont="1" applyFill="1" applyBorder="1" applyAlignment="1" applyProtection="1">
      <alignment horizontal="left" vertical="center"/>
    </xf>
    <xf numFmtId="0" fontId="20" fillId="0" borderId="0" xfId="1" applyFont="1" applyFill="1" applyAlignment="1" applyProtection="1">
      <alignment vertical="center"/>
    </xf>
    <xf numFmtId="0" fontId="15" fillId="0" borderId="0" xfId="1" applyFont="1" applyBorder="1" applyAlignment="1"/>
    <xf numFmtId="0" fontId="2" fillId="0" borderId="0" xfId="1" applyFont="1" applyFill="1" applyAlignment="1">
      <alignment horizontal="left" vertical="center" wrapText="1"/>
    </xf>
    <xf numFmtId="0" fontId="2" fillId="0" borderId="15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/>
    </xf>
    <xf numFmtId="0" fontId="15" fillId="0" borderId="0" xfId="1" applyFont="1" applyAlignment="1"/>
    <xf numFmtId="0" fontId="3" fillId="0" borderId="6" xfId="1" applyFont="1" applyFill="1" applyBorder="1" applyAlignment="1" applyProtection="1">
      <alignment vertical="center"/>
    </xf>
    <xf numFmtId="0" fontId="45" fillId="13" borderId="0" xfId="3" applyFont="1" applyFill="1" applyBorder="1" applyProtection="1">
      <alignment vertical="center"/>
    </xf>
    <xf numFmtId="0" fontId="46" fillId="0" borderId="0" xfId="1" applyFont="1" applyFill="1" applyAlignment="1" applyProtection="1">
      <alignment vertical="center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49" xfId="1" applyFont="1" applyFill="1" applyBorder="1" applyAlignment="1" applyProtection="1">
      <alignment horizontal="center" vertical="center"/>
    </xf>
    <xf numFmtId="0" fontId="3" fillId="0" borderId="30" xfId="1" applyFont="1" applyFill="1" applyBorder="1" applyAlignment="1" applyProtection="1">
      <alignment horizontal="center" vertical="center"/>
    </xf>
    <xf numFmtId="0" fontId="1" fillId="0" borderId="30" xfId="1" applyFont="1" applyFill="1" applyBorder="1" applyProtection="1"/>
    <xf numFmtId="0" fontId="3" fillId="0" borderId="6" xfId="1" applyFont="1" applyFill="1" applyBorder="1" applyAlignment="1" applyProtection="1">
      <alignment vertical="center"/>
    </xf>
    <xf numFmtId="0" fontId="3" fillId="0" borderId="12" xfId="1" applyFont="1" applyFill="1" applyBorder="1" applyAlignment="1" applyProtection="1">
      <alignment vertical="center"/>
    </xf>
    <xf numFmtId="0" fontId="3" fillId="3" borderId="20" xfId="1" applyFont="1" applyFill="1" applyBorder="1" applyAlignment="1" applyProtection="1">
      <alignment horizontal="left" vertical="center"/>
    </xf>
    <xf numFmtId="0" fontId="3" fillId="3" borderId="0" xfId="1" applyFont="1" applyFill="1" applyBorder="1" applyAlignment="1" applyProtection="1">
      <alignment horizontal="left" vertical="center"/>
    </xf>
    <xf numFmtId="0" fontId="3" fillId="3" borderId="8" xfId="1" applyFont="1" applyFill="1" applyBorder="1" applyAlignment="1" applyProtection="1">
      <alignment horizontal="left" vertical="center"/>
    </xf>
    <xf numFmtId="0" fontId="3" fillId="3" borderId="69" xfId="1" applyFont="1" applyFill="1" applyBorder="1" applyAlignment="1" applyProtection="1">
      <alignment horizontal="left" vertical="center"/>
    </xf>
    <xf numFmtId="0" fontId="3" fillId="3" borderId="23" xfId="1" applyFont="1" applyFill="1" applyBorder="1" applyAlignment="1" applyProtection="1">
      <alignment horizontal="left" vertical="center"/>
    </xf>
    <xf numFmtId="0" fontId="1" fillId="0" borderId="2" xfId="1" applyFont="1" applyBorder="1" applyAlignment="1" applyProtection="1"/>
    <xf numFmtId="0" fontId="1" fillId="0" borderId="12" xfId="1" applyFont="1" applyBorder="1" applyAlignment="1" applyProtection="1"/>
    <xf numFmtId="0" fontId="1" fillId="0" borderId="1" xfId="1" applyFont="1" applyBorder="1" applyAlignment="1" applyProtection="1"/>
    <xf numFmtId="0" fontId="1" fillId="0" borderId="48" xfId="1" applyFont="1" applyBorder="1" applyProtection="1"/>
    <xf numFmtId="0" fontId="1" fillId="0" borderId="30" xfId="1" applyFont="1" applyBorder="1" applyProtection="1"/>
    <xf numFmtId="0" fontId="1" fillId="0" borderId="47" xfId="1" applyFont="1" applyBorder="1" applyProtection="1"/>
    <xf numFmtId="0" fontId="1" fillId="0" borderId="98" xfId="1" applyFont="1" applyFill="1" applyBorder="1" applyProtection="1"/>
    <xf numFmtId="0" fontId="1" fillId="0" borderId="15" xfId="1" applyFont="1" applyFill="1" applyBorder="1" applyAlignment="1" applyProtection="1">
      <alignment horizontal="right"/>
    </xf>
    <xf numFmtId="0" fontId="3" fillId="0" borderId="6" xfId="1" applyFont="1" applyFill="1" applyBorder="1" applyAlignment="1" applyProtection="1">
      <alignment vertical="center"/>
    </xf>
    <xf numFmtId="0" fontId="3" fillId="0" borderId="12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30" xfId="1" applyFont="1" applyFill="1" applyBorder="1" applyAlignment="1" applyProtection="1">
      <alignment horizontal="center" vertical="center"/>
    </xf>
    <xf numFmtId="0" fontId="3" fillId="0" borderId="49" xfId="1" applyFont="1" applyFill="1" applyBorder="1" applyAlignment="1" applyProtection="1">
      <alignment horizontal="center" vertical="center"/>
    </xf>
    <xf numFmtId="0" fontId="1" fillId="0" borderId="30" xfId="1" applyFont="1" applyFill="1" applyBorder="1" applyProtection="1"/>
    <xf numFmtId="177" fontId="3" fillId="0" borderId="2" xfId="1" applyNumberFormat="1" applyFont="1" applyFill="1" applyBorder="1" applyAlignment="1">
      <alignment vertical="center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49" xfId="1" applyFont="1" applyFill="1" applyBorder="1" applyAlignment="1" applyProtection="1">
      <alignment horizontal="center" vertical="center"/>
    </xf>
    <xf numFmtId="0" fontId="3" fillId="0" borderId="30" xfId="1" applyFont="1" applyFill="1" applyBorder="1" applyAlignment="1" applyProtection="1">
      <alignment horizontal="center" vertical="center"/>
    </xf>
    <xf numFmtId="0" fontId="1" fillId="0" borderId="30" xfId="1" applyFont="1" applyFill="1" applyBorder="1" applyProtection="1"/>
    <xf numFmtId="0" fontId="3" fillId="0" borderId="6" xfId="1" applyFont="1" applyFill="1" applyBorder="1" applyAlignment="1" applyProtection="1">
      <alignment vertical="center"/>
    </xf>
    <xf numFmtId="0" fontId="3" fillId="0" borderId="12" xfId="1" applyFont="1" applyFill="1" applyBorder="1" applyAlignment="1" applyProtection="1">
      <alignment vertical="center"/>
    </xf>
    <xf numFmtId="0" fontId="3" fillId="0" borderId="6" xfId="1" applyFont="1" applyFill="1" applyBorder="1" applyAlignment="1" applyProtection="1">
      <alignment vertical="center"/>
    </xf>
    <xf numFmtId="0" fontId="3" fillId="0" borderId="12" xfId="1" applyFont="1" applyFill="1" applyBorder="1" applyAlignment="1" applyProtection="1">
      <alignment vertical="center"/>
    </xf>
    <xf numFmtId="0" fontId="3" fillId="3" borderId="50" xfId="1" applyFont="1" applyFill="1" applyBorder="1" applyAlignment="1" applyProtection="1">
      <alignment horizontal="center" vertical="center" shrinkToFit="1"/>
    </xf>
    <xf numFmtId="0" fontId="3" fillId="3" borderId="51" xfId="1" applyFont="1" applyFill="1" applyBorder="1" applyAlignment="1" applyProtection="1">
      <alignment horizontal="center" vertical="center" shrinkToFit="1"/>
    </xf>
    <xf numFmtId="0" fontId="3" fillId="3" borderId="52" xfId="1" applyFont="1" applyFill="1" applyBorder="1" applyAlignment="1" applyProtection="1">
      <alignment horizontal="center" vertical="center" shrinkToFit="1"/>
    </xf>
    <xf numFmtId="0" fontId="3" fillId="3" borderId="53" xfId="1" applyFont="1" applyFill="1" applyBorder="1" applyAlignment="1" applyProtection="1">
      <alignment horizontal="center" vertical="center" shrinkToFit="1"/>
    </xf>
    <xf numFmtId="0" fontId="3" fillId="3" borderId="54" xfId="1" applyFont="1" applyFill="1" applyBorder="1" applyAlignment="1" applyProtection="1">
      <alignment horizontal="center" vertical="center" shrinkToFit="1"/>
    </xf>
    <xf numFmtId="0" fontId="3" fillId="3" borderId="55" xfId="1" applyFont="1" applyFill="1" applyBorder="1" applyAlignment="1" applyProtection="1">
      <alignment horizontal="center" vertical="center" shrinkToFit="1"/>
    </xf>
    <xf numFmtId="0" fontId="3" fillId="0" borderId="17" xfId="1" applyFont="1" applyFill="1" applyBorder="1" applyAlignment="1" applyProtection="1">
      <alignment vertical="center"/>
      <protection locked="0"/>
    </xf>
    <xf numFmtId="0" fontId="3" fillId="0" borderId="10" xfId="1" applyFont="1" applyFill="1" applyBorder="1" applyAlignment="1" applyProtection="1">
      <alignment vertical="center"/>
      <protection locked="0"/>
    </xf>
    <xf numFmtId="0" fontId="3" fillId="0" borderId="15" xfId="1" applyFont="1" applyFill="1" applyBorder="1" applyAlignment="1" applyProtection="1">
      <alignment vertical="center"/>
      <protection locked="0"/>
    </xf>
    <xf numFmtId="0" fontId="3" fillId="0" borderId="16" xfId="1" applyFont="1" applyFill="1" applyBorder="1" applyAlignment="1" applyProtection="1">
      <alignment vertical="center"/>
      <protection locked="0"/>
    </xf>
    <xf numFmtId="0" fontId="3" fillId="13" borderId="10" xfId="1" applyFont="1" applyFill="1" applyBorder="1" applyAlignment="1" applyProtection="1">
      <alignment vertical="center"/>
    </xf>
    <xf numFmtId="0" fontId="3" fillId="13" borderId="21" xfId="1" applyFont="1" applyFill="1" applyBorder="1" applyAlignment="1" applyProtection="1">
      <alignment horizontal="right" vertical="center"/>
    </xf>
    <xf numFmtId="0" fontId="3" fillId="13" borderId="22" xfId="1" applyFont="1" applyFill="1" applyBorder="1" applyAlignment="1" applyProtection="1">
      <alignment vertical="center"/>
    </xf>
    <xf numFmtId="0" fontId="3" fillId="13" borderId="17" xfId="1" applyFont="1" applyFill="1" applyBorder="1" applyAlignment="1" applyProtection="1">
      <alignment vertical="center"/>
    </xf>
    <xf numFmtId="0" fontId="3" fillId="13" borderId="10" xfId="1" applyFont="1" applyFill="1" applyBorder="1" applyAlignment="1" applyProtection="1">
      <alignment horizontal="right" vertical="center"/>
    </xf>
    <xf numFmtId="0" fontId="3" fillId="13" borderId="16" xfId="1" applyFont="1" applyFill="1" applyBorder="1" applyAlignment="1" applyProtection="1">
      <alignment horizontal="right" vertical="center"/>
    </xf>
    <xf numFmtId="0" fontId="3" fillId="3" borderId="51" xfId="1" applyFont="1" applyFill="1" applyBorder="1" applyAlignment="1" applyProtection="1">
      <alignment vertical="center"/>
    </xf>
    <xf numFmtId="0" fontId="3" fillId="3" borderId="52" xfId="1" applyFont="1" applyFill="1" applyBorder="1" applyAlignment="1" applyProtection="1">
      <alignment vertical="center"/>
    </xf>
    <xf numFmtId="0" fontId="3" fillId="3" borderId="13" xfId="1" applyFont="1" applyFill="1" applyBorder="1" applyAlignment="1" applyProtection="1">
      <alignment vertical="center"/>
    </xf>
    <xf numFmtId="0" fontId="3" fillId="3" borderId="11" xfId="1" applyFont="1" applyFill="1" applyBorder="1" applyAlignment="1" applyProtection="1">
      <alignment vertical="center"/>
    </xf>
    <xf numFmtId="0" fontId="3" fillId="3" borderId="82" xfId="1" applyFont="1" applyFill="1" applyBorder="1" applyAlignment="1" applyProtection="1">
      <alignment vertical="center"/>
    </xf>
    <xf numFmtId="0" fontId="3" fillId="5" borderId="1" xfId="1" applyFont="1" applyFill="1" applyBorder="1" applyAlignment="1" applyProtection="1">
      <alignment vertical="center"/>
    </xf>
    <xf numFmtId="0" fontId="3" fillId="5" borderId="79" xfId="1" applyFont="1" applyFill="1" applyBorder="1" applyAlignment="1" applyProtection="1">
      <alignment vertical="center"/>
    </xf>
    <xf numFmtId="0" fontId="3" fillId="5" borderId="11" xfId="1" applyFont="1" applyFill="1" applyBorder="1" applyAlignment="1" applyProtection="1">
      <alignment vertical="center"/>
    </xf>
    <xf numFmtId="0" fontId="3" fillId="5" borderId="82" xfId="1" applyFont="1" applyFill="1" applyBorder="1" applyAlignment="1" applyProtection="1">
      <alignment vertical="center"/>
    </xf>
    <xf numFmtId="0" fontId="3" fillId="3" borderId="8" xfId="1" applyFont="1" applyFill="1" applyBorder="1" applyAlignment="1" applyProtection="1">
      <alignment vertical="center"/>
    </xf>
    <xf numFmtId="0" fontId="3" fillId="3" borderId="80" xfId="1" applyFont="1" applyFill="1" applyBorder="1" applyAlignment="1" applyProtection="1">
      <alignment horizontal="left" vertical="center"/>
    </xf>
    <xf numFmtId="0" fontId="3" fillId="3" borderId="12" xfId="1" applyFont="1" applyFill="1" applyBorder="1" applyAlignment="1" applyProtection="1">
      <alignment horizontal="left" vertical="center"/>
    </xf>
    <xf numFmtId="0" fontId="3" fillId="3" borderId="13" xfId="1" applyFont="1" applyFill="1" applyBorder="1" applyAlignment="1" applyProtection="1">
      <alignment horizontal="left" vertical="center"/>
    </xf>
    <xf numFmtId="0" fontId="3" fillId="3" borderId="90" xfId="1" applyFont="1" applyFill="1" applyBorder="1" applyAlignment="1" applyProtection="1">
      <alignment horizontal="left" vertical="center"/>
    </xf>
    <xf numFmtId="0" fontId="3" fillId="3" borderId="6" xfId="1" applyFont="1" applyFill="1" applyBorder="1" applyAlignment="1" applyProtection="1">
      <alignment horizontal="left" vertical="center"/>
    </xf>
    <xf numFmtId="0" fontId="3" fillId="3" borderId="7" xfId="1" applyFont="1" applyFill="1" applyBorder="1" applyAlignment="1" applyProtection="1">
      <alignment horizontal="left" vertical="center"/>
    </xf>
    <xf numFmtId="0" fontId="3" fillId="3" borderId="89" xfId="1" applyFont="1" applyFill="1" applyBorder="1" applyAlignment="1" applyProtection="1">
      <alignment vertical="center"/>
    </xf>
    <xf numFmtId="0" fontId="3" fillId="3" borderId="91" xfId="1" applyFont="1" applyFill="1" applyBorder="1" applyAlignment="1" applyProtection="1">
      <alignment vertical="center"/>
    </xf>
    <xf numFmtId="0" fontId="3" fillId="3" borderId="12" xfId="1" applyFont="1" applyFill="1" applyBorder="1" applyAlignment="1" applyProtection="1">
      <alignment horizontal="right" vertical="center"/>
    </xf>
    <xf numFmtId="0" fontId="3" fillId="3" borderId="81" xfId="1" applyFont="1" applyFill="1" applyBorder="1" applyAlignment="1" applyProtection="1">
      <alignment vertical="center"/>
    </xf>
    <xf numFmtId="0" fontId="3" fillId="3" borderId="27" xfId="1" applyFont="1" applyFill="1" applyBorder="1" applyAlignment="1" applyProtection="1">
      <alignment vertical="center"/>
    </xf>
    <xf numFmtId="0" fontId="3" fillId="3" borderId="82" xfId="1" applyFont="1" applyFill="1" applyBorder="1" applyAlignment="1" applyProtection="1">
      <alignment horizontal="right" vertical="center"/>
    </xf>
    <xf numFmtId="0" fontId="3" fillId="5" borderId="20" xfId="1" applyFont="1" applyFill="1" applyBorder="1" applyAlignment="1" applyProtection="1">
      <alignment horizontal="left" vertical="center"/>
    </xf>
    <xf numFmtId="0" fontId="3" fillId="5" borderId="0" xfId="1" applyFont="1" applyFill="1" applyBorder="1" applyAlignment="1" applyProtection="1">
      <alignment horizontal="left" vertical="center"/>
    </xf>
    <xf numFmtId="0" fontId="3" fillId="5" borderId="8" xfId="1" applyFont="1" applyFill="1" applyBorder="1" applyAlignment="1" applyProtection="1">
      <alignment horizontal="left" vertical="center"/>
    </xf>
    <xf numFmtId="0" fontId="3" fillId="5" borderId="27" xfId="1" applyFont="1" applyFill="1" applyBorder="1" applyAlignment="1" applyProtection="1">
      <alignment vertical="center"/>
    </xf>
    <xf numFmtId="0" fontId="3" fillId="5" borderId="8" xfId="1" applyFont="1" applyFill="1" applyBorder="1" applyAlignment="1" applyProtection="1">
      <alignment vertical="center"/>
    </xf>
    <xf numFmtId="0" fontId="3" fillId="5" borderId="69" xfId="1" applyFont="1" applyFill="1" applyBorder="1" applyAlignment="1" applyProtection="1">
      <alignment horizontal="left" vertical="center"/>
    </xf>
    <xf numFmtId="0" fontId="3" fillId="5" borderId="15" xfId="1" applyFont="1" applyFill="1" applyBorder="1" applyAlignment="1" applyProtection="1">
      <alignment horizontal="left" vertical="center"/>
    </xf>
    <xf numFmtId="0" fontId="3" fillId="5" borderId="23" xfId="1" applyFont="1" applyFill="1" applyBorder="1" applyAlignment="1" applyProtection="1">
      <alignment horizontal="left" vertical="center"/>
    </xf>
    <xf numFmtId="0" fontId="3" fillId="5" borderId="15" xfId="1" applyFont="1" applyFill="1" applyBorder="1" applyAlignment="1" applyProtection="1">
      <alignment vertical="center"/>
    </xf>
    <xf numFmtId="0" fontId="3" fillId="5" borderId="12" xfId="1" applyFont="1" applyFill="1" applyBorder="1" applyAlignment="1" applyProtection="1">
      <alignment horizontal="right" vertical="center"/>
    </xf>
    <xf numFmtId="0" fontId="3" fillId="5" borderId="81" xfId="1" applyFont="1" applyFill="1" applyBorder="1" applyAlignment="1" applyProtection="1">
      <alignment vertical="center"/>
    </xf>
    <xf numFmtId="0" fontId="3" fillId="3" borderId="2" xfId="1" applyFont="1" applyFill="1" applyBorder="1" applyAlignment="1" applyProtection="1">
      <alignment vertical="center"/>
    </xf>
    <xf numFmtId="0" fontId="3" fillId="3" borderId="39" xfId="1" applyFont="1" applyFill="1" applyBorder="1" applyAlignment="1" applyProtection="1">
      <alignment vertical="center"/>
    </xf>
    <xf numFmtId="0" fontId="3" fillId="3" borderId="92" xfId="1" applyFont="1" applyFill="1" applyBorder="1" applyAlignment="1" applyProtection="1">
      <alignment vertical="center"/>
    </xf>
    <xf numFmtId="0" fontId="3" fillId="0" borderId="15" xfId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49" xfId="1" applyFont="1" applyFill="1" applyBorder="1" applyAlignment="1" applyProtection="1">
      <alignment horizontal="center" vertical="center"/>
    </xf>
    <xf numFmtId="0" fontId="3" fillId="0" borderId="30" xfId="1" applyFont="1" applyFill="1" applyBorder="1" applyAlignment="1" applyProtection="1">
      <alignment horizontal="center" vertical="center"/>
    </xf>
    <xf numFmtId="0" fontId="1" fillId="0" borderId="30" xfId="1" applyFont="1" applyFill="1" applyBorder="1" applyProtection="1"/>
    <xf numFmtId="0" fontId="3" fillId="0" borderId="6" xfId="1" applyFont="1" applyFill="1" applyBorder="1" applyAlignment="1" applyProtection="1">
      <alignment vertical="center"/>
    </xf>
    <xf numFmtId="0" fontId="3" fillId="0" borderId="12" xfId="1" applyFont="1" applyFill="1" applyBorder="1" applyAlignment="1" applyProtection="1">
      <alignment vertical="center"/>
    </xf>
    <xf numFmtId="0" fontId="46" fillId="0" borderId="0" xfId="1" applyFont="1" applyFill="1" applyAlignment="1">
      <alignment vertical="center"/>
    </xf>
    <xf numFmtId="0" fontId="46" fillId="0" borderId="0" xfId="1" applyFont="1" applyFill="1" applyBorder="1" applyAlignment="1">
      <alignment vertical="center"/>
    </xf>
    <xf numFmtId="176" fontId="46" fillId="0" borderId="0" xfId="1" applyNumberFormat="1" applyFont="1" applyFill="1" applyAlignment="1">
      <alignment vertical="center"/>
    </xf>
    <xf numFmtId="0" fontId="3" fillId="0" borderId="30" xfId="1" applyFont="1" applyFill="1" applyBorder="1" applyAlignment="1" applyProtection="1">
      <alignment horizontal="left" vertical="top"/>
    </xf>
    <xf numFmtId="0" fontId="3" fillId="0" borderId="164" xfId="1" applyFont="1" applyFill="1" applyBorder="1" applyAlignment="1" applyProtection="1">
      <alignment vertical="center"/>
    </xf>
    <xf numFmtId="0" fontId="3" fillId="0" borderId="122" xfId="1" applyFont="1" applyFill="1" applyBorder="1" applyAlignment="1" applyProtection="1">
      <alignment horizontal="left" vertical="top"/>
    </xf>
    <xf numFmtId="0" fontId="3" fillId="6" borderId="105" xfId="1" applyFont="1" applyFill="1" applyBorder="1" applyAlignment="1" applyProtection="1">
      <alignment vertical="center"/>
    </xf>
    <xf numFmtId="0" fontId="3" fillId="6" borderId="59" xfId="1" applyFont="1" applyFill="1" applyBorder="1" applyAlignment="1" applyProtection="1">
      <alignment vertical="center"/>
    </xf>
    <xf numFmtId="0" fontId="3" fillId="6" borderId="62" xfId="1" applyFont="1" applyFill="1" applyBorder="1" applyAlignment="1" applyProtection="1">
      <alignment vertical="center"/>
    </xf>
    <xf numFmtId="0" fontId="3" fillId="6" borderId="103" xfId="1" applyFont="1" applyFill="1" applyBorder="1" applyAlignment="1" applyProtection="1">
      <alignment vertical="center" shrinkToFit="1"/>
    </xf>
    <xf numFmtId="0" fontId="3" fillId="6" borderId="51" xfId="1" applyFont="1" applyFill="1" applyBorder="1" applyAlignment="1" applyProtection="1">
      <alignment vertical="center" shrinkToFit="1"/>
    </xf>
    <xf numFmtId="0" fontId="3" fillId="6" borderId="0" xfId="1" applyFont="1" applyFill="1" applyBorder="1" applyAlignment="1" applyProtection="1">
      <alignment vertical="center" shrinkToFit="1"/>
    </xf>
    <xf numFmtId="0" fontId="3" fillId="6" borderId="104" xfId="1" applyFont="1" applyFill="1" applyBorder="1" applyAlignment="1" applyProtection="1">
      <alignment vertical="center" shrinkToFit="1"/>
    </xf>
    <xf numFmtId="0" fontId="3" fillId="6" borderId="54" xfId="1" applyFont="1" applyFill="1" applyBorder="1" applyAlignment="1" applyProtection="1">
      <alignment vertical="center" shrinkToFit="1"/>
    </xf>
    <xf numFmtId="0" fontId="3" fillId="6" borderId="55" xfId="1" applyFont="1" applyFill="1" applyBorder="1" applyAlignment="1" applyProtection="1">
      <alignment vertical="center" shrinkToFit="1"/>
    </xf>
    <xf numFmtId="0" fontId="3" fillId="3" borderId="30" xfId="1" applyFont="1" applyFill="1" applyBorder="1" applyAlignment="1" applyProtection="1">
      <alignment horizontal="left" vertical="center"/>
    </xf>
    <xf numFmtId="0" fontId="3" fillId="3" borderId="59" xfId="1" applyFont="1" applyFill="1" applyBorder="1" applyAlignment="1" applyProtection="1">
      <alignment horizontal="left" vertical="center"/>
    </xf>
    <xf numFmtId="0" fontId="3" fillId="3" borderId="60" xfId="1" applyFont="1" applyFill="1" applyBorder="1" applyAlignment="1" applyProtection="1">
      <alignment vertical="center"/>
    </xf>
    <xf numFmtId="0" fontId="3" fillId="3" borderId="59" xfId="1" applyFont="1" applyFill="1" applyBorder="1" applyAlignment="1" applyProtection="1">
      <alignment vertical="center"/>
    </xf>
    <xf numFmtId="0" fontId="3" fillId="3" borderId="61" xfId="1" applyFont="1" applyFill="1" applyBorder="1" applyAlignment="1" applyProtection="1">
      <alignment vertical="center"/>
    </xf>
    <xf numFmtId="0" fontId="3" fillId="3" borderId="62" xfId="1" applyFont="1" applyFill="1" applyBorder="1" applyAlignment="1" applyProtection="1">
      <alignment vertical="center"/>
    </xf>
    <xf numFmtId="0" fontId="3" fillId="3" borderId="58" xfId="1" applyFont="1" applyFill="1" applyBorder="1" applyAlignment="1" applyProtection="1">
      <alignment horizontal="left" vertical="center"/>
    </xf>
    <xf numFmtId="0" fontId="3" fillId="3" borderId="30" xfId="1" applyFont="1" applyFill="1" applyBorder="1" applyAlignment="1" applyProtection="1">
      <alignment horizontal="left" vertical="center" shrinkToFit="1"/>
    </xf>
    <xf numFmtId="0" fontId="3" fillId="3" borderId="59" xfId="1" applyFont="1" applyFill="1" applyBorder="1" applyAlignment="1" applyProtection="1">
      <alignment horizontal="left" vertical="center" shrinkToFit="1"/>
    </xf>
    <xf numFmtId="0" fontId="3" fillId="3" borderId="60" xfId="1" applyFont="1" applyFill="1" applyBorder="1" applyAlignment="1" applyProtection="1">
      <alignment horizontal="left" vertical="center" shrinkToFit="1"/>
    </xf>
    <xf numFmtId="0" fontId="3" fillId="3" borderId="61" xfId="1" applyFont="1" applyFill="1" applyBorder="1" applyAlignment="1" applyProtection="1">
      <alignment horizontal="left" vertical="center" shrinkToFit="1"/>
    </xf>
    <xf numFmtId="0" fontId="3" fillId="3" borderId="62" xfId="1" applyFont="1" applyFill="1" applyBorder="1" applyAlignment="1" applyProtection="1">
      <alignment horizontal="left" vertical="center" shrinkToFit="1"/>
    </xf>
    <xf numFmtId="0" fontId="3" fillId="3" borderId="58" xfId="1" applyFont="1" applyFill="1" applyBorder="1" applyAlignment="1" applyProtection="1">
      <alignment horizontal="left" vertical="center" shrinkToFit="1"/>
    </xf>
    <xf numFmtId="0" fontId="3" fillId="0" borderId="11" xfId="1" applyFont="1" applyFill="1" applyBorder="1" applyAlignment="1" applyProtection="1">
      <alignment vertical="center" shrinkToFit="1"/>
    </xf>
    <xf numFmtId="0" fontId="3" fillId="0" borderId="12" xfId="1" applyFont="1" applyFill="1" applyBorder="1" applyAlignment="1" applyProtection="1">
      <alignment vertical="center" shrinkToFit="1"/>
    </xf>
    <xf numFmtId="176" fontId="3" fillId="0" borderId="11" xfId="1" applyNumberFormat="1" applyFont="1" applyFill="1" applyBorder="1" applyAlignment="1" applyProtection="1">
      <alignment vertical="center" shrinkToFit="1"/>
    </xf>
    <xf numFmtId="176" fontId="3" fillId="0" borderId="12" xfId="1" applyNumberFormat="1" applyFont="1" applyFill="1" applyBorder="1" applyAlignment="1" applyProtection="1">
      <alignment vertical="center" shrinkToFit="1"/>
    </xf>
    <xf numFmtId="0" fontId="3" fillId="0" borderId="82" xfId="1" applyFont="1" applyFill="1" applyBorder="1" applyAlignment="1" applyProtection="1">
      <alignment horizontal="right" vertical="center"/>
    </xf>
    <xf numFmtId="176" fontId="3" fillId="0" borderId="11" xfId="1" applyNumberFormat="1" applyFont="1" applyFill="1" applyBorder="1" applyAlignment="1" applyProtection="1">
      <alignment vertical="center"/>
    </xf>
    <xf numFmtId="176" fontId="3" fillId="0" borderId="12" xfId="1" applyNumberFormat="1" applyFont="1" applyFill="1" applyBorder="1" applyAlignment="1" applyProtection="1">
      <alignment vertical="center"/>
    </xf>
    <xf numFmtId="176" fontId="3" fillId="0" borderId="81" xfId="1" applyNumberFormat="1" applyFont="1" applyFill="1" applyBorder="1" applyAlignment="1" applyProtection="1">
      <alignment vertical="center"/>
    </xf>
    <xf numFmtId="176" fontId="3" fillId="0" borderId="40" xfId="1" applyNumberFormat="1" applyFont="1" applyFill="1" applyBorder="1" applyAlignment="1" applyProtection="1">
      <alignment vertical="center" shrinkToFit="1"/>
    </xf>
    <xf numFmtId="176" fontId="3" fillId="0" borderId="15" xfId="1" applyNumberFormat="1" applyFont="1" applyFill="1" applyBorder="1" applyAlignment="1" applyProtection="1">
      <alignment vertical="center" shrinkToFit="1"/>
    </xf>
    <xf numFmtId="176" fontId="3" fillId="0" borderId="29" xfId="1" applyNumberFormat="1" applyFont="1" applyFill="1" applyBorder="1" applyAlignment="1" applyProtection="1">
      <alignment vertical="center" shrinkToFit="1"/>
    </xf>
    <xf numFmtId="0" fontId="3" fillId="0" borderId="27" xfId="1" applyFont="1" applyFill="1" applyBorder="1" applyAlignment="1" applyProtection="1">
      <alignment vertical="center"/>
    </xf>
    <xf numFmtId="0" fontId="3" fillId="0" borderId="85" xfId="1" applyFont="1" applyFill="1" applyBorder="1" applyAlignment="1" applyProtection="1">
      <alignment vertical="center"/>
    </xf>
    <xf numFmtId="0" fontId="3" fillId="0" borderId="84" xfId="1" applyFont="1" applyFill="1" applyBorder="1" applyAlignment="1" applyProtection="1">
      <alignment vertical="center"/>
    </xf>
    <xf numFmtId="0" fontId="3" fillId="0" borderId="89" xfId="1" applyFont="1" applyFill="1" applyBorder="1" applyAlignment="1" applyProtection="1">
      <alignment vertical="center"/>
    </xf>
    <xf numFmtId="0" fontId="3" fillId="0" borderId="88" xfId="1" applyFont="1" applyFill="1" applyBorder="1" applyAlignment="1" applyProtection="1">
      <alignment vertical="center"/>
    </xf>
    <xf numFmtId="0" fontId="3" fillId="0" borderId="56" xfId="1" applyFont="1" applyFill="1" applyBorder="1" applyAlignment="1" applyProtection="1">
      <alignment vertical="center"/>
    </xf>
    <xf numFmtId="0" fontId="3" fillId="0" borderId="57" xfId="1" applyFont="1" applyFill="1" applyBorder="1" applyAlignment="1" applyProtection="1">
      <alignment vertical="center"/>
    </xf>
    <xf numFmtId="0" fontId="3" fillId="0" borderId="26" xfId="1" applyFont="1" applyFill="1" applyBorder="1" applyAlignment="1" applyProtection="1">
      <alignment vertical="center"/>
    </xf>
    <xf numFmtId="0" fontId="3" fillId="0" borderId="25" xfId="1" applyFont="1" applyFill="1" applyBorder="1" applyAlignment="1" applyProtection="1">
      <alignment vertical="center"/>
    </xf>
    <xf numFmtId="0" fontId="3" fillId="0" borderId="94" xfId="1" applyFont="1" applyFill="1" applyBorder="1" applyAlignment="1" applyProtection="1">
      <alignment vertical="center"/>
    </xf>
    <xf numFmtId="0" fontId="3" fillId="0" borderId="93" xfId="1" applyFont="1" applyFill="1" applyBorder="1" applyAlignment="1" applyProtection="1">
      <alignment vertical="center"/>
    </xf>
    <xf numFmtId="0" fontId="15" fillId="0" borderId="30" xfId="1" applyFont="1" applyBorder="1" applyAlignment="1" applyProtection="1">
      <alignment horizontal="center"/>
    </xf>
    <xf numFmtId="0" fontId="3" fillId="0" borderId="6" xfId="1" applyFont="1" applyFill="1" applyBorder="1" applyAlignment="1" applyProtection="1">
      <alignment vertical="center"/>
    </xf>
    <xf numFmtId="0" fontId="3" fillId="0" borderId="12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center" vertical="center"/>
    </xf>
    <xf numFmtId="0" fontId="3" fillId="0" borderId="30" xfId="1" applyFont="1" applyFill="1" applyBorder="1" applyAlignment="1" applyProtection="1">
      <alignment horizontal="center" vertical="center"/>
    </xf>
    <xf numFmtId="0" fontId="3" fillId="0" borderId="49" xfId="1" applyFont="1" applyFill="1" applyBorder="1" applyAlignment="1" applyProtection="1">
      <alignment horizontal="center" vertical="center"/>
    </xf>
    <xf numFmtId="0" fontId="1" fillId="0" borderId="30" xfId="1" applyFont="1" applyFill="1" applyBorder="1" applyProtection="1"/>
    <xf numFmtId="0" fontId="3" fillId="0" borderId="15" xfId="1" applyFont="1" applyFill="1" applyBorder="1" applyAlignment="1" applyProtection="1">
      <alignment horizontal="center" vertical="center"/>
    </xf>
    <xf numFmtId="0" fontId="15" fillId="0" borderId="30" xfId="1" applyFont="1" applyBorder="1" applyAlignment="1" applyProtection="1">
      <alignment horizontal="center"/>
    </xf>
    <xf numFmtId="0" fontId="3" fillId="0" borderId="16" xfId="1" applyFont="1" applyFill="1" applyBorder="1" applyAlignment="1" applyProtection="1">
      <alignment vertical="center"/>
    </xf>
    <xf numFmtId="0" fontId="3" fillId="0" borderId="6" xfId="1" applyFont="1" applyFill="1" applyBorder="1" applyAlignment="1" applyProtection="1">
      <alignment vertical="center"/>
    </xf>
    <xf numFmtId="0" fontId="3" fillId="0" borderId="12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30" xfId="1" applyFont="1" applyFill="1" applyBorder="1" applyAlignment="1" applyProtection="1">
      <alignment horizontal="center" vertical="center"/>
    </xf>
    <xf numFmtId="0" fontId="3" fillId="0" borderId="49" xfId="1" applyFont="1" applyFill="1" applyBorder="1" applyAlignment="1" applyProtection="1">
      <alignment horizontal="center" vertical="center"/>
    </xf>
    <xf numFmtId="0" fontId="1" fillId="0" borderId="30" xfId="1" applyFont="1" applyFill="1" applyBorder="1" applyProtection="1"/>
    <xf numFmtId="0" fontId="46" fillId="0" borderId="0" xfId="1" applyFont="1" applyFill="1" applyBorder="1" applyAlignment="1" applyProtection="1">
      <alignment vertical="center"/>
    </xf>
    <xf numFmtId="176" fontId="46" fillId="0" borderId="0" xfId="1" applyNumberFormat="1" applyFont="1" applyFill="1" applyAlignment="1" applyProtection="1">
      <alignment vertical="center"/>
    </xf>
    <xf numFmtId="0" fontId="3" fillId="8" borderId="53" xfId="1" applyFont="1" applyFill="1" applyBorder="1" applyAlignment="1" applyProtection="1">
      <alignment horizontal="left" vertical="center" shrinkToFit="1"/>
      <protection locked="0"/>
    </xf>
    <xf numFmtId="0" fontId="3" fillId="8" borderId="54" xfId="1" applyFont="1" applyFill="1" applyBorder="1" applyAlignment="1" applyProtection="1">
      <alignment horizontal="left" vertical="center" shrinkToFit="1"/>
      <protection locked="0"/>
    </xf>
    <xf numFmtId="0" fontId="3" fillId="8" borderId="57" xfId="1" applyFont="1" applyFill="1" applyBorder="1" applyAlignment="1" applyProtection="1">
      <alignment horizontal="left" vertical="center" shrinkToFit="1"/>
      <protection locked="0"/>
    </xf>
    <xf numFmtId="0" fontId="3" fillId="8" borderId="140" xfId="1" applyFont="1" applyFill="1" applyBorder="1" applyAlignment="1" applyProtection="1">
      <alignment horizontal="left" vertical="center" shrinkToFit="1"/>
      <protection locked="0"/>
    </xf>
    <xf numFmtId="0" fontId="3" fillId="8" borderId="74" xfId="1" applyFont="1" applyFill="1" applyBorder="1" applyAlignment="1" applyProtection="1">
      <alignment horizontal="left" vertical="center" shrinkToFit="1"/>
      <protection locked="0"/>
    </xf>
    <xf numFmtId="0" fontId="3" fillId="8" borderId="73" xfId="1" applyFont="1" applyFill="1" applyBorder="1" applyAlignment="1" applyProtection="1">
      <alignment horizontal="left" vertical="center" shrinkToFit="1"/>
      <protection locked="0"/>
    </xf>
    <xf numFmtId="0" fontId="3" fillId="8" borderId="56" xfId="1" applyFont="1" applyFill="1" applyBorder="1" applyAlignment="1" applyProtection="1">
      <alignment horizontal="left" vertical="center" shrinkToFit="1"/>
      <protection locked="0"/>
    </xf>
    <xf numFmtId="0" fontId="3" fillId="8" borderId="113" xfId="1" applyFont="1" applyFill="1" applyBorder="1" applyAlignment="1" applyProtection="1">
      <alignment horizontal="left" vertical="center" shrinkToFit="1"/>
      <protection locked="0"/>
    </xf>
    <xf numFmtId="0" fontId="29" fillId="0" borderId="0" xfId="0" quotePrefix="1" applyFont="1" applyAlignment="1" applyProtection="1">
      <alignment horizontal="left" vertical="center" wrapText="1"/>
    </xf>
    <xf numFmtId="0" fontId="30" fillId="0" borderId="0" xfId="0" applyFont="1" applyAlignment="1" applyProtection="1">
      <alignment vertical="center" wrapText="1"/>
    </xf>
    <xf numFmtId="0" fontId="34" fillId="11" borderId="97" xfId="0" applyFont="1" applyFill="1" applyBorder="1" applyAlignment="1" applyProtection="1">
      <alignment horizontal="center" vertical="center"/>
    </xf>
    <xf numFmtId="0" fontId="35" fillId="11" borderId="4" xfId="0" applyFont="1" applyFill="1" applyBorder="1" applyAlignment="1" applyProtection="1">
      <alignment horizontal="center" vertical="center"/>
    </xf>
    <xf numFmtId="0" fontId="35" fillId="11" borderId="3" xfId="0" applyFont="1" applyFill="1" applyBorder="1" applyAlignment="1" applyProtection="1">
      <alignment horizontal="center" vertical="center"/>
    </xf>
    <xf numFmtId="0" fontId="31" fillId="12" borderId="97" xfId="0" applyFont="1" applyFill="1" applyBorder="1" applyAlignment="1" applyProtection="1">
      <alignment horizontal="center" vertical="center"/>
    </xf>
    <xf numFmtId="0" fontId="31" fillId="12" borderId="4" xfId="0" applyFont="1" applyFill="1" applyBorder="1" applyAlignment="1" applyProtection="1">
      <alignment horizontal="center" vertical="center"/>
    </xf>
    <xf numFmtId="0" fontId="31" fillId="12" borderId="3" xfId="0" applyFont="1" applyFill="1" applyBorder="1" applyAlignment="1" applyProtection="1">
      <alignment horizontal="center" vertical="center"/>
    </xf>
    <xf numFmtId="0" fontId="3" fillId="13" borderId="6" xfId="1" applyFont="1" applyFill="1" applyBorder="1" applyAlignment="1" applyProtection="1">
      <alignment horizontal="center" vertical="center"/>
    </xf>
    <xf numFmtId="0" fontId="3" fillId="13" borderId="0" xfId="1" applyFont="1" applyFill="1" applyBorder="1" applyAlignment="1" applyProtection="1">
      <alignment horizontal="center" vertical="center"/>
    </xf>
    <xf numFmtId="0" fontId="3" fillId="13" borderId="12" xfId="1" applyFont="1" applyFill="1" applyBorder="1" applyAlignment="1" applyProtection="1">
      <alignment horizontal="center" vertical="center"/>
    </xf>
    <xf numFmtId="0" fontId="3" fillId="0" borderId="120" xfId="1" applyFont="1" applyFill="1" applyBorder="1" applyAlignment="1" applyProtection="1">
      <alignment horizontal="center" vertical="center"/>
    </xf>
    <xf numFmtId="0" fontId="1" fillId="0" borderId="66" xfId="1" applyFont="1" applyBorder="1" applyProtection="1"/>
    <xf numFmtId="0" fontId="3" fillId="9" borderId="108" xfId="1" applyFont="1" applyFill="1" applyBorder="1" applyAlignment="1" applyProtection="1">
      <alignment horizontal="left" vertical="center" shrinkToFit="1"/>
      <protection locked="0"/>
    </xf>
    <xf numFmtId="0" fontId="1" fillId="9" borderId="66" xfId="1" applyFont="1" applyFill="1" applyBorder="1" applyAlignment="1" applyProtection="1">
      <alignment horizontal="left" vertical="center" shrinkToFit="1"/>
      <protection locked="0"/>
    </xf>
    <xf numFmtId="0" fontId="1" fillId="9" borderId="121" xfId="1" applyFont="1" applyFill="1" applyBorder="1" applyAlignment="1" applyProtection="1">
      <alignment horizontal="left" vertical="center" shrinkToFit="1"/>
      <protection locked="0"/>
    </xf>
    <xf numFmtId="0" fontId="3" fillId="0" borderId="104" xfId="1" applyFont="1" applyFill="1" applyBorder="1" applyAlignment="1" applyProtection="1">
      <alignment horizontal="center" vertical="center"/>
    </xf>
    <xf numFmtId="0" fontId="1" fillId="0" borderId="54" xfId="1" applyFont="1" applyBorder="1" applyProtection="1"/>
    <xf numFmtId="0" fontId="3" fillId="9" borderId="56" xfId="1" applyFont="1" applyFill="1" applyBorder="1" applyAlignment="1" applyProtection="1">
      <alignment horizontal="left" vertical="center" shrinkToFit="1"/>
      <protection locked="0"/>
    </xf>
    <xf numFmtId="0" fontId="3" fillId="9" borderId="54" xfId="1" applyFont="1" applyFill="1" applyBorder="1" applyAlignment="1" applyProtection="1">
      <alignment horizontal="left" vertical="center" shrinkToFit="1"/>
      <protection locked="0"/>
    </xf>
    <xf numFmtId="0" fontId="3" fillId="9" borderId="57" xfId="1" applyFont="1" applyFill="1" applyBorder="1" applyAlignment="1" applyProtection="1">
      <alignment horizontal="left" vertical="center" shrinkToFit="1"/>
      <protection locked="0"/>
    </xf>
    <xf numFmtId="0" fontId="3" fillId="0" borderId="114" xfId="1" applyFont="1" applyFill="1" applyBorder="1" applyAlignment="1" applyProtection="1">
      <alignment horizontal="center" vertical="center"/>
    </xf>
    <xf numFmtId="0" fontId="1" fillId="0" borderId="83" xfId="1" applyFont="1" applyBorder="1" applyProtection="1"/>
    <xf numFmtId="176" fontId="3" fillId="8" borderId="53" xfId="1" applyNumberFormat="1" applyFont="1" applyFill="1" applyBorder="1" applyAlignment="1" applyProtection="1">
      <alignment vertical="center" shrinkToFit="1"/>
      <protection locked="0"/>
    </xf>
    <xf numFmtId="176" fontId="3" fillId="8" borderId="54" xfId="1" applyNumberFormat="1" applyFont="1" applyFill="1" applyBorder="1" applyAlignment="1" applyProtection="1">
      <alignment vertical="center" shrinkToFit="1"/>
      <protection locked="0"/>
    </xf>
    <xf numFmtId="0" fontId="3" fillId="9" borderId="104" xfId="1" applyFont="1" applyFill="1" applyBorder="1" applyAlignment="1" applyProtection="1">
      <alignment horizontal="left" vertical="center" shrinkToFit="1"/>
      <protection locked="0"/>
    </xf>
    <xf numFmtId="0" fontId="3" fillId="9" borderId="55" xfId="1" applyFont="1" applyFill="1" applyBorder="1" applyAlignment="1" applyProtection="1">
      <alignment horizontal="left" vertical="center" shrinkToFit="1"/>
      <protection locked="0"/>
    </xf>
    <xf numFmtId="0" fontId="1" fillId="0" borderId="54" xfId="0" applyFont="1" applyBorder="1" applyAlignment="1" applyProtection="1">
      <alignment horizontal="left" vertical="center" shrinkToFit="1"/>
      <protection locked="0"/>
    </xf>
    <xf numFmtId="0" fontId="1" fillId="0" borderId="55" xfId="0" applyFont="1" applyBorder="1" applyAlignment="1" applyProtection="1">
      <alignment horizontal="left" vertical="center" shrinkToFit="1"/>
      <protection locked="0"/>
    </xf>
    <xf numFmtId="0" fontId="44" fillId="13" borderId="0" xfId="3" applyFont="1" applyFill="1" applyBorder="1" applyAlignment="1" applyProtection="1">
      <alignment horizontal="center" vertical="center"/>
      <protection locked="0"/>
    </xf>
    <xf numFmtId="49" fontId="3" fillId="8" borderId="56" xfId="1" applyNumberFormat="1" applyFont="1" applyFill="1" applyBorder="1" applyAlignment="1" applyProtection="1">
      <alignment horizontal="left" vertical="center" shrinkToFit="1"/>
      <protection locked="0"/>
    </xf>
    <xf numFmtId="49" fontId="3" fillId="8" borderId="54" xfId="1" applyNumberFormat="1" applyFont="1" applyFill="1" applyBorder="1" applyAlignment="1" applyProtection="1">
      <alignment horizontal="left" vertical="center" shrinkToFit="1"/>
      <protection locked="0"/>
    </xf>
    <xf numFmtId="49" fontId="3" fillId="8" borderId="55" xfId="1" applyNumberFormat="1" applyFont="1" applyFill="1" applyBorder="1" applyAlignment="1" applyProtection="1">
      <alignment horizontal="left" vertical="center" shrinkToFit="1"/>
      <protection locked="0"/>
    </xf>
    <xf numFmtId="49" fontId="3" fillId="8" borderId="113" xfId="1" applyNumberFormat="1" applyFont="1" applyFill="1" applyBorder="1" applyAlignment="1" applyProtection="1">
      <alignment horizontal="left" vertical="center" shrinkToFit="1"/>
      <protection locked="0"/>
    </xf>
    <xf numFmtId="49" fontId="3" fillId="8" borderId="74" xfId="1" applyNumberFormat="1" applyFont="1" applyFill="1" applyBorder="1" applyAlignment="1" applyProtection="1">
      <alignment horizontal="left" vertical="center" shrinkToFit="1"/>
      <protection locked="0"/>
    </xf>
    <xf numFmtId="49" fontId="3" fillId="8" borderId="138" xfId="1" applyNumberFormat="1" applyFont="1" applyFill="1" applyBorder="1" applyAlignment="1" applyProtection="1">
      <alignment horizontal="left" vertical="center" shrinkToFit="1"/>
      <protection locked="0"/>
    </xf>
    <xf numFmtId="0" fontId="1" fillId="0" borderId="66" xfId="0" applyFont="1" applyBorder="1" applyAlignment="1" applyProtection="1">
      <alignment horizontal="left" vertical="center" shrinkToFit="1"/>
      <protection locked="0"/>
    </xf>
    <xf numFmtId="0" fontId="1" fillId="0" borderId="141" xfId="0" applyFont="1" applyBorder="1" applyAlignment="1" applyProtection="1">
      <alignment horizontal="left" vertical="center" shrinkToFit="1"/>
      <protection locked="0"/>
    </xf>
    <xf numFmtId="0" fontId="3" fillId="0" borderId="6" xfId="1" applyFont="1" applyFill="1" applyBorder="1" applyAlignment="1" applyProtection="1">
      <alignment horizontal="center" vertical="center"/>
    </xf>
    <xf numFmtId="0" fontId="3" fillId="0" borderId="12" xfId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vertical="center"/>
    </xf>
    <xf numFmtId="0" fontId="3" fillId="0" borderId="12" xfId="1" applyFont="1" applyFill="1" applyBorder="1" applyAlignment="1" applyProtection="1">
      <alignment vertical="center"/>
    </xf>
    <xf numFmtId="0" fontId="3" fillId="0" borderId="5" xfId="1" applyFont="1" applyFill="1" applyBorder="1" applyAlignment="1" applyProtection="1">
      <alignment horizontal="center" vertical="center"/>
    </xf>
    <xf numFmtId="0" fontId="3" fillId="0" borderId="7" xfId="1" applyFont="1" applyFill="1" applyBorder="1" applyAlignment="1" applyProtection="1">
      <alignment horizontal="center" vertical="center"/>
    </xf>
    <xf numFmtId="0" fontId="3" fillId="0" borderId="11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15" fillId="0" borderId="12" xfId="1" applyFont="1" applyBorder="1" applyProtection="1">
      <protection locked="0"/>
    </xf>
    <xf numFmtId="0" fontId="3" fillId="8" borderId="131" xfId="1" applyFont="1" applyFill="1" applyBorder="1" applyAlignment="1" applyProtection="1">
      <alignment horizontal="left" vertical="center" shrinkToFit="1"/>
      <protection locked="0"/>
    </xf>
    <xf numFmtId="0" fontId="3" fillId="8" borderId="63" xfId="1" applyFont="1" applyFill="1" applyBorder="1" applyAlignment="1" applyProtection="1">
      <alignment horizontal="left" vertical="center" shrinkToFit="1"/>
      <protection locked="0"/>
    </xf>
    <xf numFmtId="0" fontId="3" fillId="8" borderId="132" xfId="1" applyFont="1" applyFill="1" applyBorder="1" applyAlignment="1" applyProtection="1">
      <alignment horizontal="left" vertical="center" shrinkToFit="1"/>
      <protection locked="0"/>
    </xf>
    <xf numFmtId="0" fontId="44" fillId="13" borderId="0" xfId="3" applyFont="1" applyFill="1" applyBorder="1" applyAlignment="1" applyProtection="1">
      <alignment vertical="center"/>
      <protection locked="0"/>
    </xf>
    <xf numFmtId="0" fontId="44" fillId="13" borderId="0" xfId="3" applyFont="1" applyFill="1" applyBorder="1" applyProtection="1">
      <alignment vertical="center"/>
      <protection locked="0"/>
    </xf>
    <xf numFmtId="0" fontId="46" fillId="13" borderId="0" xfId="1" applyFont="1" applyFill="1" applyAlignment="1" applyProtection="1">
      <alignment horizontal="left" vertical="top" wrapText="1"/>
    </xf>
    <xf numFmtId="0" fontId="46" fillId="13" borderId="0" xfId="1" applyFont="1" applyFill="1" applyBorder="1" applyAlignment="1" applyProtection="1">
      <alignment horizontal="left" vertical="top" wrapText="1"/>
    </xf>
    <xf numFmtId="0" fontId="3" fillId="9" borderId="6" xfId="1" applyFont="1" applyFill="1" applyBorder="1" applyAlignment="1" applyProtection="1">
      <alignment horizontal="center" vertical="center"/>
      <protection locked="0"/>
    </xf>
    <xf numFmtId="0" fontId="3" fillId="9" borderId="12" xfId="1" applyFont="1" applyFill="1" applyBorder="1" applyAlignment="1" applyProtection="1">
      <alignment horizontal="center" vertical="center"/>
      <protection locked="0"/>
    </xf>
    <xf numFmtId="0" fontId="3" fillId="8" borderId="5" xfId="1" applyFont="1" applyFill="1" applyBorder="1" applyAlignment="1" applyProtection="1">
      <alignment horizontal="left" vertical="center"/>
      <protection locked="0"/>
    </xf>
    <xf numFmtId="0" fontId="3" fillId="8" borderId="6" xfId="1" applyFont="1" applyFill="1" applyBorder="1" applyAlignment="1" applyProtection="1">
      <alignment horizontal="left" vertical="center"/>
      <protection locked="0"/>
    </xf>
    <xf numFmtId="0" fontId="3" fillId="8" borderId="1" xfId="1" applyFont="1" applyFill="1" applyBorder="1" applyAlignment="1" applyProtection="1">
      <alignment horizontal="left" vertical="center"/>
      <protection locked="0"/>
    </xf>
    <xf numFmtId="0" fontId="3" fillId="8" borderId="0" xfId="1" applyFont="1" applyFill="1" applyBorder="1" applyAlignment="1" applyProtection="1">
      <alignment horizontal="left" vertical="center"/>
      <protection locked="0"/>
    </xf>
    <xf numFmtId="0" fontId="3" fillId="8" borderId="11" xfId="1" applyFont="1" applyFill="1" applyBorder="1" applyAlignment="1" applyProtection="1">
      <alignment horizontal="left" vertical="center"/>
      <protection locked="0"/>
    </xf>
    <xf numFmtId="0" fontId="3" fillId="8" borderId="12" xfId="1" applyFont="1" applyFill="1" applyBorder="1" applyAlignment="1" applyProtection="1">
      <alignment horizontal="left" vertical="center"/>
      <protection locked="0"/>
    </xf>
    <xf numFmtId="0" fontId="3" fillId="9" borderId="6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0" fontId="47" fillId="0" borderId="0" xfId="6" applyFill="1" applyAlignment="1" applyProtection="1">
      <alignment horizontal="left" vertical="center"/>
      <protection locked="0"/>
    </xf>
    <xf numFmtId="0" fontId="3" fillId="0" borderId="0" xfId="1" applyFont="1" applyFill="1" applyAlignment="1" applyProtection="1">
      <alignment horizontal="left" vertical="center"/>
      <protection locked="0"/>
    </xf>
    <xf numFmtId="0" fontId="8" fillId="0" borderId="146" xfId="1" applyFont="1" applyBorder="1" applyAlignment="1" applyProtection="1">
      <alignment horizontal="center"/>
    </xf>
    <xf numFmtId="0" fontId="8" fillId="0" borderId="147" xfId="1" applyFont="1" applyBorder="1" applyAlignment="1" applyProtection="1">
      <alignment horizontal="center"/>
    </xf>
    <xf numFmtId="0" fontId="8" fillId="0" borderId="148" xfId="1" applyFont="1" applyBorder="1" applyAlignment="1" applyProtection="1">
      <alignment horizontal="center"/>
    </xf>
    <xf numFmtId="0" fontId="3" fillId="0" borderId="129" xfId="1" applyFont="1" applyFill="1" applyBorder="1" applyAlignment="1" applyProtection="1">
      <alignment horizontal="center" vertical="center"/>
    </xf>
    <xf numFmtId="0" fontId="1" fillId="0" borderId="129" xfId="1" applyFont="1" applyBorder="1" applyProtection="1"/>
    <xf numFmtId="0" fontId="37" fillId="8" borderId="129" xfId="3" applyFont="1" applyFill="1" applyBorder="1" applyAlignment="1" applyProtection="1">
      <alignment horizontal="left" vertical="center" shrinkToFit="1"/>
      <protection locked="0"/>
    </xf>
    <xf numFmtId="49" fontId="37" fillId="8" borderId="129" xfId="3" applyNumberFormat="1" applyFont="1" applyFill="1" applyBorder="1" applyAlignment="1" applyProtection="1">
      <alignment horizontal="left" vertical="center" shrinkToFit="1"/>
      <protection locked="0"/>
    </xf>
    <xf numFmtId="0" fontId="38" fillId="13" borderId="5" xfId="3" applyFont="1" applyFill="1" applyBorder="1" applyAlignment="1" applyProtection="1">
      <alignment horizontal="center" vertical="center"/>
    </xf>
    <xf numFmtId="0" fontId="38" fillId="13" borderId="6" xfId="3" applyFont="1" applyFill="1" applyBorder="1" applyAlignment="1" applyProtection="1">
      <alignment horizontal="center" vertical="center"/>
    </xf>
    <xf numFmtId="0" fontId="38" fillId="13" borderId="7" xfId="3" applyFont="1" applyFill="1" applyBorder="1" applyAlignment="1" applyProtection="1">
      <alignment horizontal="center" vertical="center"/>
    </xf>
    <xf numFmtId="0" fontId="38" fillId="13" borderId="1" xfId="3" applyFont="1" applyFill="1" applyBorder="1" applyAlignment="1" applyProtection="1">
      <alignment horizontal="center" vertical="center"/>
    </xf>
    <xf numFmtId="0" fontId="38" fillId="13" borderId="0" xfId="3" applyFont="1" applyFill="1" applyBorder="1" applyAlignment="1" applyProtection="1">
      <alignment horizontal="center" vertical="center"/>
    </xf>
    <xf numFmtId="0" fontId="38" fillId="13" borderId="8" xfId="3" applyFont="1" applyFill="1" applyBorder="1" applyAlignment="1" applyProtection="1">
      <alignment horizontal="center" vertical="center"/>
    </xf>
    <xf numFmtId="0" fontId="38" fillId="13" borderId="11" xfId="3" applyFont="1" applyFill="1" applyBorder="1" applyAlignment="1" applyProtection="1">
      <alignment horizontal="center" vertical="center"/>
    </xf>
    <xf numFmtId="0" fontId="38" fillId="13" borderId="12" xfId="3" applyFont="1" applyFill="1" applyBorder="1" applyAlignment="1" applyProtection="1">
      <alignment horizontal="center" vertical="center"/>
    </xf>
    <xf numFmtId="0" fontId="38" fillId="13" borderId="13" xfId="3" applyFont="1" applyFill="1" applyBorder="1" applyAlignment="1" applyProtection="1">
      <alignment horizontal="center" vertical="center"/>
    </xf>
    <xf numFmtId="0" fontId="37" fillId="13" borderId="2" xfId="3" applyFont="1" applyFill="1" applyBorder="1" applyAlignment="1" applyProtection="1">
      <alignment horizontal="center" vertical="center"/>
    </xf>
    <xf numFmtId="0" fontId="37" fillId="13" borderId="19" xfId="3" applyFont="1" applyFill="1" applyBorder="1" applyAlignment="1" applyProtection="1">
      <alignment horizontal="center" vertical="center"/>
    </xf>
    <xf numFmtId="0" fontId="37" fillId="13" borderId="12" xfId="3" applyFont="1" applyFill="1" applyBorder="1" applyAlignment="1" applyProtection="1">
      <alignment horizontal="center" vertical="center"/>
    </xf>
    <xf numFmtId="0" fontId="37" fillId="13" borderId="13" xfId="3" applyFont="1" applyFill="1" applyBorder="1" applyAlignment="1" applyProtection="1">
      <alignment horizontal="center" vertical="center"/>
    </xf>
    <xf numFmtId="0" fontId="3" fillId="0" borderId="38" xfId="1" applyFont="1" applyFill="1" applyBorder="1" applyAlignment="1" applyProtection="1">
      <alignment horizontal="center" vertical="center"/>
    </xf>
    <xf numFmtId="0" fontId="3" fillId="0" borderId="149" xfId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center" vertical="center"/>
    </xf>
    <xf numFmtId="0" fontId="2" fillId="0" borderId="150" xfId="1" applyFont="1" applyFill="1" applyBorder="1" applyAlignment="1" applyProtection="1">
      <alignment horizontal="center" vertical="center" wrapText="1"/>
    </xf>
    <xf numFmtId="0" fontId="2" fillId="0" borderId="151" xfId="1" applyFont="1" applyFill="1" applyBorder="1" applyAlignment="1" applyProtection="1">
      <alignment horizontal="center" vertical="center" wrapText="1"/>
    </xf>
    <xf numFmtId="0" fontId="2" fillId="0" borderId="152" xfId="1" applyFont="1" applyFill="1" applyBorder="1" applyAlignment="1" applyProtection="1">
      <alignment horizontal="center" vertical="center" wrapText="1"/>
    </xf>
    <xf numFmtId="0" fontId="2" fillId="0" borderId="153" xfId="1" applyFont="1" applyBorder="1" applyAlignment="1" applyProtection="1">
      <alignment horizontal="center"/>
    </xf>
    <xf numFmtId="0" fontId="2" fillId="0" borderId="154" xfId="1" applyFont="1" applyBorder="1" applyAlignment="1" applyProtection="1">
      <alignment horizontal="center"/>
    </xf>
    <xf numFmtId="0" fontId="2" fillId="0" borderId="155" xfId="1" applyFont="1" applyBorder="1" applyAlignment="1" applyProtection="1">
      <alignment horizontal="center"/>
    </xf>
    <xf numFmtId="49" fontId="3" fillId="8" borderId="156" xfId="1" applyNumberFormat="1" applyFont="1" applyFill="1" applyBorder="1" applyAlignment="1" applyProtection="1">
      <alignment horizontal="right" vertical="center"/>
      <protection locked="0"/>
    </xf>
    <xf numFmtId="49" fontId="3" fillId="8" borderId="151" xfId="1" applyNumberFormat="1" applyFont="1" applyFill="1" applyBorder="1" applyAlignment="1" applyProtection="1">
      <alignment horizontal="right" vertical="center"/>
      <protection locked="0"/>
    </xf>
    <xf numFmtId="0" fontId="2" fillId="9" borderId="156" xfId="1" applyFont="1" applyFill="1" applyBorder="1" applyAlignment="1" applyProtection="1">
      <alignment horizontal="left" vertical="center"/>
      <protection locked="0"/>
    </xf>
    <xf numFmtId="0" fontId="2" fillId="9" borderId="151" xfId="1" applyFont="1" applyFill="1" applyBorder="1" applyAlignment="1" applyProtection="1">
      <alignment horizontal="left" vertical="center"/>
      <protection locked="0"/>
    </xf>
    <xf numFmtId="0" fontId="2" fillId="9" borderId="157" xfId="1" applyFont="1" applyFill="1" applyBorder="1" applyAlignment="1" applyProtection="1">
      <alignment horizontal="left" vertical="center"/>
      <protection locked="0"/>
    </xf>
    <xf numFmtId="0" fontId="3" fillId="9" borderId="150" xfId="1" applyFont="1" applyFill="1" applyBorder="1" applyAlignment="1" applyProtection="1">
      <alignment horizontal="left" vertical="center"/>
      <protection locked="0"/>
    </xf>
    <xf numFmtId="0" fontId="3" fillId="9" borderId="151" xfId="1" applyFont="1" applyFill="1" applyBorder="1" applyAlignment="1" applyProtection="1">
      <alignment horizontal="left" vertical="center"/>
      <protection locked="0"/>
    </xf>
    <xf numFmtId="0" fontId="3" fillId="9" borderId="157" xfId="1" applyFont="1" applyFill="1" applyBorder="1" applyAlignment="1" applyProtection="1">
      <alignment horizontal="left" vertical="center"/>
      <protection locked="0"/>
    </xf>
    <xf numFmtId="0" fontId="3" fillId="9" borderId="153" xfId="1" applyFont="1" applyFill="1" applyBorder="1" applyAlignment="1" applyProtection="1">
      <alignment horizontal="left" vertical="center"/>
      <protection locked="0"/>
    </xf>
    <xf numFmtId="0" fontId="3" fillId="9" borderId="154" xfId="1" applyFont="1" applyFill="1" applyBorder="1" applyAlignment="1" applyProtection="1">
      <alignment horizontal="left" vertical="center"/>
      <protection locked="0"/>
    </xf>
    <xf numFmtId="0" fontId="3" fillId="9" borderId="158" xfId="1" applyFont="1" applyFill="1" applyBorder="1" applyAlignment="1" applyProtection="1">
      <alignment horizontal="left" vertical="center"/>
      <protection locked="0"/>
    </xf>
    <xf numFmtId="49" fontId="3" fillId="8" borderId="159" xfId="1" applyNumberFormat="1" applyFont="1" applyFill="1" applyBorder="1" applyAlignment="1" applyProtection="1">
      <alignment horizontal="right" vertical="center"/>
      <protection locked="0"/>
    </xf>
    <xf numFmtId="49" fontId="3" fillId="8" borderId="154" xfId="1" applyNumberFormat="1" applyFont="1" applyFill="1" applyBorder="1" applyAlignment="1" applyProtection="1">
      <alignment horizontal="right" vertical="center"/>
      <protection locked="0"/>
    </xf>
    <xf numFmtId="0" fontId="15" fillId="0" borderId="12" xfId="1" applyFont="1" applyBorder="1" applyProtection="1"/>
    <xf numFmtId="0" fontId="3" fillId="0" borderId="43" xfId="1" applyFont="1" applyFill="1" applyBorder="1" applyAlignment="1" applyProtection="1">
      <alignment horizontal="center" vertical="center" textRotation="255"/>
    </xf>
    <xf numFmtId="0" fontId="3" fillId="0" borderId="7" xfId="1" applyFont="1" applyFill="1" applyBorder="1" applyAlignment="1" applyProtection="1">
      <alignment horizontal="center" vertical="center" textRotation="255"/>
    </xf>
    <xf numFmtId="0" fontId="3" fillId="0" borderId="9" xfId="1" applyFont="1" applyFill="1" applyBorder="1" applyAlignment="1" applyProtection="1">
      <alignment horizontal="center" vertical="center" textRotation="255"/>
    </xf>
    <xf numFmtId="0" fontId="3" fillId="0" borderId="8" xfId="1" applyFont="1" applyFill="1" applyBorder="1" applyAlignment="1" applyProtection="1">
      <alignment horizontal="center" vertical="center" textRotation="255"/>
    </xf>
    <xf numFmtId="0" fontId="1" fillId="0" borderId="9" xfId="1" applyFont="1" applyBorder="1" applyAlignment="1" applyProtection="1">
      <alignment horizontal="center" vertical="center" textRotation="255"/>
    </xf>
    <xf numFmtId="0" fontId="1" fillId="0" borderId="8" xfId="1" applyFont="1" applyBorder="1" applyAlignment="1" applyProtection="1">
      <alignment horizontal="center" vertical="center" textRotation="255"/>
    </xf>
    <xf numFmtId="0" fontId="1" fillId="0" borderId="14" xfId="1" applyFont="1" applyBorder="1" applyAlignment="1" applyProtection="1">
      <alignment horizontal="center" vertical="center" textRotation="255"/>
    </xf>
    <xf numFmtId="0" fontId="1" fillId="0" borderId="23" xfId="1" applyFont="1" applyBorder="1" applyAlignment="1" applyProtection="1">
      <alignment horizontal="center" vertical="center" textRotation="255"/>
    </xf>
    <xf numFmtId="0" fontId="2" fillId="0" borderId="5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13" xfId="1" applyFont="1" applyFill="1" applyBorder="1" applyAlignment="1" applyProtection="1">
      <alignment horizontal="center" vertical="center"/>
    </xf>
    <xf numFmtId="176" fontId="3" fillId="10" borderId="97" xfId="1" applyNumberFormat="1" applyFont="1" applyFill="1" applyBorder="1" applyAlignment="1" applyProtection="1">
      <alignment vertical="center"/>
    </xf>
    <xf numFmtId="176" fontId="3" fillId="10" borderId="4" xfId="1" applyNumberFormat="1" applyFont="1" applyFill="1" applyBorder="1" applyAlignment="1" applyProtection="1">
      <alignment vertical="center"/>
    </xf>
    <xf numFmtId="0" fontId="3" fillId="0" borderId="112" xfId="1" applyFont="1" applyFill="1" applyBorder="1" applyAlignment="1" applyProtection="1">
      <alignment horizontal="center" vertical="center"/>
    </xf>
    <xf numFmtId="0" fontId="1" fillId="0" borderId="74" xfId="1" applyFont="1" applyBorder="1" applyProtection="1"/>
    <xf numFmtId="0" fontId="3" fillId="0" borderId="11" xfId="1" applyFont="1" applyBorder="1" applyAlignment="1" applyProtection="1">
      <alignment horizontal="center" vertical="top" shrinkToFit="1"/>
    </xf>
    <xf numFmtId="0" fontId="3" fillId="0" borderId="12" xfId="1" applyFont="1" applyBorder="1" applyAlignment="1" applyProtection="1">
      <alignment horizontal="center" vertical="top" shrinkToFit="1"/>
    </xf>
    <xf numFmtId="0" fontId="3" fillId="0" borderId="13" xfId="1" applyFont="1" applyBorder="1" applyAlignment="1" applyProtection="1">
      <alignment horizontal="center" vertical="top" shrinkToFit="1"/>
    </xf>
    <xf numFmtId="0" fontId="3" fillId="0" borderId="40" xfId="1" applyFont="1" applyFill="1" applyBorder="1" applyAlignment="1" applyProtection="1">
      <alignment horizontal="center" vertical="center"/>
    </xf>
    <xf numFmtId="0" fontId="3" fillId="0" borderId="15" xfId="1" applyFont="1" applyFill="1" applyBorder="1" applyAlignment="1" applyProtection="1">
      <alignment horizontal="center" vertical="center"/>
    </xf>
    <xf numFmtId="0" fontId="3" fillId="0" borderId="23" xfId="1" applyFont="1" applyFill="1" applyBorder="1" applyAlignment="1" applyProtection="1">
      <alignment horizontal="center" vertical="center"/>
    </xf>
    <xf numFmtId="0" fontId="3" fillId="0" borderId="9" xfId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 shrinkToFit="1"/>
    </xf>
    <xf numFmtId="0" fontId="3" fillId="0" borderId="6" xfId="1" applyFont="1" applyFill="1" applyBorder="1" applyAlignment="1" applyProtection="1">
      <alignment horizontal="center" vertical="center" shrinkToFit="1"/>
    </xf>
    <xf numFmtId="0" fontId="3" fillId="0" borderId="7" xfId="1" applyFont="1" applyFill="1" applyBorder="1" applyAlignment="1" applyProtection="1">
      <alignment horizontal="center" vertical="center" shrinkToFit="1"/>
    </xf>
    <xf numFmtId="0" fontId="3" fillId="0" borderId="11" xfId="1" applyFont="1" applyFill="1" applyBorder="1" applyAlignment="1" applyProtection="1">
      <alignment horizontal="center" vertical="center" shrinkToFit="1"/>
    </xf>
    <xf numFmtId="0" fontId="3" fillId="0" borderId="12" xfId="1" applyFont="1" applyFill="1" applyBorder="1" applyAlignment="1" applyProtection="1">
      <alignment horizontal="center" vertical="center" shrinkToFit="1"/>
    </xf>
    <xf numFmtId="0" fontId="3" fillId="0" borderId="13" xfId="1" applyFont="1" applyFill="1" applyBorder="1" applyAlignment="1" applyProtection="1">
      <alignment horizontal="center" vertical="center" shrinkToFit="1"/>
    </xf>
    <xf numFmtId="176" fontId="3" fillId="10" borderId="1" xfId="1" applyNumberFormat="1" applyFont="1" applyFill="1" applyBorder="1" applyAlignment="1" applyProtection="1">
      <alignment vertical="center" shrinkToFit="1"/>
    </xf>
    <xf numFmtId="176" fontId="3" fillId="10" borderId="0" xfId="1" applyNumberFormat="1" applyFont="1" applyFill="1" applyBorder="1" applyAlignment="1" applyProtection="1">
      <alignment vertical="center" shrinkToFit="1"/>
    </xf>
    <xf numFmtId="176" fontId="3" fillId="10" borderId="11" xfId="1" applyNumberFormat="1" applyFont="1" applyFill="1" applyBorder="1" applyAlignment="1" applyProtection="1">
      <alignment vertical="center" shrinkToFit="1"/>
    </xf>
    <xf numFmtId="176" fontId="3" fillId="10" borderId="12" xfId="1" applyNumberFormat="1" applyFont="1" applyFill="1" applyBorder="1" applyAlignment="1" applyProtection="1">
      <alignment vertical="center" shrinkToFit="1"/>
    </xf>
    <xf numFmtId="176" fontId="3" fillId="8" borderId="1" xfId="1" applyNumberFormat="1" applyFont="1" applyFill="1" applyBorder="1" applyAlignment="1" applyProtection="1">
      <alignment horizontal="right" vertical="center"/>
      <protection locked="0"/>
    </xf>
    <xf numFmtId="176" fontId="3" fillId="8" borderId="0" xfId="1" applyNumberFormat="1" applyFont="1" applyFill="1" applyBorder="1" applyAlignment="1" applyProtection="1">
      <alignment horizontal="right" vertical="center"/>
      <protection locked="0"/>
    </xf>
    <xf numFmtId="176" fontId="3" fillId="8" borderId="28" xfId="1" applyNumberFormat="1" applyFont="1" applyFill="1" applyBorder="1" applyAlignment="1" applyProtection="1">
      <alignment horizontal="right" vertical="center"/>
      <protection locked="0"/>
    </xf>
    <xf numFmtId="176" fontId="3" fillId="8" borderId="27" xfId="1" applyNumberFormat="1" applyFont="1" applyFill="1" applyBorder="1" applyAlignment="1" applyProtection="1">
      <alignment horizontal="right" vertical="center"/>
      <protection locked="0"/>
    </xf>
    <xf numFmtId="176" fontId="3" fillId="8" borderId="8" xfId="1" applyNumberFormat="1" applyFont="1" applyFill="1" applyBorder="1" applyAlignment="1" applyProtection="1">
      <alignment horizontal="right" vertical="center"/>
      <protection locked="0"/>
    </xf>
    <xf numFmtId="176" fontId="3" fillId="10" borderId="97" xfId="1" applyNumberFormat="1" applyFont="1" applyFill="1" applyBorder="1" applyAlignment="1" applyProtection="1">
      <alignment vertical="center" shrinkToFit="1"/>
    </xf>
    <xf numFmtId="176" fontId="3" fillId="10" borderId="4" xfId="1" applyNumberFormat="1" applyFont="1" applyFill="1" applyBorder="1" applyAlignment="1" applyProtection="1">
      <alignment vertical="center" shrinkToFit="1"/>
    </xf>
    <xf numFmtId="0" fontId="3" fillId="9" borderId="90" xfId="1" applyFont="1" applyFill="1" applyBorder="1" applyAlignment="1" applyProtection="1">
      <alignment horizontal="left" vertical="center" shrinkToFit="1"/>
      <protection locked="0"/>
    </xf>
    <xf numFmtId="0" fontId="3" fillId="9" borderId="6" xfId="1" applyFont="1" applyFill="1" applyBorder="1" applyAlignment="1" applyProtection="1">
      <alignment horizontal="left" vertical="center" shrinkToFit="1"/>
      <protection locked="0"/>
    </xf>
    <xf numFmtId="0" fontId="3" fillId="9" borderId="7" xfId="1" applyFont="1" applyFill="1" applyBorder="1" applyAlignment="1" applyProtection="1">
      <alignment horizontal="left" vertical="center" shrinkToFit="1"/>
      <protection locked="0"/>
    </xf>
    <xf numFmtId="0" fontId="3" fillId="9" borderId="80" xfId="1" applyFont="1" applyFill="1" applyBorder="1" applyAlignment="1" applyProtection="1">
      <alignment horizontal="left" vertical="center" shrinkToFit="1"/>
      <protection locked="0"/>
    </xf>
    <xf numFmtId="0" fontId="3" fillId="9" borderId="12" xfId="1" applyFont="1" applyFill="1" applyBorder="1" applyAlignment="1" applyProtection="1">
      <alignment horizontal="left" vertical="center" shrinkToFit="1"/>
      <protection locked="0"/>
    </xf>
    <xf numFmtId="0" fontId="3" fillId="9" borderId="13" xfId="1" applyFont="1" applyFill="1" applyBorder="1" applyAlignment="1" applyProtection="1">
      <alignment horizontal="left" vertical="center" shrinkToFit="1"/>
      <protection locked="0"/>
    </xf>
    <xf numFmtId="0" fontId="3" fillId="0" borderId="39" xfId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19" xfId="1" applyFont="1" applyFill="1" applyBorder="1" applyAlignment="1" applyProtection="1">
      <alignment horizontal="center" vertical="center"/>
    </xf>
    <xf numFmtId="176" fontId="3" fillId="10" borderId="39" xfId="1" applyNumberFormat="1" applyFont="1" applyFill="1" applyBorder="1" applyAlignment="1" applyProtection="1">
      <alignment vertical="center" shrinkToFit="1"/>
    </xf>
    <xf numFmtId="176" fontId="3" fillId="10" borderId="2" xfId="1" applyNumberFormat="1" applyFont="1" applyFill="1" applyBorder="1" applyAlignment="1" applyProtection="1">
      <alignment vertical="center" shrinkToFit="1"/>
    </xf>
    <xf numFmtId="0" fontId="3" fillId="9" borderId="20" xfId="1" applyFont="1" applyFill="1" applyBorder="1" applyAlignment="1" applyProtection="1">
      <alignment horizontal="left" vertical="center" shrinkToFit="1"/>
      <protection locked="0"/>
    </xf>
    <xf numFmtId="0" fontId="3" fillId="9" borderId="0" xfId="1" applyFont="1" applyFill="1" applyBorder="1" applyAlignment="1" applyProtection="1">
      <alignment horizontal="left" vertical="center" shrinkToFit="1"/>
      <protection locked="0"/>
    </xf>
    <xf numFmtId="0" fontId="3" fillId="9" borderId="8" xfId="1" applyFont="1" applyFill="1" applyBorder="1" applyAlignment="1" applyProtection="1">
      <alignment horizontal="left" vertical="center" shrinkToFit="1"/>
      <protection locked="0"/>
    </xf>
    <xf numFmtId="0" fontId="3" fillId="0" borderId="116" xfId="1" applyFont="1" applyFill="1" applyBorder="1" applyAlignment="1" applyProtection="1">
      <alignment horizontal="center" vertical="center"/>
    </xf>
    <xf numFmtId="0" fontId="1" fillId="0" borderId="117" xfId="1" applyFont="1" applyBorder="1" applyProtection="1"/>
    <xf numFmtId="0" fontId="3" fillId="0" borderId="115" xfId="1" applyFont="1" applyFill="1" applyBorder="1" applyAlignment="1" applyProtection="1">
      <alignment horizontal="center" vertical="center"/>
    </xf>
    <xf numFmtId="0" fontId="1" fillId="0" borderId="37" xfId="1" applyFont="1" applyBorder="1" applyProtection="1"/>
    <xf numFmtId="0" fontId="2" fillId="0" borderId="5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1" fillId="0" borderId="11" xfId="1" applyFont="1" applyBorder="1" applyAlignment="1" applyProtection="1">
      <alignment vertical="center" wrapText="1"/>
    </xf>
    <xf numFmtId="0" fontId="1" fillId="0" borderId="12" xfId="1" applyFont="1" applyBorder="1" applyAlignment="1" applyProtection="1">
      <alignment vertical="center" wrapText="1"/>
    </xf>
    <xf numFmtId="0" fontId="1" fillId="0" borderId="13" xfId="1" applyFont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horizontal="center" vertical="center" shrinkToFit="1"/>
    </xf>
    <xf numFmtId="0" fontId="3" fillId="0" borderId="0" xfId="1" applyFont="1" applyFill="1" applyBorder="1" applyAlignment="1" applyProtection="1">
      <alignment horizontal="center" vertical="center" shrinkToFit="1"/>
    </xf>
    <xf numFmtId="0" fontId="3" fillId="0" borderId="8" xfId="1" applyFont="1" applyFill="1" applyBorder="1" applyAlignment="1" applyProtection="1">
      <alignment horizontal="center" vertical="center" shrinkToFit="1"/>
    </xf>
    <xf numFmtId="176" fontId="3" fillId="10" borderId="1" xfId="1" applyNumberFormat="1" applyFont="1" applyFill="1" applyBorder="1" applyAlignment="1" applyProtection="1">
      <alignment vertical="center"/>
    </xf>
    <xf numFmtId="176" fontId="3" fillId="10" borderId="0" xfId="1" applyNumberFormat="1" applyFont="1" applyFill="1" applyBorder="1" applyAlignment="1" applyProtection="1">
      <alignment vertical="center"/>
    </xf>
    <xf numFmtId="0" fontId="3" fillId="9" borderId="135" xfId="1" applyFont="1" applyFill="1" applyBorder="1" applyAlignment="1" applyProtection="1">
      <alignment horizontal="left" vertical="center" shrinkToFit="1"/>
      <protection locked="0"/>
    </xf>
    <xf numFmtId="0" fontId="3" fillId="9" borderId="136" xfId="1" applyFont="1" applyFill="1" applyBorder="1" applyAlignment="1" applyProtection="1">
      <alignment horizontal="left" vertical="center" shrinkToFit="1"/>
      <protection locked="0"/>
    </xf>
    <xf numFmtId="0" fontId="3" fillId="9" borderId="137" xfId="1" applyFont="1" applyFill="1" applyBorder="1" applyAlignment="1" applyProtection="1">
      <alignment horizontal="left" vertical="center" shrinkToFit="1"/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13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horizontal="center" vertical="center" wrapText="1"/>
    </xf>
    <xf numFmtId="176" fontId="3" fillId="8" borderId="56" xfId="1" applyNumberFormat="1" applyFont="1" applyFill="1" applyBorder="1" applyAlignment="1" applyProtection="1">
      <alignment vertical="center"/>
      <protection locked="0"/>
    </xf>
    <xf numFmtId="176" fontId="3" fillId="8" borderId="54" xfId="1" applyNumberFormat="1" applyFont="1" applyFill="1" applyBorder="1" applyAlignment="1" applyProtection="1">
      <alignment vertical="center"/>
      <protection locked="0"/>
    </xf>
    <xf numFmtId="0" fontId="18" fillId="0" borderId="11" xfId="1" applyFont="1" applyFill="1" applyBorder="1" applyAlignment="1" applyProtection="1">
      <alignment horizontal="center" vertical="center" wrapText="1"/>
    </xf>
    <xf numFmtId="0" fontId="18" fillId="0" borderId="12" xfId="1" applyFont="1" applyFill="1" applyBorder="1" applyAlignment="1" applyProtection="1">
      <alignment horizontal="center" vertical="center" wrapText="1"/>
    </xf>
    <xf numFmtId="0" fontId="18" fillId="0" borderId="13" xfId="1" applyFont="1" applyFill="1" applyBorder="1" applyAlignment="1" applyProtection="1">
      <alignment horizontal="center" vertical="center" wrapText="1"/>
    </xf>
    <xf numFmtId="0" fontId="1" fillId="9" borderId="54" xfId="1" applyFont="1" applyFill="1" applyBorder="1" applyAlignment="1" applyProtection="1">
      <alignment horizontal="left" vertical="center" shrinkToFit="1"/>
      <protection locked="0"/>
    </xf>
    <xf numFmtId="0" fontId="1" fillId="9" borderId="57" xfId="1" applyFont="1" applyFill="1" applyBorder="1" applyAlignment="1" applyProtection="1">
      <alignment horizontal="left" vertical="center" shrinkToFit="1"/>
      <protection locked="0"/>
    </xf>
    <xf numFmtId="0" fontId="3" fillId="0" borderId="85" xfId="1" applyFont="1" applyFill="1" applyBorder="1" applyAlignment="1" applyProtection="1">
      <alignment horizontal="center" vertical="center" wrapText="1"/>
    </xf>
    <xf numFmtId="0" fontId="3" fillId="0" borderId="83" xfId="1" applyFont="1" applyFill="1" applyBorder="1" applyAlignment="1" applyProtection="1">
      <alignment horizontal="center" vertical="center"/>
    </xf>
    <xf numFmtId="0" fontId="3" fillId="0" borderId="84" xfId="1" applyFont="1" applyFill="1" applyBorder="1" applyAlignment="1" applyProtection="1">
      <alignment horizontal="center" vertical="center"/>
    </xf>
    <xf numFmtId="0" fontId="3" fillId="0" borderId="27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28" xfId="1" applyFont="1" applyFill="1" applyBorder="1" applyAlignment="1" applyProtection="1">
      <alignment horizontal="center" vertical="center"/>
    </xf>
    <xf numFmtId="0" fontId="3" fillId="0" borderId="49" xfId="1" applyFont="1" applyFill="1" applyBorder="1" applyAlignment="1" applyProtection="1">
      <alignment horizontal="center" vertical="center"/>
    </xf>
    <xf numFmtId="0" fontId="3" fillId="0" borderId="30" xfId="1" applyFont="1" applyFill="1" applyBorder="1" applyAlignment="1" applyProtection="1">
      <alignment horizontal="center" vertical="center"/>
    </xf>
    <xf numFmtId="0" fontId="3" fillId="0" borderId="78" xfId="1" applyFont="1" applyFill="1" applyBorder="1" applyAlignment="1" applyProtection="1">
      <alignment horizontal="center" vertical="center"/>
    </xf>
    <xf numFmtId="176" fontId="3" fillId="10" borderId="50" xfId="1" applyNumberFormat="1" applyFont="1" applyFill="1" applyBorder="1" applyAlignment="1" applyProtection="1">
      <alignment vertical="center"/>
    </xf>
    <xf numFmtId="176" fontId="3" fillId="10" borderId="51" xfId="1" applyNumberFormat="1" applyFont="1" applyFill="1" applyBorder="1" applyAlignment="1" applyProtection="1">
      <alignment vertical="center"/>
    </xf>
    <xf numFmtId="0" fontId="3" fillId="9" borderId="103" xfId="1" applyFont="1" applyFill="1" applyBorder="1" applyAlignment="1" applyProtection="1">
      <alignment horizontal="left" vertical="center" shrinkToFit="1"/>
      <protection locked="0"/>
    </xf>
    <xf numFmtId="0" fontId="3" fillId="9" borderId="51" xfId="1" applyFont="1" applyFill="1" applyBorder="1" applyAlignment="1" applyProtection="1">
      <alignment horizontal="left" vertical="center" shrinkToFit="1"/>
      <protection locked="0"/>
    </xf>
    <xf numFmtId="0" fontId="3" fillId="9" borderId="52" xfId="1" applyFont="1" applyFill="1" applyBorder="1" applyAlignment="1" applyProtection="1">
      <alignment horizontal="left" vertical="center" shrinkToFit="1"/>
      <protection locked="0"/>
    </xf>
    <xf numFmtId="0" fontId="19" fillId="0" borderId="48" xfId="1" applyFont="1" applyFill="1" applyBorder="1" applyAlignment="1" applyProtection="1">
      <alignment horizontal="center" vertical="center"/>
    </xf>
    <xf numFmtId="0" fontId="19" fillId="0" borderId="30" xfId="1" applyFont="1" applyFill="1" applyBorder="1" applyAlignment="1" applyProtection="1">
      <alignment horizontal="center" vertical="center"/>
    </xf>
    <xf numFmtId="0" fontId="19" fillId="0" borderId="122" xfId="1" applyFont="1" applyFill="1" applyBorder="1" applyAlignment="1" applyProtection="1">
      <alignment horizontal="center" vertical="center"/>
    </xf>
    <xf numFmtId="0" fontId="19" fillId="0" borderId="48" xfId="1" quotePrefix="1" applyFont="1" applyFill="1" applyBorder="1" applyAlignment="1" applyProtection="1">
      <alignment horizontal="center"/>
    </xf>
    <xf numFmtId="0" fontId="19" fillId="0" borderId="30" xfId="1" applyFont="1" applyFill="1" applyBorder="1" applyAlignment="1" applyProtection="1">
      <alignment horizontal="center"/>
    </xf>
    <xf numFmtId="0" fontId="19" fillId="0" borderId="49" xfId="1" quotePrefix="1" applyFont="1" applyFill="1" applyBorder="1" applyAlignment="1" applyProtection="1">
      <alignment horizontal="center"/>
    </xf>
    <xf numFmtId="0" fontId="19" fillId="0" borderId="47" xfId="1" applyFont="1" applyFill="1" applyBorder="1" applyAlignment="1" applyProtection="1">
      <alignment horizontal="center"/>
    </xf>
    <xf numFmtId="0" fontId="19" fillId="0" borderId="122" xfId="1" applyFont="1" applyFill="1" applyBorder="1" applyAlignment="1" applyProtection="1">
      <alignment horizontal="center"/>
    </xf>
    <xf numFmtId="0" fontId="3" fillId="9" borderId="5" xfId="1" applyFont="1" applyFill="1" applyBorder="1" applyAlignment="1" applyProtection="1">
      <alignment horizontal="left" vertical="center" shrinkToFit="1"/>
      <protection locked="0"/>
    </xf>
    <xf numFmtId="0" fontId="3" fillId="9" borderId="11" xfId="1" applyFont="1" applyFill="1" applyBorder="1" applyAlignment="1" applyProtection="1">
      <alignment horizontal="left" vertical="center" shrinkToFit="1"/>
      <protection locked="0"/>
    </xf>
    <xf numFmtId="0" fontId="2" fillId="0" borderId="9" xfId="1" applyFont="1" applyFill="1" applyBorder="1" applyAlignment="1" applyProtection="1">
      <alignment vertical="center" textRotation="255" wrapText="1"/>
    </xf>
    <xf numFmtId="0" fontId="2" fillId="0" borderId="8" xfId="1" applyFont="1" applyFill="1" applyBorder="1" applyAlignment="1" applyProtection="1">
      <alignment vertical="center" textRotation="255"/>
    </xf>
    <xf numFmtId="0" fontId="2" fillId="0" borderId="9" xfId="1" applyFont="1" applyFill="1" applyBorder="1" applyAlignment="1" applyProtection="1">
      <alignment vertical="center" textRotation="255"/>
    </xf>
    <xf numFmtId="0" fontId="2" fillId="0" borderId="42" xfId="1" applyFont="1" applyFill="1" applyBorder="1" applyAlignment="1" applyProtection="1">
      <alignment vertical="center" textRotation="255"/>
    </xf>
    <xf numFmtId="0" fontId="2" fillId="0" borderId="13" xfId="1" applyFont="1" applyFill="1" applyBorder="1" applyAlignment="1" applyProtection="1">
      <alignment vertical="center" textRotation="255"/>
    </xf>
    <xf numFmtId="0" fontId="1" fillId="0" borderId="0" xfId="1" applyFont="1" applyProtection="1"/>
    <xf numFmtId="0" fontId="1" fillId="0" borderId="8" xfId="1" applyFont="1" applyBorder="1" applyProtection="1"/>
    <xf numFmtId="0" fontId="3" fillId="0" borderId="90" xfId="1" applyFont="1" applyFill="1" applyBorder="1" applyAlignment="1" applyProtection="1">
      <alignment horizontal="center" vertical="center"/>
    </xf>
    <xf numFmtId="0" fontId="1" fillId="0" borderId="6" xfId="1" applyFont="1" applyBorder="1" applyProtection="1"/>
    <xf numFmtId="0" fontId="1" fillId="0" borderId="7" xfId="1" applyFont="1" applyBorder="1" applyProtection="1"/>
    <xf numFmtId="0" fontId="1" fillId="0" borderId="80" xfId="1" applyFont="1" applyBorder="1" applyProtection="1"/>
    <xf numFmtId="0" fontId="1" fillId="0" borderId="12" xfId="1" applyFont="1" applyBorder="1" applyProtection="1"/>
    <xf numFmtId="0" fontId="1" fillId="0" borderId="13" xfId="1" applyFont="1" applyBorder="1" applyProtection="1"/>
    <xf numFmtId="0" fontId="1" fillId="0" borderId="91" xfId="1" applyFont="1" applyBorder="1" applyProtection="1"/>
    <xf numFmtId="0" fontId="1" fillId="0" borderId="11" xfId="1" applyFont="1" applyBorder="1" applyProtection="1"/>
    <xf numFmtId="0" fontId="1" fillId="0" borderId="82" xfId="1" applyFont="1" applyBorder="1" applyProtection="1"/>
    <xf numFmtId="0" fontId="6" fillId="0" borderId="90" xfId="1" applyFont="1" applyFill="1" applyBorder="1" applyAlignment="1" applyProtection="1">
      <alignment horizontal="center" vertical="center"/>
    </xf>
    <xf numFmtId="0" fontId="1" fillId="0" borderId="6" xfId="1" applyFont="1" applyBorder="1" applyAlignment="1" applyProtection="1"/>
    <xf numFmtId="0" fontId="1" fillId="0" borderId="20" xfId="1" applyFont="1" applyBorder="1" applyAlignment="1" applyProtection="1"/>
    <xf numFmtId="0" fontId="1" fillId="0" borderId="0" xfId="1" applyFont="1" applyAlignment="1" applyProtection="1"/>
    <xf numFmtId="0" fontId="6" fillId="0" borderId="5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/>
    </xf>
    <xf numFmtId="0" fontId="3" fillId="0" borderId="89" xfId="1" applyFont="1" applyFill="1" applyBorder="1" applyAlignment="1" applyProtection="1">
      <alignment horizontal="center" vertical="center" wrapText="1"/>
    </xf>
    <xf numFmtId="0" fontId="3" fillId="0" borderId="47" xfId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/>
    </xf>
    <xf numFmtId="0" fontId="1" fillId="0" borderId="1" xfId="1" applyFont="1" applyBorder="1" applyProtection="1"/>
    <xf numFmtId="176" fontId="3" fillId="8" borderId="53" xfId="1" applyNumberFormat="1" applyFont="1" applyFill="1" applyBorder="1" applyAlignment="1" applyProtection="1">
      <alignment vertical="center"/>
      <protection locked="0"/>
    </xf>
    <xf numFmtId="0" fontId="3" fillId="8" borderId="140" xfId="1" applyFont="1" applyFill="1" applyBorder="1" applyAlignment="1" applyProtection="1">
      <alignment horizontal="right" vertical="center" shrinkToFit="1"/>
      <protection locked="0"/>
    </xf>
    <xf numFmtId="0" fontId="3" fillId="8" borderId="74" xfId="1" applyFont="1" applyFill="1" applyBorder="1" applyAlignment="1" applyProtection="1">
      <alignment horizontal="right" vertical="center" shrinkToFit="1"/>
      <protection locked="0"/>
    </xf>
    <xf numFmtId="0" fontId="3" fillId="8" borderId="73" xfId="1" applyFont="1" applyFill="1" applyBorder="1" applyAlignment="1" applyProtection="1">
      <alignment horizontal="right" vertical="center" shrinkToFit="1"/>
      <protection locked="0"/>
    </xf>
    <xf numFmtId="0" fontId="3" fillId="9" borderId="108" xfId="1" applyFont="1" applyFill="1" applyBorder="1" applyAlignment="1" applyProtection="1">
      <alignment horizontal="left" vertical="center"/>
      <protection locked="0"/>
    </xf>
    <xf numFmtId="0" fontId="3" fillId="9" borderId="66" xfId="1" applyFont="1" applyFill="1" applyBorder="1" applyAlignment="1" applyProtection="1">
      <alignment horizontal="left" vertical="center"/>
      <protection locked="0"/>
    </xf>
    <xf numFmtId="0" fontId="3" fillId="9" borderId="141" xfId="1" applyFont="1" applyFill="1" applyBorder="1" applyAlignment="1" applyProtection="1">
      <alignment horizontal="left" vertical="center"/>
      <protection locked="0"/>
    </xf>
    <xf numFmtId="176" fontId="3" fillId="8" borderId="140" xfId="1" applyNumberFormat="1" applyFont="1" applyFill="1" applyBorder="1" applyAlignment="1" applyProtection="1">
      <alignment vertical="center"/>
      <protection locked="0"/>
    </xf>
    <xf numFmtId="176" fontId="3" fillId="8" borderId="74" xfId="1" applyNumberFormat="1" applyFont="1" applyFill="1" applyBorder="1" applyAlignment="1" applyProtection="1">
      <alignment vertical="center"/>
      <protection locked="0"/>
    </xf>
    <xf numFmtId="177" fontId="3" fillId="10" borderId="11" xfId="1" applyNumberFormat="1" applyFont="1" applyFill="1" applyBorder="1" applyAlignment="1" applyProtection="1">
      <alignment horizontal="right" vertical="center" shrinkToFit="1"/>
    </xf>
    <xf numFmtId="177" fontId="3" fillId="10" borderId="12" xfId="1" applyNumberFormat="1" applyFont="1" applyFill="1" applyBorder="1" applyAlignment="1" applyProtection="1">
      <alignment horizontal="right" vertical="center" shrinkToFit="1"/>
    </xf>
    <xf numFmtId="0" fontId="1" fillId="0" borderId="0" xfId="1" applyFont="1" applyFill="1" applyBorder="1" applyProtection="1"/>
    <xf numFmtId="0" fontId="1" fillId="0" borderId="8" xfId="1" applyFont="1" applyFill="1" applyBorder="1" applyProtection="1"/>
    <xf numFmtId="0" fontId="1" fillId="0" borderId="0" xfId="1" applyFont="1" applyBorder="1" applyProtection="1"/>
    <xf numFmtId="0" fontId="2" fillId="0" borderId="75" xfId="1" applyFont="1" applyFill="1" applyBorder="1" applyAlignment="1" applyProtection="1">
      <alignment horizontal="center" vertical="center"/>
    </xf>
    <xf numFmtId="0" fontId="2" fillId="0" borderId="111" xfId="1" applyFont="1" applyFill="1" applyBorder="1" applyAlignment="1" applyProtection="1">
      <alignment horizontal="center" vertical="center"/>
    </xf>
    <xf numFmtId="177" fontId="3" fillId="10" borderId="67" xfId="1" applyNumberFormat="1" applyFont="1" applyFill="1" applyBorder="1" applyAlignment="1" applyProtection="1">
      <alignment vertical="center"/>
    </xf>
    <xf numFmtId="177" fontId="3" fillId="10" borderId="68" xfId="1" applyNumberFormat="1" applyFont="1" applyFill="1" applyBorder="1" applyAlignment="1" applyProtection="1">
      <alignment vertical="center"/>
    </xf>
    <xf numFmtId="0" fontId="8" fillId="0" borderId="103" xfId="1" applyFont="1" applyBorder="1" applyAlignment="1" applyProtection="1">
      <alignment horizontal="center" vertical="center"/>
    </xf>
    <xf numFmtId="0" fontId="15" fillId="0" borderId="51" xfId="1" applyFont="1" applyBorder="1" applyProtection="1"/>
    <xf numFmtId="0" fontId="15" fillId="0" borderId="127" xfId="1" applyFont="1" applyBorder="1" applyProtection="1"/>
    <xf numFmtId="0" fontId="15" fillId="0" borderId="124" xfId="1" applyFont="1" applyBorder="1" applyProtection="1"/>
    <xf numFmtId="0" fontId="15" fillId="0" borderId="30" xfId="1" applyFont="1" applyBorder="1" applyProtection="1"/>
    <xf numFmtId="0" fontId="15" fillId="0" borderId="122" xfId="1" applyFont="1" applyBorder="1" applyProtection="1"/>
    <xf numFmtId="0" fontId="3" fillId="8" borderId="55" xfId="1" applyFont="1" applyFill="1" applyBorder="1" applyAlignment="1" applyProtection="1">
      <alignment horizontal="left" vertical="center" shrinkToFit="1"/>
      <protection locked="0"/>
    </xf>
    <xf numFmtId="0" fontId="3" fillId="8" borderId="104" xfId="1" applyFont="1" applyFill="1" applyBorder="1" applyAlignment="1" applyProtection="1">
      <alignment horizontal="left" vertical="center" shrinkToFit="1"/>
      <protection locked="0"/>
    </xf>
    <xf numFmtId="0" fontId="3" fillId="0" borderId="86" xfId="1" applyFont="1" applyFill="1" applyBorder="1" applyAlignment="1" applyProtection="1">
      <alignment horizontal="center" vertical="center"/>
    </xf>
    <xf numFmtId="0" fontId="3" fillId="0" borderId="87" xfId="1" applyFont="1" applyFill="1" applyBorder="1" applyAlignment="1" applyProtection="1">
      <alignment horizontal="center" vertical="center"/>
    </xf>
    <xf numFmtId="0" fontId="3" fillId="0" borderId="85" xfId="1" applyFont="1" applyFill="1" applyBorder="1" applyAlignment="1" applyProtection="1">
      <alignment horizontal="center" vertical="center"/>
    </xf>
    <xf numFmtId="0" fontId="1" fillId="0" borderId="83" xfId="1" applyFont="1" applyFill="1" applyBorder="1" applyProtection="1"/>
    <xf numFmtId="0" fontId="1" fillId="0" borderId="87" xfId="1" applyFont="1" applyFill="1" applyBorder="1" applyProtection="1"/>
    <xf numFmtId="176" fontId="3" fillId="10" borderId="58" xfId="1" applyNumberFormat="1" applyFont="1" applyFill="1" applyBorder="1" applyAlignment="1" applyProtection="1">
      <alignment horizontal="right" vertical="center"/>
    </xf>
    <xf numFmtId="176" fontId="3" fillId="10" borderId="59" xfId="1" applyNumberFormat="1" applyFont="1" applyFill="1" applyBorder="1" applyAlignment="1" applyProtection="1">
      <alignment horizontal="right" vertical="center"/>
    </xf>
    <xf numFmtId="176" fontId="3" fillId="10" borderId="67" xfId="1" applyNumberFormat="1" applyFont="1" applyFill="1" applyBorder="1" applyAlignment="1" applyProtection="1">
      <alignment horizontal="right" vertical="center"/>
    </xf>
    <xf numFmtId="176" fontId="3" fillId="10" borderId="68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 applyProtection="1">
      <alignment horizontal="left" vertical="center" wrapText="1"/>
    </xf>
    <xf numFmtId="0" fontId="2" fillId="0" borderId="0" xfId="1" applyFont="1" applyFill="1" applyAlignment="1" applyProtection="1">
      <alignment horizontal="left" vertical="center"/>
    </xf>
    <xf numFmtId="0" fontId="2" fillId="0" borderId="15" xfId="1" applyFont="1" applyFill="1" applyBorder="1" applyAlignment="1" applyProtection="1">
      <alignment horizontal="left" vertical="center"/>
    </xf>
    <xf numFmtId="0" fontId="3" fillId="0" borderId="39" xfId="1" applyFont="1" applyFill="1" applyBorder="1" applyAlignment="1" applyProtection="1">
      <alignment horizontal="center" vertical="center" wrapText="1"/>
    </xf>
    <xf numFmtId="0" fontId="3" fillId="0" borderId="17" xfId="1" applyFont="1" applyFill="1" applyBorder="1" applyAlignment="1" applyProtection="1">
      <alignment horizontal="center" vertical="center"/>
    </xf>
    <xf numFmtId="0" fontId="3" fillId="0" borderId="10" xfId="1" applyFont="1" applyFill="1" applyBorder="1" applyAlignment="1" applyProtection="1">
      <alignment horizontal="center" vertical="center"/>
    </xf>
    <xf numFmtId="0" fontId="13" fillId="0" borderId="48" xfId="1" quotePrefix="1" applyFont="1" applyFill="1" applyBorder="1" applyAlignment="1" applyProtection="1">
      <alignment horizontal="center"/>
    </xf>
    <xf numFmtId="0" fontId="13" fillId="0" borderId="30" xfId="1" applyFont="1" applyFill="1" applyBorder="1" applyAlignment="1" applyProtection="1">
      <alignment horizontal="center"/>
    </xf>
    <xf numFmtId="0" fontId="2" fillId="0" borderId="49" xfId="1" quotePrefix="1" applyFont="1" applyFill="1" applyBorder="1" applyAlignment="1" applyProtection="1">
      <alignment horizontal="center" vertical="center"/>
    </xf>
    <xf numFmtId="0" fontId="2" fillId="0" borderId="30" xfId="1" applyFont="1" applyFill="1" applyBorder="1" applyAlignment="1" applyProtection="1">
      <alignment horizontal="center" vertical="center"/>
    </xf>
    <xf numFmtId="0" fontId="2" fillId="0" borderId="47" xfId="1" applyFont="1" applyFill="1" applyBorder="1" applyAlignment="1" applyProtection="1">
      <alignment horizontal="center" vertical="center"/>
    </xf>
    <xf numFmtId="0" fontId="2" fillId="0" borderId="27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vertical="center"/>
    </xf>
    <xf numFmtId="0" fontId="2" fillId="0" borderId="27" xfId="1" applyFont="1" applyFill="1" applyBorder="1" applyAlignment="1" applyProtection="1">
      <alignment horizontal="center" vertical="center"/>
    </xf>
    <xf numFmtId="0" fontId="2" fillId="0" borderId="49" xfId="1" applyFont="1" applyFill="1" applyBorder="1" applyAlignment="1" applyProtection="1">
      <alignment horizontal="center" vertical="center"/>
    </xf>
    <xf numFmtId="0" fontId="6" fillId="0" borderId="44" xfId="1" applyFont="1" applyFill="1" applyBorder="1" applyAlignment="1" applyProtection="1">
      <alignment horizontal="center" vertical="center"/>
    </xf>
    <xf numFmtId="0" fontId="1" fillId="0" borderId="45" xfId="1" applyFont="1" applyBorder="1" applyProtection="1"/>
    <xf numFmtId="0" fontId="1" fillId="0" borderId="123" xfId="1" applyFont="1" applyBorder="1" applyProtection="1"/>
    <xf numFmtId="0" fontId="12" fillId="0" borderId="18" xfId="1" applyFont="1" applyFill="1" applyBorder="1" applyAlignment="1" applyProtection="1">
      <alignment horizontal="center" vertical="center"/>
    </xf>
    <xf numFmtId="0" fontId="12" fillId="0" borderId="2" xfId="1" applyFont="1" applyFill="1" applyBorder="1" applyAlignment="1" applyProtection="1">
      <alignment horizontal="center" vertical="center"/>
    </xf>
    <xf numFmtId="0" fontId="12" fillId="0" borderId="80" xfId="1" applyFont="1" applyFill="1" applyBorder="1" applyAlignment="1" applyProtection="1">
      <alignment horizontal="center" vertical="center"/>
    </xf>
    <xf numFmtId="0" fontId="12" fillId="0" borderId="12" xfId="1" applyFont="1" applyFill="1" applyBorder="1" applyAlignment="1" applyProtection="1">
      <alignment horizontal="center" vertical="center"/>
    </xf>
    <xf numFmtId="0" fontId="3" fillId="9" borderId="131" xfId="1" applyFont="1" applyFill="1" applyBorder="1" applyAlignment="1" applyProtection="1">
      <alignment horizontal="left" vertical="center" shrinkToFit="1"/>
      <protection locked="0"/>
    </xf>
    <xf numFmtId="0" fontId="3" fillId="9" borderId="63" xfId="1" applyFont="1" applyFill="1" applyBorder="1" applyAlignment="1" applyProtection="1">
      <alignment horizontal="left" vertical="center" shrinkToFit="1"/>
      <protection locked="0"/>
    </xf>
    <xf numFmtId="0" fontId="3" fillId="9" borderId="106" xfId="1" applyFont="1" applyFill="1" applyBorder="1" applyAlignment="1" applyProtection="1">
      <alignment horizontal="left" vertical="center" shrinkToFit="1"/>
      <protection locked="0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79" xfId="1" applyFont="1" applyFill="1" applyBorder="1" applyAlignment="1" applyProtection="1">
      <alignment horizontal="center" vertical="center"/>
    </xf>
    <xf numFmtId="0" fontId="3" fillId="0" borderId="90" xfId="1" applyFont="1" applyFill="1" applyBorder="1" applyAlignment="1" applyProtection="1">
      <alignment horizontal="center" vertical="center" wrapText="1"/>
    </xf>
    <xf numFmtId="0" fontId="3" fillId="0" borderId="20" xfId="1" applyFont="1" applyFill="1" applyBorder="1" applyAlignment="1" applyProtection="1">
      <alignment horizontal="center" vertical="center"/>
    </xf>
    <xf numFmtId="0" fontId="3" fillId="0" borderId="124" xfId="1" applyFont="1" applyFill="1" applyBorder="1" applyAlignment="1" applyProtection="1">
      <alignment horizontal="center" vertical="center"/>
    </xf>
    <xf numFmtId="0" fontId="10" fillId="0" borderId="5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/>
    </xf>
    <xf numFmtId="0" fontId="10" fillId="0" borderId="1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/>
    </xf>
    <xf numFmtId="0" fontId="3" fillId="0" borderId="48" xfId="1" applyFont="1" applyFill="1" applyBorder="1" applyAlignment="1" applyProtection="1">
      <alignment horizontal="center" vertical="center"/>
    </xf>
    <xf numFmtId="0" fontId="10" fillId="0" borderId="5" xfId="1" applyFont="1" applyFill="1" applyBorder="1" applyAlignment="1" applyProtection="1">
      <alignment horizontal="center" vertical="center" shrinkToFit="1"/>
    </xf>
    <xf numFmtId="0" fontId="10" fillId="0" borderId="6" xfId="1" applyFont="1" applyFill="1" applyBorder="1" applyAlignment="1" applyProtection="1">
      <alignment shrinkToFit="1"/>
    </xf>
    <xf numFmtId="0" fontId="10" fillId="0" borderId="91" xfId="1" applyFont="1" applyFill="1" applyBorder="1" applyAlignment="1" applyProtection="1">
      <alignment shrinkToFit="1"/>
    </xf>
    <xf numFmtId="0" fontId="10" fillId="0" borderId="1" xfId="1" applyFont="1" applyFill="1" applyBorder="1" applyAlignment="1" applyProtection="1">
      <alignment shrinkToFit="1"/>
    </xf>
    <xf numFmtId="0" fontId="10" fillId="0" borderId="0" xfId="1" applyFont="1" applyFill="1" applyAlignment="1" applyProtection="1">
      <alignment shrinkToFit="1"/>
    </xf>
    <xf numFmtId="0" fontId="10" fillId="0" borderId="79" xfId="1" applyFont="1" applyFill="1" applyBorder="1" applyAlignment="1" applyProtection="1">
      <alignment shrinkToFit="1"/>
    </xf>
    <xf numFmtId="0" fontId="10" fillId="0" borderId="0" xfId="1" applyFont="1" applyFill="1" applyBorder="1" applyAlignment="1" applyProtection="1">
      <alignment shrinkToFit="1"/>
    </xf>
    <xf numFmtId="0" fontId="3" fillId="0" borderId="24" xfId="1" applyFont="1" applyFill="1" applyBorder="1" applyAlignment="1" applyProtection="1">
      <alignment horizontal="center" vertical="center"/>
    </xf>
    <xf numFmtId="0" fontId="1" fillId="0" borderId="2" xfId="1" applyFont="1" applyBorder="1" applyProtection="1"/>
    <xf numFmtId="0" fontId="1" fillId="0" borderId="19" xfId="1" applyFont="1" applyBorder="1" applyProtection="1"/>
    <xf numFmtId="0" fontId="1" fillId="0" borderId="39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center" vertical="center"/>
    </xf>
    <xf numFmtId="0" fontId="1" fillId="0" borderId="92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1" fillId="0" borderId="79" xfId="1" applyFont="1" applyFill="1" applyBorder="1" applyAlignment="1" applyProtection="1">
      <alignment horizontal="center" vertical="center"/>
    </xf>
    <xf numFmtId="0" fontId="3" fillId="0" borderId="63" xfId="1" applyFont="1" applyFill="1" applyBorder="1" applyAlignment="1" applyProtection="1">
      <alignment horizontal="left" vertical="center" shrinkToFit="1"/>
    </xf>
    <xf numFmtId="0" fontId="3" fillId="0" borderId="162" xfId="1" applyFont="1" applyFill="1" applyBorder="1" applyAlignment="1" applyProtection="1">
      <alignment horizontal="left" vertical="center" shrinkToFit="1"/>
    </xf>
    <xf numFmtId="0" fontId="3" fillId="8" borderId="64" xfId="1" applyFont="1" applyFill="1" applyBorder="1" applyAlignment="1" applyProtection="1">
      <alignment horizontal="left" vertical="center" shrinkToFit="1"/>
      <protection locked="0"/>
    </xf>
    <xf numFmtId="176" fontId="3" fillId="8" borderId="64" xfId="1" applyNumberFormat="1" applyFont="1" applyFill="1" applyBorder="1" applyAlignment="1" applyProtection="1">
      <alignment vertical="center" shrinkToFit="1"/>
      <protection locked="0"/>
    </xf>
    <xf numFmtId="176" fontId="3" fillId="8" borderId="63" xfId="1" applyNumberFormat="1" applyFont="1" applyFill="1" applyBorder="1" applyAlignment="1" applyProtection="1">
      <alignment vertical="center" shrinkToFit="1"/>
      <protection locked="0"/>
    </xf>
    <xf numFmtId="0" fontId="3" fillId="0" borderId="125" xfId="1" applyFont="1" applyFill="1" applyBorder="1" applyAlignment="1" applyProtection="1">
      <alignment horizontal="center" vertical="center" textRotation="255"/>
    </xf>
    <xf numFmtId="0" fontId="3" fillId="0" borderId="52" xfId="1" applyFont="1" applyFill="1" applyBorder="1" applyAlignment="1" applyProtection="1">
      <alignment horizontal="center" vertical="center" textRotation="255"/>
    </xf>
    <xf numFmtId="0" fontId="3" fillId="0" borderId="14" xfId="1" applyFont="1" applyFill="1" applyBorder="1" applyAlignment="1" applyProtection="1">
      <alignment horizontal="center" vertical="center" textRotation="255"/>
    </xf>
    <xf numFmtId="0" fontId="3" fillId="0" borderId="23" xfId="1" applyFont="1" applyFill="1" applyBorder="1" applyAlignment="1" applyProtection="1">
      <alignment horizontal="center" vertical="center" textRotation="255"/>
    </xf>
    <xf numFmtId="0" fontId="3" fillId="0" borderId="50" xfId="1" applyFont="1" applyFill="1" applyBorder="1" applyAlignment="1" applyProtection="1">
      <alignment horizontal="center" vertical="center"/>
    </xf>
    <xf numFmtId="0" fontId="15" fillId="0" borderId="51" xfId="1" applyFont="1" applyBorder="1" applyAlignment="1" applyProtection="1">
      <alignment horizontal="center"/>
    </xf>
    <xf numFmtId="0" fontId="15" fillId="0" borderId="52" xfId="1" applyFont="1" applyBorder="1" applyAlignment="1" applyProtection="1">
      <alignment horizontal="center"/>
    </xf>
    <xf numFmtId="0" fontId="3" fillId="9" borderId="53" xfId="1" applyFont="1" applyFill="1" applyBorder="1" applyAlignment="1" applyProtection="1">
      <alignment horizontal="left" vertical="center" shrinkToFit="1"/>
      <protection locked="0"/>
    </xf>
    <xf numFmtId="0" fontId="15" fillId="0" borderId="30" xfId="1" applyFont="1" applyBorder="1" applyAlignment="1" applyProtection="1">
      <alignment horizontal="center"/>
    </xf>
    <xf numFmtId="0" fontId="3" fillId="0" borderId="50" xfId="1" applyFont="1" applyFill="1" applyBorder="1" applyAlignment="1" applyProtection="1">
      <alignment horizontal="center" vertical="center" shrinkToFit="1"/>
    </xf>
    <xf numFmtId="0" fontId="3" fillId="0" borderId="51" xfId="1" applyFont="1" applyBorder="1" applyAlignment="1" applyProtection="1">
      <alignment horizontal="center" shrinkToFit="1"/>
    </xf>
    <xf numFmtId="0" fontId="3" fillId="0" borderId="52" xfId="1" applyFont="1" applyBorder="1" applyAlignment="1" applyProtection="1">
      <alignment horizontal="center" shrinkToFit="1"/>
    </xf>
    <xf numFmtId="0" fontId="15" fillId="0" borderId="51" xfId="1" applyFont="1" applyBorder="1" applyAlignment="1" applyProtection="1">
      <alignment horizontal="center" shrinkToFit="1"/>
    </xf>
    <xf numFmtId="0" fontId="15" fillId="0" borderId="52" xfId="1" applyFont="1" applyBorder="1" applyAlignment="1" applyProtection="1">
      <alignment horizontal="center" shrinkToFit="1"/>
    </xf>
    <xf numFmtId="0" fontId="3" fillId="0" borderId="0" xfId="1" applyFont="1" applyAlignment="1" applyProtection="1">
      <alignment horizontal="center"/>
    </xf>
    <xf numFmtId="0" fontId="3" fillId="0" borderId="8" xfId="1" applyFont="1" applyBorder="1" applyAlignment="1" applyProtection="1">
      <alignment horizontal="center"/>
    </xf>
    <xf numFmtId="0" fontId="3" fillId="0" borderId="68" xfId="1" applyFont="1" applyFill="1" applyBorder="1" applyAlignment="1" applyProtection="1">
      <alignment horizontal="center" vertical="center"/>
    </xf>
    <xf numFmtId="0" fontId="3" fillId="0" borderId="59" xfId="1" applyFont="1" applyFill="1" applyBorder="1" applyAlignment="1" applyProtection="1">
      <alignment horizontal="center" vertical="center"/>
    </xf>
    <xf numFmtId="0" fontId="3" fillId="0" borderId="164" xfId="1" applyFont="1" applyFill="1" applyBorder="1" applyAlignment="1" applyProtection="1">
      <alignment horizontal="center" vertical="center"/>
    </xf>
    <xf numFmtId="0" fontId="3" fillId="9" borderId="64" xfId="1" applyFont="1" applyFill="1" applyBorder="1" applyAlignment="1" applyProtection="1">
      <alignment horizontal="left" vertical="center" shrinkToFit="1"/>
      <protection locked="0"/>
    </xf>
    <xf numFmtId="0" fontId="3" fillId="8" borderId="106" xfId="1" applyFont="1" applyFill="1" applyBorder="1" applyAlignment="1" applyProtection="1">
      <alignment horizontal="left" vertical="center" shrinkToFit="1"/>
      <protection locked="0"/>
    </xf>
    <xf numFmtId="0" fontId="3" fillId="9" borderId="134" xfId="1" applyFont="1" applyFill="1" applyBorder="1" applyAlignment="1" applyProtection="1">
      <alignment horizontal="left" vertical="center" shrinkToFit="1"/>
      <protection locked="0"/>
    </xf>
    <xf numFmtId="0" fontId="3" fillId="0" borderId="89" xfId="1" applyFont="1" applyFill="1" applyBorder="1" applyAlignment="1" applyProtection="1">
      <alignment horizontal="center" vertical="center"/>
    </xf>
    <xf numFmtId="0" fontId="15" fillId="0" borderId="6" xfId="1" applyFont="1" applyBorder="1" applyProtection="1"/>
    <xf numFmtId="0" fontId="15" fillId="0" borderId="88" xfId="1" applyFont="1" applyBorder="1" applyProtection="1"/>
    <xf numFmtId="0" fontId="3" fillId="9" borderId="132" xfId="1" applyFont="1" applyFill="1" applyBorder="1" applyAlignment="1" applyProtection="1">
      <alignment horizontal="left" vertical="center" shrinkToFit="1"/>
      <protection locked="0"/>
    </xf>
    <xf numFmtId="0" fontId="3" fillId="8" borderId="134" xfId="1" applyFont="1" applyFill="1" applyBorder="1" applyAlignment="1" applyProtection="1">
      <alignment horizontal="left" vertical="center" shrinkToFit="1"/>
      <protection locked="0"/>
    </xf>
    <xf numFmtId="0" fontId="15" fillId="0" borderId="7" xfId="1" applyFont="1" applyBorder="1" applyProtection="1"/>
    <xf numFmtId="0" fontId="15" fillId="0" borderId="1" xfId="1" applyFont="1" applyBorder="1" applyProtection="1"/>
    <xf numFmtId="0" fontId="15" fillId="0" borderId="0" xfId="1" applyFont="1" applyProtection="1"/>
    <xf numFmtId="0" fontId="15" fillId="0" borderId="48" xfId="1" applyFont="1" applyBorder="1" applyProtection="1"/>
    <xf numFmtId="0" fontId="6" fillId="0" borderId="1" xfId="1" applyFont="1" applyFill="1" applyBorder="1" applyAlignment="1" applyProtection="1">
      <alignment horizontal="center" vertical="center"/>
    </xf>
    <xf numFmtId="0" fontId="15" fillId="0" borderId="0" xfId="1" applyFont="1" applyFill="1" applyBorder="1" applyProtection="1"/>
    <xf numFmtId="0" fontId="15" fillId="0" borderId="10" xfId="1" applyFont="1" applyFill="1" applyBorder="1" applyProtection="1"/>
    <xf numFmtId="0" fontId="15" fillId="0" borderId="1" xfId="1" applyFont="1" applyFill="1" applyBorder="1" applyProtection="1"/>
    <xf numFmtId="0" fontId="15" fillId="0" borderId="0" xfId="1" applyFont="1" applyBorder="1" applyProtection="1"/>
    <xf numFmtId="0" fontId="15" fillId="0" borderId="28" xfId="1" applyFont="1" applyBorder="1" applyProtection="1"/>
    <xf numFmtId="0" fontId="15" fillId="0" borderId="8" xfId="1" applyFont="1" applyBorder="1" applyProtection="1"/>
    <xf numFmtId="0" fontId="15" fillId="0" borderId="83" xfId="1" applyFont="1" applyBorder="1" applyProtection="1"/>
    <xf numFmtId="0" fontId="15" fillId="0" borderId="87" xfId="1" applyFont="1" applyBorder="1" applyProtection="1"/>
    <xf numFmtId="0" fontId="15" fillId="0" borderId="47" xfId="1" applyFont="1" applyBorder="1" applyProtection="1"/>
    <xf numFmtId="0" fontId="1" fillId="0" borderId="30" xfId="1" applyFont="1" applyFill="1" applyBorder="1" applyProtection="1"/>
    <xf numFmtId="0" fontId="1" fillId="0" borderId="47" xfId="1" applyFont="1" applyFill="1" applyBorder="1" applyProtection="1"/>
    <xf numFmtId="0" fontId="15" fillId="0" borderId="78" xfId="1" applyFont="1" applyBorder="1" applyProtection="1"/>
    <xf numFmtId="0" fontId="15" fillId="0" borderId="30" xfId="1" applyFont="1" applyFill="1" applyBorder="1" applyProtection="1"/>
    <xf numFmtId="0" fontId="15" fillId="0" borderId="98" xfId="1" applyFont="1" applyFill="1" applyBorder="1" applyProtection="1"/>
    <xf numFmtId="0" fontId="15" fillId="0" borderId="52" xfId="1" applyFont="1" applyBorder="1" applyProtection="1"/>
    <xf numFmtId="0" fontId="15" fillId="0" borderId="9" xfId="1" applyFont="1" applyBorder="1" applyProtection="1"/>
    <xf numFmtId="0" fontId="15" fillId="0" borderId="77" xfId="1" applyFont="1" applyBorder="1" applyProtection="1"/>
    <xf numFmtId="0" fontId="2" fillId="0" borderId="50" xfId="1" applyFont="1" applyFill="1" applyBorder="1" applyAlignment="1" applyProtection="1">
      <alignment horizontal="center" vertical="top" wrapText="1"/>
    </xf>
    <xf numFmtId="0" fontId="2" fillId="0" borderId="51" xfId="1" applyFont="1" applyFill="1" applyBorder="1" applyAlignment="1" applyProtection="1">
      <alignment horizontal="center" vertical="top" wrapText="1"/>
    </xf>
    <xf numFmtId="0" fontId="2" fillId="0" borderId="1" xfId="1" applyFont="1" applyFill="1" applyBorder="1" applyAlignment="1" applyProtection="1">
      <alignment horizontal="center" vertical="top" wrapText="1"/>
    </xf>
    <xf numFmtId="0" fontId="2" fillId="0" borderId="0" xfId="1" applyFont="1" applyFill="1" applyBorder="1" applyAlignment="1" applyProtection="1">
      <alignment horizontal="center" vertical="top" wrapText="1"/>
    </xf>
    <xf numFmtId="0" fontId="2" fillId="0" borderId="48" xfId="1" applyFont="1" applyFill="1" applyBorder="1" applyAlignment="1" applyProtection="1">
      <alignment horizontal="center" vertical="top" wrapText="1"/>
    </xf>
    <xf numFmtId="0" fontId="2" fillId="0" borderId="30" xfId="1" applyFont="1" applyFill="1" applyBorder="1" applyAlignment="1" applyProtection="1">
      <alignment horizontal="center" vertical="top" wrapText="1"/>
    </xf>
    <xf numFmtId="0" fontId="1" fillId="0" borderId="51" xfId="1" applyFont="1" applyFill="1" applyBorder="1" applyAlignment="1" applyProtection="1">
      <alignment horizontal="center"/>
    </xf>
    <xf numFmtId="0" fontId="1" fillId="0" borderId="52" xfId="1" applyFont="1" applyFill="1" applyBorder="1" applyAlignment="1" applyProtection="1">
      <alignment horizontal="center"/>
    </xf>
    <xf numFmtId="0" fontId="3" fillId="0" borderId="1" xfId="1" quotePrefix="1" applyFont="1" applyFill="1" applyBorder="1" applyAlignment="1" applyProtection="1">
      <alignment horizontal="center" vertical="center"/>
    </xf>
    <xf numFmtId="0" fontId="8" fillId="0" borderId="103" xfId="1" applyFont="1" applyBorder="1" applyAlignment="1" applyProtection="1">
      <alignment horizontal="center"/>
    </xf>
    <xf numFmtId="0" fontId="15" fillId="0" borderId="20" xfId="1" applyFont="1" applyBorder="1" applyProtection="1"/>
    <xf numFmtId="0" fontId="15" fillId="0" borderId="79" xfId="1" applyFont="1" applyBorder="1" applyProtection="1"/>
    <xf numFmtId="0" fontId="3" fillId="10" borderId="97" xfId="1" applyFont="1" applyFill="1" applyBorder="1" applyAlignment="1" applyProtection="1">
      <alignment vertical="center" shrinkToFit="1"/>
    </xf>
    <xf numFmtId="0" fontId="3" fillId="10" borderId="4" xfId="1" applyFont="1" applyFill="1" applyBorder="1" applyAlignment="1" applyProtection="1">
      <alignment vertical="center" shrinkToFit="1"/>
    </xf>
    <xf numFmtId="0" fontId="3" fillId="8" borderId="53" xfId="1" applyFont="1" applyFill="1" applyBorder="1" applyAlignment="1" applyProtection="1">
      <alignment horizontal="right" vertical="center" shrinkToFit="1"/>
      <protection locked="0"/>
    </xf>
    <xf numFmtId="0" fontId="3" fillId="8" borderId="54" xfId="1" applyFont="1" applyFill="1" applyBorder="1" applyAlignment="1" applyProtection="1">
      <alignment horizontal="right" vertical="center" shrinkToFit="1"/>
      <protection locked="0"/>
    </xf>
    <xf numFmtId="0" fontId="3" fillId="8" borderId="57" xfId="1" applyFont="1" applyFill="1" applyBorder="1" applyAlignment="1" applyProtection="1">
      <alignment horizontal="right" vertical="center" shrinkToFit="1"/>
      <protection locked="0"/>
    </xf>
    <xf numFmtId="0" fontId="3" fillId="9" borderId="56" xfId="1" applyFont="1" applyFill="1" applyBorder="1" applyAlignment="1" applyProtection="1">
      <alignment horizontal="left" vertical="center"/>
      <protection locked="0"/>
    </xf>
    <xf numFmtId="0" fontId="3" fillId="9" borderId="54" xfId="1" applyFont="1" applyFill="1" applyBorder="1" applyAlignment="1" applyProtection="1">
      <alignment horizontal="left" vertical="center"/>
      <protection locked="0"/>
    </xf>
    <xf numFmtId="0" fontId="3" fillId="9" borderId="55" xfId="1" applyFont="1" applyFill="1" applyBorder="1" applyAlignment="1" applyProtection="1">
      <alignment horizontal="left" vertical="center"/>
      <protection locked="0"/>
    </xf>
    <xf numFmtId="176" fontId="3" fillId="8" borderId="56" xfId="1" applyNumberFormat="1" applyFont="1" applyFill="1" applyBorder="1" applyAlignment="1" applyProtection="1">
      <alignment vertical="center" shrinkToFit="1"/>
      <protection locked="0"/>
    </xf>
    <xf numFmtId="0" fontId="2" fillId="0" borderId="15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vertical="top" wrapText="1"/>
    </xf>
    <xf numFmtId="0" fontId="15" fillId="0" borderId="15" xfId="1" applyFont="1" applyBorder="1" applyProtection="1"/>
    <xf numFmtId="0" fontId="12" fillId="0" borderId="126" xfId="1" applyFont="1" applyFill="1" applyBorder="1" applyAlignment="1" applyProtection="1">
      <alignment horizontal="center" vertical="center"/>
    </xf>
    <xf numFmtId="0" fontId="15" fillId="0" borderId="45" xfId="1" applyFont="1" applyBorder="1" applyAlignment="1" applyProtection="1">
      <alignment vertical="center"/>
    </xf>
    <xf numFmtId="0" fontId="6" fillId="0" borderId="39" xfId="1" applyFont="1" applyFill="1" applyBorder="1" applyAlignment="1" applyProtection="1">
      <alignment horizontal="center" vertical="center"/>
    </xf>
    <xf numFmtId="0" fontId="15" fillId="0" borderId="2" xfId="1" applyFont="1" applyFill="1" applyBorder="1" applyAlignment="1" applyProtection="1">
      <alignment vertical="center"/>
    </xf>
    <xf numFmtId="0" fontId="15" fillId="0" borderId="17" xfId="1" applyFont="1" applyFill="1" applyBorder="1" applyAlignment="1" applyProtection="1">
      <alignment vertical="center"/>
    </xf>
    <xf numFmtId="0" fontId="3" fillId="0" borderId="43" xfId="1" applyFont="1" applyFill="1" applyBorder="1" applyAlignment="1" applyProtection="1">
      <alignment horizontal="center" vertical="center"/>
    </xf>
    <xf numFmtId="0" fontId="1" fillId="0" borderId="6" xfId="1" applyFont="1" applyFill="1" applyBorder="1" applyProtection="1"/>
    <xf numFmtId="0" fontId="1" fillId="0" borderId="7" xfId="1" applyFont="1" applyFill="1" applyBorder="1" applyProtection="1"/>
    <xf numFmtId="0" fontId="1" fillId="0" borderId="20" xfId="1" applyFont="1" applyFill="1" applyBorder="1" applyProtection="1"/>
    <xf numFmtId="176" fontId="3" fillId="10" borderId="5" xfId="1" applyNumberFormat="1" applyFont="1" applyFill="1" applyBorder="1" applyAlignment="1" applyProtection="1">
      <alignment vertical="center"/>
    </xf>
    <xf numFmtId="176" fontId="3" fillId="10" borderId="6" xfId="1" applyNumberFormat="1" applyFont="1" applyFill="1" applyBorder="1" applyAlignment="1" applyProtection="1">
      <alignment vertical="center"/>
    </xf>
    <xf numFmtId="176" fontId="3" fillId="10" borderId="40" xfId="1" applyNumberFormat="1" applyFont="1" applyFill="1" applyBorder="1" applyAlignment="1" applyProtection="1">
      <alignment vertical="center"/>
    </xf>
    <xf numFmtId="176" fontId="3" fillId="10" borderId="15" xfId="1" applyNumberFormat="1" applyFont="1" applyFill="1" applyBorder="1" applyAlignment="1" applyProtection="1">
      <alignment vertical="center"/>
    </xf>
    <xf numFmtId="176" fontId="3" fillId="10" borderId="89" xfId="1" applyNumberFormat="1" applyFont="1" applyFill="1" applyBorder="1" applyAlignment="1" applyProtection="1">
      <alignment vertical="center" shrinkToFit="1"/>
    </xf>
    <xf numFmtId="176" fontId="3" fillId="10" borderId="6" xfId="1" applyNumberFormat="1" applyFont="1" applyFill="1" applyBorder="1" applyAlignment="1" applyProtection="1">
      <alignment vertical="center" shrinkToFit="1"/>
    </xf>
    <xf numFmtId="176" fontId="3" fillId="10" borderId="29" xfId="1" applyNumberFormat="1" applyFont="1" applyFill="1" applyBorder="1" applyAlignment="1" applyProtection="1">
      <alignment vertical="center" shrinkToFit="1"/>
    </xf>
    <xf numFmtId="176" fontId="3" fillId="10" borderId="15" xfId="1" applyNumberFormat="1" applyFont="1" applyFill="1" applyBorder="1" applyAlignment="1" applyProtection="1">
      <alignment vertical="center" shrinkToFit="1"/>
    </xf>
    <xf numFmtId="176" fontId="3" fillId="8" borderId="113" xfId="1" applyNumberFormat="1" applyFont="1" applyFill="1" applyBorder="1" applyAlignment="1" applyProtection="1">
      <alignment vertical="center" shrinkToFit="1"/>
      <protection locked="0"/>
    </xf>
    <xf numFmtId="176" fontId="3" fillId="8" borderId="74" xfId="1" applyNumberFormat="1" applyFont="1" applyFill="1" applyBorder="1" applyAlignment="1" applyProtection="1">
      <alignment vertical="center" shrinkToFit="1"/>
      <protection locked="0"/>
    </xf>
    <xf numFmtId="176" fontId="3" fillId="0" borderId="5" xfId="1" applyNumberFormat="1" applyFont="1" applyFill="1" applyBorder="1" applyAlignment="1" applyProtection="1">
      <alignment horizontal="right" vertical="center" shrinkToFit="1"/>
    </xf>
    <xf numFmtId="176" fontId="3" fillId="0" borderId="6" xfId="1" applyNumberFormat="1" applyFont="1" applyFill="1" applyBorder="1" applyAlignment="1" applyProtection="1">
      <alignment horizontal="right" vertical="center" shrinkToFit="1"/>
    </xf>
    <xf numFmtId="176" fontId="3" fillId="0" borderId="88" xfId="1" applyNumberFormat="1" applyFont="1" applyFill="1" applyBorder="1" applyAlignment="1" applyProtection="1">
      <alignment horizontal="right" vertical="center" shrinkToFit="1"/>
    </xf>
    <xf numFmtId="176" fontId="3" fillId="0" borderId="89" xfId="1" applyNumberFormat="1" applyFont="1" applyFill="1" applyBorder="1" applyAlignment="1" applyProtection="1">
      <alignment horizontal="right" vertical="center" shrinkToFit="1"/>
    </xf>
    <xf numFmtId="176" fontId="3" fillId="0" borderId="7" xfId="1" applyNumberFormat="1" applyFont="1" applyFill="1" applyBorder="1" applyAlignment="1" applyProtection="1">
      <alignment horizontal="right" vertical="center" shrinkToFit="1"/>
    </xf>
    <xf numFmtId="0" fontId="3" fillId="10" borderId="1" xfId="1" applyFont="1" applyFill="1" applyBorder="1" applyAlignment="1" applyProtection="1">
      <alignment vertical="center" shrinkToFit="1"/>
    </xf>
    <xf numFmtId="0" fontId="3" fillId="10" borderId="0" xfId="1" applyFont="1" applyFill="1" applyBorder="1" applyAlignment="1" applyProtection="1">
      <alignment vertical="center" shrinkToFit="1"/>
    </xf>
    <xf numFmtId="0" fontId="3" fillId="10" borderId="11" xfId="1" applyFont="1" applyFill="1" applyBorder="1" applyAlignment="1" applyProtection="1">
      <alignment vertical="center" shrinkToFit="1"/>
    </xf>
    <xf numFmtId="0" fontId="3" fillId="10" borderId="12" xfId="1" applyFont="1" applyFill="1" applyBorder="1" applyAlignment="1" applyProtection="1">
      <alignment vertical="center" shrinkToFit="1"/>
    </xf>
    <xf numFmtId="0" fontId="3" fillId="8" borderId="118" xfId="1" applyFont="1" applyFill="1" applyBorder="1" applyAlignment="1" applyProtection="1">
      <alignment horizontal="left" vertical="center" shrinkToFit="1"/>
      <protection locked="0"/>
    </xf>
    <xf numFmtId="0" fontId="3" fillId="8" borderId="117" xfId="1" applyFont="1" applyFill="1" applyBorder="1" applyAlignment="1" applyProtection="1">
      <alignment horizontal="left" vertical="center" shrinkToFit="1"/>
      <protection locked="0"/>
    </xf>
    <xf numFmtId="0" fontId="3" fillId="8" borderId="119" xfId="1" applyFont="1" applyFill="1" applyBorder="1" applyAlignment="1" applyProtection="1">
      <alignment horizontal="left" vertical="center" shrinkToFit="1"/>
      <protection locked="0"/>
    </xf>
    <xf numFmtId="49" fontId="3" fillId="8" borderId="108" xfId="1" applyNumberFormat="1" applyFont="1" applyFill="1" applyBorder="1" applyAlignment="1" applyProtection="1">
      <alignment horizontal="left" vertical="center" shrinkToFit="1"/>
      <protection locked="0"/>
    </xf>
    <xf numFmtId="49" fontId="3" fillId="8" borderId="66" xfId="1" applyNumberFormat="1" applyFont="1" applyFill="1" applyBorder="1" applyAlignment="1" applyProtection="1">
      <alignment horizontal="left" vertical="center" shrinkToFit="1"/>
      <protection locked="0"/>
    </xf>
    <xf numFmtId="49" fontId="3" fillId="8" borderId="141" xfId="1" applyNumberFormat="1" applyFont="1" applyFill="1" applyBorder="1" applyAlignment="1" applyProtection="1">
      <alignment horizontal="left" vertical="center" shrinkToFit="1"/>
      <protection locked="0"/>
    </xf>
    <xf numFmtId="0" fontId="3" fillId="8" borderId="65" xfId="1" applyFont="1" applyFill="1" applyBorder="1" applyAlignment="1" applyProtection="1">
      <alignment horizontal="right" vertical="center" shrinkToFit="1"/>
      <protection locked="0"/>
    </xf>
    <xf numFmtId="0" fontId="3" fillId="8" borderId="66" xfId="1" applyFont="1" applyFill="1" applyBorder="1" applyAlignment="1" applyProtection="1">
      <alignment horizontal="right" vertical="center" shrinkToFit="1"/>
      <protection locked="0"/>
    </xf>
    <xf numFmtId="0" fontId="3" fillId="8" borderId="121" xfId="1" applyFont="1" applyFill="1" applyBorder="1" applyAlignment="1" applyProtection="1">
      <alignment horizontal="right" vertical="center" shrinkToFit="1"/>
      <protection locked="0"/>
    </xf>
    <xf numFmtId="176" fontId="3" fillId="8" borderId="65" xfId="1" applyNumberFormat="1" applyFont="1" applyFill="1" applyBorder="1" applyAlignment="1" applyProtection="1">
      <alignment vertical="center"/>
      <protection locked="0"/>
    </xf>
    <xf numFmtId="176" fontId="3" fillId="8" borderId="66" xfId="1" applyNumberFormat="1" applyFont="1" applyFill="1" applyBorder="1" applyAlignment="1" applyProtection="1">
      <alignment vertical="center"/>
      <protection locked="0"/>
    </xf>
    <xf numFmtId="176" fontId="3" fillId="8" borderId="118" xfId="1" applyNumberFormat="1" applyFont="1" applyFill="1" applyBorder="1" applyAlignment="1" applyProtection="1">
      <alignment vertical="center" shrinkToFit="1"/>
      <protection locked="0"/>
    </xf>
    <xf numFmtId="176" fontId="3" fillId="8" borderId="117" xfId="1" applyNumberFormat="1" applyFont="1" applyFill="1" applyBorder="1" applyAlignment="1" applyProtection="1">
      <alignment vertical="center" shrinkToFit="1"/>
      <protection locked="0"/>
    </xf>
    <xf numFmtId="0" fontId="3" fillId="8" borderId="135" xfId="1" applyFont="1" applyFill="1" applyBorder="1" applyAlignment="1" applyProtection="1">
      <alignment horizontal="left" vertical="center" shrinkToFit="1"/>
      <protection locked="0"/>
    </xf>
    <xf numFmtId="0" fontId="3" fillId="8" borderId="136" xfId="1" applyFont="1" applyFill="1" applyBorder="1" applyAlignment="1" applyProtection="1">
      <alignment horizontal="left" vertical="center" shrinkToFit="1"/>
      <protection locked="0"/>
    </xf>
    <xf numFmtId="0" fontId="3" fillId="8" borderId="137" xfId="1" applyFont="1" applyFill="1" applyBorder="1" applyAlignment="1" applyProtection="1">
      <alignment horizontal="left" vertical="center" shrinkToFit="1"/>
      <protection locked="0"/>
    </xf>
    <xf numFmtId="0" fontId="1" fillId="0" borderId="136" xfId="0" applyFont="1" applyBorder="1" applyAlignment="1" applyProtection="1">
      <alignment horizontal="left" vertical="center" shrinkToFit="1"/>
      <protection locked="0"/>
    </xf>
    <xf numFmtId="0" fontId="1" fillId="0" borderId="139" xfId="0" applyFont="1" applyBorder="1" applyAlignment="1" applyProtection="1">
      <alignment horizontal="left" vertical="center" shrinkToFit="1"/>
      <protection locked="0"/>
    </xf>
    <xf numFmtId="49" fontId="3" fillId="8" borderId="135" xfId="1" applyNumberFormat="1" applyFont="1" applyFill="1" applyBorder="1" applyAlignment="1" applyProtection="1">
      <alignment horizontal="left" vertical="center" shrinkToFit="1"/>
      <protection locked="0"/>
    </xf>
    <xf numFmtId="49" fontId="3" fillId="8" borderId="136" xfId="1" applyNumberFormat="1" applyFont="1" applyFill="1" applyBorder="1" applyAlignment="1" applyProtection="1">
      <alignment horizontal="left" vertical="center" shrinkToFit="1"/>
      <protection locked="0"/>
    </xf>
    <xf numFmtId="49" fontId="3" fillId="8" borderId="139" xfId="1" applyNumberFormat="1" applyFont="1" applyFill="1" applyBorder="1" applyAlignment="1" applyProtection="1">
      <alignment horizontal="left" vertical="center" shrinkToFit="1"/>
      <protection locked="0"/>
    </xf>
    <xf numFmtId="0" fontId="3" fillId="8" borderId="142" xfId="1" applyFont="1" applyFill="1" applyBorder="1" applyAlignment="1" applyProtection="1">
      <alignment horizontal="right" vertical="center" shrinkToFit="1"/>
      <protection locked="0"/>
    </xf>
    <xf numFmtId="0" fontId="3" fillId="8" borderId="136" xfId="1" applyFont="1" applyFill="1" applyBorder="1" applyAlignment="1" applyProtection="1">
      <alignment horizontal="right" vertical="center" shrinkToFit="1"/>
      <protection locked="0"/>
    </xf>
    <xf numFmtId="0" fontId="3" fillId="8" borderId="137" xfId="1" applyFont="1" applyFill="1" applyBorder="1" applyAlignment="1" applyProtection="1">
      <alignment horizontal="right" vertical="center" shrinkToFit="1"/>
      <protection locked="0"/>
    </xf>
    <xf numFmtId="0" fontId="3" fillId="9" borderId="135" xfId="1" applyFont="1" applyFill="1" applyBorder="1" applyAlignment="1" applyProtection="1">
      <alignment horizontal="left" vertical="center"/>
      <protection locked="0"/>
    </xf>
    <xf numFmtId="0" fontId="3" fillId="9" borderId="136" xfId="1" applyFont="1" applyFill="1" applyBorder="1" applyAlignment="1" applyProtection="1">
      <alignment horizontal="left" vertical="center"/>
      <protection locked="0"/>
    </xf>
    <xf numFmtId="0" fontId="3" fillId="9" borderId="139" xfId="1" applyFont="1" applyFill="1" applyBorder="1" applyAlignment="1" applyProtection="1">
      <alignment horizontal="left" vertical="center"/>
      <protection locked="0"/>
    </xf>
    <xf numFmtId="176" fontId="3" fillId="8" borderId="142" xfId="1" applyNumberFormat="1" applyFont="1" applyFill="1" applyBorder="1" applyAlignment="1" applyProtection="1">
      <alignment vertical="center"/>
      <protection locked="0"/>
    </xf>
    <xf numFmtId="176" fontId="3" fillId="8" borderId="136" xfId="1" applyNumberFormat="1" applyFont="1" applyFill="1" applyBorder="1" applyAlignment="1" applyProtection="1">
      <alignment vertical="center"/>
      <protection locked="0"/>
    </xf>
    <xf numFmtId="176" fontId="3" fillId="8" borderId="113" xfId="1" applyNumberFormat="1" applyFont="1" applyFill="1" applyBorder="1" applyAlignment="1" applyProtection="1">
      <alignment vertical="center"/>
      <protection locked="0"/>
    </xf>
    <xf numFmtId="0" fontId="2" fillId="0" borderId="76" xfId="1" applyFont="1" applyFill="1" applyBorder="1" applyAlignment="1" applyProtection="1">
      <alignment horizontal="center" vertical="center"/>
    </xf>
    <xf numFmtId="0" fontId="2" fillId="0" borderId="110" xfId="1" applyFont="1" applyFill="1" applyBorder="1" applyAlignment="1" applyProtection="1">
      <alignment horizontal="center" vertical="center"/>
    </xf>
    <xf numFmtId="176" fontId="3" fillId="8" borderId="1" xfId="1" applyNumberFormat="1" applyFont="1" applyFill="1" applyBorder="1" applyAlignment="1" applyProtection="1">
      <alignment horizontal="right" vertical="center" shrinkToFit="1"/>
      <protection locked="0"/>
    </xf>
    <xf numFmtId="176" fontId="3" fillId="8" borderId="0" xfId="1" applyNumberFormat="1" applyFont="1" applyFill="1" applyBorder="1" applyAlignment="1" applyProtection="1">
      <alignment horizontal="right" vertical="center" shrinkToFit="1"/>
      <protection locked="0"/>
    </xf>
    <xf numFmtId="176" fontId="3" fillId="8" borderId="8" xfId="1" applyNumberFormat="1" applyFont="1" applyFill="1" applyBorder="1" applyAlignment="1" applyProtection="1">
      <alignment horizontal="right" vertical="center" shrinkToFit="1"/>
      <protection locked="0"/>
    </xf>
    <xf numFmtId="176" fontId="3" fillId="8" borderId="50" xfId="1" applyNumberFormat="1" applyFont="1" applyFill="1" applyBorder="1" applyAlignment="1" applyProtection="1">
      <alignment horizontal="right" vertical="center" shrinkToFit="1"/>
      <protection locked="0"/>
    </xf>
    <xf numFmtId="176" fontId="3" fillId="8" borderId="51" xfId="1" applyNumberFormat="1" applyFont="1" applyFill="1" applyBorder="1" applyAlignment="1" applyProtection="1">
      <alignment horizontal="right" vertical="center" shrinkToFit="1"/>
      <protection locked="0"/>
    </xf>
    <xf numFmtId="176" fontId="3" fillId="8" borderId="52" xfId="1" applyNumberFormat="1" applyFont="1" applyFill="1" applyBorder="1" applyAlignment="1" applyProtection="1">
      <alignment horizontal="right" vertical="center" shrinkToFit="1"/>
      <protection locked="0"/>
    </xf>
    <xf numFmtId="49" fontId="3" fillId="8" borderId="131" xfId="1" applyNumberFormat="1" applyFont="1" applyFill="1" applyBorder="1" applyAlignment="1" applyProtection="1">
      <alignment horizontal="left" vertical="center" shrinkToFit="1"/>
      <protection locked="0"/>
    </xf>
    <xf numFmtId="49" fontId="3" fillId="8" borderId="63" xfId="1" applyNumberFormat="1" applyFont="1" applyFill="1" applyBorder="1" applyAlignment="1" applyProtection="1">
      <alignment horizontal="left" vertical="center" shrinkToFit="1"/>
      <protection locked="0"/>
    </xf>
    <xf numFmtId="49" fontId="3" fillId="8" borderId="106" xfId="1" applyNumberFormat="1" applyFont="1" applyFill="1" applyBorder="1" applyAlignment="1" applyProtection="1">
      <alignment horizontal="left" vertical="center" shrinkToFit="1"/>
      <protection locked="0"/>
    </xf>
    <xf numFmtId="177" fontId="3" fillId="10" borderId="64" xfId="1" applyNumberFormat="1" applyFont="1" applyFill="1" applyBorder="1" applyAlignment="1" applyProtection="1">
      <alignment horizontal="right" vertical="center"/>
    </xf>
    <xf numFmtId="177" fontId="3" fillId="10" borderId="63" xfId="1" applyNumberFormat="1" applyFont="1" applyFill="1" applyBorder="1" applyAlignment="1" applyProtection="1">
      <alignment horizontal="right" vertical="center"/>
    </xf>
    <xf numFmtId="177" fontId="3" fillId="10" borderId="53" xfId="1" applyNumberFormat="1" applyFont="1" applyFill="1" applyBorder="1" applyAlignment="1" applyProtection="1">
      <alignment vertical="center"/>
    </xf>
    <xf numFmtId="177" fontId="3" fillId="10" borderId="54" xfId="1" applyNumberFormat="1" applyFont="1" applyFill="1" applyBorder="1" applyAlignment="1" applyProtection="1">
      <alignment vertical="center"/>
    </xf>
    <xf numFmtId="177" fontId="3" fillId="10" borderId="65" xfId="1" applyNumberFormat="1" applyFont="1" applyFill="1" applyBorder="1" applyAlignment="1" applyProtection="1">
      <alignment horizontal="right" vertical="center" shrinkToFit="1"/>
    </xf>
    <xf numFmtId="177" fontId="3" fillId="10" borderId="66" xfId="1" applyNumberFormat="1" applyFont="1" applyFill="1" applyBorder="1" applyAlignment="1" applyProtection="1">
      <alignment horizontal="right" vertical="center" shrinkToFit="1"/>
    </xf>
    <xf numFmtId="177" fontId="3" fillId="10" borderId="64" xfId="1" applyNumberFormat="1" applyFont="1" applyFill="1" applyBorder="1" applyAlignment="1" applyProtection="1">
      <alignment horizontal="right" vertical="center" shrinkToFit="1"/>
    </xf>
    <xf numFmtId="177" fontId="3" fillId="10" borderId="63" xfId="1" applyNumberFormat="1" applyFont="1" applyFill="1" applyBorder="1" applyAlignment="1" applyProtection="1">
      <alignment horizontal="right" vertical="center" shrinkToFit="1"/>
    </xf>
    <xf numFmtId="0" fontId="3" fillId="0" borderId="54" xfId="1" applyFont="1" applyFill="1" applyBorder="1" applyAlignment="1" applyProtection="1">
      <alignment horizontal="left" vertical="center" shrinkToFit="1"/>
    </xf>
    <xf numFmtId="0" fontId="3" fillId="0" borderId="163" xfId="1" applyFont="1" applyFill="1" applyBorder="1" applyAlignment="1" applyProtection="1">
      <alignment horizontal="left" vertical="center" shrinkToFit="1"/>
    </xf>
    <xf numFmtId="0" fontId="3" fillId="8" borderId="63" xfId="1" applyFont="1" applyFill="1" applyBorder="1" applyAlignment="1" applyProtection="1">
      <alignment vertical="center" shrinkToFit="1"/>
      <protection locked="0"/>
    </xf>
    <xf numFmtId="0" fontId="3" fillId="8" borderId="132" xfId="1" applyFont="1" applyFill="1" applyBorder="1" applyAlignment="1" applyProtection="1">
      <alignment vertical="center" shrinkToFit="1"/>
      <protection locked="0"/>
    </xf>
    <xf numFmtId="0" fontId="3" fillId="8" borderId="54" xfId="1" applyFont="1" applyFill="1" applyBorder="1" applyAlignment="1" applyProtection="1">
      <alignment vertical="center" shrinkToFit="1"/>
      <protection locked="0"/>
    </xf>
    <xf numFmtId="0" fontId="3" fillId="8" borderId="57" xfId="1" applyFont="1" applyFill="1" applyBorder="1" applyAlignment="1" applyProtection="1">
      <alignment vertical="center" shrinkToFit="1"/>
      <protection locked="0"/>
    </xf>
    <xf numFmtId="176" fontId="3" fillId="8" borderId="64" xfId="1" applyNumberFormat="1" applyFont="1" applyFill="1" applyBorder="1" applyAlignment="1" applyProtection="1">
      <alignment vertical="center"/>
      <protection locked="0"/>
    </xf>
    <xf numFmtId="176" fontId="3" fillId="8" borderId="63" xfId="1" applyNumberFormat="1" applyFont="1" applyFill="1" applyBorder="1" applyAlignment="1" applyProtection="1">
      <alignment vertical="center"/>
      <protection locked="0"/>
    </xf>
    <xf numFmtId="0" fontId="3" fillId="9" borderId="131" xfId="1" applyFont="1" applyFill="1" applyBorder="1" applyAlignment="1" applyProtection="1">
      <alignment horizontal="left" vertical="center"/>
      <protection locked="0"/>
    </xf>
    <xf numFmtId="0" fontId="3" fillId="9" borderId="63" xfId="1" applyFont="1" applyFill="1" applyBorder="1" applyAlignment="1" applyProtection="1">
      <alignment horizontal="left" vertical="center"/>
      <protection locked="0"/>
    </xf>
    <xf numFmtId="0" fontId="3" fillId="9" borderId="106" xfId="1" applyFont="1" applyFill="1" applyBorder="1" applyAlignment="1" applyProtection="1">
      <alignment horizontal="left" vertical="center"/>
      <protection locked="0"/>
    </xf>
    <xf numFmtId="0" fontId="3" fillId="8" borderId="64" xfId="1" applyFont="1" applyFill="1" applyBorder="1" applyAlignment="1" applyProtection="1">
      <alignment horizontal="right" vertical="center" shrinkToFit="1"/>
      <protection locked="0"/>
    </xf>
    <xf numFmtId="0" fontId="3" fillId="8" borderId="63" xfId="1" applyFont="1" applyFill="1" applyBorder="1" applyAlignment="1" applyProtection="1">
      <alignment horizontal="right" vertical="center" shrinkToFit="1"/>
      <protection locked="0"/>
    </xf>
    <xf numFmtId="0" fontId="3" fillId="8" borderId="132" xfId="1" applyFont="1" applyFill="1" applyBorder="1" applyAlignment="1" applyProtection="1">
      <alignment horizontal="right" vertical="center" shrinkToFit="1"/>
      <protection locked="0"/>
    </xf>
    <xf numFmtId="176" fontId="3" fillId="8" borderId="131" xfId="1" applyNumberFormat="1" applyFont="1" applyFill="1" applyBorder="1" applyAlignment="1" applyProtection="1">
      <alignment vertical="center"/>
      <protection locked="0"/>
    </xf>
    <xf numFmtId="176" fontId="3" fillId="10" borderId="11" xfId="1" applyNumberFormat="1" applyFont="1" applyFill="1" applyBorder="1" applyAlignment="1" applyProtection="1">
      <alignment vertical="center"/>
    </xf>
    <xf numFmtId="176" fontId="3" fillId="10" borderId="12" xfId="1" applyNumberFormat="1" applyFont="1" applyFill="1" applyBorder="1" applyAlignment="1" applyProtection="1">
      <alignment vertical="center"/>
    </xf>
    <xf numFmtId="0" fontId="3" fillId="0" borderId="63" xfId="1" applyFont="1" applyFill="1" applyBorder="1" applyAlignment="1" applyProtection="1">
      <alignment horizontal="left" vertical="top"/>
    </xf>
    <xf numFmtId="0" fontId="3" fillId="0" borderId="162" xfId="1" applyFont="1" applyFill="1" applyBorder="1" applyAlignment="1" applyProtection="1">
      <alignment horizontal="left" vertical="top"/>
    </xf>
    <xf numFmtId="0" fontId="3" fillId="0" borderId="54" xfId="1" applyFont="1" applyFill="1" applyBorder="1" applyAlignment="1" applyProtection="1">
      <alignment horizontal="left" vertical="top"/>
    </xf>
    <xf numFmtId="0" fontId="3" fillId="0" borderId="163" xfId="1" applyFont="1" applyFill="1" applyBorder="1" applyAlignment="1" applyProtection="1">
      <alignment horizontal="left" vertical="top"/>
    </xf>
    <xf numFmtId="0" fontId="3" fillId="0" borderId="59" xfId="1" applyFont="1" applyFill="1" applyBorder="1" applyAlignment="1" applyProtection="1">
      <alignment horizontal="left" vertical="top"/>
    </xf>
    <xf numFmtId="0" fontId="3" fillId="0" borderId="164" xfId="1" applyFont="1" applyFill="1" applyBorder="1" applyAlignment="1" applyProtection="1">
      <alignment horizontal="left" vertical="top"/>
    </xf>
    <xf numFmtId="0" fontId="15" fillId="0" borderId="11" xfId="1" applyFont="1" applyBorder="1" applyProtection="1"/>
    <xf numFmtId="0" fontId="15" fillId="0" borderId="13" xfId="1" applyFont="1" applyBorder="1" applyProtection="1"/>
    <xf numFmtId="0" fontId="3" fillId="0" borderId="63" xfId="1" applyFont="1" applyFill="1" applyBorder="1" applyAlignment="1" applyProtection="1">
      <alignment horizontal="left" vertical="top" shrinkToFit="1"/>
    </xf>
    <xf numFmtId="0" fontId="3" fillId="0" borderId="162" xfId="1" applyFont="1" applyFill="1" applyBorder="1" applyAlignment="1" applyProtection="1">
      <alignment horizontal="left" vertical="top" shrinkToFit="1"/>
    </xf>
    <xf numFmtId="0" fontId="3" fillId="0" borderId="54" xfId="1" applyFont="1" applyFill="1" applyBorder="1" applyAlignment="1" applyProtection="1">
      <alignment horizontal="left" vertical="top" shrinkToFit="1"/>
    </xf>
    <xf numFmtId="0" fontId="3" fillId="0" borderId="163" xfId="1" applyFont="1" applyFill="1" applyBorder="1" applyAlignment="1" applyProtection="1">
      <alignment horizontal="left" vertical="top" shrinkToFit="1"/>
    </xf>
    <xf numFmtId="0" fontId="15" fillId="0" borderId="2" xfId="1" applyFont="1" applyBorder="1" applyProtection="1"/>
    <xf numFmtId="0" fontId="15" fillId="0" borderId="19" xfId="1" applyFont="1" applyBorder="1" applyProtection="1"/>
    <xf numFmtId="0" fontId="15" fillId="0" borderId="14" xfId="1" applyFont="1" applyBorder="1" applyProtection="1"/>
    <xf numFmtId="0" fontId="15" fillId="0" borderId="23" xfId="1" applyFont="1" applyBorder="1" applyProtection="1"/>
    <xf numFmtId="176" fontId="3" fillId="8" borderId="5" xfId="1" applyNumberFormat="1" applyFont="1" applyFill="1" applyBorder="1" applyAlignment="1" applyProtection="1">
      <alignment horizontal="right" vertical="center" shrinkToFit="1"/>
      <protection locked="0"/>
    </xf>
    <xf numFmtId="176" fontId="3" fillId="8" borderId="6" xfId="1" applyNumberFormat="1" applyFont="1" applyFill="1" applyBorder="1" applyAlignment="1" applyProtection="1">
      <alignment horizontal="right" vertical="center" shrinkToFit="1"/>
      <protection locked="0"/>
    </xf>
    <xf numFmtId="176" fontId="3" fillId="8" borderId="91" xfId="1" applyNumberFormat="1" applyFont="1" applyFill="1" applyBorder="1" applyAlignment="1" applyProtection="1">
      <alignment horizontal="right" vertical="center" shrinkToFit="1"/>
      <protection locked="0"/>
    </xf>
    <xf numFmtId="0" fontId="1" fillId="0" borderId="10" xfId="1" applyFont="1" applyFill="1" applyBorder="1" applyProtection="1"/>
    <xf numFmtId="0" fontId="1" fillId="0" borderId="63" xfId="0" applyFont="1" applyBorder="1" applyAlignment="1" applyProtection="1">
      <alignment horizontal="left" vertical="center" shrinkToFit="1"/>
      <protection locked="0"/>
    </xf>
    <xf numFmtId="0" fontId="1" fillId="0" borderId="106" xfId="0" applyFont="1" applyBorder="1" applyAlignment="1" applyProtection="1">
      <alignment horizontal="left" vertical="center" shrinkToFit="1"/>
      <protection locked="0"/>
    </xf>
    <xf numFmtId="0" fontId="15" fillId="0" borderId="0" xfId="1" applyFont="1" applyBorder="1" applyAlignment="1" applyProtection="1"/>
    <xf numFmtId="0" fontId="3" fillId="8" borderId="24" xfId="1" applyFont="1" applyFill="1" applyBorder="1" applyAlignment="1" applyProtection="1">
      <alignment horizontal="right" vertical="center"/>
      <protection locked="0"/>
    </xf>
    <xf numFmtId="0" fontId="3" fillId="8" borderId="2" xfId="1" applyFont="1" applyFill="1" applyBorder="1" applyAlignment="1" applyProtection="1">
      <alignment horizontal="right" vertical="center"/>
      <protection locked="0"/>
    </xf>
    <xf numFmtId="0" fontId="3" fillId="8" borderId="17" xfId="1" applyFont="1" applyFill="1" applyBorder="1" applyAlignment="1" applyProtection="1">
      <alignment horizontal="right" vertical="center"/>
      <protection locked="0"/>
    </xf>
    <xf numFmtId="0" fontId="3" fillId="8" borderId="14" xfId="1" applyFont="1" applyFill="1" applyBorder="1" applyAlignment="1" applyProtection="1">
      <alignment horizontal="right" vertical="center"/>
      <protection locked="0"/>
    </xf>
    <xf numFmtId="0" fontId="3" fillId="8" borderId="15" xfId="1" applyFont="1" applyFill="1" applyBorder="1" applyAlignment="1" applyProtection="1">
      <alignment horizontal="right" vertical="center"/>
      <protection locked="0"/>
    </xf>
    <xf numFmtId="0" fontId="3" fillId="8" borderId="16" xfId="1" applyFont="1" applyFill="1" applyBorder="1" applyAlignment="1" applyProtection="1">
      <alignment horizontal="right" vertical="center"/>
      <protection locked="0"/>
    </xf>
    <xf numFmtId="0" fontId="3" fillId="8" borderId="133" xfId="1" applyFont="1" applyFill="1" applyBorder="1" applyAlignment="1" applyProtection="1">
      <alignment horizontal="right" vertical="center"/>
      <protection locked="0"/>
    </xf>
    <xf numFmtId="0" fontId="3" fillId="8" borderId="83" xfId="1" applyFont="1" applyFill="1" applyBorder="1" applyAlignment="1" applyProtection="1">
      <alignment horizontal="right" vertical="center"/>
      <protection locked="0"/>
    </xf>
    <xf numFmtId="0" fontId="3" fillId="8" borderId="84" xfId="1" applyFont="1" applyFill="1" applyBorder="1" applyAlignment="1" applyProtection="1">
      <alignment horizontal="right" vertical="center"/>
      <protection locked="0"/>
    </xf>
    <xf numFmtId="0" fontId="3" fillId="8" borderId="42" xfId="1" applyFont="1" applyFill="1" applyBorder="1" applyAlignment="1" applyProtection="1">
      <alignment horizontal="right" vertical="center"/>
      <protection locked="0"/>
    </xf>
    <xf numFmtId="0" fontId="3" fillId="8" borderId="12" xfId="1" applyFont="1" applyFill="1" applyBorder="1" applyAlignment="1" applyProtection="1">
      <alignment horizontal="right" vertical="center"/>
      <protection locked="0"/>
    </xf>
    <xf numFmtId="0" fontId="3" fillId="8" borderId="130" xfId="1" applyFont="1" applyFill="1" applyBorder="1" applyAlignment="1" applyProtection="1">
      <alignment horizontal="right" vertical="center"/>
      <protection locked="0"/>
    </xf>
    <xf numFmtId="0" fontId="3" fillId="8" borderId="25" xfId="1" applyFont="1" applyFill="1" applyBorder="1" applyAlignment="1" applyProtection="1">
      <alignment horizontal="right" vertical="center"/>
      <protection locked="0"/>
    </xf>
    <xf numFmtId="0" fontId="3" fillId="8" borderId="41" xfId="1" applyFont="1" applyFill="1" applyBorder="1" applyAlignment="1" applyProtection="1">
      <alignment horizontal="right" vertical="center"/>
      <protection locked="0"/>
    </xf>
    <xf numFmtId="0" fontId="3" fillId="8" borderId="66" xfId="1" applyFont="1" applyFill="1" applyBorder="1" applyAlignment="1" applyProtection="1">
      <alignment horizontal="right" vertical="center"/>
      <protection locked="0"/>
    </xf>
    <xf numFmtId="0" fontId="3" fillId="8" borderId="121" xfId="1" applyFont="1" applyFill="1" applyBorder="1" applyAlignment="1" applyProtection="1">
      <alignment horizontal="right" vertical="center"/>
      <protection locked="0"/>
    </xf>
    <xf numFmtId="0" fontId="3" fillId="8" borderId="0" xfId="1" applyFont="1" applyFill="1" applyAlignment="1" applyProtection="1">
      <alignment horizontal="right" vertical="center"/>
      <protection locked="0"/>
    </xf>
    <xf numFmtId="0" fontId="3" fillId="0" borderId="26" xfId="1" applyFont="1" applyFill="1" applyBorder="1" applyAlignment="1" applyProtection="1"/>
    <xf numFmtId="0" fontId="15" fillId="0" borderId="17" xfId="1" applyFont="1" applyBorder="1" applyProtection="1"/>
    <xf numFmtId="0" fontId="15" fillId="0" borderId="108" xfId="1" applyFont="1" applyBorder="1" applyProtection="1"/>
    <xf numFmtId="0" fontId="15" fillId="0" borderId="109" xfId="1" applyFont="1" applyBorder="1" applyProtection="1"/>
    <xf numFmtId="0" fontId="3" fillId="9" borderId="9" xfId="1" applyFont="1" applyFill="1" applyBorder="1" applyAlignment="1" applyProtection="1">
      <alignment horizontal="left" vertical="center"/>
      <protection locked="0"/>
    </xf>
    <xf numFmtId="0" fontId="3" fillId="9" borderId="0" xfId="1" applyFont="1" applyFill="1" applyBorder="1" applyAlignment="1" applyProtection="1">
      <alignment horizontal="left" vertical="center"/>
      <protection locked="0"/>
    </xf>
    <xf numFmtId="0" fontId="3" fillId="9" borderId="10" xfId="1" applyFont="1" applyFill="1" applyBorder="1" applyAlignment="1" applyProtection="1">
      <alignment horizontal="left" vertical="center"/>
      <protection locked="0"/>
    </xf>
    <xf numFmtId="0" fontId="3" fillId="9" borderId="42" xfId="1" applyFont="1" applyFill="1" applyBorder="1" applyAlignment="1" applyProtection="1">
      <alignment horizontal="left" vertical="center"/>
      <protection locked="0"/>
    </xf>
    <xf numFmtId="0" fontId="3" fillId="9" borderId="12" xfId="1" applyFont="1" applyFill="1" applyBorder="1" applyAlignment="1" applyProtection="1">
      <alignment horizontal="left" vertical="center"/>
      <protection locked="0"/>
    </xf>
    <xf numFmtId="0" fontId="3" fillId="9" borderId="21" xfId="1" applyFont="1" applyFill="1" applyBorder="1" applyAlignment="1" applyProtection="1">
      <alignment horizontal="left" vertical="center"/>
      <protection locked="0"/>
    </xf>
    <xf numFmtId="0" fontId="3" fillId="9" borderId="43" xfId="1" applyFont="1" applyFill="1" applyBorder="1" applyAlignment="1" applyProtection="1">
      <alignment horizontal="left" vertical="center"/>
      <protection locked="0"/>
    </xf>
    <xf numFmtId="0" fontId="3" fillId="9" borderId="6" xfId="1" applyFont="1" applyFill="1" applyBorder="1" applyAlignment="1" applyProtection="1">
      <alignment horizontal="left" vertical="center"/>
      <protection locked="0"/>
    </xf>
    <xf numFmtId="0" fontId="3" fillId="9" borderId="22" xfId="1" applyFont="1" applyFill="1" applyBorder="1" applyAlignment="1" applyProtection="1">
      <alignment horizontal="left" vertical="center"/>
      <protection locked="0"/>
    </xf>
    <xf numFmtId="0" fontId="3" fillId="9" borderId="14" xfId="1" applyFont="1" applyFill="1" applyBorder="1" applyAlignment="1" applyProtection="1">
      <alignment horizontal="left" vertical="center"/>
      <protection locked="0"/>
    </xf>
    <xf numFmtId="0" fontId="3" fillId="9" borderId="15" xfId="1" applyFont="1" applyFill="1" applyBorder="1" applyAlignment="1" applyProtection="1">
      <alignment horizontal="left" vertical="center"/>
      <protection locked="0"/>
    </xf>
    <xf numFmtId="0" fontId="3" fillId="9" borderId="16" xfId="1" applyFont="1" applyFill="1" applyBorder="1" applyAlignment="1" applyProtection="1">
      <alignment horizontal="left" vertical="center"/>
      <protection locked="0"/>
    </xf>
    <xf numFmtId="0" fontId="15" fillId="0" borderId="22" xfId="1" applyFont="1" applyBorder="1" applyProtection="1"/>
    <xf numFmtId="0" fontId="15" fillId="0" borderId="10" xfId="1" applyFont="1" applyBorder="1" applyProtection="1"/>
    <xf numFmtId="0" fontId="15" fillId="0" borderId="16" xfId="1" applyFont="1" applyBorder="1" applyProtection="1"/>
    <xf numFmtId="0" fontId="3" fillId="13" borderId="24" xfId="1" applyFont="1" applyFill="1" applyBorder="1" applyAlignment="1" applyProtection="1">
      <alignment horizontal="center" vertical="center"/>
    </xf>
    <xf numFmtId="0" fontId="3" fillId="13" borderId="2" xfId="1" applyFont="1" applyFill="1" applyBorder="1" applyAlignment="1" applyProtection="1">
      <alignment horizontal="center" vertical="center"/>
    </xf>
    <xf numFmtId="0" fontId="3" fillId="13" borderId="17" xfId="1" applyFont="1" applyFill="1" applyBorder="1" applyAlignment="1" applyProtection="1">
      <alignment horizontal="center" vertical="center"/>
    </xf>
    <xf numFmtId="0" fontId="3" fillId="13" borderId="14" xfId="1" applyFont="1" applyFill="1" applyBorder="1" applyAlignment="1" applyProtection="1">
      <alignment horizontal="center" vertical="center"/>
    </xf>
    <xf numFmtId="0" fontId="3" fillId="13" borderId="15" xfId="1" applyFont="1" applyFill="1" applyBorder="1" applyAlignment="1" applyProtection="1">
      <alignment horizontal="center" vertical="center"/>
    </xf>
    <xf numFmtId="0" fontId="3" fillId="13" borderId="16" xfId="1" applyFont="1" applyFill="1" applyBorder="1" applyAlignment="1" applyProtection="1">
      <alignment horizontal="center" vertical="center"/>
    </xf>
    <xf numFmtId="0" fontId="1" fillId="0" borderId="12" xfId="1" applyFont="1" applyFill="1" applyBorder="1" applyProtection="1"/>
    <xf numFmtId="0" fontId="1" fillId="0" borderId="0" xfId="1" applyFont="1" applyFill="1" applyProtection="1"/>
    <xf numFmtId="0" fontId="1" fillId="0" borderId="11" xfId="1" applyFont="1" applyFill="1" applyBorder="1" applyProtection="1"/>
    <xf numFmtId="0" fontId="1" fillId="0" borderId="13" xfId="1" applyFont="1" applyFill="1" applyBorder="1" applyProtection="1"/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1" fillId="0" borderId="2" xfId="1" applyFont="1" applyFill="1" applyBorder="1" applyProtection="1"/>
    <xf numFmtId="0" fontId="1" fillId="0" borderId="1" xfId="1" applyFont="1" applyFill="1" applyBorder="1" applyProtection="1"/>
    <xf numFmtId="0" fontId="3" fillId="8" borderId="7" xfId="1" applyFont="1" applyFill="1" applyBorder="1" applyAlignment="1" applyProtection="1">
      <alignment horizontal="left" vertical="center"/>
      <protection locked="0"/>
    </xf>
    <xf numFmtId="0" fontId="3" fillId="8" borderId="8" xfId="1" applyFont="1" applyFill="1" applyBorder="1" applyAlignment="1" applyProtection="1">
      <alignment horizontal="left" vertical="center"/>
      <protection locked="0"/>
    </xf>
    <xf numFmtId="0" fontId="3" fillId="8" borderId="13" xfId="1" applyFont="1" applyFill="1" applyBorder="1" applyAlignment="1" applyProtection="1">
      <alignment horizontal="left" vertical="center"/>
      <protection locked="0"/>
    </xf>
    <xf numFmtId="0" fontId="3" fillId="8" borderId="1" xfId="1" applyFont="1" applyFill="1" applyBorder="1" applyAlignment="1" applyProtection="1">
      <alignment vertical="center"/>
      <protection locked="0"/>
    </xf>
    <xf numFmtId="0" fontId="3" fillId="8" borderId="0" xfId="1" applyFont="1" applyFill="1" applyBorder="1" applyAlignment="1" applyProtection="1">
      <alignment vertical="center"/>
      <protection locked="0"/>
    </xf>
    <xf numFmtId="0" fontId="3" fillId="8" borderId="8" xfId="1" applyFont="1" applyFill="1" applyBorder="1" applyAlignment="1" applyProtection="1">
      <alignment vertical="center"/>
      <protection locked="0"/>
    </xf>
    <xf numFmtId="0" fontId="3" fillId="8" borderId="11" xfId="1" applyFont="1" applyFill="1" applyBorder="1" applyAlignment="1" applyProtection="1">
      <alignment vertical="center"/>
      <protection locked="0"/>
    </xf>
    <xf numFmtId="0" fontId="3" fillId="8" borderId="12" xfId="1" applyFont="1" applyFill="1" applyBorder="1" applyAlignment="1" applyProtection="1">
      <alignment vertical="center"/>
      <protection locked="0"/>
    </xf>
    <xf numFmtId="0" fontId="3" fillId="8" borderId="13" xfId="1" applyFont="1" applyFill="1" applyBorder="1" applyAlignment="1" applyProtection="1">
      <alignment vertical="center"/>
      <protection locked="0"/>
    </xf>
    <xf numFmtId="0" fontId="3" fillId="9" borderId="2" xfId="1" applyFont="1" applyFill="1" applyBorder="1" applyAlignment="1" applyProtection="1">
      <alignment horizontal="left" vertical="center"/>
      <protection locked="0"/>
    </xf>
    <xf numFmtId="0" fontId="15" fillId="0" borderId="128" xfId="1" applyFont="1" applyBorder="1" applyProtection="1"/>
    <xf numFmtId="0" fontId="15" fillId="0" borderId="21" xfId="1" applyFont="1" applyBorder="1" applyProtection="1"/>
    <xf numFmtId="0" fontId="3" fillId="0" borderId="85" xfId="1" applyFont="1" applyFill="1" applyBorder="1" applyAlignment="1" applyProtection="1"/>
    <xf numFmtId="0" fontId="15" fillId="0" borderId="81" xfId="1" applyFont="1" applyBorder="1" applyProtection="1"/>
    <xf numFmtId="0" fontId="3" fillId="13" borderId="5" xfId="1" applyFont="1" applyFill="1" applyBorder="1" applyAlignment="1" applyProtection="1">
      <alignment horizontal="center" vertical="center"/>
    </xf>
    <xf numFmtId="0" fontId="3" fillId="13" borderId="1" xfId="1" applyFont="1" applyFill="1" applyBorder="1" applyAlignment="1" applyProtection="1">
      <alignment horizontal="center" vertical="center"/>
    </xf>
    <xf numFmtId="0" fontId="3" fillId="13" borderId="11" xfId="1" applyFont="1" applyFill="1" applyBorder="1" applyAlignment="1" applyProtection="1">
      <alignment horizontal="center" vertical="center"/>
    </xf>
    <xf numFmtId="49" fontId="3" fillId="8" borderId="11" xfId="1" applyNumberFormat="1" applyFont="1" applyFill="1" applyBorder="1" applyAlignment="1" applyProtection="1">
      <alignment horizontal="left"/>
      <protection locked="0"/>
    </xf>
    <xf numFmtId="49" fontId="3" fillId="8" borderId="12" xfId="1" applyNumberFormat="1" applyFont="1" applyFill="1" applyBorder="1" applyAlignment="1" applyProtection="1">
      <alignment horizontal="left"/>
      <protection locked="0"/>
    </xf>
    <xf numFmtId="49" fontId="3" fillId="8" borderId="13" xfId="1" applyNumberFormat="1" applyFont="1" applyFill="1" applyBorder="1" applyAlignment="1" applyProtection="1">
      <alignment horizontal="left"/>
      <protection locked="0"/>
    </xf>
    <xf numFmtId="49" fontId="3" fillId="8" borderId="5" xfId="1" applyNumberFormat="1" applyFont="1" applyFill="1" applyBorder="1" applyAlignment="1" applyProtection="1">
      <alignment horizontal="left" vertical="center"/>
      <protection locked="0"/>
    </xf>
    <xf numFmtId="49" fontId="3" fillId="8" borderId="6" xfId="1" applyNumberFormat="1" applyFont="1" applyFill="1" applyBorder="1" applyAlignment="1" applyProtection="1">
      <alignment horizontal="left" vertical="center"/>
      <protection locked="0"/>
    </xf>
    <xf numFmtId="49" fontId="3" fillId="8" borderId="7" xfId="1" applyNumberFormat="1" applyFont="1" applyFill="1" applyBorder="1" applyAlignment="1" applyProtection="1">
      <alignment horizontal="left" vertical="center"/>
      <protection locked="0"/>
    </xf>
    <xf numFmtId="49" fontId="3" fillId="8" borderId="11" xfId="1" applyNumberFormat="1" applyFont="1" applyFill="1" applyBorder="1" applyAlignment="1" applyProtection="1">
      <alignment horizontal="left" vertical="center"/>
      <protection locked="0"/>
    </xf>
    <xf numFmtId="49" fontId="3" fillId="8" borderId="12" xfId="1" applyNumberFormat="1" applyFont="1" applyFill="1" applyBorder="1" applyAlignment="1" applyProtection="1">
      <alignment horizontal="left" vertical="center"/>
      <protection locked="0"/>
    </xf>
    <xf numFmtId="49" fontId="3" fillId="8" borderId="13" xfId="1" applyNumberFormat="1" applyFont="1" applyFill="1" applyBorder="1" applyAlignment="1" applyProtection="1">
      <alignment horizontal="left" vertical="center"/>
      <protection locked="0"/>
    </xf>
    <xf numFmtId="0" fontId="2" fillId="9" borderId="24" xfId="1" applyFont="1" applyFill="1" applyBorder="1" applyAlignment="1" applyProtection="1">
      <alignment horizontal="left" vertical="center" wrapText="1"/>
      <protection locked="0"/>
    </xf>
    <xf numFmtId="0" fontId="2" fillId="9" borderId="2" xfId="1" applyFont="1" applyFill="1" applyBorder="1" applyAlignment="1" applyProtection="1">
      <alignment horizontal="left" vertical="center" wrapText="1"/>
      <protection locked="0"/>
    </xf>
    <xf numFmtId="0" fontId="2" fillId="9" borderId="17" xfId="1" applyFont="1" applyFill="1" applyBorder="1" applyAlignment="1" applyProtection="1">
      <alignment horizontal="left" vertical="center" wrapText="1"/>
      <protection locked="0"/>
    </xf>
    <xf numFmtId="0" fontId="2" fillId="9" borderId="14" xfId="1" applyFont="1" applyFill="1" applyBorder="1" applyAlignment="1" applyProtection="1">
      <alignment horizontal="left" vertical="center" wrapText="1"/>
      <protection locked="0"/>
    </xf>
    <xf numFmtId="0" fontId="2" fillId="9" borderId="15" xfId="1" applyFont="1" applyFill="1" applyBorder="1" applyAlignment="1" applyProtection="1">
      <alignment horizontal="left" vertical="center" wrapText="1"/>
      <protection locked="0"/>
    </xf>
    <xf numFmtId="0" fontId="2" fillId="9" borderId="16" xfId="1" applyFont="1" applyFill="1" applyBorder="1" applyAlignment="1" applyProtection="1">
      <alignment horizontal="left" vertical="center" wrapText="1"/>
      <protection locked="0"/>
    </xf>
    <xf numFmtId="49" fontId="11" fillId="8" borderId="1" xfId="1" applyNumberFormat="1" applyFont="1" applyFill="1" applyBorder="1" applyAlignment="1" applyProtection="1">
      <alignment horizontal="left" vertical="center" wrapText="1"/>
      <protection locked="0"/>
    </xf>
    <xf numFmtId="49" fontId="11" fillId="8" borderId="0" xfId="1" applyNumberFormat="1" applyFont="1" applyFill="1" applyBorder="1" applyAlignment="1" applyProtection="1">
      <alignment horizontal="left" vertical="center" wrapText="1"/>
      <protection locked="0"/>
    </xf>
    <xf numFmtId="49" fontId="11" fillId="8" borderId="8" xfId="1" applyNumberFormat="1" applyFont="1" applyFill="1" applyBorder="1" applyAlignment="1" applyProtection="1">
      <alignment horizontal="left" vertical="center" wrapText="1"/>
      <protection locked="0"/>
    </xf>
    <xf numFmtId="49" fontId="11" fillId="8" borderId="11" xfId="1" applyNumberFormat="1" applyFont="1" applyFill="1" applyBorder="1" applyAlignment="1" applyProtection="1">
      <alignment horizontal="left" vertical="center" wrapText="1"/>
      <protection locked="0"/>
    </xf>
    <xf numFmtId="49" fontId="11" fillId="8" borderId="12" xfId="1" applyNumberFormat="1" applyFont="1" applyFill="1" applyBorder="1" applyAlignment="1" applyProtection="1">
      <alignment horizontal="left" vertical="center" wrapText="1"/>
      <protection locked="0"/>
    </xf>
    <xf numFmtId="49" fontId="11" fillId="8" borderId="13" xfId="1" applyNumberFormat="1" applyFont="1" applyFill="1" applyBorder="1" applyAlignment="1" applyProtection="1">
      <alignment horizontal="left" vertical="center" wrapText="1"/>
      <protection locked="0"/>
    </xf>
    <xf numFmtId="49" fontId="3" fillId="8" borderId="12" xfId="1" applyNumberFormat="1" applyFont="1" applyFill="1" applyBorder="1" applyAlignment="1" applyProtection="1">
      <alignment horizontal="right" vertical="center"/>
      <protection locked="0"/>
    </xf>
    <xf numFmtId="0" fontId="3" fillId="0" borderId="5" xfId="3" applyFont="1" applyFill="1" applyBorder="1" applyAlignment="1" applyProtection="1">
      <alignment vertical="center" shrinkToFit="1"/>
    </xf>
    <xf numFmtId="0" fontId="3" fillId="0" borderId="6" xfId="3" applyFont="1" applyFill="1" applyBorder="1" applyAlignment="1" applyProtection="1">
      <alignment vertical="center" shrinkToFit="1"/>
    </xf>
    <xf numFmtId="0" fontId="3" fillId="0" borderId="7" xfId="3" applyFont="1" applyFill="1" applyBorder="1" applyAlignment="1" applyProtection="1">
      <alignment vertical="center" shrinkToFit="1"/>
    </xf>
    <xf numFmtId="0" fontId="3" fillId="0" borderId="1" xfId="3" applyFont="1" applyFill="1" applyBorder="1" applyAlignment="1" applyProtection="1">
      <alignment vertical="center" shrinkToFit="1"/>
    </xf>
    <xf numFmtId="0" fontId="3" fillId="0" borderId="0" xfId="3" applyFont="1" applyFill="1" applyBorder="1" applyAlignment="1" applyProtection="1">
      <alignment vertical="center" shrinkToFit="1"/>
    </xf>
    <xf numFmtId="0" fontId="3" fillId="0" borderId="8" xfId="3" applyFont="1" applyFill="1" applyBorder="1" applyAlignment="1" applyProtection="1">
      <alignment vertical="center" shrinkToFit="1"/>
    </xf>
    <xf numFmtId="0" fontId="3" fillId="0" borderId="11" xfId="3" applyFont="1" applyFill="1" applyBorder="1" applyAlignment="1" applyProtection="1">
      <alignment vertical="center" shrinkToFit="1"/>
    </xf>
    <xf numFmtId="0" fontId="3" fillId="0" borderId="12" xfId="3" applyFont="1" applyFill="1" applyBorder="1" applyAlignment="1" applyProtection="1">
      <alignment vertical="center" shrinkToFit="1"/>
    </xf>
    <xf numFmtId="0" fontId="3" fillId="0" borderId="13" xfId="3" applyFont="1" applyFill="1" applyBorder="1" applyAlignment="1" applyProtection="1">
      <alignment vertical="center" shrinkToFit="1"/>
    </xf>
    <xf numFmtId="0" fontId="15" fillId="0" borderId="65" xfId="1" applyFont="1" applyBorder="1" applyProtection="1"/>
    <xf numFmtId="0" fontId="15" fillId="0" borderId="66" xfId="1" applyFont="1" applyBorder="1" applyProtection="1"/>
    <xf numFmtId="0" fontId="43" fillId="13" borderId="0" xfId="3" quotePrefix="1" applyFont="1" applyFill="1" applyBorder="1" applyAlignment="1" applyProtection="1">
      <alignment horizontal="left" vertical="center" wrapText="1"/>
    </xf>
    <xf numFmtId="0" fontId="43" fillId="13" borderId="0" xfId="3" applyFont="1" applyFill="1" applyBorder="1" applyAlignment="1" applyProtection="1">
      <alignment vertical="center" wrapText="1"/>
    </xf>
    <xf numFmtId="0" fontId="3" fillId="0" borderId="5" xfId="3" applyFont="1" applyFill="1" applyBorder="1" applyAlignment="1" applyProtection="1">
      <alignment vertical="center" wrapText="1"/>
    </xf>
    <xf numFmtId="0" fontId="3" fillId="0" borderId="6" xfId="3" applyFont="1" applyFill="1" applyBorder="1" applyAlignment="1" applyProtection="1">
      <alignment vertical="center" wrapText="1"/>
    </xf>
    <xf numFmtId="0" fontId="3" fillId="0" borderId="7" xfId="3" applyFont="1" applyFill="1" applyBorder="1" applyAlignment="1" applyProtection="1">
      <alignment vertical="center" wrapText="1"/>
    </xf>
    <xf numFmtId="0" fontId="3" fillId="0" borderId="1" xfId="3" applyFont="1" applyFill="1" applyBorder="1" applyAlignment="1" applyProtection="1">
      <alignment vertical="center" wrapText="1"/>
    </xf>
    <xf numFmtId="0" fontId="3" fillId="0" borderId="0" xfId="3" applyFont="1" applyFill="1" applyBorder="1" applyAlignment="1" applyProtection="1">
      <alignment vertical="center" wrapText="1"/>
    </xf>
    <xf numFmtId="0" fontId="3" fillId="0" borderId="8" xfId="3" applyFont="1" applyFill="1" applyBorder="1" applyAlignment="1" applyProtection="1">
      <alignment vertical="center" wrapText="1"/>
    </xf>
    <xf numFmtId="0" fontId="3" fillId="0" borderId="11" xfId="3" applyFont="1" applyFill="1" applyBorder="1" applyAlignment="1" applyProtection="1">
      <alignment vertical="center" wrapText="1"/>
    </xf>
    <xf numFmtId="0" fontId="3" fillId="0" borderId="12" xfId="3" applyFont="1" applyFill="1" applyBorder="1" applyAlignment="1" applyProtection="1">
      <alignment vertical="center" wrapText="1"/>
    </xf>
    <xf numFmtId="0" fontId="3" fillId="0" borderId="13" xfId="3" applyFont="1" applyFill="1" applyBorder="1" applyAlignment="1" applyProtection="1">
      <alignment vertical="center" wrapText="1"/>
    </xf>
    <xf numFmtId="0" fontId="44" fillId="13" borderId="0" xfId="3" applyFont="1" applyFill="1" applyBorder="1" applyAlignment="1" applyProtection="1">
      <alignment horizontal="center" vertical="center"/>
    </xf>
    <xf numFmtId="0" fontId="3" fillId="9" borderId="2" xfId="1" applyFont="1" applyFill="1" applyBorder="1" applyAlignment="1" applyProtection="1">
      <alignment horizontal="center" vertical="center"/>
      <protection locked="0"/>
    </xf>
    <xf numFmtId="0" fontId="3" fillId="9" borderId="0" xfId="1" applyFont="1" applyFill="1" applyBorder="1" applyAlignment="1" applyProtection="1">
      <alignment horizontal="center" vertical="center"/>
      <protection locked="0"/>
    </xf>
    <xf numFmtId="49" fontId="3" fillId="8" borderId="160" xfId="1" applyNumberFormat="1" applyFont="1" applyFill="1" applyBorder="1" applyAlignment="1" applyProtection="1">
      <alignment horizontal="right" vertical="center"/>
      <protection locked="0"/>
    </xf>
    <xf numFmtId="0" fontId="3" fillId="10" borderId="1" xfId="1" applyFont="1" applyFill="1" applyBorder="1" applyAlignment="1" applyProtection="1">
      <alignment vertical="center"/>
    </xf>
    <xf numFmtId="0" fontId="3" fillId="10" borderId="0" xfId="1" applyFont="1" applyFill="1" applyBorder="1" applyAlignment="1" applyProtection="1">
      <alignment vertical="center"/>
    </xf>
    <xf numFmtId="0" fontId="3" fillId="10" borderId="97" xfId="1" applyFont="1" applyFill="1" applyBorder="1" applyAlignment="1" applyProtection="1">
      <alignment vertical="center"/>
    </xf>
    <xf numFmtId="0" fontId="3" fillId="10" borderId="4" xfId="1" applyFont="1" applyFill="1" applyBorder="1" applyAlignment="1" applyProtection="1">
      <alignment vertical="center"/>
    </xf>
    <xf numFmtId="0" fontId="2" fillId="9" borderId="160" xfId="1" applyFont="1" applyFill="1" applyBorder="1" applyAlignment="1" applyProtection="1">
      <alignment horizontal="left" vertical="center"/>
      <protection locked="0"/>
    </xf>
    <xf numFmtId="0" fontId="3" fillId="9" borderId="53" xfId="1" applyFont="1" applyFill="1" applyBorder="1" applyAlignment="1" applyProtection="1">
      <alignment horizontal="left" vertical="center"/>
      <protection locked="0"/>
    </xf>
    <xf numFmtId="0" fontId="3" fillId="9" borderId="57" xfId="1" applyFont="1" applyFill="1" applyBorder="1" applyAlignment="1" applyProtection="1">
      <alignment horizontal="left" vertical="center"/>
      <protection locked="0"/>
    </xf>
    <xf numFmtId="176" fontId="3" fillId="8" borderId="39" xfId="1" applyNumberFormat="1" applyFont="1" applyFill="1" applyBorder="1" applyAlignment="1" applyProtection="1">
      <alignment horizontal="right" vertical="center"/>
      <protection locked="0"/>
    </xf>
    <xf numFmtId="176" fontId="3" fillId="8" borderId="2" xfId="1" applyNumberFormat="1" applyFont="1" applyFill="1" applyBorder="1" applyAlignment="1" applyProtection="1">
      <alignment horizontal="right" vertical="center"/>
      <protection locked="0"/>
    </xf>
    <xf numFmtId="176" fontId="3" fillId="8" borderId="25" xfId="1" applyNumberFormat="1" applyFont="1" applyFill="1" applyBorder="1" applyAlignment="1" applyProtection="1">
      <alignment horizontal="right" vertical="center"/>
      <protection locked="0"/>
    </xf>
    <xf numFmtId="176" fontId="3" fillId="8" borderId="26" xfId="1" applyNumberFormat="1" applyFont="1" applyFill="1" applyBorder="1" applyAlignment="1" applyProtection="1">
      <alignment horizontal="right" vertical="center"/>
      <protection locked="0"/>
    </xf>
    <xf numFmtId="176" fontId="3" fillId="8" borderId="19" xfId="1" applyNumberFormat="1" applyFont="1" applyFill="1" applyBorder="1" applyAlignment="1" applyProtection="1">
      <alignment horizontal="right" vertical="center"/>
      <protection locked="0"/>
    </xf>
    <xf numFmtId="177" fontId="3" fillId="10" borderId="1" xfId="1" applyNumberFormat="1" applyFont="1" applyFill="1" applyBorder="1" applyAlignment="1" applyProtection="1">
      <alignment vertical="center"/>
    </xf>
    <xf numFmtId="177" fontId="3" fillId="10" borderId="0" xfId="1" applyNumberFormat="1" applyFont="1" applyFill="1" applyBorder="1" applyAlignment="1" applyProtection="1">
      <alignment vertical="center"/>
    </xf>
    <xf numFmtId="177" fontId="3" fillId="10" borderId="97" xfId="1" applyNumberFormat="1" applyFont="1" applyFill="1" applyBorder="1" applyAlignment="1" applyProtection="1">
      <alignment vertical="center"/>
    </xf>
    <xf numFmtId="177" fontId="3" fillId="10" borderId="4" xfId="1" applyNumberFormat="1" applyFont="1" applyFill="1" applyBorder="1" applyAlignment="1" applyProtection="1">
      <alignment vertical="center"/>
    </xf>
    <xf numFmtId="0" fontId="3" fillId="10" borderId="5" xfId="1" applyFont="1" applyFill="1" applyBorder="1" applyAlignment="1" applyProtection="1">
      <alignment vertical="center"/>
    </xf>
    <xf numFmtId="0" fontId="3" fillId="10" borderId="6" xfId="1" applyFont="1" applyFill="1" applyBorder="1" applyAlignment="1" applyProtection="1">
      <alignment vertical="center"/>
    </xf>
    <xf numFmtId="0" fontId="3" fillId="10" borderId="40" xfId="1" applyFont="1" applyFill="1" applyBorder="1" applyAlignment="1" applyProtection="1">
      <alignment vertical="center"/>
    </xf>
    <xf numFmtId="0" fontId="3" fillId="10" borderId="15" xfId="1" applyFont="1" applyFill="1" applyBorder="1" applyAlignment="1" applyProtection="1">
      <alignment vertical="center"/>
    </xf>
    <xf numFmtId="177" fontId="3" fillId="10" borderId="11" xfId="1" applyNumberFormat="1" applyFont="1" applyFill="1" applyBorder="1" applyAlignment="1" applyProtection="1">
      <alignment horizontal="right" vertical="center"/>
    </xf>
    <xf numFmtId="177" fontId="3" fillId="10" borderId="12" xfId="1" applyNumberFormat="1" applyFont="1" applyFill="1" applyBorder="1" applyAlignment="1" applyProtection="1">
      <alignment horizontal="right" vertical="center"/>
    </xf>
    <xf numFmtId="177" fontId="3" fillId="10" borderId="97" xfId="1" applyNumberFormat="1" applyFont="1" applyFill="1" applyBorder="1" applyAlignment="1" applyProtection="1">
      <alignment horizontal="right" vertical="center"/>
    </xf>
    <xf numFmtId="177" fontId="3" fillId="10" borderId="4" xfId="1" applyNumberFormat="1" applyFont="1" applyFill="1" applyBorder="1" applyAlignment="1" applyProtection="1">
      <alignment horizontal="right" vertical="center"/>
    </xf>
    <xf numFmtId="177" fontId="3" fillId="10" borderId="67" xfId="1" applyNumberFormat="1" applyFont="1" applyFill="1" applyBorder="1" applyAlignment="1" applyProtection="1">
      <alignment horizontal="right" vertical="center"/>
    </xf>
    <xf numFmtId="177" fontId="3" fillId="10" borderId="68" xfId="1" applyNumberFormat="1" applyFont="1" applyFill="1" applyBorder="1" applyAlignment="1" applyProtection="1">
      <alignment horizontal="right" vertical="center"/>
    </xf>
    <xf numFmtId="0" fontId="47" fillId="0" borderId="0" xfId="6" applyFill="1" applyAlignment="1" applyProtection="1">
      <alignment horizontal="left" vertical="center"/>
    </xf>
    <xf numFmtId="0" fontId="3" fillId="0" borderId="0" xfId="1" applyFont="1" applyFill="1" applyAlignment="1" applyProtection="1">
      <alignment horizontal="left" vertical="center"/>
    </xf>
    <xf numFmtId="0" fontId="3" fillId="0" borderId="160" xfId="1" applyFont="1" applyFill="1" applyBorder="1" applyAlignment="1" applyProtection="1">
      <alignment horizontal="center" vertical="center"/>
    </xf>
    <xf numFmtId="0" fontId="3" fillId="0" borderId="161" xfId="1" applyFont="1" applyFill="1" applyBorder="1" applyAlignment="1" applyProtection="1">
      <alignment horizontal="center" vertical="center"/>
    </xf>
    <xf numFmtId="0" fontId="3" fillId="9" borderId="24" xfId="1" applyFont="1" applyFill="1" applyBorder="1" applyAlignment="1" applyProtection="1">
      <alignment horizontal="left" vertical="center" wrapText="1"/>
      <protection locked="0"/>
    </xf>
    <xf numFmtId="0" fontId="3" fillId="9" borderId="2" xfId="1" applyFont="1" applyFill="1" applyBorder="1" applyAlignment="1" applyProtection="1">
      <alignment horizontal="left" vertical="center" wrapText="1"/>
      <protection locked="0"/>
    </xf>
    <xf numFmtId="0" fontId="3" fillId="9" borderId="17" xfId="1" applyFont="1" applyFill="1" applyBorder="1" applyAlignment="1" applyProtection="1">
      <alignment horizontal="left" vertical="center" wrapText="1"/>
      <protection locked="0"/>
    </xf>
    <xf numFmtId="0" fontId="3" fillId="9" borderId="14" xfId="1" applyFont="1" applyFill="1" applyBorder="1" applyAlignment="1" applyProtection="1">
      <alignment horizontal="left" vertical="center" wrapText="1"/>
      <protection locked="0"/>
    </xf>
    <xf numFmtId="0" fontId="3" fillId="9" borderId="15" xfId="1" applyFont="1" applyFill="1" applyBorder="1" applyAlignment="1" applyProtection="1">
      <alignment horizontal="left" vertical="center" wrapText="1"/>
      <protection locked="0"/>
    </xf>
    <xf numFmtId="0" fontId="3" fillId="9" borderId="16" xfId="1" applyFont="1" applyFill="1" applyBorder="1" applyAlignment="1" applyProtection="1">
      <alignment horizontal="left" vertical="center" wrapText="1"/>
      <protection locked="0"/>
    </xf>
    <xf numFmtId="176" fontId="46" fillId="13" borderId="1" xfId="1" applyNumberFormat="1" applyFont="1" applyFill="1" applyBorder="1" applyAlignment="1" applyProtection="1">
      <alignment vertical="center" shrinkToFit="1"/>
    </xf>
    <xf numFmtId="176" fontId="46" fillId="13" borderId="0" xfId="1" applyNumberFormat="1" applyFont="1" applyFill="1" applyBorder="1" applyAlignment="1" applyProtection="1">
      <alignment vertical="center" shrinkToFit="1"/>
    </xf>
    <xf numFmtId="176" fontId="46" fillId="13" borderId="11" xfId="1" applyNumberFormat="1" applyFont="1" applyFill="1" applyBorder="1" applyAlignment="1" applyProtection="1">
      <alignment vertical="center" shrinkToFit="1"/>
    </xf>
    <xf numFmtId="176" fontId="46" fillId="13" borderId="12" xfId="1" applyNumberFormat="1" applyFont="1" applyFill="1" applyBorder="1" applyAlignment="1" applyProtection="1">
      <alignment vertical="center" shrinkToFit="1"/>
    </xf>
    <xf numFmtId="176" fontId="46" fillId="13" borderId="5" xfId="1" applyNumberFormat="1" applyFont="1" applyFill="1" applyBorder="1" applyAlignment="1" applyProtection="1">
      <alignment vertical="center"/>
    </xf>
    <xf numFmtId="176" fontId="46" fillId="13" borderId="6" xfId="1" applyNumberFormat="1" applyFont="1" applyFill="1" applyBorder="1" applyAlignment="1" applyProtection="1">
      <alignment vertical="center"/>
    </xf>
    <xf numFmtId="176" fontId="46" fillId="13" borderId="40" xfId="1" applyNumberFormat="1" applyFont="1" applyFill="1" applyBorder="1" applyAlignment="1" applyProtection="1">
      <alignment vertical="center"/>
    </xf>
    <xf numFmtId="176" fontId="46" fillId="13" borderId="15" xfId="1" applyNumberFormat="1" applyFont="1" applyFill="1" applyBorder="1" applyAlignment="1" applyProtection="1">
      <alignment vertical="center"/>
    </xf>
    <xf numFmtId="176" fontId="46" fillId="13" borderId="89" xfId="1" applyNumberFormat="1" applyFont="1" applyFill="1" applyBorder="1" applyAlignment="1" applyProtection="1">
      <alignment vertical="center" shrinkToFit="1"/>
    </xf>
    <xf numFmtId="176" fontId="46" fillId="13" borderId="6" xfId="1" applyNumberFormat="1" applyFont="1" applyFill="1" applyBorder="1" applyAlignment="1" applyProtection="1">
      <alignment vertical="center" shrinkToFit="1"/>
    </xf>
    <xf numFmtId="176" fontId="46" fillId="13" borderId="29" xfId="1" applyNumberFormat="1" applyFont="1" applyFill="1" applyBorder="1" applyAlignment="1" applyProtection="1">
      <alignment vertical="center" shrinkToFit="1"/>
    </xf>
    <xf numFmtId="176" fontId="46" fillId="13" borderId="15" xfId="1" applyNumberFormat="1" applyFont="1" applyFill="1" applyBorder="1" applyAlignment="1" applyProtection="1">
      <alignment vertical="center" shrinkToFit="1"/>
    </xf>
    <xf numFmtId="0" fontId="46" fillId="13" borderId="97" xfId="1" applyFont="1" applyFill="1" applyBorder="1" applyAlignment="1" applyProtection="1">
      <alignment vertical="center" shrinkToFit="1"/>
    </xf>
    <xf numFmtId="0" fontId="46" fillId="13" borderId="4" xfId="1" applyFont="1" applyFill="1" applyBorder="1" applyAlignment="1" applyProtection="1">
      <alignment vertical="center" shrinkToFit="1"/>
    </xf>
    <xf numFmtId="176" fontId="46" fillId="13" borderId="97" xfId="1" applyNumberFormat="1" applyFont="1" applyFill="1" applyBorder="1" applyAlignment="1" applyProtection="1">
      <alignment vertical="center" shrinkToFit="1"/>
    </xf>
    <xf numFmtId="176" fontId="46" fillId="13" borderId="4" xfId="1" applyNumberFormat="1" applyFont="1" applyFill="1" applyBorder="1" applyAlignment="1" applyProtection="1">
      <alignment vertical="center" shrinkToFit="1"/>
    </xf>
    <xf numFmtId="176" fontId="46" fillId="13" borderId="5" xfId="1" applyNumberFormat="1" applyFont="1" applyFill="1" applyBorder="1" applyAlignment="1" applyProtection="1">
      <alignment horizontal="right" vertical="center" shrinkToFit="1"/>
    </xf>
    <xf numFmtId="176" fontId="46" fillId="13" borderId="6" xfId="1" applyNumberFormat="1" applyFont="1" applyFill="1" applyBorder="1" applyAlignment="1" applyProtection="1">
      <alignment horizontal="right" vertical="center" shrinkToFit="1"/>
    </xf>
    <xf numFmtId="176" fontId="46" fillId="13" borderId="88" xfId="1" applyNumberFormat="1" applyFont="1" applyFill="1" applyBorder="1" applyAlignment="1" applyProtection="1">
      <alignment horizontal="right" vertical="center" shrinkToFit="1"/>
    </xf>
    <xf numFmtId="176" fontId="46" fillId="13" borderId="89" xfId="1" applyNumberFormat="1" applyFont="1" applyFill="1" applyBorder="1" applyAlignment="1" applyProtection="1">
      <alignment horizontal="right" vertical="center" shrinkToFit="1"/>
    </xf>
    <xf numFmtId="176" fontId="46" fillId="13" borderId="7" xfId="1" applyNumberFormat="1" applyFont="1" applyFill="1" applyBorder="1" applyAlignment="1" applyProtection="1">
      <alignment horizontal="right" vertical="center" shrinkToFit="1"/>
    </xf>
    <xf numFmtId="0" fontId="46" fillId="13" borderId="39" xfId="1" applyFont="1" applyFill="1" applyBorder="1" applyAlignment="1" applyProtection="1">
      <alignment vertical="center" shrinkToFit="1"/>
    </xf>
    <xf numFmtId="0" fontId="46" fillId="13" borderId="2" xfId="1" applyFont="1" applyFill="1" applyBorder="1" applyAlignment="1" applyProtection="1">
      <alignment vertical="center" shrinkToFit="1"/>
    </xf>
    <xf numFmtId="0" fontId="46" fillId="13" borderId="1" xfId="1" applyFont="1" applyFill="1" applyBorder="1" applyAlignment="1" applyProtection="1">
      <alignment vertical="center" shrinkToFit="1"/>
    </xf>
    <xf numFmtId="0" fontId="46" fillId="13" borderId="0" xfId="1" applyFont="1" applyFill="1" applyBorder="1" applyAlignment="1" applyProtection="1">
      <alignment vertical="center" shrinkToFit="1"/>
    </xf>
    <xf numFmtId="176" fontId="46" fillId="13" borderId="39" xfId="1" applyNumberFormat="1" applyFont="1" applyFill="1" applyBorder="1" applyAlignment="1" applyProtection="1">
      <alignment vertical="center" shrinkToFit="1"/>
    </xf>
    <xf numFmtId="176" fontId="46" fillId="13" borderId="2" xfId="1" applyNumberFormat="1" applyFont="1" applyFill="1" applyBorder="1" applyAlignment="1" applyProtection="1">
      <alignment vertical="center" shrinkToFit="1"/>
    </xf>
    <xf numFmtId="176" fontId="46" fillId="13" borderId="1" xfId="1" applyNumberFormat="1" applyFont="1" applyFill="1" applyBorder="1" applyAlignment="1" applyProtection="1">
      <alignment vertical="center"/>
    </xf>
    <xf numFmtId="176" fontId="46" fillId="13" borderId="0" xfId="1" applyNumberFormat="1" applyFont="1" applyFill="1" applyBorder="1" applyAlignment="1" applyProtection="1">
      <alignment vertical="center"/>
    </xf>
    <xf numFmtId="176" fontId="46" fillId="13" borderId="11" xfId="1" applyNumberFormat="1" applyFont="1" applyFill="1" applyBorder="1" applyAlignment="1" applyProtection="1">
      <alignment vertical="center"/>
    </xf>
    <xf numFmtId="176" fontId="46" fillId="13" borderId="12" xfId="1" applyNumberFormat="1" applyFont="1" applyFill="1" applyBorder="1" applyAlignment="1" applyProtection="1">
      <alignment vertical="center"/>
    </xf>
    <xf numFmtId="176" fontId="46" fillId="13" borderId="50" xfId="1" applyNumberFormat="1" applyFont="1" applyFill="1" applyBorder="1" applyAlignment="1" applyProtection="1">
      <alignment vertical="center"/>
    </xf>
    <xf numFmtId="176" fontId="46" fillId="13" borderId="51" xfId="1" applyNumberFormat="1" applyFont="1" applyFill="1" applyBorder="1" applyAlignment="1" applyProtection="1">
      <alignment vertical="center"/>
    </xf>
    <xf numFmtId="176" fontId="46" fillId="13" borderId="67" xfId="1" applyNumberFormat="1" applyFont="1" applyFill="1" applyBorder="1" applyAlignment="1" applyProtection="1">
      <alignment horizontal="right" vertical="center"/>
    </xf>
    <xf numFmtId="176" fontId="46" fillId="13" borderId="68" xfId="1" applyNumberFormat="1" applyFont="1" applyFill="1" applyBorder="1" applyAlignment="1" applyProtection="1">
      <alignment horizontal="right" vertical="center"/>
    </xf>
    <xf numFmtId="177" fontId="46" fillId="13" borderId="67" xfId="1" applyNumberFormat="1" applyFont="1" applyFill="1" applyBorder="1" applyAlignment="1" applyProtection="1">
      <alignment vertical="center"/>
    </xf>
    <xf numFmtId="177" fontId="46" fillId="13" borderId="68" xfId="1" applyNumberFormat="1" applyFont="1" applyFill="1" applyBorder="1" applyAlignment="1" applyProtection="1">
      <alignment vertical="center"/>
    </xf>
    <xf numFmtId="177" fontId="3" fillId="10" borderId="53" xfId="1" applyNumberFormat="1" applyFont="1" applyFill="1" applyBorder="1" applyAlignment="1" applyProtection="1">
      <alignment horizontal="right" vertical="center" shrinkToFit="1"/>
    </xf>
    <xf numFmtId="177" fontId="3" fillId="10" borderId="54" xfId="1" applyNumberFormat="1" applyFont="1" applyFill="1" applyBorder="1" applyAlignment="1" applyProtection="1">
      <alignment horizontal="right" vertical="center" shrinkToFit="1"/>
    </xf>
    <xf numFmtId="176" fontId="46" fillId="13" borderId="58" xfId="1" applyNumberFormat="1" applyFont="1" applyFill="1" applyBorder="1" applyAlignment="1" applyProtection="1">
      <alignment horizontal="right" vertical="center"/>
    </xf>
    <xf numFmtId="176" fontId="46" fillId="13" borderId="59" xfId="1" applyNumberFormat="1" applyFont="1" applyFill="1" applyBorder="1" applyAlignment="1" applyProtection="1">
      <alignment horizontal="right" vertical="center"/>
    </xf>
    <xf numFmtId="177" fontId="46" fillId="13" borderId="58" xfId="1" applyNumberFormat="1" applyFont="1" applyFill="1" applyBorder="1" applyAlignment="1" applyProtection="1">
      <alignment horizontal="right" vertical="center" shrinkToFit="1"/>
    </xf>
    <xf numFmtId="177" fontId="46" fillId="13" borderId="59" xfId="1" applyNumberFormat="1" applyFont="1" applyFill="1" applyBorder="1" applyAlignment="1" applyProtection="1">
      <alignment horizontal="right" vertical="center" shrinkToFit="1"/>
    </xf>
    <xf numFmtId="0" fontId="3" fillId="0" borderId="51" xfId="1" applyFont="1" applyFill="1" applyBorder="1" applyAlignment="1" applyProtection="1">
      <alignment horizontal="center" vertical="center"/>
    </xf>
    <xf numFmtId="0" fontId="3" fillId="0" borderId="52" xfId="1" applyFont="1" applyFill="1" applyBorder="1" applyAlignment="1" applyProtection="1">
      <alignment horizontal="center" vertical="center"/>
    </xf>
    <xf numFmtId="0" fontId="8" fillId="0" borderId="103" xfId="1" applyFont="1" applyBorder="1" applyAlignment="1">
      <alignment horizontal="center" vertical="center"/>
    </xf>
    <xf numFmtId="0" fontId="15" fillId="0" borderId="51" xfId="1" applyFont="1" applyBorder="1"/>
    <xf numFmtId="0" fontId="15" fillId="0" borderId="127" xfId="1" applyFont="1" applyBorder="1"/>
    <xf numFmtId="0" fontId="15" fillId="0" borderId="124" xfId="1" applyFont="1" applyBorder="1"/>
    <xf numFmtId="0" fontId="15" fillId="0" borderId="30" xfId="1" applyFont="1" applyBorder="1"/>
    <xf numFmtId="0" fontId="15" fillId="0" borderId="122" xfId="1" applyFont="1" applyBorder="1"/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3" fillId="0" borderId="51" xfId="1" applyFont="1" applyFill="1" applyBorder="1" applyAlignment="1" applyProtection="1">
      <alignment horizontal="center" vertical="center" shrinkToFit="1"/>
    </xf>
    <xf numFmtId="0" fontId="3" fillId="0" borderId="52" xfId="1" applyFont="1" applyFill="1" applyBorder="1" applyAlignment="1" applyProtection="1">
      <alignment horizontal="center" vertical="center" shrinkToFit="1"/>
    </xf>
    <xf numFmtId="0" fontId="3" fillId="0" borderId="0" xfId="1" quotePrefix="1" applyFont="1" applyFill="1" applyBorder="1" applyAlignment="1" applyProtection="1">
      <alignment horizontal="center" vertical="center"/>
    </xf>
    <xf numFmtId="0" fontId="3" fillId="0" borderId="8" xfId="1" quotePrefix="1" applyFont="1" applyFill="1" applyBorder="1" applyAlignment="1" applyProtection="1">
      <alignment horizontal="center" vertical="center"/>
    </xf>
    <xf numFmtId="0" fontId="3" fillId="8" borderId="104" xfId="1" applyFont="1" applyFill="1" applyBorder="1" applyAlignment="1" applyProtection="1">
      <alignment vertical="center" shrinkToFit="1"/>
      <protection locked="0"/>
    </xf>
    <xf numFmtId="0" fontId="12" fillId="0" borderId="45" xfId="1" applyFont="1" applyFill="1" applyBorder="1" applyAlignment="1" applyProtection="1">
      <alignment horizontal="center" vertical="center"/>
    </xf>
    <xf numFmtId="0" fontId="12" fillId="0" borderId="123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17" xfId="1" applyFont="1" applyFill="1" applyBorder="1" applyAlignment="1" applyProtection="1">
      <alignment horizontal="center" vertical="center"/>
    </xf>
    <xf numFmtId="0" fontId="3" fillId="0" borderId="77" xfId="1" applyFont="1" applyFill="1" applyBorder="1" applyAlignment="1" applyProtection="1">
      <alignment horizontal="center" vertical="center"/>
    </xf>
    <xf numFmtId="0" fontId="3" fillId="0" borderId="77" xfId="1" applyFont="1" applyFill="1" applyBorder="1" applyAlignment="1" applyProtection="1">
      <alignment horizontal="center" vertical="center" textRotation="255"/>
    </xf>
    <xf numFmtId="0" fontId="3" fillId="0" borderId="47" xfId="1" applyFont="1" applyFill="1" applyBorder="1" applyAlignment="1" applyProtection="1">
      <alignment horizontal="center" vertical="center" textRotation="255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</xf>
    <xf numFmtId="0" fontId="3" fillId="0" borderId="98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88" xfId="1" applyFont="1" applyFill="1" applyBorder="1" applyAlignment="1" applyProtection="1">
      <alignment horizontal="center" vertical="center"/>
    </xf>
    <xf numFmtId="0" fontId="6" fillId="0" borderId="28" xfId="1" applyFont="1" applyFill="1" applyBorder="1" applyAlignment="1" applyProtection="1">
      <alignment horizontal="center" vertical="center"/>
    </xf>
    <xf numFmtId="0" fontId="6" fillId="0" borderId="48" xfId="1" applyFont="1" applyFill="1" applyBorder="1" applyAlignment="1" applyProtection="1">
      <alignment horizontal="center" vertical="center"/>
    </xf>
    <xf numFmtId="0" fontId="6" fillId="0" borderId="30" xfId="1" applyFont="1" applyFill="1" applyBorder="1" applyAlignment="1" applyProtection="1">
      <alignment horizontal="center" vertical="center"/>
    </xf>
    <xf numFmtId="0" fontId="6" fillId="0" borderId="78" xfId="1" applyFont="1" applyFill="1" applyBorder="1" applyAlignment="1" applyProtection="1">
      <alignment horizontal="center" vertical="center"/>
    </xf>
    <xf numFmtId="0" fontId="3" fillId="0" borderId="88" xfId="1" applyFont="1" applyFill="1" applyBorder="1" applyAlignment="1" applyProtection="1">
      <alignment horizontal="center" vertical="center"/>
    </xf>
    <xf numFmtId="0" fontId="8" fillId="0" borderId="103" xfId="1" applyFont="1" applyBorder="1" applyAlignment="1">
      <alignment horizontal="center"/>
    </xf>
    <xf numFmtId="0" fontId="15" fillId="0" borderId="20" xfId="1" applyFont="1" applyBorder="1"/>
    <xf numFmtId="0" fontId="15" fillId="0" borderId="0" xfId="1" applyFont="1"/>
    <xf numFmtId="0" fontId="15" fillId="0" borderId="79" xfId="1" applyFont="1" applyBorder="1"/>
    <xf numFmtId="0" fontId="15" fillId="0" borderId="0" xfId="1" applyFont="1" applyBorder="1" applyAlignment="1"/>
    <xf numFmtId="0" fontId="15" fillId="0" borderId="15" xfId="1" applyFont="1" applyBorder="1"/>
    <xf numFmtId="0" fontId="2" fillId="0" borderId="15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vertical="top" wrapText="1"/>
    </xf>
    <xf numFmtId="0" fontId="3" fillId="8" borderId="134" xfId="1" applyFont="1" applyFill="1" applyBorder="1" applyAlignment="1" applyProtection="1">
      <alignment vertical="center" shrinkToFit="1"/>
      <protection locked="0"/>
    </xf>
    <xf numFmtId="0" fontId="3" fillId="0" borderId="0" xfId="1" applyFont="1" applyFill="1" applyBorder="1" applyAlignment="1">
      <alignment horizontal="center" vertical="center"/>
    </xf>
    <xf numFmtId="0" fontId="46" fillId="13" borderId="97" xfId="1" applyFont="1" applyFill="1" applyBorder="1" applyAlignment="1" applyProtection="1">
      <alignment vertical="center"/>
    </xf>
    <xf numFmtId="0" fontId="46" fillId="13" borderId="4" xfId="1" applyFont="1" applyFill="1" applyBorder="1" applyAlignment="1" applyProtection="1">
      <alignment vertical="center"/>
    </xf>
    <xf numFmtId="0" fontId="1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6" fillId="13" borderId="1" xfId="1" applyFont="1" applyFill="1" applyBorder="1" applyAlignment="1" applyProtection="1">
      <alignment vertical="center"/>
    </xf>
    <xf numFmtId="0" fontId="46" fillId="13" borderId="0" xfId="1" applyFont="1" applyFill="1" applyBorder="1" applyAlignment="1" applyProtection="1">
      <alignment vertical="center"/>
    </xf>
    <xf numFmtId="177" fontId="46" fillId="13" borderId="1" xfId="1" applyNumberFormat="1" applyFont="1" applyFill="1" applyBorder="1" applyAlignment="1" applyProtection="1">
      <alignment vertical="center"/>
    </xf>
    <xf numFmtId="177" fontId="46" fillId="13" borderId="0" xfId="1" applyNumberFormat="1" applyFont="1" applyFill="1" applyBorder="1" applyAlignment="1" applyProtection="1">
      <alignment vertical="center"/>
    </xf>
    <xf numFmtId="177" fontId="46" fillId="13" borderId="11" xfId="1" applyNumberFormat="1" applyFont="1" applyFill="1" applyBorder="1" applyAlignment="1" applyProtection="1">
      <alignment horizontal="right" vertical="center"/>
    </xf>
    <xf numFmtId="177" fontId="46" fillId="13" borderId="12" xfId="1" applyNumberFormat="1" applyFont="1" applyFill="1" applyBorder="1" applyAlignment="1" applyProtection="1">
      <alignment horizontal="right" vertical="center"/>
    </xf>
    <xf numFmtId="177" fontId="46" fillId="13" borderId="97" xfId="1" applyNumberFormat="1" applyFont="1" applyFill="1" applyBorder="1" applyAlignment="1" applyProtection="1">
      <alignment horizontal="right" vertical="center"/>
    </xf>
    <xf numFmtId="177" fontId="46" fillId="13" borderId="4" xfId="1" applyNumberFormat="1" applyFont="1" applyFill="1" applyBorder="1" applyAlignment="1" applyProtection="1">
      <alignment horizontal="right" vertical="center"/>
    </xf>
    <xf numFmtId="177" fontId="46" fillId="13" borderId="97" xfId="1" applyNumberFormat="1" applyFont="1" applyFill="1" applyBorder="1" applyAlignment="1" applyProtection="1">
      <alignment vertical="center"/>
    </xf>
    <xf numFmtId="177" fontId="46" fillId="13" borderId="4" xfId="1" applyNumberFormat="1" applyFont="1" applyFill="1" applyBorder="1" applyAlignment="1" applyProtection="1">
      <alignment vertical="center"/>
    </xf>
    <xf numFmtId="0" fontId="46" fillId="13" borderId="11" xfId="1" applyFont="1" applyFill="1" applyBorder="1" applyAlignment="1" applyProtection="1">
      <alignment vertical="center"/>
    </xf>
    <xf numFmtId="0" fontId="46" fillId="13" borderId="12" xfId="1" applyFont="1" applyFill="1" applyBorder="1" applyAlignment="1" applyProtection="1">
      <alignment vertical="center"/>
    </xf>
    <xf numFmtId="177" fontId="46" fillId="13" borderId="67" xfId="1" applyNumberFormat="1" applyFont="1" applyFill="1" applyBorder="1" applyAlignment="1" applyProtection="1">
      <alignment horizontal="right" vertical="center"/>
    </xf>
    <xf numFmtId="177" fontId="46" fillId="13" borderId="68" xfId="1" applyNumberFormat="1" applyFont="1" applyFill="1" applyBorder="1" applyAlignment="1" applyProtection="1">
      <alignment horizontal="right" vertical="center"/>
    </xf>
    <xf numFmtId="0" fontId="46" fillId="13" borderId="11" xfId="1" applyFont="1" applyFill="1" applyBorder="1" applyAlignment="1" applyProtection="1">
      <alignment vertical="center" shrinkToFit="1"/>
    </xf>
    <xf numFmtId="0" fontId="46" fillId="13" borderId="12" xfId="1" applyFont="1" applyFill="1" applyBorder="1" applyAlignment="1" applyProtection="1">
      <alignment vertical="center" shrinkToFit="1"/>
    </xf>
    <xf numFmtId="0" fontId="27" fillId="9" borderId="97" xfId="3" applyFill="1" applyBorder="1" applyAlignment="1">
      <alignment horizontal="center" vertical="center"/>
    </xf>
    <xf numFmtId="0" fontId="27" fillId="9" borderId="3" xfId="3" applyFill="1" applyBorder="1" applyAlignment="1">
      <alignment horizontal="center" vertical="center"/>
    </xf>
  </cellXfs>
  <cellStyles count="7">
    <cellStyle name="ハイパーリンク" xfId="6" builtinId="8"/>
    <cellStyle name="ハイパーリンク 2" xfId="4"/>
    <cellStyle name="桁区切り 2" xfId="5"/>
    <cellStyle name="標準" xfId="0" builtinId="0"/>
    <cellStyle name="標準 2" xfId="3"/>
    <cellStyle name="標準_201015_H20搬出先調査票等_確定" xfId="1"/>
    <cellStyle name="標準_作業_総量調査E97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5" Type="http://schemas.openxmlformats.org/officeDocument/2006/relationships/worksheet" Target="worksheets/sheet5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Drop" dropLines="14" dropStyle="combo" dx="16" fmlaLink="'１枚目'!$B$4" fmlaRange="Code!$C$11:$C$24" noThreeD="1" sel="0" val="0"/>
</file>

<file path=xl/ctrlProps/ctrlProp10.xml><?xml version="1.0" encoding="utf-8"?>
<formControlPr xmlns="http://schemas.microsoft.com/office/spreadsheetml/2009/9/main" objectType="Drop" dropLines="15" dropStyle="combo" dx="16" fmlaLink="'１枚目'!$E$4" fmlaRange="Code!$K$11:$K$57" noThreeD="1" sel="0" val="5"/>
</file>

<file path=xl/ctrlProps/ctrlProp11.xml><?xml version="1.0" encoding="utf-8"?>
<formControlPr xmlns="http://schemas.microsoft.com/office/spreadsheetml/2009/9/main" objectType="Drop" dropLines="15" dropStyle="combo" dx="16" fmlaLink="'１枚目'!$H$4" fmlaRange="Code!$T$11:$T$198" noThreeD="1" sel="0" val="0"/>
</file>

<file path=xl/ctrlProps/ctrlProp12.xml><?xml version="1.0" encoding="utf-8"?>
<formControlPr xmlns="http://schemas.microsoft.com/office/spreadsheetml/2009/9/main" objectType="Drop" dropLines="15" dropStyle="combo" dx="16" fmlaLink="$BZ$4" fmlaRange="Code!$X$11:$X$57" noThreeD="1" sel="0" val="0"/>
</file>

<file path=xl/ctrlProps/ctrlProp13.xml><?xml version="1.0" encoding="utf-8"?>
<formControlPr xmlns="http://schemas.microsoft.com/office/spreadsheetml/2009/9/main" objectType="Drop" dropLines="15" dropStyle="combo" dx="16" fmlaLink="$CC$4" fmlaRange="Code!$CP$11:$CP$199" noThreeD="1" sel="0" val="0"/>
</file>

<file path=xl/ctrlProps/ctrlProp14.xml><?xml version="1.0" encoding="utf-8"?>
<formControlPr xmlns="http://schemas.microsoft.com/office/spreadsheetml/2009/9/main" objectType="Drop" dropLines="15" dropStyle="combo" dx="16" fmlaLink="$U$4" fmlaRange="Code!$AY$11:$AY$48" noThreeD="1" sel="0" val="0"/>
</file>

<file path=xl/ctrlProps/ctrlProp15.xml><?xml version="1.0" encoding="utf-8"?>
<formControlPr xmlns="http://schemas.microsoft.com/office/spreadsheetml/2009/9/main" objectType="Drop" dropLines="15" dropStyle="combo" dx="16" fmlaLink="'１枚目'!$M$4" fmlaRange="Code!$X$11:$X$57" noThreeD="1" sel="0" val="0"/>
</file>

<file path=xl/ctrlProps/ctrlProp16.xml><?xml version="1.0" encoding="utf-8"?>
<formControlPr xmlns="http://schemas.microsoft.com/office/spreadsheetml/2009/9/main" objectType="Drop" dropLines="15" dropStyle="combo" dx="16" fmlaLink="'１枚目'!$P$4" fmlaRange="Code!$AE$11:$AE$199" noThreeD="1" sel="0" val="6"/>
</file>

<file path=xl/ctrlProps/ctrlProp17.xml><?xml version="1.0" encoding="utf-8"?>
<formControlPr xmlns="http://schemas.microsoft.com/office/spreadsheetml/2009/9/main" objectType="Drop" dropLines="15" dropStyle="combo" dx="16" fmlaLink="'１枚目'!$M$4" fmlaRange="Code!$X$11:$X$57" noThreeD="1" sel="0" val="0"/>
</file>

<file path=xl/ctrlProps/ctrlProp18.xml><?xml version="1.0" encoding="utf-8"?>
<formControlPr xmlns="http://schemas.microsoft.com/office/spreadsheetml/2009/9/main" objectType="Drop" dropLines="15" dropStyle="combo" dx="16" fmlaLink="'１枚目'!$P$4" fmlaRange="Code!$AE$11:$AE$199" noThreeD="1" sel="0" val="6"/>
</file>

<file path=xl/ctrlProps/ctrlProp19.xml><?xml version="1.0" encoding="utf-8"?>
<formControlPr xmlns="http://schemas.microsoft.com/office/spreadsheetml/2009/9/main" objectType="Drop" dropLines="15" dropStyle="combo" dx="16" fmlaLink="'１枚目'!$M$4" fmlaRange="Code!$X$11:$X$57" noThreeD="1" sel="0" val="0"/>
</file>

<file path=xl/ctrlProps/ctrlProp2.xml><?xml version="1.0" encoding="utf-8"?>
<formControlPr xmlns="http://schemas.microsoft.com/office/spreadsheetml/2009/9/main" objectType="Drop" dropLines="15" dropStyle="combo" dx="16" fmlaLink="'１枚目'!$E$4" fmlaRange="Code!$K$11:$K$57" noThreeD="1" sel="0" val="0"/>
</file>

<file path=xl/ctrlProps/ctrlProp20.xml><?xml version="1.0" encoding="utf-8"?>
<formControlPr xmlns="http://schemas.microsoft.com/office/spreadsheetml/2009/9/main" objectType="Drop" dropLines="15" dropStyle="combo" dx="16" fmlaLink="'１枚目'!$P$4" fmlaRange="Code!$AE$11:$AE$199" noThreeD="1" sel="0" val="6"/>
</file>

<file path=xl/ctrlProps/ctrlProp21.xml><?xml version="1.0" encoding="utf-8"?>
<formControlPr xmlns="http://schemas.microsoft.com/office/spreadsheetml/2009/9/main" objectType="Drop" dropLines="15" dropStyle="combo" dx="16" fmlaLink="'１枚目'!$M$4" fmlaRange="Code!$X$11:$X$57" noThreeD="1" sel="0" val="0"/>
</file>

<file path=xl/ctrlProps/ctrlProp22.xml><?xml version="1.0" encoding="utf-8"?>
<formControlPr xmlns="http://schemas.microsoft.com/office/spreadsheetml/2009/9/main" objectType="Drop" dropLines="15" dropStyle="combo" dx="16" fmlaLink="'１枚目'!$P$4" fmlaRange="Code!$AE$11:$AE$199" noThreeD="1" sel="0" val="6"/>
</file>

<file path=xl/ctrlProps/ctrlProp3.xml><?xml version="1.0" encoding="utf-8"?>
<formControlPr xmlns="http://schemas.microsoft.com/office/spreadsheetml/2009/9/main" objectType="Drop" dropLines="15" dropStyle="combo" dx="16" fmlaLink="'１枚目'!$H$4" fmlaRange="Code!$T$11:$T$198" noThreeD="1" sel="0" val="0"/>
</file>

<file path=xl/ctrlProps/ctrlProp4.xml><?xml version="1.0" encoding="utf-8"?>
<formControlPr xmlns="http://schemas.microsoft.com/office/spreadsheetml/2009/9/main" objectType="Drop" dropLines="15" dropStyle="combo" dx="16" fmlaLink="$M$4" fmlaRange="Code!$X$11:$X$57" noThreeD="1" sel="0" val="0"/>
</file>

<file path=xl/ctrlProps/ctrlProp5.xml><?xml version="1.0" encoding="utf-8"?>
<formControlPr xmlns="http://schemas.microsoft.com/office/spreadsheetml/2009/9/main" objectType="Drop" dropLines="15" dropStyle="combo" dx="16" fmlaLink="$P$4" fmlaRange="Code!$AE$11:$AE$199" noThreeD="1" sel="0" val="0"/>
</file>

<file path=xl/ctrlProps/ctrlProp6.xml><?xml version="1.0" encoding="utf-8"?>
<formControlPr xmlns="http://schemas.microsoft.com/office/spreadsheetml/2009/9/main" objectType="Drop" dropLines="15" dropStyle="combo" dx="16" fmlaLink="$BZ$4" fmlaRange="Code!$X$11:$X$57" noThreeD="1" sel="0" val="0"/>
</file>

<file path=xl/ctrlProps/ctrlProp7.xml><?xml version="1.0" encoding="utf-8"?>
<formControlPr xmlns="http://schemas.microsoft.com/office/spreadsheetml/2009/9/main" objectType="Drop" dropLines="15" dropStyle="combo" dx="16" fmlaLink="$CC$4" fmlaRange="Code!$CP$11:$CP$199" noThreeD="1" sel="0" val="0"/>
</file>

<file path=xl/ctrlProps/ctrlProp8.xml><?xml version="1.0" encoding="utf-8"?>
<formControlPr xmlns="http://schemas.microsoft.com/office/spreadsheetml/2009/9/main" objectType="Drop" dropLines="15" dropStyle="combo" dx="16" fmlaLink="$U$4" fmlaRange="Code!$AY$11:$AY$48" noThreeD="1" sel="0" val="22"/>
</file>

<file path=xl/ctrlProps/ctrlProp9.xml><?xml version="1.0" encoding="utf-8"?>
<formControlPr xmlns="http://schemas.microsoft.com/office/spreadsheetml/2009/9/main" objectType="Drop" dropLines="14" dropStyle="combo" dx="16" fmlaLink="'１枚目'!$B$4" fmlaRange="Code!$C$11:$C$24" noThreeD="1" sel="0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160</xdr:row>
      <xdr:rowOff>0</xdr:rowOff>
    </xdr:from>
    <xdr:to>
      <xdr:col>28</xdr:col>
      <xdr:colOff>0</xdr:colOff>
      <xdr:row>160</xdr:row>
      <xdr:rowOff>0</xdr:rowOff>
    </xdr:to>
    <xdr:sp macro="" textlink="">
      <xdr:nvSpPr>
        <xdr:cNvPr id="14826" name="Line 6">
          <a:extLst>
            <a:ext uri="{FF2B5EF4-FFF2-40B4-BE49-F238E27FC236}">
              <a16:creationId xmlns:a16="http://schemas.microsoft.com/office/drawing/2014/main" id="{00000000-0008-0000-0000-0000EA390000}"/>
            </a:ext>
          </a:extLst>
        </xdr:cNvPr>
        <xdr:cNvSpPr>
          <a:spLocks noChangeShapeType="1"/>
        </xdr:cNvSpPr>
      </xdr:nvSpPr>
      <xdr:spPr bwMode="auto">
        <a:xfrm flipV="1">
          <a:off x="1866900" y="206121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160</xdr:row>
      <xdr:rowOff>0</xdr:rowOff>
    </xdr:from>
    <xdr:to>
      <xdr:col>28</xdr:col>
      <xdr:colOff>0</xdr:colOff>
      <xdr:row>160</xdr:row>
      <xdr:rowOff>0</xdr:rowOff>
    </xdr:to>
    <xdr:sp macro="" textlink="">
      <xdr:nvSpPr>
        <xdr:cNvPr id="14827" name="Line 7">
          <a:extLst>
            <a:ext uri="{FF2B5EF4-FFF2-40B4-BE49-F238E27FC236}">
              <a16:creationId xmlns:a16="http://schemas.microsoft.com/office/drawing/2014/main" id="{00000000-0008-0000-0000-0000EB390000}"/>
            </a:ext>
          </a:extLst>
        </xdr:cNvPr>
        <xdr:cNvSpPr>
          <a:spLocks noChangeShapeType="1"/>
        </xdr:cNvSpPr>
      </xdr:nvSpPr>
      <xdr:spPr bwMode="auto">
        <a:xfrm flipV="1">
          <a:off x="1866900" y="206121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160</xdr:row>
      <xdr:rowOff>0</xdr:rowOff>
    </xdr:from>
    <xdr:to>
      <xdr:col>28</xdr:col>
      <xdr:colOff>0</xdr:colOff>
      <xdr:row>160</xdr:row>
      <xdr:rowOff>0</xdr:rowOff>
    </xdr:to>
    <xdr:sp macro="" textlink="">
      <xdr:nvSpPr>
        <xdr:cNvPr id="14828" name="Line 8">
          <a:extLst>
            <a:ext uri="{FF2B5EF4-FFF2-40B4-BE49-F238E27FC236}">
              <a16:creationId xmlns:a16="http://schemas.microsoft.com/office/drawing/2014/main" id="{00000000-0008-0000-0000-0000EC390000}"/>
            </a:ext>
          </a:extLst>
        </xdr:cNvPr>
        <xdr:cNvSpPr>
          <a:spLocks noChangeShapeType="1"/>
        </xdr:cNvSpPr>
      </xdr:nvSpPr>
      <xdr:spPr bwMode="auto">
        <a:xfrm flipV="1">
          <a:off x="1857375" y="206121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160</xdr:row>
      <xdr:rowOff>0</xdr:rowOff>
    </xdr:from>
    <xdr:to>
      <xdr:col>28</xdr:col>
      <xdr:colOff>0</xdr:colOff>
      <xdr:row>160</xdr:row>
      <xdr:rowOff>0</xdr:rowOff>
    </xdr:to>
    <xdr:sp macro="" textlink="">
      <xdr:nvSpPr>
        <xdr:cNvPr id="14829" name="Line 9">
          <a:extLst>
            <a:ext uri="{FF2B5EF4-FFF2-40B4-BE49-F238E27FC236}">
              <a16:creationId xmlns:a16="http://schemas.microsoft.com/office/drawing/2014/main" id="{00000000-0008-0000-0000-0000ED390000}"/>
            </a:ext>
          </a:extLst>
        </xdr:cNvPr>
        <xdr:cNvSpPr>
          <a:spLocks noChangeShapeType="1"/>
        </xdr:cNvSpPr>
      </xdr:nvSpPr>
      <xdr:spPr bwMode="auto">
        <a:xfrm flipV="1">
          <a:off x="1857375" y="206121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160</xdr:row>
      <xdr:rowOff>0</xdr:rowOff>
    </xdr:from>
    <xdr:to>
      <xdr:col>107</xdr:col>
      <xdr:colOff>0</xdr:colOff>
      <xdr:row>160</xdr:row>
      <xdr:rowOff>0</xdr:rowOff>
    </xdr:to>
    <xdr:sp macro="" textlink="">
      <xdr:nvSpPr>
        <xdr:cNvPr id="14830" name="Line 10">
          <a:extLst>
            <a:ext uri="{FF2B5EF4-FFF2-40B4-BE49-F238E27FC236}">
              <a16:creationId xmlns:a16="http://schemas.microsoft.com/office/drawing/2014/main" id="{00000000-0008-0000-0000-0000EE39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160</xdr:row>
      <xdr:rowOff>0</xdr:rowOff>
    </xdr:from>
    <xdr:to>
      <xdr:col>107</xdr:col>
      <xdr:colOff>0</xdr:colOff>
      <xdr:row>160</xdr:row>
      <xdr:rowOff>0</xdr:rowOff>
    </xdr:to>
    <xdr:sp macro="" textlink="">
      <xdr:nvSpPr>
        <xdr:cNvPr id="14831" name="Line 11">
          <a:extLst>
            <a:ext uri="{FF2B5EF4-FFF2-40B4-BE49-F238E27FC236}">
              <a16:creationId xmlns:a16="http://schemas.microsoft.com/office/drawing/2014/main" id="{00000000-0008-0000-0000-0000EF39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160</xdr:row>
      <xdr:rowOff>0</xdr:rowOff>
    </xdr:from>
    <xdr:to>
      <xdr:col>107</xdr:col>
      <xdr:colOff>0</xdr:colOff>
      <xdr:row>160</xdr:row>
      <xdr:rowOff>0</xdr:rowOff>
    </xdr:to>
    <xdr:sp macro="" textlink="">
      <xdr:nvSpPr>
        <xdr:cNvPr id="14832" name="Line 12">
          <a:extLst>
            <a:ext uri="{FF2B5EF4-FFF2-40B4-BE49-F238E27FC236}">
              <a16:creationId xmlns:a16="http://schemas.microsoft.com/office/drawing/2014/main" id="{00000000-0008-0000-0000-0000F039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160</xdr:row>
      <xdr:rowOff>0</xdr:rowOff>
    </xdr:from>
    <xdr:to>
      <xdr:col>107</xdr:col>
      <xdr:colOff>0</xdr:colOff>
      <xdr:row>160</xdr:row>
      <xdr:rowOff>0</xdr:rowOff>
    </xdr:to>
    <xdr:sp macro="" textlink="">
      <xdr:nvSpPr>
        <xdr:cNvPr id="14833" name="Line 13">
          <a:extLst>
            <a:ext uri="{FF2B5EF4-FFF2-40B4-BE49-F238E27FC236}">
              <a16:creationId xmlns:a16="http://schemas.microsoft.com/office/drawing/2014/main" id="{00000000-0008-0000-0000-0000F139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160</xdr:row>
      <xdr:rowOff>0</xdr:rowOff>
    </xdr:from>
    <xdr:to>
      <xdr:col>107</xdr:col>
      <xdr:colOff>0</xdr:colOff>
      <xdr:row>160</xdr:row>
      <xdr:rowOff>0</xdr:rowOff>
    </xdr:to>
    <xdr:sp macro="" textlink="">
      <xdr:nvSpPr>
        <xdr:cNvPr id="14834" name="Line 14">
          <a:extLst>
            <a:ext uri="{FF2B5EF4-FFF2-40B4-BE49-F238E27FC236}">
              <a16:creationId xmlns:a16="http://schemas.microsoft.com/office/drawing/2014/main" id="{00000000-0008-0000-0000-0000F239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160</xdr:row>
      <xdr:rowOff>0</xdr:rowOff>
    </xdr:from>
    <xdr:to>
      <xdr:col>28</xdr:col>
      <xdr:colOff>0</xdr:colOff>
      <xdr:row>160</xdr:row>
      <xdr:rowOff>0</xdr:rowOff>
    </xdr:to>
    <xdr:sp macro="" textlink="">
      <xdr:nvSpPr>
        <xdr:cNvPr id="14835" name="Line 16">
          <a:extLst>
            <a:ext uri="{FF2B5EF4-FFF2-40B4-BE49-F238E27FC236}">
              <a16:creationId xmlns:a16="http://schemas.microsoft.com/office/drawing/2014/main" id="{00000000-0008-0000-0000-0000F3390000}"/>
            </a:ext>
          </a:extLst>
        </xdr:cNvPr>
        <xdr:cNvSpPr>
          <a:spLocks noChangeShapeType="1"/>
        </xdr:cNvSpPr>
      </xdr:nvSpPr>
      <xdr:spPr bwMode="auto">
        <a:xfrm flipV="1">
          <a:off x="1857375" y="206121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160</xdr:row>
      <xdr:rowOff>0</xdr:rowOff>
    </xdr:from>
    <xdr:to>
      <xdr:col>28</xdr:col>
      <xdr:colOff>0</xdr:colOff>
      <xdr:row>160</xdr:row>
      <xdr:rowOff>0</xdr:rowOff>
    </xdr:to>
    <xdr:sp macro="" textlink="">
      <xdr:nvSpPr>
        <xdr:cNvPr id="14836" name="Line 17">
          <a:extLst>
            <a:ext uri="{FF2B5EF4-FFF2-40B4-BE49-F238E27FC236}">
              <a16:creationId xmlns:a16="http://schemas.microsoft.com/office/drawing/2014/main" id="{00000000-0008-0000-0000-0000F4390000}"/>
            </a:ext>
          </a:extLst>
        </xdr:cNvPr>
        <xdr:cNvSpPr>
          <a:spLocks noChangeShapeType="1"/>
        </xdr:cNvSpPr>
      </xdr:nvSpPr>
      <xdr:spPr bwMode="auto">
        <a:xfrm flipV="1">
          <a:off x="1866900" y="206121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160</xdr:row>
      <xdr:rowOff>0</xdr:rowOff>
    </xdr:from>
    <xdr:to>
      <xdr:col>28</xdr:col>
      <xdr:colOff>0</xdr:colOff>
      <xdr:row>160</xdr:row>
      <xdr:rowOff>0</xdr:rowOff>
    </xdr:to>
    <xdr:sp macro="" textlink="">
      <xdr:nvSpPr>
        <xdr:cNvPr id="14837" name="Line 18">
          <a:extLst>
            <a:ext uri="{FF2B5EF4-FFF2-40B4-BE49-F238E27FC236}">
              <a16:creationId xmlns:a16="http://schemas.microsoft.com/office/drawing/2014/main" id="{00000000-0008-0000-0000-0000F5390000}"/>
            </a:ext>
          </a:extLst>
        </xdr:cNvPr>
        <xdr:cNvSpPr>
          <a:spLocks noChangeShapeType="1"/>
        </xdr:cNvSpPr>
      </xdr:nvSpPr>
      <xdr:spPr bwMode="auto">
        <a:xfrm flipV="1">
          <a:off x="1866900" y="206121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160</xdr:row>
      <xdr:rowOff>0</xdr:rowOff>
    </xdr:from>
    <xdr:to>
      <xdr:col>28</xdr:col>
      <xdr:colOff>0</xdr:colOff>
      <xdr:row>160</xdr:row>
      <xdr:rowOff>0</xdr:rowOff>
    </xdr:to>
    <xdr:sp macro="" textlink="">
      <xdr:nvSpPr>
        <xdr:cNvPr id="14838" name="Line 19">
          <a:extLst>
            <a:ext uri="{FF2B5EF4-FFF2-40B4-BE49-F238E27FC236}">
              <a16:creationId xmlns:a16="http://schemas.microsoft.com/office/drawing/2014/main" id="{00000000-0008-0000-0000-0000F6390000}"/>
            </a:ext>
          </a:extLst>
        </xdr:cNvPr>
        <xdr:cNvSpPr>
          <a:spLocks noChangeShapeType="1"/>
        </xdr:cNvSpPr>
      </xdr:nvSpPr>
      <xdr:spPr bwMode="auto">
        <a:xfrm flipV="1">
          <a:off x="1857375" y="206121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160</xdr:row>
      <xdr:rowOff>0</xdr:rowOff>
    </xdr:from>
    <xdr:to>
      <xdr:col>28</xdr:col>
      <xdr:colOff>0</xdr:colOff>
      <xdr:row>160</xdr:row>
      <xdr:rowOff>0</xdr:rowOff>
    </xdr:to>
    <xdr:sp macro="" textlink="">
      <xdr:nvSpPr>
        <xdr:cNvPr id="14839" name="Line 20">
          <a:extLst>
            <a:ext uri="{FF2B5EF4-FFF2-40B4-BE49-F238E27FC236}">
              <a16:creationId xmlns:a16="http://schemas.microsoft.com/office/drawing/2014/main" id="{00000000-0008-0000-0000-0000F7390000}"/>
            </a:ext>
          </a:extLst>
        </xdr:cNvPr>
        <xdr:cNvSpPr>
          <a:spLocks noChangeShapeType="1"/>
        </xdr:cNvSpPr>
      </xdr:nvSpPr>
      <xdr:spPr bwMode="auto">
        <a:xfrm flipV="1">
          <a:off x="1857375" y="206121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9525</xdr:colOff>
      <xdr:row>160</xdr:row>
      <xdr:rowOff>0</xdr:rowOff>
    </xdr:from>
    <xdr:to>
      <xdr:col>90</xdr:col>
      <xdr:colOff>0</xdr:colOff>
      <xdr:row>160</xdr:row>
      <xdr:rowOff>0</xdr:rowOff>
    </xdr:to>
    <xdr:sp macro="" textlink="">
      <xdr:nvSpPr>
        <xdr:cNvPr id="14840" name="Line 21">
          <a:extLst>
            <a:ext uri="{FF2B5EF4-FFF2-40B4-BE49-F238E27FC236}">
              <a16:creationId xmlns:a16="http://schemas.microsoft.com/office/drawing/2014/main" id="{00000000-0008-0000-0000-0000F8390000}"/>
            </a:ext>
          </a:extLst>
        </xdr:cNvPr>
        <xdr:cNvSpPr>
          <a:spLocks noChangeShapeType="1"/>
        </xdr:cNvSpPr>
      </xdr:nvSpPr>
      <xdr:spPr bwMode="auto">
        <a:xfrm flipV="1">
          <a:off x="10791825" y="206121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160</xdr:row>
      <xdr:rowOff>0</xdr:rowOff>
    </xdr:from>
    <xdr:to>
      <xdr:col>107</xdr:col>
      <xdr:colOff>0</xdr:colOff>
      <xdr:row>160</xdr:row>
      <xdr:rowOff>0</xdr:rowOff>
    </xdr:to>
    <xdr:sp macro="" textlink="">
      <xdr:nvSpPr>
        <xdr:cNvPr id="14841" name="Line 22">
          <a:extLst>
            <a:ext uri="{FF2B5EF4-FFF2-40B4-BE49-F238E27FC236}">
              <a16:creationId xmlns:a16="http://schemas.microsoft.com/office/drawing/2014/main" id="{00000000-0008-0000-0000-0000F939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160</xdr:row>
      <xdr:rowOff>0</xdr:rowOff>
    </xdr:from>
    <xdr:to>
      <xdr:col>107</xdr:col>
      <xdr:colOff>0</xdr:colOff>
      <xdr:row>160</xdr:row>
      <xdr:rowOff>0</xdr:rowOff>
    </xdr:to>
    <xdr:sp macro="" textlink="">
      <xdr:nvSpPr>
        <xdr:cNvPr id="14842" name="Line 23">
          <a:extLst>
            <a:ext uri="{FF2B5EF4-FFF2-40B4-BE49-F238E27FC236}">
              <a16:creationId xmlns:a16="http://schemas.microsoft.com/office/drawing/2014/main" id="{00000000-0008-0000-0000-0000FA39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160</xdr:row>
      <xdr:rowOff>0</xdr:rowOff>
    </xdr:from>
    <xdr:to>
      <xdr:col>107</xdr:col>
      <xdr:colOff>0</xdr:colOff>
      <xdr:row>160</xdr:row>
      <xdr:rowOff>0</xdr:rowOff>
    </xdr:to>
    <xdr:sp macro="" textlink="">
      <xdr:nvSpPr>
        <xdr:cNvPr id="14843" name="Line 24">
          <a:extLst>
            <a:ext uri="{FF2B5EF4-FFF2-40B4-BE49-F238E27FC236}">
              <a16:creationId xmlns:a16="http://schemas.microsoft.com/office/drawing/2014/main" id="{00000000-0008-0000-0000-0000FB39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160</xdr:row>
      <xdr:rowOff>0</xdr:rowOff>
    </xdr:from>
    <xdr:to>
      <xdr:col>107</xdr:col>
      <xdr:colOff>0</xdr:colOff>
      <xdr:row>160</xdr:row>
      <xdr:rowOff>0</xdr:rowOff>
    </xdr:to>
    <xdr:sp macro="" textlink="">
      <xdr:nvSpPr>
        <xdr:cNvPr id="14844" name="Line 25">
          <a:extLst>
            <a:ext uri="{FF2B5EF4-FFF2-40B4-BE49-F238E27FC236}">
              <a16:creationId xmlns:a16="http://schemas.microsoft.com/office/drawing/2014/main" id="{00000000-0008-0000-0000-0000FC39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160</xdr:row>
      <xdr:rowOff>0</xdr:rowOff>
    </xdr:from>
    <xdr:to>
      <xdr:col>107</xdr:col>
      <xdr:colOff>0</xdr:colOff>
      <xdr:row>160</xdr:row>
      <xdr:rowOff>0</xdr:rowOff>
    </xdr:to>
    <xdr:sp macro="" textlink="">
      <xdr:nvSpPr>
        <xdr:cNvPr id="14845" name="Line 26">
          <a:extLst>
            <a:ext uri="{FF2B5EF4-FFF2-40B4-BE49-F238E27FC236}">
              <a16:creationId xmlns:a16="http://schemas.microsoft.com/office/drawing/2014/main" id="{00000000-0008-0000-0000-0000FD39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160</xdr:row>
      <xdr:rowOff>0</xdr:rowOff>
    </xdr:from>
    <xdr:to>
      <xdr:col>28</xdr:col>
      <xdr:colOff>9525</xdr:colOff>
      <xdr:row>160</xdr:row>
      <xdr:rowOff>0</xdr:rowOff>
    </xdr:to>
    <xdr:sp macro="" textlink="">
      <xdr:nvSpPr>
        <xdr:cNvPr id="14846" name="Line 27">
          <a:extLst>
            <a:ext uri="{FF2B5EF4-FFF2-40B4-BE49-F238E27FC236}">
              <a16:creationId xmlns:a16="http://schemas.microsoft.com/office/drawing/2014/main" id="{00000000-0008-0000-0000-0000FE390000}"/>
            </a:ext>
          </a:extLst>
        </xdr:cNvPr>
        <xdr:cNvSpPr>
          <a:spLocks noChangeShapeType="1"/>
        </xdr:cNvSpPr>
      </xdr:nvSpPr>
      <xdr:spPr bwMode="auto">
        <a:xfrm flipV="1">
          <a:off x="1866900" y="206121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160</xdr:row>
      <xdr:rowOff>0</xdr:rowOff>
    </xdr:from>
    <xdr:to>
      <xdr:col>28</xdr:col>
      <xdr:colOff>0</xdr:colOff>
      <xdr:row>160</xdr:row>
      <xdr:rowOff>0</xdr:rowOff>
    </xdr:to>
    <xdr:sp macro="" textlink="">
      <xdr:nvSpPr>
        <xdr:cNvPr id="14847" name="Line 28">
          <a:extLst>
            <a:ext uri="{FF2B5EF4-FFF2-40B4-BE49-F238E27FC236}">
              <a16:creationId xmlns:a16="http://schemas.microsoft.com/office/drawing/2014/main" id="{00000000-0008-0000-0000-0000FF390000}"/>
            </a:ext>
          </a:extLst>
        </xdr:cNvPr>
        <xdr:cNvSpPr>
          <a:spLocks noChangeShapeType="1"/>
        </xdr:cNvSpPr>
      </xdr:nvSpPr>
      <xdr:spPr bwMode="auto">
        <a:xfrm flipV="1">
          <a:off x="1857375" y="206121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160</xdr:row>
      <xdr:rowOff>0</xdr:rowOff>
    </xdr:from>
    <xdr:to>
      <xdr:col>28</xdr:col>
      <xdr:colOff>9525</xdr:colOff>
      <xdr:row>160</xdr:row>
      <xdr:rowOff>0</xdr:rowOff>
    </xdr:to>
    <xdr:sp macro="" textlink="">
      <xdr:nvSpPr>
        <xdr:cNvPr id="14848" name="Line 29">
          <a:extLst>
            <a:ext uri="{FF2B5EF4-FFF2-40B4-BE49-F238E27FC236}">
              <a16:creationId xmlns:a16="http://schemas.microsoft.com/office/drawing/2014/main" id="{00000000-0008-0000-0000-0000003A0000}"/>
            </a:ext>
          </a:extLst>
        </xdr:cNvPr>
        <xdr:cNvSpPr>
          <a:spLocks noChangeShapeType="1"/>
        </xdr:cNvSpPr>
      </xdr:nvSpPr>
      <xdr:spPr bwMode="auto">
        <a:xfrm flipV="1">
          <a:off x="1866900" y="206121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160</xdr:row>
      <xdr:rowOff>0</xdr:rowOff>
    </xdr:from>
    <xdr:to>
      <xdr:col>107</xdr:col>
      <xdr:colOff>0</xdr:colOff>
      <xdr:row>160</xdr:row>
      <xdr:rowOff>0</xdr:rowOff>
    </xdr:to>
    <xdr:sp macro="" textlink="">
      <xdr:nvSpPr>
        <xdr:cNvPr id="14849" name="Line 30">
          <a:extLst>
            <a:ext uri="{FF2B5EF4-FFF2-40B4-BE49-F238E27FC236}">
              <a16:creationId xmlns:a16="http://schemas.microsoft.com/office/drawing/2014/main" id="{00000000-0008-0000-0000-0000013A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160</xdr:row>
      <xdr:rowOff>0</xdr:rowOff>
    </xdr:from>
    <xdr:to>
      <xdr:col>107</xdr:col>
      <xdr:colOff>0</xdr:colOff>
      <xdr:row>160</xdr:row>
      <xdr:rowOff>0</xdr:rowOff>
    </xdr:to>
    <xdr:sp macro="" textlink="">
      <xdr:nvSpPr>
        <xdr:cNvPr id="14850" name="Line 31">
          <a:extLst>
            <a:ext uri="{FF2B5EF4-FFF2-40B4-BE49-F238E27FC236}">
              <a16:creationId xmlns:a16="http://schemas.microsoft.com/office/drawing/2014/main" id="{00000000-0008-0000-0000-0000023A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160</xdr:row>
      <xdr:rowOff>0</xdr:rowOff>
    </xdr:from>
    <xdr:to>
      <xdr:col>107</xdr:col>
      <xdr:colOff>0</xdr:colOff>
      <xdr:row>160</xdr:row>
      <xdr:rowOff>0</xdr:rowOff>
    </xdr:to>
    <xdr:sp macro="" textlink="">
      <xdr:nvSpPr>
        <xdr:cNvPr id="14851" name="Line 32">
          <a:extLst>
            <a:ext uri="{FF2B5EF4-FFF2-40B4-BE49-F238E27FC236}">
              <a16:creationId xmlns:a16="http://schemas.microsoft.com/office/drawing/2014/main" id="{00000000-0008-0000-0000-0000033A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160</xdr:row>
      <xdr:rowOff>0</xdr:rowOff>
    </xdr:from>
    <xdr:to>
      <xdr:col>28</xdr:col>
      <xdr:colOff>0</xdr:colOff>
      <xdr:row>160</xdr:row>
      <xdr:rowOff>0</xdr:rowOff>
    </xdr:to>
    <xdr:sp macro="" textlink="">
      <xdr:nvSpPr>
        <xdr:cNvPr id="14852" name="Line 35">
          <a:extLst>
            <a:ext uri="{FF2B5EF4-FFF2-40B4-BE49-F238E27FC236}">
              <a16:creationId xmlns:a16="http://schemas.microsoft.com/office/drawing/2014/main" id="{00000000-0008-0000-0000-0000043A0000}"/>
            </a:ext>
          </a:extLst>
        </xdr:cNvPr>
        <xdr:cNvSpPr>
          <a:spLocks noChangeShapeType="1"/>
        </xdr:cNvSpPr>
      </xdr:nvSpPr>
      <xdr:spPr bwMode="auto">
        <a:xfrm flipV="1">
          <a:off x="1866900" y="206121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160</xdr:row>
      <xdr:rowOff>0</xdr:rowOff>
    </xdr:from>
    <xdr:to>
      <xdr:col>28</xdr:col>
      <xdr:colOff>0</xdr:colOff>
      <xdr:row>160</xdr:row>
      <xdr:rowOff>0</xdr:rowOff>
    </xdr:to>
    <xdr:sp macro="" textlink="">
      <xdr:nvSpPr>
        <xdr:cNvPr id="14853" name="Line 36">
          <a:extLst>
            <a:ext uri="{FF2B5EF4-FFF2-40B4-BE49-F238E27FC236}">
              <a16:creationId xmlns:a16="http://schemas.microsoft.com/office/drawing/2014/main" id="{00000000-0008-0000-0000-0000053A0000}"/>
            </a:ext>
          </a:extLst>
        </xdr:cNvPr>
        <xdr:cNvSpPr>
          <a:spLocks noChangeShapeType="1"/>
        </xdr:cNvSpPr>
      </xdr:nvSpPr>
      <xdr:spPr bwMode="auto">
        <a:xfrm flipV="1">
          <a:off x="1866900" y="206121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160</xdr:row>
      <xdr:rowOff>0</xdr:rowOff>
    </xdr:from>
    <xdr:to>
      <xdr:col>28</xdr:col>
      <xdr:colOff>0</xdr:colOff>
      <xdr:row>160</xdr:row>
      <xdr:rowOff>0</xdr:rowOff>
    </xdr:to>
    <xdr:sp macro="" textlink="">
      <xdr:nvSpPr>
        <xdr:cNvPr id="14854" name="Line 37">
          <a:extLst>
            <a:ext uri="{FF2B5EF4-FFF2-40B4-BE49-F238E27FC236}">
              <a16:creationId xmlns:a16="http://schemas.microsoft.com/office/drawing/2014/main" id="{00000000-0008-0000-0000-0000063A0000}"/>
            </a:ext>
          </a:extLst>
        </xdr:cNvPr>
        <xdr:cNvSpPr>
          <a:spLocks noChangeShapeType="1"/>
        </xdr:cNvSpPr>
      </xdr:nvSpPr>
      <xdr:spPr bwMode="auto">
        <a:xfrm flipV="1">
          <a:off x="1857375" y="206121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160</xdr:row>
      <xdr:rowOff>0</xdr:rowOff>
    </xdr:from>
    <xdr:to>
      <xdr:col>28</xdr:col>
      <xdr:colOff>0</xdr:colOff>
      <xdr:row>160</xdr:row>
      <xdr:rowOff>0</xdr:rowOff>
    </xdr:to>
    <xdr:sp macro="" textlink="">
      <xdr:nvSpPr>
        <xdr:cNvPr id="14855" name="Line 38">
          <a:extLst>
            <a:ext uri="{FF2B5EF4-FFF2-40B4-BE49-F238E27FC236}">
              <a16:creationId xmlns:a16="http://schemas.microsoft.com/office/drawing/2014/main" id="{00000000-0008-0000-0000-0000073A0000}"/>
            </a:ext>
          </a:extLst>
        </xdr:cNvPr>
        <xdr:cNvSpPr>
          <a:spLocks noChangeShapeType="1"/>
        </xdr:cNvSpPr>
      </xdr:nvSpPr>
      <xdr:spPr bwMode="auto">
        <a:xfrm flipV="1">
          <a:off x="1857375" y="206121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160</xdr:row>
      <xdr:rowOff>0</xdr:rowOff>
    </xdr:from>
    <xdr:to>
      <xdr:col>107</xdr:col>
      <xdr:colOff>0</xdr:colOff>
      <xdr:row>160</xdr:row>
      <xdr:rowOff>0</xdr:rowOff>
    </xdr:to>
    <xdr:sp macro="" textlink="">
      <xdr:nvSpPr>
        <xdr:cNvPr id="14856" name="Line 39">
          <a:extLst>
            <a:ext uri="{FF2B5EF4-FFF2-40B4-BE49-F238E27FC236}">
              <a16:creationId xmlns:a16="http://schemas.microsoft.com/office/drawing/2014/main" id="{00000000-0008-0000-0000-0000083A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160</xdr:row>
      <xdr:rowOff>0</xdr:rowOff>
    </xdr:from>
    <xdr:to>
      <xdr:col>107</xdr:col>
      <xdr:colOff>0</xdr:colOff>
      <xdr:row>160</xdr:row>
      <xdr:rowOff>0</xdr:rowOff>
    </xdr:to>
    <xdr:sp macro="" textlink="">
      <xdr:nvSpPr>
        <xdr:cNvPr id="14857" name="Line 40">
          <a:extLst>
            <a:ext uri="{FF2B5EF4-FFF2-40B4-BE49-F238E27FC236}">
              <a16:creationId xmlns:a16="http://schemas.microsoft.com/office/drawing/2014/main" id="{00000000-0008-0000-0000-0000093A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160</xdr:row>
      <xdr:rowOff>0</xdr:rowOff>
    </xdr:from>
    <xdr:to>
      <xdr:col>107</xdr:col>
      <xdr:colOff>0</xdr:colOff>
      <xdr:row>160</xdr:row>
      <xdr:rowOff>0</xdr:rowOff>
    </xdr:to>
    <xdr:sp macro="" textlink="">
      <xdr:nvSpPr>
        <xdr:cNvPr id="14858" name="Line 41">
          <a:extLst>
            <a:ext uri="{FF2B5EF4-FFF2-40B4-BE49-F238E27FC236}">
              <a16:creationId xmlns:a16="http://schemas.microsoft.com/office/drawing/2014/main" id="{00000000-0008-0000-0000-00000A3A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160</xdr:row>
      <xdr:rowOff>0</xdr:rowOff>
    </xdr:from>
    <xdr:to>
      <xdr:col>107</xdr:col>
      <xdr:colOff>0</xdr:colOff>
      <xdr:row>160</xdr:row>
      <xdr:rowOff>0</xdr:rowOff>
    </xdr:to>
    <xdr:sp macro="" textlink="">
      <xdr:nvSpPr>
        <xdr:cNvPr id="14859" name="Line 42">
          <a:extLst>
            <a:ext uri="{FF2B5EF4-FFF2-40B4-BE49-F238E27FC236}">
              <a16:creationId xmlns:a16="http://schemas.microsoft.com/office/drawing/2014/main" id="{00000000-0008-0000-0000-00000B3A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160</xdr:row>
      <xdr:rowOff>0</xdr:rowOff>
    </xdr:from>
    <xdr:to>
      <xdr:col>107</xdr:col>
      <xdr:colOff>0</xdr:colOff>
      <xdr:row>160</xdr:row>
      <xdr:rowOff>0</xdr:rowOff>
    </xdr:to>
    <xdr:sp macro="" textlink="">
      <xdr:nvSpPr>
        <xdr:cNvPr id="14860" name="Line 43">
          <a:extLst>
            <a:ext uri="{FF2B5EF4-FFF2-40B4-BE49-F238E27FC236}">
              <a16:creationId xmlns:a16="http://schemas.microsoft.com/office/drawing/2014/main" id="{00000000-0008-0000-0000-00000C3A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160</xdr:row>
      <xdr:rowOff>0</xdr:rowOff>
    </xdr:from>
    <xdr:to>
      <xdr:col>28</xdr:col>
      <xdr:colOff>0</xdr:colOff>
      <xdr:row>160</xdr:row>
      <xdr:rowOff>0</xdr:rowOff>
    </xdr:to>
    <xdr:sp macro="" textlink="">
      <xdr:nvSpPr>
        <xdr:cNvPr id="14861" name="Line 46">
          <a:extLst>
            <a:ext uri="{FF2B5EF4-FFF2-40B4-BE49-F238E27FC236}">
              <a16:creationId xmlns:a16="http://schemas.microsoft.com/office/drawing/2014/main" id="{00000000-0008-0000-0000-00000D3A0000}"/>
            </a:ext>
          </a:extLst>
        </xdr:cNvPr>
        <xdr:cNvSpPr>
          <a:spLocks noChangeShapeType="1"/>
        </xdr:cNvSpPr>
      </xdr:nvSpPr>
      <xdr:spPr bwMode="auto">
        <a:xfrm flipV="1">
          <a:off x="1857375" y="206121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160</xdr:row>
      <xdr:rowOff>0</xdr:rowOff>
    </xdr:from>
    <xdr:to>
      <xdr:col>28</xdr:col>
      <xdr:colOff>0</xdr:colOff>
      <xdr:row>160</xdr:row>
      <xdr:rowOff>0</xdr:rowOff>
    </xdr:to>
    <xdr:sp macro="" textlink="">
      <xdr:nvSpPr>
        <xdr:cNvPr id="14862" name="Line 47">
          <a:extLst>
            <a:ext uri="{FF2B5EF4-FFF2-40B4-BE49-F238E27FC236}">
              <a16:creationId xmlns:a16="http://schemas.microsoft.com/office/drawing/2014/main" id="{00000000-0008-0000-0000-00000E3A0000}"/>
            </a:ext>
          </a:extLst>
        </xdr:cNvPr>
        <xdr:cNvSpPr>
          <a:spLocks noChangeShapeType="1"/>
        </xdr:cNvSpPr>
      </xdr:nvSpPr>
      <xdr:spPr bwMode="auto">
        <a:xfrm flipV="1">
          <a:off x="1866900" y="206121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160</xdr:row>
      <xdr:rowOff>0</xdr:rowOff>
    </xdr:from>
    <xdr:to>
      <xdr:col>28</xdr:col>
      <xdr:colOff>0</xdr:colOff>
      <xdr:row>160</xdr:row>
      <xdr:rowOff>0</xdr:rowOff>
    </xdr:to>
    <xdr:sp macro="" textlink="">
      <xdr:nvSpPr>
        <xdr:cNvPr id="14863" name="Line 48">
          <a:extLst>
            <a:ext uri="{FF2B5EF4-FFF2-40B4-BE49-F238E27FC236}">
              <a16:creationId xmlns:a16="http://schemas.microsoft.com/office/drawing/2014/main" id="{00000000-0008-0000-0000-00000F3A0000}"/>
            </a:ext>
          </a:extLst>
        </xdr:cNvPr>
        <xdr:cNvSpPr>
          <a:spLocks noChangeShapeType="1"/>
        </xdr:cNvSpPr>
      </xdr:nvSpPr>
      <xdr:spPr bwMode="auto">
        <a:xfrm flipV="1">
          <a:off x="1866900" y="206121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160</xdr:row>
      <xdr:rowOff>0</xdr:rowOff>
    </xdr:from>
    <xdr:to>
      <xdr:col>28</xdr:col>
      <xdr:colOff>0</xdr:colOff>
      <xdr:row>160</xdr:row>
      <xdr:rowOff>0</xdr:rowOff>
    </xdr:to>
    <xdr:sp macro="" textlink="">
      <xdr:nvSpPr>
        <xdr:cNvPr id="14864" name="Line 49">
          <a:extLst>
            <a:ext uri="{FF2B5EF4-FFF2-40B4-BE49-F238E27FC236}">
              <a16:creationId xmlns:a16="http://schemas.microsoft.com/office/drawing/2014/main" id="{00000000-0008-0000-0000-0000103A0000}"/>
            </a:ext>
          </a:extLst>
        </xdr:cNvPr>
        <xdr:cNvSpPr>
          <a:spLocks noChangeShapeType="1"/>
        </xdr:cNvSpPr>
      </xdr:nvSpPr>
      <xdr:spPr bwMode="auto">
        <a:xfrm flipV="1">
          <a:off x="1857375" y="206121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160</xdr:row>
      <xdr:rowOff>0</xdr:rowOff>
    </xdr:from>
    <xdr:to>
      <xdr:col>28</xdr:col>
      <xdr:colOff>0</xdr:colOff>
      <xdr:row>160</xdr:row>
      <xdr:rowOff>0</xdr:rowOff>
    </xdr:to>
    <xdr:sp macro="" textlink="">
      <xdr:nvSpPr>
        <xdr:cNvPr id="14865" name="Line 50">
          <a:extLst>
            <a:ext uri="{FF2B5EF4-FFF2-40B4-BE49-F238E27FC236}">
              <a16:creationId xmlns:a16="http://schemas.microsoft.com/office/drawing/2014/main" id="{00000000-0008-0000-0000-0000113A0000}"/>
            </a:ext>
          </a:extLst>
        </xdr:cNvPr>
        <xdr:cNvSpPr>
          <a:spLocks noChangeShapeType="1"/>
        </xdr:cNvSpPr>
      </xdr:nvSpPr>
      <xdr:spPr bwMode="auto">
        <a:xfrm flipV="1">
          <a:off x="1857375" y="206121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9525</xdr:colOff>
      <xdr:row>160</xdr:row>
      <xdr:rowOff>0</xdr:rowOff>
    </xdr:from>
    <xdr:to>
      <xdr:col>90</xdr:col>
      <xdr:colOff>0</xdr:colOff>
      <xdr:row>160</xdr:row>
      <xdr:rowOff>0</xdr:rowOff>
    </xdr:to>
    <xdr:sp macro="" textlink="">
      <xdr:nvSpPr>
        <xdr:cNvPr id="14866" name="Line 51">
          <a:extLst>
            <a:ext uri="{FF2B5EF4-FFF2-40B4-BE49-F238E27FC236}">
              <a16:creationId xmlns:a16="http://schemas.microsoft.com/office/drawing/2014/main" id="{00000000-0008-0000-0000-0000123A0000}"/>
            </a:ext>
          </a:extLst>
        </xdr:cNvPr>
        <xdr:cNvSpPr>
          <a:spLocks noChangeShapeType="1"/>
        </xdr:cNvSpPr>
      </xdr:nvSpPr>
      <xdr:spPr bwMode="auto">
        <a:xfrm flipV="1">
          <a:off x="10791825" y="206121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160</xdr:row>
      <xdr:rowOff>0</xdr:rowOff>
    </xdr:from>
    <xdr:to>
      <xdr:col>107</xdr:col>
      <xdr:colOff>0</xdr:colOff>
      <xdr:row>160</xdr:row>
      <xdr:rowOff>0</xdr:rowOff>
    </xdr:to>
    <xdr:sp macro="" textlink="">
      <xdr:nvSpPr>
        <xdr:cNvPr id="14867" name="Line 52">
          <a:extLst>
            <a:ext uri="{FF2B5EF4-FFF2-40B4-BE49-F238E27FC236}">
              <a16:creationId xmlns:a16="http://schemas.microsoft.com/office/drawing/2014/main" id="{00000000-0008-0000-0000-0000133A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160</xdr:row>
      <xdr:rowOff>0</xdr:rowOff>
    </xdr:from>
    <xdr:to>
      <xdr:col>107</xdr:col>
      <xdr:colOff>0</xdr:colOff>
      <xdr:row>160</xdr:row>
      <xdr:rowOff>0</xdr:rowOff>
    </xdr:to>
    <xdr:sp macro="" textlink="">
      <xdr:nvSpPr>
        <xdr:cNvPr id="14868" name="Line 53">
          <a:extLst>
            <a:ext uri="{FF2B5EF4-FFF2-40B4-BE49-F238E27FC236}">
              <a16:creationId xmlns:a16="http://schemas.microsoft.com/office/drawing/2014/main" id="{00000000-0008-0000-0000-0000143A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160</xdr:row>
      <xdr:rowOff>0</xdr:rowOff>
    </xdr:from>
    <xdr:to>
      <xdr:col>107</xdr:col>
      <xdr:colOff>0</xdr:colOff>
      <xdr:row>160</xdr:row>
      <xdr:rowOff>0</xdr:rowOff>
    </xdr:to>
    <xdr:sp macro="" textlink="">
      <xdr:nvSpPr>
        <xdr:cNvPr id="14869" name="Line 54">
          <a:extLst>
            <a:ext uri="{FF2B5EF4-FFF2-40B4-BE49-F238E27FC236}">
              <a16:creationId xmlns:a16="http://schemas.microsoft.com/office/drawing/2014/main" id="{00000000-0008-0000-0000-0000153A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160</xdr:row>
      <xdr:rowOff>0</xdr:rowOff>
    </xdr:from>
    <xdr:to>
      <xdr:col>107</xdr:col>
      <xdr:colOff>0</xdr:colOff>
      <xdr:row>160</xdr:row>
      <xdr:rowOff>0</xdr:rowOff>
    </xdr:to>
    <xdr:sp macro="" textlink="">
      <xdr:nvSpPr>
        <xdr:cNvPr id="14870" name="Line 55">
          <a:extLst>
            <a:ext uri="{FF2B5EF4-FFF2-40B4-BE49-F238E27FC236}">
              <a16:creationId xmlns:a16="http://schemas.microsoft.com/office/drawing/2014/main" id="{00000000-0008-0000-0000-0000163A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160</xdr:row>
      <xdr:rowOff>0</xdr:rowOff>
    </xdr:from>
    <xdr:to>
      <xdr:col>107</xdr:col>
      <xdr:colOff>0</xdr:colOff>
      <xdr:row>160</xdr:row>
      <xdr:rowOff>0</xdr:rowOff>
    </xdr:to>
    <xdr:sp macro="" textlink="">
      <xdr:nvSpPr>
        <xdr:cNvPr id="14871" name="Line 56">
          <a:extLst>
            <a:ext uri="{FF2B5EF4-FFF2-40B4-BE49-F238E27FC236}">
              <a16:creationId xmlns:a16="http://schemas.microsoft.com/office/drawing/2014/main" id="{00000000-0008-0000-0000-0000173A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160</xdr:row>
      <xdr:rowOff>0</xdr:rowOff>
    </xdr:from>
    <xdr:to>
      <xdr:col>28</xdr:col>
      <xdr:colOff>9525</xdr:colOff>
      <xdr:row>160</xdr:row>
      <xdr:rowOff>0</xdr:rowOff>
    </xdr:to>
    <xdr:sp macro="" textlink="">
      <xdr:nvSpPr>
        <xdr:cNvPr id="14872" name="Line 57">
          <a:extLst>
            <a:ext uri="{FF2B5EF4-FFF2-40B4-BE49-F238E27FC236}">
              <a16:creationId xmlns:a16="http://schemas.microsoft.com/office/drawing/2014/main" id="{00000000-0008-0000-0000-0000183A0000}"/>
            </a:ext>
          </a:extLst>
        </xdr:cNvPr>
        <xdr:cNvSpPr>
          <a:spLocks noChangeShapeType="1"/>
        </xdr:cNvSpPr>
      </xdr:nvSpPr>
      <xdr:spPr bwMode="auto">
        <a:xfrm flipV="1">
          <a:off x="1866900" y="206121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160</xdr:row>
      <xdr:rowOff>0</xdr:rowOff>
    </xdr:from>
    <xdr:to>
      <xdr:col>28</xdr:col>
      <xdr:colOff>0</xdr:colOff>
      <xdr:row>160</xdr:row>
      <xdr:rowOff>0</xdr:rowOff>
    </xdr:to>
    <xdr:sp macro="" textlink="">
      <xdr:nvSpPr>
        <xdr:cNvPr id="14873" name="Line 58">
          <a:extLst>
            <a:ext uri="{FF2B5EF4-FFF2-40B4-BE49-F238E27FC236}">
              <a16:creationId xmlns:a16="http://schemas.microsoft.com/office/drawing/2014/main" id="{00000000-0008-0000-0000-0000193A0000}"/>
            </a:ext>
          </a:extLst>
        </xdr:cNvPr>
        <xdr:cNvSpPr>
          <a:spLocks noChangeShapeType="1"/>
        </xdr:cNvSpPr>
      </xdr:nvSpPr>
      <xdr:spPr bwMode="auto">
        <a:xfrm flipV="1">
          <a:off x="1857375" y="206121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160</xdr:row>
      <xdr:rowOff>0</xdr:rowOff>
    </xdr:from>
    <xdr:to>
      <xdr:col>28</xdr:col>
      <xdr:colOff>9525</xdr:colOff>
      <xdr:row>160</xdr:row>
      <xdr:rowOff>0</xdr:rowOff>
    </xdr:to>
    <xdr:sp macro="" textlink="">
      <xdr:nvSpPr>
        <xdr:cNvPr id="14874" name="Line 59">
          <a:extLst>
            <a:ext uri="{FF2B5EF4-FFF2-40B4-BE49-F238E27FC236}">
              <a16:creationId xmlns:a16="http://schemas.microsoft.com/office/drawing/2014/main" id="{00000000-0008-0000-0000-00001A3A0000}"/>
            </a:ext>
          </a:extLst>
        </xdr:cNvPr>
        <xdr:cNvSpPr>
          <a:spLocks noChangeShapeType="1"/>
        </xdr:cNvSpPr>
      </xdr:nvSpPr>
      <xdr:spPr bwMode="auto">
        <a:xfrm flipV="1">
          <a:off x="1866900" y="206121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160</xdr:row>
      <xdr:rowOff>0</xdr:rowOff>
    </xdr:from>
    <xdr:to>
      <xdr:col>107</xdr:col>
      <xdr:colOff>0</xdr:colOff>
      <xdr:row>160</xdr:row>
      <xdr:rowOff>0</xdr:rowOff>
    </xdr:to>
    <xdr:sp macro="" textlink="">
      <xdr:nvSpPr>
        <xdr:cNvPr id="14875" name="Line 60">
          <a:extLst>
            <a:ext uri="{FF2B5EF4-FFF2-40B4-BE49-F238E27FC236}">
              <a16:creationId xmlns:a16="http://schemas.microsoft.com/office/drawing/2014/main" id="{00000000-0008-0000-0000-00001B3A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160</xdr:row>
      <xdr:rowOff>0</xdr:rowOff>
    </xdr:from>
    <xdr:to>
      <xdr:col>107</xdr:col>
      <xdr:colOff>0</xdr:colOff>
      <xdr:row>160</xdr:row>
      <xdr:rowOff>0</xdr:rowOff>
    </xdr:to>
    <xdr:sp macro="" textlink="">
      <xdr:nvSpPr>
        <xdr:cNvPr id="14876" name="Line 61">
          <a:extLst>
            <a:ext uri="{FF2B5EF4-FFF2-40B4-BE49-F238E27FC236}">
              <a16:creationId xmlns:a16="http://schemas.microsoft.com/office/drawing/2014/main" id="{00000000-0008-0000-0000-00001C3A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160</xdr:row>
      <xdr:rowOff>0</xdr:rowOff>
    </xdr:from>
    <xdr:to>
      <xdr:col>107</xdr:col>
      <xdr:colOff>0</xdr:colOff>
      <xdr:row>160</xdr:row>
      <xdr:rowOff>0</xdr:rowOff>
    </xdr:to>
    <xdr:sp macro="" textlink="">
      <xdr:nvSpPr>
        <xdr:cNvPr id="14877" name="Line 62">
          <a:extLst>
            <a:ext uri="{FF2B5EF4-FFF2-40B4-BE49-F238E27FC236}">
              <a16:creationId xmlns:a16="http://schemas.microsoft.com/office/drawing/2014/main" id="{00000000-0008-0000-0000-00001D3A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38100</xdr:colOff>
      <xdr:row>35</xdr:row>
      <xdr:rowOff>19050</xdr:rowOff>
    </xdr:from>
    <xdr:to>
      <xdr:col>89</xdr:col>
      <xdr:colOff>0</xdr:colOff>
      <xdr:row>36</xdr:row>
      <xdr:rowOff>85725</xdr:rowOff>
    </xdr:to>
    <xdr:sp macro="" textlink="">
      <xdr:nvSpPr>
        <xdr:cNvPr id="54" name="右矢印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9696450" y="2924175"/>
          <a:ext cx="1333500" cy="180975"/>
        </a:xfrm>
        <a:prstGeom prst="rightArrow">
          <a:avLst>
            <a:gd name="adj1" fmla="val 50000"/>
            <a:gd name="adj2" fmla="val 83333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9525</xdr:colOff>
      <xdr:row>329</xdr:row>
      <xdr:rowOff>0</xdr:rowOff>
    </xdr:from>
    <xdr:to>
      <xdr:col>28</xdr:col>
      <xdr:colOff>0</xdr:colOff>
      <xdr:row>329</xdr:row>
      <xdr:rowOff>0</xdr:rowOff>
    </xdr:to>
    <xdr:sp macro="" textlink="">
      <xdr:nvSpPr>
        <xdr:cNvPr id="213" name="Line 6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ShapeType="1"/>
        </xdr:cNvSpPr>
      </xdr:nvSpPr>
      <xdr:spPr bwMode="auto">
        <a:xfrm flipV="1">
          <a:off x="1858496" y="20596412"/>
          <a:ext cx="159291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329</xdr:row>
      <xdr:rowOff>0</xdr:rowOff>
    </xdr:from>
    <xdr:to>
      <xdr:col>28</xdr:col>
      <xdr:colOff>0</xdr:colOff>
      <xdr:row>329</xdr:row>
      <xdr:rowOff>0</xdr:rowOff>
    </xdr:to>
    <xdr:sp macro="" textlink="">
      <xdr:nvSpPr>
        <xdr:cNvPr id="214" name="Line 7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ShapeType="1"/>
        </xdr:cNvSpPr>
      </xdr:nvSpPr>
      <xdr:spPr bwMode="auto">
        <a:xfrm flipV="1">
          <a:off x="1858496" y="20596412"/>
          <a:ext cx="159291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329</xdr:row>
      <xdr:rowOff>0</xdr:rowOff>
    </xdr:from>
    <xdr:to>
      <xdr:col>28</xdr:col>
      <xdr:colOff>0</xdr:colOff>
      <xdr:row>329</xdr:row>
      <xdr:rowOff>0</xdr:rowOff>
    </xdr:to>
    <xdr:sp macro="" textlink="">
      <xdr:nvSpPr>
        <xdr:cNvPr id="215" name="Line 8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ShapeType="1"/>
        </xdr:cNvSpPr>
      </xdr:nvSpPr>
      <xdr:spPr bwMode="auto">
        <a:xfrm flipV="1">
          <a:off x="1848971" y="20596412"/>
          <a:ext cx="16024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329</xdr:row>
      <xdr:rowOff>0</xdr:rowOff>
    </xdr:from>
    <xdr:to>
      <xdr:col>28</xdr:col>
      <xdr:colOff>0</xdr:colOff>
      <xdr:row>329</xdr:row>
      <xdr:rowOff>0</xdr:rowOff>
    </xdr:to>
    <xdr:sp macro="" textlink="">
      <xdr:nvSpPr>
        <xdr:cNvPr id="216" name="Line 9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ShapeType="1"/>
        </xdr:cNvSpPr>
      </xdr:nvSpPr>
      <xdr:spPr bwMode="auto">
        <a:xfrm flipV="1">
          <a:off x="1849531" y="20596412"/>
          <a:ext cx="160188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329</xdr:row>
      <xdr:rowOff>0</xdr:rowOff>
    </xdr:from>
    <xdr:to>
      <xdr:col>107</xdr:col>
      <xdr:colOff>0</xdr:colOff>
      <xdr:row>329</xdr:row>
      <xdr:rowOff>0</xdr:rowOff>
    </xdr:to>
    <xdr:sp macro="" textlink="">
      <xdr:nvSpPr>
        <xdr:cNvPr id="217" name="Line 10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ShapeType="1"/>
        </xdr:cNvSpPr>
      </xdr:nvSpPr>
      <xdr:spPr bwMode="auto">
        <a:xfrm flipV="1">
          <a:off x="12460941" y="20596412"/>
          <a:ext cx="7395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329</xdr:row>
      <xdr:rowOff>0</xdr:rowOff>
    </xdr:from>
    <xdr:to>
      <xdr:col>107</xdr:col>
      <xdr:colOff>0</xdr:colOff>
      <xdr:row>329</xdr:row>
      <xdr:rowOff>0</xdr:rowOff>
    </xdr:to>
    <xdr:sp macro="" textlink="">
      <xdr:nvSpPr>
        <xdr:cNvPr id="218" name="Line 1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ShapeType="1"/>
        </xdr:cNvSpPr>
      </xdr:nvSpPr>
      <xdr:spPr bwMode="auto">
        <a:xfrm flipV="1">
          <a:off x="12460941" y="20596412"/>
          <a:ext cx="7395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329</xdr:row>
      <xdr:rowOff>0</xdr:rowOff>
    </xdr:from>
    <xdr:to>
      <xdr:col>107</xdr:col>
      <xdr:colOff>0</xdr:colOff>
      <xdr:row>329</xdr:row>
      <xdr:rowOff>0</xdr:rowOff>
    </xdr:to>
    <xdr:sp macro="" textlink="">
      <xdr:nvSpPr>
        <xdr:cNvPr id="219" name="Line 1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ShapeType="1"/>
        </xdr:cNvSpPr>
      </xdr:nvSpPr>
      <xdr:spPr bwMode="auto">
        <a:xfrm flipV="1">
          <a:off x="12460941" y="20596412"/>
          <a:ext cx="7395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329</xdr:row>
      <xdr:rowOff>0</xdr:rowOff>
    </xdr:from>
    <xdr:to>
      <xdr:col>107</xdr:col>
      <xdr:colOff>0</xdr:colOff>
      <xdr:row>329</xdr:row>
      <xdr:rowOff>0</xdr:rowOff>
    </xdr:to>
    <xdr:sp macro="" textlink="">
      <xdr:nvSpPr>
        <xdr:cNvPr id="220" name="Line 1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ShapeType="1"/>
        </xdr:cNvSpPr>
      </xdr:nvSpPr>
      <xdr:spPr bwMode="auto">
        <a:xfrm flipV="1">
          <a:off x="12460941" y="20596412"/>
          <a:ext cx="7395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329</xdr:row>
      <xdr:rowOff>0</xdr:rowOff>
    </xdr:from>
    <xdr:to>
      <xdr:col>107</xdr:col>
      <xdr:colOff>0</xdr:colOff>
      <xdr:row>329</xdr:row>
      <xdr:rowOff>0</xdr:rowOff>
    </xdr:to>
    <xdr:sp macro="" textlink="">
      <xdr:nvSpPr>
        <xdr:cNvPr id="221" name="Line 14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ShapeType="1"/>
        </xdr:cNvSpPr>
      </xdr:nvSpPr>
      <xdr:spPr bwMode="auto">
        <a:xfrm flipV="1">
          <a:off x="12460941" y="20596412"/>
          <a:ext cx="7395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329</xdr:row>
      <xdr:rowOff>0</xdr:rowOff>
    </xdr:from>
    <xdr:to>
      <xdr:col>28</xdr:col>
      <xdr:colOff>0</xdr:colOff>
      <xdr:row>329</xdr:row>
      <xdr:rowOff>0</xdr:rowOff>
    </xdr:to>
    <xdr:sp macro="" textlink="">
      <xdr:nvSpPr>
        <xdr:cNvPr id="222" name="Line 16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ShapeType="1"/>
        </xdr:cNvSpPr>
      </xdr:nvSpPr>
      <xdr:spPr bwMode="auto">
        <a:xfrm flipV="1">
          <a:off x="1848971" y="20596412"/>
          <a:ext cx="16024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329</xdr:row>
      <xdr:rowOff>0</xdr:rowOff>
    </xdr:from>
    <xdr:to>
      <xdr:col>28</xdr:col>
      <xdr:colOff>0</xdr:colOff>
      <xdr:row>329</xdr:row>
      <xdr:rowOff>0</xdr:rowOff>
    </xdr:to>
    <xdr:sp macro="" textlink="">
      <xdr:nvSpPr>
        <xdr:cNvPr id="223" name="Line 17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ShapeType="1"/>
        </xdr:cNvSpPr>
      </xdr:nvSpPr>
      <xdr:spPr bwMode="auto">
        <a:xfrm flipV="1">
          <a:off x="1858496" y="20596412"/>
          <a:ext cx="159291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329</xdr:row>
      <xdr:rowOff>0</xdr:rowOff>
    </xdr:from>
    <xdr:to>
      <xdr:col>28</xdr:col>
      <xdr:colOff>0</xdr:colOff>
      <xdr:row>329</xdr:row>
      <xdr:rowOff>0</xdr:rowOff>
    </xdr:to>
    <xdr:sp macro="" textlink="">
      <xdr:nvSpPr>
        <xdr:cNvPr id="224" name="Line 1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ShapeType="1"/>
        </xdr:cNvSpPr>
      </xdr:nvSpPr>
      <xdr:spPr bwMode="auto">
        <a:xfrm flipV="1">
          <a:off x="1858496" y="20596412"/>
          <a:ext cx="159291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329</xdr:row>
      <xdr:rowOff>0</xdr:rowOff>
    </xdr:from>
    <xdr:to>
      <xdr:col>28</xdr:col>
      <xdr:colOff>0</xdr:colOff>
      <xdr:row>329</xdr:row>
      <xdr:rowOff>0</xdr:rowOff>
    </xdr:to>
    <xdr:sp macro="" textlink="">
      <xdr:nvSpPr>
        <xdr:cNvPr id="225" name="Line 19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ShapeType="1"/>
        </xdr:cNvSpPr>
      </xdr:nvSpPr>
      <xdr:spPr bwMode="auto">
        <a:xfrm flipV="1">
          <a:off x="1848971" y="20596412"/>
          <a:ext cx="16024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329</xdr:row>
      <xdr:rowOff>0</xdr:rowOff>
    </xdr:from>
    <xdr:to>
      <xdr:col>28</xdr:col>
      <xdr:colOff>0</xdr:colOff>
      <xdr:row>329</xdr:row>
      <xdr:rowOff>0</xdr:rowOff>
    </xdr:to>
    <xdr:sp macro="" textlink="">
      <xdr:nvSpPr>
        <xdr:cNvPr id="226" name="Line 20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ShapeType="1"/>
        </xdr:cNvSpPr>
      </xdr:nvSpPr>
      <xdr:spPr bwMode="auto">
        <a:xfrm flipV="1">
          <a:off x="1849531" y="20596412"/>
          <a:ext cx="160188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9525</xdr:colOff>
      <xdr:row>329</xdr:row>
      <xdr:rowOff>0</xdr:rowOff>
    </xdr:from>
    <xdr:to>
      <xdr:col>90</xdr:col>
      <xdr:colOff>0</xdr:colOff>
      <xdr:row>329</xdr:row>
      <xdr:rowOff>0</xdr:rowOff>
    </xdr:to>
    <xdr:sp macro="" textlink="">
      <xdr:nvSpPr>
        <xdr:cNvPr id="227" name="Line 2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ShapeType="1"/>
        </xdr:cNvSpPr>
      </xdr:nvSpPr>
      <xdr:spPr bwMode="auto">
        <a:xfrm flipV="1">
          <a:off x="10744760" y="20596412"/>
          <a:ext cx="36026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329</xdr:row>
      <xdr:rowOff>0</xdr:rowOff>
    </xdr:from>
    <xdr:to>
      <xdr:col>107</xdr:col>
      <xdr:colOff>0</xdr:colOff>
      <xdr:row>329</xdr:row>
      <xdr:rowOff>0</xdr:rowOff>
    </xdr:to>
    <xdr:sp macro="" textlink="">
      <xdr:nvSpPr>
        <xdr:cNvPr id="228" name="Line 2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ShapeType="1"/>
        </xdr:cNvSpPr>
      </xdr:nvSpPr>
      <xdr:spPr bwMode="auto">
        <a:xfrm flipV="1">
          <a:off x="12460941" y="20596412"/>
          <a:ext cx="7395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329</xdr:row>
      <xdr:rowOff>0</xdr:rowOff>
    </xdr:from>
    <xdr:to>
      <xdr:col>107</xdr:col>
      <xdr:colOff>0</xdr:colOff>
      <xdr:row>329</xdr:row>
      <xdr:rowOff>0</xdr:rowOff>
    </xdr:to>
    <xdr:sp macro="" textlink="">
      <xdr:nvSpPr>
        <xdr:cNvPr id="229" name="Line 23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ShapeType="1"/>
        </xdr:cNvSpPr>
      </xdr:nvSpPr>
      <xdr:spPr bwMode="auto">
        <a:xfrm flipV="1">
          <a:off x="12460941" y="20596412"/>
          <a:ext cx="7395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329</xdr:row>
      <xdr:rowOff>0</xdr:rowOff>
    </xdr:from>
    <xdr:to>
      <xdr:col>107</xdr:col>
      <xdr:colOff>0</xdr:colOff>
      <xdr:row>329</xdr:row>
      <xdr:rowOff>0</xdr:rowOff>
    </xdr:to>
    <xdr:sp macro="" textlink="">
      <xdr:nvSpPr>
        <xdr:cNvPr id="230" name="Line 24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ShapeType="1"/>
        </xdr:cNvSpPr>
      </xdr:nvSpPr>
      <xdr:spPr bwMode="auto">
        <a:xfrm flipV="1">
          <a:off x="12460941" y="20596412"/>
          <a:ext cx="7395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329</xdr:row>
      <xdr:rowOff>0</xdr:rowOff>
    </xdr:from>
    <xdr:to>
      <xdr:col>107</xdr:col>
      <xdr:colOff>0</xdr:colOff>
      <xdr:row>329</xdr:row>
      <xdr:rowOff>0</xdr:rowOff>
    </xdr:to>
    <xdr:sp macro="" textlink="">
      <xdr:nvSpPr>
        <xdr:cNvPr id="231" name="Line 25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ShapeType="1"/>
        </xdr:cNvSpPr>
      </xdr:nvSpPr>
      <xdr:spPr bwMode="auto">
        <a:xfrm flipV="1">
          <a:off x="12460941" y="20596412"/>
          <a:ext cx="7395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329</xdr:row>
      <xdr:rowOff>0</xdr:rowOff>
    </xdr:from>
    <xdr:to>
      <xdr:col>107</xdr:col>
      <xdr:colOff>0</xdr:colOff>
      <xdr:row>329</xdr:row>
      <xdr:rowOff>0</xdr:rowOff>
    </xdr:to>
    <xdr:sp macro="" textlink="">
      <xdr:nvSpPr>
        <xdr:cNvPr id="232" name="Line 26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ShapeType="1"/>
        </xdr:cNvSpPr>
      </xdr:nvSpPr>
      <xdr:spPr bwMode="auto">
        <a:xfrm flipV="1">
          <a:off x="12460941" y="20596412"/>
          <a:ext cx="7395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329</xdr:row>
      <xdr:rowOff>0</xdr:rowOff>
    </xdr:from>
    <xdr:to>
      <xdr:col>28</xdr:col>
      <xdr:colOff>9525</xdr:colOff>
      <xdr:row>329</xdr:row>
      <xdr:rowOff>0</xdr:rowOff>
    </xdr:to>
    <xdr:sp macro="" textlink="">
      <xdr:nvSpPr>
        <xdr:cNvPr id="233" name="Line 27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ShapeType="1"/>
        </xdr:cNvSpPr>
      </xdr:nvSpPr>
      <xdr:spPr bwMode="auto">
        <a:xfrm flipV="1">
          <a:off x="1858496" y="20596412"/>
          <a:ext cx="16024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329</xdr:row>
      <xdr:rowOff>0</xdr:rowOff>
    </xdr:from>
    <xdr:to>
      <xdr:col>28</xdr:col>
      <xdr:colOff>0</xdr:colOff>
      <xdr:row>329</xdr:row>
      <xdr:rowOff>0</xdr:rowOff>
    </xdr:to>
    <xdr:sp macro="" textlink="">
      <xdr:nvSpPr>
        <xdr:cNvPr id="234" name="Line 28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ShapeType="1"/>
        </xdr:cNvSpPr>
      </xdr:nvSpPr>
      <xdr:spPr bwMode="auto">
        <a:xfrm flipV="1">
          <a:off x="1848971" y="20596412"/>
          <a:ext cx="16024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329</xdr:row>
      <xdr:rowOff>0</xdr:rowOff>
    </xdr:from>
    <xdr:to>
      <xdr:col>28</xdr:col>
      <xdr:colOff>9525</xdr:colOff>
      <xdr:row>329</xdr:row>
      <xdr:rowOff>0</xdr:rowOff>
    </xdr:to>
    <xdr:sp macro="" textlink="">
      <xdr:nvSpPr>
        <xdr:cNvPr id="235" name="Line 29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ShapeType="1"/>
        </xdr:cNvSpPr>
      </xdr:nvSpPr>
      <xdr:spPr bwMode="auto">
        <a:xfrm flipV="1">
          <a:off x="1858496" y="20596412"/>
          <a:ext cx="16024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329</xdr:row>
      <xdr:rowOff>0</xdr:rowOff>
    </xdr:from>
    <xdr:to>
      <xdr:col>107</xdr:col>
      <xdr:colOff>0</xdr:colOff>
      <xdr:row>329</xdr:row>
      <xdr:rowOff>0</xdr:rowOff>
    </xdr:to>
    <xdr:sp macro="" textlink="">
      <xdr:nvSpPr>
        <xdr:cNvPr id="236" name="Line 30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ShapeType="1"/>
        </xdr:cNvSpPr>
      </xdr:nvSpPr>
      <xdr:spPr bwMode="auto">
        <a:xfrm flipV="1">
          <a:off x="12460941" y="20596412"/>
          <a:ext cx="7395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329</xdr:row>
      <xdr:rowOff>0</xdr:rowOff>
    </xdr:from>
    <xdr:to>
      <xdr:col>107</xdr:col>
      <xdr:colOff>0</xdr:colOff>
      <xdr:row>329</xdr:row>
      <xdr:rowOff>0</xdr:rowOff>
    </xdr:to>
    <xdr:sp macro="" textlink="">
      <xdr:nvSpPr>
        <xdr:cNvPr id="237" name="Line 3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ShapeType="1"/>
        </xdr:cNvSpPr>
      </xdr:nvSpPr>
      <xdr:spPr bwMode="auto">
        <a:xfrm flipV="1">
          <a:off x="12460941" y="20596412"/>
          <a:ext cx="7395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329</xdr:row>
      <xdr:rowOff>0</xdr:rowOff>
    </xdr:from>
    <xdr:to>
      <xdr:col>107</xdr:col>
      <xdr:colOff>0</xdr:colOff>
      <xdr:row>329</xdr:row>
      <xdr:rowOff>0</xdr:rowOff>
    </xdr:to>
    <xdr:sp macro="" textlink="">
      <xdr:nvSpPr>
        <xdr:cNvPr id="238" name="Line 3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ShapeType="1"/>
        </xdr:cNvSpPr>
      </xdr:nvSpPr>
      <xdr:spPr bwMode="auto">
        <a:xfrm flipV="1">
          <a:off x="12460941" y="20596412"/>
          <a:ext cx="7395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329</xdr:row>
      <xdr:rowOff>0</xdr:rowOff>
    </xdr:from>
    <xdr:to>
      <xdr:col>28</xdr:col>
      <xdr:colOff>0</xdr:colOff>
      <xdr:row>329</xdr:row>
      <xdr:rowOff>0</xdr:rowOff>
    </xdr:to>
    <xdr:sp macro="" textlink="">
      <xdr:nvSpPr>
        <xdr:cNvPr id="239" name="Line 35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ShapeType="1"/>
        </xdr:cNvSpPr>
      </xdr:nvSpPr>
      <xdr:spPr bwMode="auto">
        <a:xfrm flipV="1">
          <a:off x="1858496" y="20596412"/>
          <a:ext cx="159291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329</xdr:row>
      <xdr:rowOff>0</xdr:rowOff>
    </xdr:from>
    <xdr:to>
      <xdr:col>28</xdr:col>
      <xdr:colOff>0</xdr:colOff>
      <xdr:row>329</xdr:row>
      <xdr:rowOff>0</xdr:rowOff>
    </xdr:to>
    <xdr:sp macro="" textlink="">
      <xdr:nvSpPr>
        <xdr:cNvPr id="240" name="Line 36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ShapeType="1"/>
        </xdr:cNvSpPr>
      </xdr:nvSpPr>
      <xdr:spPr bwMode="auto">
        <a:xfrm flipV="1">
          <a:off x="1858496" y="20596412"/>
          <a:ext cx="159291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329</xdr:row>
      <xdr:rowOff>0</xdr:rowOff>
    </xdr:from>
    <xdr:to>
      <xdr:col>28</xdr:col>
      <xdr:colOff>0</xdr:colOff>
      <xdr:row>329</xdr:row>
      <xdr:rowOff>0</xdr:rowOff>
    </xdr:to>
    <xdr:sp macro="" textlink="">
      <xdr:nvSpPr>
        <xdr:cNvPr id="241" name="Line 37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ShapeType="1"/>
        </xdr:cNvSpPr>
      </xdr:nvSpPr>
      <xdr:spPr bwMode="auto">
        <a:xfrm flipV="1">
          <a:off x="1848971" y="20596412"/>
          <a:ext cx="16024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329</xdr:row>
      <xdr:rowOff>0</xdr:rowOff>
    </xdr:from>
    <xdr:to>
      <xdr:col>28</xdr:col>
      <xdr:colOff>0</xdr:colOff>
      <xdr:row>329</xdr:row>
      <xdr:rowOff>0</xdr:rowOff>
    </xdr:to>
    <xdr:sp macro="" textlink="">
      <xdr:nvSpPr>
        <xdr:cNvPr id="242" name="Line 3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ShapeType="1"/>
        </xdr:cNvSpPr>
      </xdr:nvSpPr>
      <xdr:spPr bwMode="auto">
        <a:xfrm flipV="1">
          <a:off x="1849531" y="20596412"/>
          <a:ext cx="160188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329</xdr:row>
      <xdr:rowOff>0</xdr:rowOff>
    </xdr:from>
    <xdr:to>
      <xdr:col>107</xdr:col>
      <xdr:colOff>0</xdr:colOff>
      <xdr:row>329</xdr:row>
      <xdr:rowOff>0</xdr:rowOff>
    </xdr:to>
    <xdr:sp macro="" textlink="">
      <xdr:nvSpPr>
        <xdr:cNvPr id="243" name="Line 3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ShapeType="1"/>
        </xdr:cNvSpPr>
      </xdr:nvSpPr>
      <xdr:spPr bwMode="auto">
        <a:xfrm flipV="1">
          <a:off x="12460941" y="20596412"/>
          <a:ext cx="7395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329</xdr:row>
      <xdr:rowOff>0</xdr:rowOff>
    </xdr:from>
    <xdr:to>
      <xdr:col>107</xdr:col>
      <xdr:colOff>0</xdr:colOff>
      <xdr:row>329</xdr:row>
      <xdr:rowOff>0</xdr:rowOff>
    </xdr:to>
    <xdr:sp macro="" textlink="">
      <xdr:nvSpPr>
        <xdr:cNvPr id="244" name="Line 40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ShapeType="1"/>
        </xdr:cNvSpPr>
      </xdr:nvSpPr>
      <xdr:spPr bwMode="auto">
        <a:xfrm flipV="1">
          <a:off x="12460941" y="20596412"/>
          <a:ext cx="7395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329</xdr:row>
      <xdr:rowOff>0</xdr:rowOff>
    </xdr:from>
    <xdr:to>
      <xdr:col>107</xdr:col>
      <xdr:colOff>0</xdr:colOff>
      <xdr:row>329</xdr:row>
      <xdr:rowOff>0</xdr:rowOff>
    </xdr:to>
    <xdr:sp macro="" textlink="">
      <xdr:nvSpPr>
        <xdr:cNvPr id="245" name="Line 4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ShapeType="1"/>
        </xdr:cNvSpPr>
      </xdr:nvSpPr>
      <xdr:spPr bwMode="auto">
        <a:xfrm flipV="1">
          <a:off x="12460941" y="20596412"/>
          <a:ext cx="7395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329</xdr:row>
      <xdr:rowOff>0</xdr:rowOff>
    </xdr:from>
    <xdr:to>
      <xdr:col>107</xdr:col>
      <xdr:colOff>0</xdr:colOff>
      <xdr:row>329</xdr:row>
      <xdr:rowOff>0</xdr:rowOff>
    </xdr:to>
    <xdr:sp macro="" textlink="">
      <xdr:nvSpPr>
        <xdr:cNvPr id="246" name="Line 4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ShapeType="1"/>
        </xdr:cNvSpPr>
      </xdr:nvSpPr>
      <xdr:spPr bwMode="auto">
        <a:xfrm flipV="1">
          <a:off x="12460941" y="20596412"/>
          <a:ext cx="7395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329</xdr:row>
      <xdr:rowOff>0</xdr:rowOff>
    </xdr:from>
    <xdr:to>
      <xdr:col>107</xdr:col>
      <xdr:colOff>0</xdr:colOff>
      <xdr:row>329</xdr:row>
      <xdr:rowOff>0</xdr:rowOff>
    </xdr:to>
    <xdr:sp macro="" textlink="">
      <xdr:nvSpPr>
        <xdr:cNvPr id="247" name="Line 43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ShapeType="1"/>
        </xdr:cNvSpPr>
      </xdr:nvSpPr>
      <xdr:spPr bwMode="auto">
        <a:xfrm flipV="1">
          <a:off x="12460941" y="20596412"/>
          <a:ext cx="7395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329</xdr:row>
      <xdr:rowOff>0</xdr:rowOff>
    </xdr:from>
    <xdr:to>
      <xdr:col>28</xdr:col>
      <xdr:colOff>0</xdr:colOff>
      <xdr:row>329</xdr:row>
      <xdr:rowOff>0</xdr:rowOff>
    </xdr:to>
    <xdr:sp macro="" textlink="">
      <xdr:nvSpPr>
        <xdr:cNvPr id="248" name="Line 4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ShapeType="1"/>
        </xdr:cNvSpPr>
      </xdr:nvSpPr>
      <xdr:spPr bwMode="auto">
        <a:xfrm flipV="1">
          <a:off x="1848971" y="20596412"/>
          <a:ext cx="16024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329</xdr:row>
      <xdr:rowOff>0</xdr:rowOff>
    </xdr:from>
    <xdr:to>
      <xdr:col>28</xdr:col>
      <xdr:colOff>0</xdr:colOff>
      <xdr:row>329</xdr:row>
      <xdr:rowOff>0</xdr:rowOff>
    </xdr:to>
    <xdr:sp macro="" textlink="">
      <xdr:nvSpPr>
        <xdr:cNvPr id="249" name="Line 4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ShapeType="1"/>
        </xdr:cNvSpPr>
      </xdr:nvSpPr>
      <xdr:spPr bwMode="auto">
        <a:xfrm flipV="1">
          <a:off x="1858496" y="20596412"/>
          <a:ext cx="159291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329</xdr:row>
      <xdr:rowOff>0</xdr:rowOff>
    </xdr:from>
    <xdr:to>
      <xdr:col>28</xdr:col>
      <xdr:colOff>0</xdr:colOff>
      <xdr:row>329</xdr:row>
      <xdr:rowOff>0</xdr:rowOff>
    </xdr:to>
    <xdr:sp macro="" textlink="">
      <xdr:nvSpPr>
        <xdr:cNvPr id="250" name="Line 48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ShapeType="1"/>
        </xdr:cNvSpPr>
      </xdr:nvSpPr>
      <xdr:spPr bwMode="auto">
        <a:xfrm flipV="1">
          <a:off x="1858496" y="20596412"/>
          <a:ext cx="159291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329</xdr:row>
      <xdr:rowOff>0</xdr:rowOff>
    </xdr:from>
    <xdr:to>
      <xdr:col>28</xdr:col>
      <xdr:colOff>0</xdr:colOff>
      <xdr:row>329</xdr:row>
      <xdr:rowOff>0</xdr:rowOff>
    </xdr:to>
    <xdr:sp macro="" textlink="">
      <xdr:nvSpPr>
        <xdr:cNvPr id="251" name="Line 49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ShapeType="1"/>
        </xdr:cNvSpPr>
      </xdr:nvSpPr>
      <xdr:spPr bwMode="auto">
        <a:xfrm flipV="1">
          <a:off x="1848971" y="20596412"/>
          <a:ext cx="16024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329</xdr:row>
      <xdr:rowOff>0</xdr:rowOff>
    </xdr:from>
    <xdr:to>
      <xdr:col>28</xdr:col>
      <xdr:colOff>0</xdr:colOff>
      <xdr:row>329</xdr:row>
      <xdr:rowOff>0</xdr:rowOff>
    </xdr:to>
    <xdr:sp macro="" textlink="">
      <xdr:nvSpPr>
        <xdr:cNvPr id="252" name="Line 50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ShapeType="1"/>
        </xdr:cNvSpPr>
      </xdr:nvSpPr>
      <xdr:spPr bwMode="auto">
        <a:xfrm flipV="1">
          <a:off x="1849531" y="20596412"/>
          <a:ext cx="160188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9525</xdr:colOff>
      <xdr:row>329</xdr:row>
      <xdr:rowOff>0</xdr:rowOff>
    </xdr:from>
    <xdr:to>
      <xdr:col>90</xdr:col>
      <xdr:colOff>0</xdr:colOff>
      <xdr:row>329</xdr:row>
      <xdr:rowOff>0</xdr:rowOff>
    </xdr:to>
    <xdr:sp macro="" textlink="">
      <xdr:nvSpPr>
        <xdr:cNvPr id="253" name="Line 5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ShapeType="1"/>
        </xdr:cNvSpPr>
      </xdr:nvSpPr>
      <xdr:spPr bwMode="auto">
        <a:xfrm flipV="1">
          <a:off x="10744760" y="20596412"/>
          <a:ext cx="36026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329</xdr:row>
      <xdr:rowOff>0</xdr:rowOff>
    </xdr:from>
    <xdr:to>
      <xdr:col>107</xdr:col>
      <xdr:colOff>0</xdr:colOff>
      <xdr:row>329</xdr:row>
      <xdr:rowOff>0</xdr:rowOff>
    </xdr:to>
    <xdr:sp macro="" textlink="">
      <xdr:nvSpPr>
        <xdr:cNvPr id="254" name="Line 5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ShapeType="1"/>
        </xdr:cNvSpPr>
      </xdr:nvSpPr>
      <xdr:spPr bwMode="auto">
        <a:xfrm flipV="1">
          <a:off x="12460941" y="20596412"/>
          <a:ext cx="7395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329</xdr:row>
      <xdr:rowOff>0</xdr:rowOff>
    </xdr:from>
    <xdr:to>
      <xdr:col>107</xdr:col>
      <xdr:colOff>0</xdr:colOff>
      <xdr:row>329</xdr:row>
      <xdr:rowOff>0</xdr:rowOff>
    </xdr:to>
    <xdr:sp macro="" textlink="">
      <xdr:nvSpPr>
        <xdr:cNvPr id="255" name="Line 53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ShapeType="1"/>
        </xdr:cNvSpPr>
      </xdr:nvSpPr>
      <xdr:spPr bwMode="auto">
        <a:xfrm flipV="1">
          <a:off x="12460941" y="20596412"/>
          <a:ext cx="7395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329</xdr:row>
      <xdr:rowOff>0</xdr:rowOff>
    </xdr:from>
    <xdr:to>
      <xdr:col>107</xdr:col>
      <xdr:colOff>0</xdr:colOff>
      <xdr:row>329</xdr:row>
      <xdr:rowOff>0</xdr:rowOff>
    </xdr:to>
    <xdr:sp macro="" textlink="">
      <xdr:nvSpPr>
        <xdr:cNvPr id="256" name="Line 54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ShapeType="1"/>
        </xdr:cNvSpPr>
      </xdr:nvSpPr>
      <xdr:spPr bwMode="auto">
        <a:xfrm flipV="1">
          <a:off x="12460941" y="20596412"/>
          <a:ext cx="7395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329</xdr:row>
      <xdr:rowOff>0</xdr:rowOff>
    </xdr:from>
    <xdr:to>
      <xdr:col>107</xdr:col>
      <xdr:colOff>0</xdr:colOff>
      <xdr:row>329</xdr:row>
      <xdr:rowOff>0</xdr:rowOff>
    </xdr:to>
    <xdr:sp macro="" textlink="">
      <xdr:nvSpPr>
        <xdr:cNvPr id="257" name="Line 55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ShapeType="1"/>
        </xdr:cNvSpPr>
      </xdr:nvSpPr>
      <xdr:spPr bwMode="auto">
        <a:xfrm flipV="1">
          <a:off x="12460941" y="20596412"/>
          <a:ext cx="7395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329</xdr:row>
      <xdr:rowOff>0</xdr:rowOff>
    </xdr:from>
    <xdr:to>
      <xdr:col>107</xdr:col>
      <xdr:colOff>0</xdr:colOff>
      <xdr:row>329</xdr:row>
      <xdr:rowOff>0</xdr:rowOff>
    </xdr:to>
    <xdr:sp macro="" textlink="">
      <xdr:nvSpPr>
        <xdr:cNvPr id="258" name="Line 56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ShapeType="1"/>
        </xdr:cNvSpPr>
      </xdr:nvSpPr>
      <xdr:spPr bwMode="auto">
        <a:xfrm flipV="1">
          <a:off x="12460941" y="20596412"/>
          <a:ext cx="7395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329</xdr:row>
      <xdr:rowOff>0</xdr:rowOff>
    </xdr:from>
    <xdr:to>
      <xdr:col>28</xdr:col>
      <xdr:colOff>9525</xdr:colOff>
      <xdr:row>329</xdr:row>
      <xdr:rowOff>0</xdr:rowOff>
    </xdr:to>
    <xdr:sp macro="" textlink="">
      <xdr:nvSpPr>
        <xdr:cNvPr id="259" name="Line 57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ShapeType="1"/>
        </xdr:cNvSpPr>
      </xdr:nvSpPr>
      <xdr:spPr bwMode="auto">
        <a:xfrm flipV="1">
          <a:off x="1858496" y="20596412"/>
          <a:ext cx="16024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329</xdr:row>
      <xdr:rowOff>0</xdr:rowOff>
    </xdr:from>
    <xdr:to>
      <xdr:col>28</xdr:col>
      <xdr:colOff>0</xdr:colOff>
      <xdr:row>329</xdr:row>
      <xdr:rowOff>0</xdr:rowOff>
    </xdr:to>
    <xdr:sp macro="" textlink="">
      <xdr:nvSpPr>
        <xdr:cNvPr id="260" name="Line 58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ShapeType="1"/>
        </xdr:cNvSpPr>
      </xdr:nvSpPr>
      <xdr:spPr bwMode="auto">
        <a:xfrm flipV="1">
          <a:off x="1848971" y="20596412"/>
          <a:ext cx="16024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329</xdr:row>
      <xdr:rowOff>0</xdr:rowOff>
    </xdr:from>
    <xdr:to>
      <xdr:col>28</xdr:col>
      <xdr:colOff>9525</xdr:colOff>
      <xdr:row>329</xdr:row>
      <xdr:rowOff>0</xdr:rowOff>
    </xdr:to>
    <xdr:sp macro="" textlink="">
      <xdr:nvSpPr>
        <xdr:cNvPr id="261" name="Line 59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ShapeType="1"/>
        </xdr:cNvSpPr>
      </xdr:nvSpPr>
      <xdr:spPr bwMode="auto">
        <a:xfrm flipV="1">
          <a:off x="1858496" y="20596412"/>
          <a:ext cx="16024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329</xdr:row>
      <xdr:rowOff>0</xdr:rowOff>
    </xdr:from>
    <xdr:to>
      <xdr:col>107</xdr:col>
      <xdr:colOff>0</xdr:colOff>
      <xdr:row>329</xdr:row>
      <xdr:rowOff>0</xdr:rowOff>
    </xdr:to>
    <xdr:sp macro="" textlink="">
      <xdr:nvSpPr>
        <xdr:cNvPr id="262" name="Line 60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ShapeType="1"/>
        </xdr:cNvSpPr>
      </xdr:nvSpPr>
      <xdr:spPr bwMode="auto">
        <a:xfrm flipV="1">
          <a:off x="12460941" y="20596412"/>
          <a:ext cx="7395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329</xdr:row>
      <xdr:rowOff>0</xdr:rowOff>
    </xdr:from>
    <xdr:to>
      <xdr:col>107</xdr:col>
      <xdr:colOff>0</xdr:colOff>
      <xdr:row>329</xdr:row>
      <xdr:rowOff>0</xdr:rowOff>
    </xdr:to>
    <xdr:sp macro="" textlink="">
      <xdr:nvSpPr>
        <xdr:cNvPr id="263" name="Line 6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ShapeType="1"/>
        </xdr:cNvSpPr>
      </xdr:nvSpPr>
      <xdr:spPr bwMode="auto">
        <a:xfrm flipV="1">
          <a:off x="12460941" y="20596412"/>
          <a:ext cx="7395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329</xdr:row>
      <xdr:rowOff>0</xdr:rowOff>
    </xdr:from>
    <xdr:to>
      <xdr:col>107</xdr:col>
      <xdr:colOff>0</xdr:colOff>
      <xdr:row>329</xdr:row>
      <xdr:rowOff>0</xdr:rowOff>
    </xdr:to>
    <xdr:sp macro="" textlink="">
      <xdr:nvSpPr>
        <xdr:cNvPr id="264" name="Line 6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ShapeType="1"/>
        </xdr:cNvSpPr>
      </xdr:nvSpPr>
      <xdr:spPr bwMode="auto">
        <a:xfrm flipV="1">
          <a:off x="12460941" y="20596412"/>
          <a:ext cx="7395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103655</xdr:colOff>
      <xdr:row>1</xdr:row>
      <xdr:rowOff>336177</xdr:rowOff>
    </xdr:from>
    <xdr:to>
      <xdr:col>60</xdr:col>
      <xdr:colOff>11206</xdr:colOff>
      <xdr:row>3</xdr:row>
      <xdr:rowOff>268941</xdr:rowOff>
    </xdr:to>
    <xdr:sp macro="" textlink="">
      <xdr:nvSpPr>
        <xdr:cNvPr id="113" name="右矢印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636684" y="504265"/>
          <a:ext cx="770404" cy="560294"/>
        </a:xfrm>
        <a:prstGeom prst="rightArrow">
          <a:avLst/>
        </a:prstGeom>
        <a:solidFill>
          <a:srgbClr val="FF66FF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98</xdr:col>
      <xdr:colOff>47625</xdr:colOff>
      <xdr:row>96</xdr:row>
      <xdr:rowOff>87966</xdr:rowOff>
    </xdr:from>
    <xdr:ext cx="2342029" cy="397272"/>
    <xdr:sp macro="" textlink="">
      <xdr:nvSpPr>
        <xdr:cNvPr id="121" name="四角形: 角を丸くする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12192000" y="12546666"/>
          <a:ext cx="2342029" cy="39727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800"/>
            <a:t>※</a:t>
          </a:r>
          <a:r>
            <a:rPr kumimoji="1" lang="ja-JP" altLang="en-US" sz="800"/>
            <a:t>行が複数有り、１ページ目に収まらない</a:t>
          </a:r>
          <a:endParaRPr kumimoji="1" lang="en-US" altLang="ja-JP" sz="800"/>
        </a:p>
        <a:p>
          <a:pPr algn="l"/>
          <a:r>
            <a:rPr kumimoji="1" lang="ja-JP" altLang="en-US" sz="800"/>
            <a:t>　場合は、シート</a:t>
          </a:r>
          <a:r>
            <a:rPr kumimoji="1" lang="en-US" altLang="ja-JP" sz="800"/>
            <a:t>2</a:t>
          </a:r>
          <a:r>
            <a:rPr kumimoji="1" lang="ja-JP" altLang="en-US" sz="800"/>
            <a:t>枚目以降を利用してください</a:t>
          </a:r>
        </a:p>
      </xdr:txBody>
    </xdr:sp>
    <xdr:clientData/>
  </xdr:oneCellAnchor>
  <xdr:oneCellAnchor>
    <xdr:from>
      <xdr:col>98</xdr:col>
      <xdr:colOff>28575</xdr:colOff>
      <xdr:row>107</xdr:row>
      <xdr:rowOff>124945</xdr:rowOff>
    </xdr:from>
    <xdr:ext cx="2342029" cy="397272"/>
    <xdr:sp macro="" textlink="">
      <xdr:nvSpPr>
        <xdr:cNvPr id="123" name="四角形: 角を丸くする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12172950" y="14107645"/>
          <a:ext cx="2342029" cy="39727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800"/>
            <a:t>※</a:t>
          </a:r>
          <a:r>
            <a:rPr kumimoji="1" lang="ja-JP" altLang="en-US" sz="800"/>
            <a:t>行が複数有り、１ページ目に収まらない</a:t>
          </a:r>
          <a:endParaRPr kumimoji="1" lang="en-US" altLang="ja-JP" sz="800"/>
        </a:p>
        <a:p>
          <a:pPr algn="l"/>
          <a:r>
            <a:rPr kumimoji="1" lang="ja-JP" altLang="en-US" sz="800"/>
            <a:t>　場合は、シート</a:t>
          </a:r>
          <a:r>
            <a:rPr kumimoji="1" lang="en-US" altLang="ja-JP" sz="800"/>
            <a:t>2</a:t>
          </a:r>
          <a:r>
            <a:rPr kumimoji="1" lang="ja-JP" altLang="en-US" sz="800"/>
            <a:t>枚目以降を利用してください</a:t>
          </a:r>
        </a:p>
      </xdr:txBody>
    </xdr:sp>
    <xdr:clientData/>
  </xdr:oneCellAnchor>
  <xdr:oneCellAnchor>
    <xdr:from>
      <xdr:col>98</xdr:col>
      <xdr:colOff>42022</xdr:colOff>
      <xdr:row>260</xdr:row>
      <xdr:rowOff>25773</xdr:rowOff>
    </xdr:from>
    <xdr:ext cx="2342029" cy="397272"/>
    <xdr:sp macro="" textlink="">
      <xdr:nvSpPr>
        <xdr:cNvPr id="119" name="四角形: 角を丸くする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12186397" y="34315773"/>
          <a:ext cx="2342029" cy="39727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800"/>
            <a:t>※</a:t>
          </a:r>
          <a:r>
            <a:rPr kumimoji="1" lang="ja-JP" altLang="en-US" sz="800"/>
            <a:t>行が複数有り、１ページ目に収まらない</a:t>
          </a:r>
          <a:endParaRPr kumimoji="1" lang="en-US" altLang="ja-JP" sz="800"/>
        </a:p>
        <a:p>
          <a:pPr algn="l"/>
          <a:r>
            <a:rPr kumimoji="1" lang="ja-JP" altLang="en-US" sz="800"/>
            <a:t>　場合は、シート</a:t>
          </a:r>
          <a:r>
            <a:rPr kumimoji="1" lang="en-US" altLang="ja-JP" sz="800"/>
            <a:t>2</a:t>
          </a:r>
          <a:r>
            <a:rPr kumimoji="1" lang="ja-JP" altLang="en-US" sz="800"/>
            <a:t>枚目以降を利用してください</a:t>
          </a:r>
        </a:p>
      </xdr:txBody>
    </xdr:sp>
    <xdr:clientData/>
  </xdr:oneCellAnchor>
  <xdr:oneCellAnchor>
    <xdr:from>
      <xdr:col>98</xdr:col>
      <xdr:colOff>60512</xdr:colOff>
      <xdr:row>276</xdr:row>
      <xdr:rowOff>102534</xdr:rowOff>
    </xdr:from>
    <xdr:ext cx="2342029" cy="397272"/>
    <xdr:sp macro="" textlink="">
      <xdr:nvSpPr>
        <xdr:cNvPr id="120" name="四角形: 角を丸くする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12204887" y="36488034"/>
          <a:ext cx="2342029" cy="39727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800"/>
            <a:t>※</a:t>
          </a:r>
          <a:r>
            <a:rPr kumimoji="1" lang="ja-JP" altLang="en-US" sz="800"/>
            <a:t>行が複数有り、１ページ目に収まらない</a:t>
          </a:r>
          <a:endParaRPr kumimoji="1" lang="en-US" altLang="ja-JP" sz="800"/>
        </a:p>
        <a:p>
          <a:pPr algn="l"/>
          <a:r>
            <a:rPr kumimoji="1" lang="ja-JP" altLang="en-US" sz="800"/>
            <a:t>　場合は、シート</a:t>
          </a:r>
          <a:r>
            <a:rPr kumimoji="1" lang="en-US" altLang="ja-JP" sz="800"/>
            <a:t>2</a:t>
          </a:r>
          <a:r>
            <a:rPr kumimoji="1" lang="ja-JP" altLang="en-US" sz="800"/>
            <a:t>枚目以降を利用してください</a:t>
          </a:r>
        </a:p>
      </xdr:txBody>
    </xdr:sp>
    <xdr:clientData/>
  </xdr:oneCellAnchor>
  <xdr:twoCellAnchor>
    <xdr:from>
      <xdr:col>78</xdr:col>
      <xdr:colOff>38100</xdr:colOff>
      <xdr:row>204</xdr:row>
      <xdr:rowOff>19050</xdr:rowOff>
    </xdr:from>
    <xdr:to>
      <xdr:col>89</xdr:col>
      <xdr:colOff>0</xdr:colOff>
      <xdr:row>205</xdr:row>
      <xdr:rowOff>89647</xdr:rowOff>
    </xdr:to>
    <xdr:sp macro="" textlink="">
      <xdr:nvSpPr>
        <xdr:cNvPr id="122" name="右矢印 5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9652747" y="27025226"/>
          <a:ext cx="1329018" cy="182656"/>
        </a:xfrm>
        <a:prstGeom prst="rightArrow">
          <a:avLst>
            <a:gd name="adj1" fmla="val 50000"/>
            <a:gd name="adj2" fmla="val 83333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0</xdr:rowOff>
        </xdr:from>
        <xdr:to>
          <xdr:col>25</xdr:col>
          <xdr:colOff>104775</xdr:colOff>
          <xdr:row>14</xdr:row>
          <xdr:rowOff>57150</xdr:rowOff>
        </xdr:to>
        <xdr:sp macro="" textlink="">
          <xdr:nvSpPr>
            <xdr:cNvPr id="1048" name="Drop Down 3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0</xdr:rowOff>
        </xdr:from>
        <xdr:to>
          <xdr:col>29</xdr:col>
          <xdr:colOff>104775</xdr:colOff>
          <xdr:row>17</xdr:row>
          <xdr:rowOff>9525</xdr:rowOff>
        </xdr:to>
        <xdr:sp macro="" textlink="">
          <xdr:nvSpPr>
            <xdr:cNvPr id="1049" name="Drop Down 4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</xdr:row>
          <xdr:rowOff>0</xdr:rowOff>
        </xdr:from>
        <xdr:to>
          <xdr:col>40</xdr:col>
          <xdr:colOff>38100</xdr:colOff>
          <xdr:row>20</xdr:row>
          <xdr:rowOff>57150</xdr:rowOff>
        </xdr:to>
        <xdr:sp macro="" textlink="">
          <xdr:nvSpPr>
            <xdr:cNvPr id="1050" name="Drop Down 5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</xdr:row>
          <xdr:rowOff>0</xdr:rowOff>
        </xdr:from>
        <xdr:to>
          <xdr:col>46</xdr:col>
          <xdr:colOff>47625</xdr:colOff>
          <xdr:row>2</xdr:row>
          <xdr:rowOff>247650</xdr:rowOff>
        </xdr:to>
        <xdr:sp macro="" textlink="">
          <xdr:nvSpPr>
            <xdr:cNvPr id="1058" name="Drop Down 8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3</xdr:row>
          <xdr:rowOff>9525</xdr:rowOff>
        </xdr:from>
        <xdr:to>
          <xdr:col>51</xdr:col>
          <xdr:colOff>28575</xdr:colOff>
          <xdr:row>3</xdr:row>
          <xdr:rowOff>266700</xdr:rowOff>
        </xdr:to>
        <xdr:sp macro="" textlink="">
          <xdr:nvSpPr>
            <xdr:cNvPr id="1059" name="Drop Down 9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26</xdr:row>
          <xdr:rowOff>95250</xdr:rowOff>
        </xdr:from>
        <xdr:to>
          <xdr:col>16</xdr:col>
          <xdr:colOff>104775</xdr:colOff>
          <xdr:row>30</xdr:row>
          <xdr:rowOff>85725</xdr:rowOff>
        </xdr:to>
        <xdr:sp macro="" textlink="">
          <xdr:nvSpPr>
            <xdr:cNvPr id="1068" name="ドロップ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27</xdr:row>
          <xdr:rowOff>9525</xdr:rowOff>
        </xdr:from>
        <xdr:to>
          <xdr:col>32</xdr:col>
          <xdr:colOff>0</xdr:colOff>
          <xdr:row>31</xdr:row>
          <xdr:rowOff>9525</xdr:rowOff>
        </xdr:to>
        <xdr:sp macro="" textlink="">
          <xdr:nvSpPr>
            <xdr:cNvPr id="1069" name="ドロップ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24</xdr:row>
          <xdr:rowOff>28575</xdr:rowOff>
        </xdr:from>
        <xdr:to>
          <xdr:col>48</xdr:col>
          <xdr:colOff>9525</xdr:colOff>
          <xdr:row>27</xdr:row>
          <xdr:rowOff>0</xdr:rowOff>
        </xdr:to>
        <xdr:sp macro="" textlink="">
          <xdr:nvSpPr>
            <xdr:cNvPr id="1070" name="Drop Down 10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181</xdr:row>
          <xdr:rowOff>0</xdr:rowOff>
        </xdr:from>
        <xdr:to>
          <xdr:col>25</xdr:col>
          <xdr:colOff>104775</xdr:colOff>
          <xdr:row>183</xdr:row>
          <xdr:rowOff>57150</xdr:rowOff>
        </xdr:to>
        <xdr:sp macro="" textlink="">
          <xdr:nvSpPr>
            <xdr:cNvPr id="1072" name="ドロップ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184</xdr:row>
          <xdr:rowOff>0</xdr:rowOff>
        </xdr:from>
        <xdr:to>
          <xdr:col>29</xdr:col>
          <xdr:colOff>104775</xdr:colOff>
          <xdr:row>186</xdr:row>
          <xdr:rowOff>9525</xdr:rowOff>
        </xdr:to>
        <xdr:sp macro="" textlink="">
          <xdr:nvSpPr>
            <xdr:cNvPr id="1073" name="ドロップ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187</xdr:row>
          <xdr:rowOff>0</xdr:rowOff>
        </xdr:from>
        <xdr:to>
          <xdr:col>40</xdr:col>
          <xdr:colOff>38100</xdr:colOff>
          <xdr:row>189</xdr:row>
          <xdr:rowOff>57150</xdr:rowOff>
        </xdr:to>
        <xdr:sp macro="" textlink="">
          <xdr:nvSpPr>
            <xdr:cNvPr id="1074" name="ドロップ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195</xdr:row>
          <xdr:rowOff>95250</xdr:rowOff>
        </xdr:from>
        <xdr:to>
          <xdr:col>16</xdr:col>
          <xdr:colOff>104775</xdr:colOff>
          <xdr:row>199</xdr:row>
          <xdr:rowOff>85725</xdr:rowOff>
        </xdr:to>
        <xdr:sp macro="" textlink="">
          <xdr:nvSpPr>
            <xdr:cNvPr id="1075" name="ドロップ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196</xdr:row>
          <xdr:rowOff>9525</xdr:rowOff>
        </xdr:from>
        <xdr:to>
          <xdr:col>32</xdr:col>
          <xdr:colOff>0</xdr:colOff>
          <xdr:row>200</xdr:row>
          <xdr:rowOff>9525</xdr:rowOff>
        </xdr:to>
        <xdr:sp macro="" textlink="">
          <xdr:nvSpPr>
            <xdr:cNvPr id="1076" name="ドロップ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193</xdr:row>
          <xdr:rowOff>28575</xdr:rowOff>
        </xdr:from>
        <xdr:to>
          <xdr:col>48</xdr:col>
          <xdr:colOff>9525</xdr:colOff>
          <xdr:row>196</xdr:row>
          <xdr:rowOff>0</xdr:rowOff>
        </xdr:to>
        <xdr:sp macro="" textlink="">
          <xdr:nvSpPr>
            <xdr:cNvPr id="1077" name="ドロップ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866900" y="206121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1866900" y="206121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4" name="Line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1857375" y="206121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5" name="Lin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1857375" y="206121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6" name="Line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7" name="Line 1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8" name="Line 1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9" name="Line 1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10" name="Line 1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11" name="Line 1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 flipV="1">
          <a:off x="1857375" y="206121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12" name="Line 1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 flipV="1">
          <a:off x="1866900" y="206121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13" name="Line 1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 flipV="1">
          <a:off x="1866900" y="206121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14" name="Line 1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 flipV="1">
          <a:off x="1857375" y="206121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15" name="Line 20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 flipV="1">
          <a:off x="1857375" y="206121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9525</xdr:colOff>
      <xdr:row>134</xdr:row>
      <xdr:rowOff>0</xdr:rowOff>
    </xdr:from>
    <xdr:to>
      <xdr:col>90</xdr:col>
      <xdr:colOff>0</xdr:colOff>
      <xdr:row>134</xdr:row>
      <xdr:rowOff>0</xdr:rowOff>
    </xdr:to>
    <xdr:sp macro="" textlink="">
      <xdr:nvSpPr>
        <xdr:cNvPr id="16" name="Line 2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 flipV="1">
          <a:off x="10791825" y="206121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17" name="Line 2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18" name="Line 2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19" name="Line 24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20" name="Line 25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21" name="Line 26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9525</xdr:colOff>
      <xdr:row>134</xdr:row>
      <xdr:rowOff>0</xdr:rowOff>
    </xdr:to>
    <xdr:sp macro="" textlink="">
      <xdr:nvSpPr>
        <xdr:cNvPr id="22" name="Line 27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 flipV="1">
          <a:off x="1866900" y="206121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23" name="Line 28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ShapeType="1"/>
        </xdr:cNvSpPr>
      </xdr:nvSpPr>
      <xdr:spPr bwMode="auto">
        <a:xfrm flipV="1">
          <a:off x="1857375" y="206121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9525</xdr:colOff>
      <xdr:row>134</xdr:row>
      <xdr:rowOff>0</xdr:rowOff>
    </xdr:to>
    <xdr:sp macro="" textlink="">
      <xdr:nvSpPr>
        <xdr:cNvPr id="24" name="Line 29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ShapeType="1"/>
        </xdr:cNvSpPr>
      </xdr:nvSpPr>
      <xdr:spPr bwMode="auto">
        <a:xfrm flipV="1">
          <a:off x="1866900" y="206121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25" name="Line 30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26" name="Line 3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27" name="Line 3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28" name="Line 35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ShapeType="1"/>
        </xdr:cNvSpPr>
      </xdr:nvSpPr>
      <xdr:spPr bwMode="auto">
        <a:xfrm flipV="1">
          <a:off x="1866900" y="206121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29" name="Line 36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ShapeType="1"/>
        </xdr:cNvSpPr>
      </xdr:nvSpPr>
      <xdr:spPr bwMode="auto">
        <a:xfrm flipV="1">
          <a:off x="1866900" y="206121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30" name="Line 37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ShapeType="1"/>
        </xdr:cNvSpPr>
      </xdr:nvSpPr>
      <xdr:spPr bwMode="auto">
        <a:xfrm flipV="1">
          <a:off x="1857375" y="206121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31" name="Line 38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ShapeType="1"/>
        </xdr:cNvSpPr>
      </xdr:nvSpPr>
      <xdr:spPr bwMode="auto">
        <a:xfrm flipV="1">
          <a:off x="1857375" y="206121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32" name="Line 39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33" name="Line 40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34" name="Line 4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35" name="Line 4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36" name="Line 4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37" name="Line 4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ShapeType="1"/>
        </xdr:cNvSpPr>
      </xdr:nvSpPr>
      <xdr:spPr bwMode="auto">
        <a:xfrm flipV="1">
          <a:off x="1857375" y="206121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38" name="Line 4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ShapeType="1"/>
        </xdr:cNvSpPr>
      </xdr:nvSpPr>
      <xdr:spPr bwMode="auto">
        <a:xfrm flipV="1">
          <a:off x="1866900" y="206121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39" name="Line 4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ShapeType="1"/>
        </xdr:cNvSpPr>
      </xdr:nvSpPr>
      <xdr:spPr bwMode="auto">
        <a:xfrm flipV="1">
          <a:off x="1866900" y="206121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40" name="Line 4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ShapeType="1"/>
        </xdr:cNvSpPr>
      </xdr:nvSpPr>
      <xdr:spPr bwMode="auto">
        <a:xfrm flipV="1">
          <a:off x="1857375" y="206121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41" name="Line 5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ShapeType="1"/>
        </xdr:cNvSpPr>
      </xdr:nvSpPr>
      <xdr:spPr bwMode="auto">
        <a:xfrm flipV="1">
          <a:off x="1857375" y="206121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9525</xdr:colOff>
      <xdr:row>134</xdr:row>
      <xdr:rowOff>0</xdr:rowOff>
    </xdr:from>
    <xdr:to>
      <xdr:col>90</xdr:col>
      <xdr:colOff>0</xdr:colOff>
      <xdr:row>134</xdr:row>
      <xdr:rowOff>0</xdr:rowOff>
    </xdr:to>
    <xdr:sp macro="" textlink="">
      <xdr:nvSpPr>
        <xdr:cNvPr id="42" name="Line 5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ShapeType="1"/>
        </xdr:cNvSpPr>
      </xdr:nvSpPr>
      <xdr:spPr bwMode="auto">
        <a:xfrm flipV="1">
          <a:off x="10791825" y="206121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43" name="Line 5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44" name="Line 5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45" name="Line 5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46" name="Line 5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47" name="Line 5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9525</xdr:colOff>
      <xdr:row>134</xdr:row>
      <xdr:rowOff>0</xdr:rowOff>
    </xdr:to>
    <xdr:sp macro="" textlink="">
      <xdr:nvSpPr>
        <xdr:cNvPr id="48" name="Line 5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ShapeType="1"/>
        </xdr:cNvSpPr>
      </xdr:nvSpPr>
      <xdr:spPr bwMode="auto">
        <a:xfrm flipV="1">
          <a:off x="1866900" y="206121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49" name="Line 5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ShapeType="1"/>
        </xdr:cNvSpPr>
      </xdr:nvSpPr>
      <xdr:spPr bwMode="auto">
        <a:xfrm flipV="1">
          <a:off x="1857375" y="206121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104775</xdr:colOff>
      <xdr:row>134</xdr:row>
      <xdr:rowOff>0</xdr:rowOff>
    </xdr:from>
    <xdr:to>
      <xdr:col>27</xdr:col>
      <xdr:colOff>104775</xdr:colOff>
      <xdr:row>134</xdr:row>
      <xdr:rowOff>0</xdr:rowOff>
    </xdr:to>
    <xdr:sp macro="" textlink="">
      <xdr:nvSpPr>
        <xdr:cNvPr id="50" name="Line 5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ShapeType="1"/>
        </xdr:cNvSpPr>
      </xdr:nvSpPr>
      <xdr:spPr bwMode="auto">
        <a:xfrm flipV="1">
          <a:off x="183832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51" name="Line 6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52" name="Line 6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53" name="Line 6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ShapeType="1"/>
        </xdr:cNvSpPr>
      </xdr:nvSpPr>
      <xdr:spPr bwMode="auto">
        <a:xfrm flipV="1">
          <a:off x="12515850" y="206121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55" name="Line 6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ShapeType="1"/>
        </xdr:cNvSpPr>
      </xdr:nvSpPr>
      <xdr:spPr bwMode="auto">
        <a:xfrm flipV="1">
          <a:off x="1866900" y="4253865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56" name="Line 7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ShapeType="1"/>
        </xdr:cNvSpPr>
      </xdr:nvSpPr>
      <xdr:spPr bwMode="auto">
        <a:xfrm flipV="1">
          <a:off x="1866900" y="4253865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57" name="Line 8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ShapeType="1"/>
        </xdr:cNvSpPr>
      </xdr:nvSpPr>
      <xdr:spPr bwMode="auto">
        <a:xfrm flipV="1">
          <a:off x="1857375" y="4253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58" name="Line 9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ShapeType="1"/>
        </xdr:cNvSpPr>
      </xdr:nvSpPr>
      <xdr:spPr bwMode="auto">
        <a:xfrm flipV="1">
          <a:off x="1857375" y="4253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59" name="Line 10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ShapeType="1"/>
        </xdr:cNvSpPr>
      </xdr:nvSpPr>
      <xdr:spPr bwMode="auto">
        <a:xfrm flipV="1">
          <a:off x="12515850" y="4253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60" name="Line 1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ShapeType="1"/>
        </xdr:cNvSpPr>
      </xdr:nvSpPr>
      <xdr:spPr bwMode="auto">
        <a:xfrm flipV="1">
          <a:off x="12515850" y="4253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61" name="Line 12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ShapeType="1"/>
        </xdr:cNvSpPr>
      </xdr:nvSpPr>
      <xdr:spPr bwMode="auto">
        <a:xfrm flipV="1">
          <a:off x="12515850" y="4253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62" name="Line 1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ShapeType="1"/>
        </xdr:cNvSpPr>
      </xdr:nvSpPr>
      <xdr:spPr bwMode="auto">
        <a:xfrm flipV="1">
          <a:off x="12515850" y="4253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63" name="Line 14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ShapeType="1"/>
        </xdr:cNvSpPr>
      </xdr:nvSpPr>
      <xdr:spPr bwMode="auto">
        <a:xfrm flipV="1">
          <a:off x="12515850" y="4253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64" name="Line 16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ShapeType="1"/>
        </xdr:cNvSpPr>
      </xdr:nvSpPr>
      <xdr:spPr bwMode="auto">
        <a:xfrm flipV="1">
          <a:off x="1857375" y="4253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65" name="Line 17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ShapeType="1"/>
        </xdr:cNvSpPr>
      </xdr:nvSpPr>
      <xdr:spPr bwMode="auto">
        <a:xfrm flipV="1">
          <a:off x="1866900" y="4253865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66" name="Line 18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ShapeType="1"/>
        </xdr:cNvSpPr>
      </xdr:nvSpPr>
      <xdr:spPr bwMode="auto">
        <a:xfrm flipV="1">
          <a:off x="1866900" y="4253865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67" name="Line 19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ShapeType="1"/>
        </xdr:cNvSpPr>
      </xdr:nvSpPr>
      <xdr:spPr bwMode="auto">
        <a:xfrm flipV="1">
          <a:off x="1857375" y="4253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68" name="Line 20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ShapeType="1"/>
        </xdr:cNvSpPr>
      </xdr:nvSpPr>
      <xdr:spPr bwMode="auto">
        <a:xfrm flipV="1">
          <a:off x="1857375" y="4253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9525</xdr:colOff>
      <xdr:row>276</xdr:row>
      <xdr:rowOff>0</xdr:rowOff>
    </xdr:from>
    <xdr:to>
      <xdr:col>90</xdr:col>
      <xdr:colOff>0</xdr:colOff>
      <xdr:row>276</xdr:row>
      <xdr:rowOff>0</xdr:rowOff>
    </xdr:to>
    <xdr:sp macro="" textlink="">
      <xdr:nvSpPr>
        <xdr:cNvPr id="69" name="Line 21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ShapeType="1"/>
        </xdr:cNvSpPr>
      </xdr:nvSpPr>
      <xdr:spPr bwMode="auto">
        <a:xfrm flipV="1">
          <a:off x="10791825" y="425386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70" name="Line 22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ShapeType="1"/>
        </xdr:cNvSpPr>
      </xdr:nvSpPr>
      <xdr:spPr bwMode="auto">
        <a:xfrm flipV="1">
          <a:off x="12515850" y="4253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71" name="Line 2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ShapeType="1"/>
        </xdr:cNvSpPr>
      </xdr:nvSpPr>
      <xdr:spPr bwMode="auto">
        <a:xfrm flipV="1">
          <a:off x="12515850" y="4253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72" name="Line 24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ShapeType="1"/>
        </xdr:cNvSpPr>
      </xdr:nvSpPr>
      <xdr:spPr bwMode="auto">
        <a:xfrm flipV="1">
          <a:off x="12515850" y="4253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73" name="Line 25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ShapeType="1"/>
        </xdr:cNvSpPr>
      </xdr:nvSpPr>
      <xdr:spPr bwMode="auto">
        <a:xfrm flipV="1">
          <a:off x="12515850" y="4253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74" name="Line 26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ShapeType="1"/>
        </xdr:cNvSpPr>
      </xdr:nvSpPr>
      <xdr:spPr bwMode="auto">
        <a:xfrm flipV="1">
          <a:off x="12515850" y="4253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9525</xdr:colOff>
      <xdr:row>276</xdr:row>
      <xdr:rowOff>0</xdr:rowOff>
    </xdr:to>
    <xdr:sp macro="" textlink="">
      <xdr:nvSpPr>
        <xdr:cNvPr id="75" name="Line 27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ShapeType="1"/>
        </xdr:cNvSpPr>
      </xdr:nvSpPr>
      <xdr:spPr bwMode="auto">
        <a:xfrm flipV="1">
          <a:off x="1866900" y="4253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76" name="Line 28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>
          <a:spLocks noChangeShapeType="1"/>
        </xdr:cNvSpPr>
      </xdr:nvSpPr>
      <xdr:spPr bwMode="auto">
        <a:xfrm flipV="1">
          <a:off x="1857375" y="4253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9525</xdr:colOff>
      <xdr:row>276</xdr:row>
      <xdr:rowOff>0</xdr:rowOff>
    </xdr:to>
    <xdr:sp macro="" textlink="">
      <xdr:nvSpPr>
        <xdr:cNvPr id="77" name="Line 29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>
          <a:spLocks noChangeShapeType="1"/>
        </xdr:cNvSpPr>
      </xdr:nvSpPr>
      <xdr:spPr bwMode="auto">
        <a:xfrm flipV="1">
          <a:off x="1866900" y="4253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78" name="Line 30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 noChangeShapeType="1"/>
        </xdr:cNvSpPr>
      </xdr:nvSpPr>
      <xdr:spPr bwMode="auto">
        <a:xfrm flipV="1">
          <a:off x="12515850" y="4253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79" name="Line 31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ShapeType="1"/>
        </xdr:cNvSpPr>
      </xdr:nvSpPr>
      <xdr:spPr bwMode="auto">
        <a:xfrm flipV="1">
          <a:off x="12515850" y="4253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80" name="Line 3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ShapeType="1"/>
        </xdr:cNvSpPr>
      </xdr:nvSpPr>
      <xdr:spPr bwMode="auto">
        <a:xfrm flipV="1">
          <a:off x="12515850" y="4253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81" name="Line 35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ShapeType="1"/>
        </xdr:cNvSpPr>
      </xdr:nvSpPr>
      <xdr:spPr bwMode="auto">
        <a:xfrm flipV="1">
          <a:off x="1866900" y="4253865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82" name="Line 36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ShapeType="1"/>
        </xdr:cNvSpPr>
      </xdr:nvSpPr>
      <xdr:spPr bwMode="auto">
        <a:xfrm flipV="1">
          <a:off x="1866900" y="4253865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83" name="Line 37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ShapeType="1"/>
        </xdr:cNvSpPr>
      </xdr:nvSpPr>
      <xdr:spPr bwMode="auto">
        <a:xfrm flipV="1">
          <a:off x="1857375" y="4253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84" name="Line 38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ShapeType="1"/>
        </xdr:cNvSpPr>
      </xdr:nvSpPr>
      <xdr:spPr bwMode="auto">
        <a:xfrm flipV="1">
          <a:off x="1857375" y="4253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85" name="Line 39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ShapeType="1"/>
        </xdr:cNvSpPr>
      </xdr:nvSpPr>
      <xdr:spPr bwMode="auto">
        <a:xfrm flipV="1">
          <a:off x="12515850" y="4253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86" name="Line 40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ShapeType="1"/>
        </xdr:cNvSpPr>
      </xdr:nvSpPr>
      <xdr:spPr bwMode="auto">
        <a:xfrm flipV="1">
          <a:off x="12515850" y="4253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87" name="Line 4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ShapeType="1"/>
        </xdr:cNvSpPr>
      </xdr:nvSpPr>
      <xdr:spPr bwMode="auto">
        <a:xfrm flipV="1">
          <a:off x="12515850" y="4253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88" name="Line 42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ShapeType="1"/>
        </xdr:cNvSpPr>
      </xdr:nvSpPr>
      <xdr:spPr bwMode="auto">
        <a:xfrm flipV="1">
          <a:off x="12515850" y="4253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89" name="Line 4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ShapeType="1"/>
        </xdr:cNvSpPr>
      </xdr:nvSpPr>
      <xdr:spPr bwMode="auto">
        <a:xfrm flipV="1">
          <a:off x="12515850" y="4253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90" name="Line 46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ShapeType="1"/>
        </xdr:cNvSpPr>
      </xdr:nvSpPr>
      <xdr:spPr bwMode="auto">
        <a:xfrm flipV="1">
          <a:off x="1857375" y="4253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91" name="Line 47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ShapeType="1"/>
        </xdr:cNvSpPr>
      </xdr:nvSpPr>
      <xdr:spPr bwMode="auto">
        <a:xfrm flipV="1">
          <a:off x="1866900" y="4253865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92" name="Line 48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ShapeType="1"/>
        </xdr:cNvSpPr>
      </xdr:nvSpPr>
      <xdr:spPr bwMode="auto">
        <a:xfrm flipV="1">
          <a:off x="1866900" y="4253865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93" name="Line 4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ShapeType="1"/>
        </xdr:cNvSpPr>
      </xdr:nvSpPr>
      <xdr:spPr bwMode="auto">
        <a:xfrm flipV="1">
          <a:off x="1857375" y="4253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94" name="Line 50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ShapeType="1"/>
        </xdr:cNvSpPr>
      </xdr:nvSpPr>
      <xdr:spPr bwMode="auto">
        <a:xfrm flipV="1">
          <a:off x="1857375" y="4253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9525</xdr:colOff>
      <xdr:row>276</xdr:row>
      <xdr:rowOff>0</xdr:rowOff>
    </xdr:from>
    <xdr:to>
      <xdr:col>90</xdr:col>
      <xdr:colOff>0</xdr:colOff>
      <xdr:row>276</xdr:row>
      <xdr:rowOff>0</xdr:rowOff>
    </xdr:to>
    <xdr:sp macro="" textlink="">
      <xdr:nvSpPr>
        <xdr:cNvPr id="95" name="Line 51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ShapeType="1"/>
        </xdr:cNvSpPr>
      </xdr:nvSpPr>
      <xdr:spPr bwMode="auto">
        <a:xfrm flipV="1">
          <a:off x="10791825" y="425386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96" name="Line 52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ShapeType="1"/>
        </xdr:cNvSpPr>
      </xdr:nvSpPr>
      <xdr:spPr bwMode="auto">
        <a:xfrm flipV="1">
          <a:off x="12515850" y="4253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97" name="Line 5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ShapeType="1"/>
        </xdr:cNvSpPr>
      </xdr:nvSpPr>
      <xdr:spPr bwMode="auto">
        <a:xfrm flipV="1">
          <a:off x="12515850" y="4253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98" name="Line 54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>
          <a:spLocks noChangeShapeType="1"/>
        </xdr:cNvSpPr>
      </xdr:nvSpPr>
      <xdr:spPr bwMode="auto">
        <a:xfrm flipV="1">
          <a:off x="12515850" y="4253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99" name="Line 55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ShapeType="1"/>
        </xdr:cNvSpPr>
      </xdr:nvSpPr>
      <xdr:spPr bwMode="auto">
        <a:xfrm flipV="1">
          <a:off x="12515850" y="4253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100" name="Line 56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ShapeType="1"/>
        </xdr:cNvSpPr>
      </xdr:nvSpPr>
      <xdr:spPr bwMode="auto">
        <a:xfrm flipV="1">
          <a:off x="12515850" y="4253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9525</xdr:colOff>
      <xdr:row>276</xdr:row>
      <xdr:rowOff>0</xdr:rowOff>
    </xdr:to>
    <xdr:sp macro="" textlink="">
      <xdr:nvSpPr>
        <xdr:cNvPr id="101" name="Line 57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ShapeType="1"/>
        </xdr:cNvSpPr>
      </xdr:nvSpPr>
      <xdr:spPr bwMode="auto">
        <a:xfrm flipV="1">
          <a:off x="1866900" y="4253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102" name="Line 58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ShapeType="1"/>
        </xdr:cNvSpPr>
      </xdr:nvSpPr>
      <xdr:spPr bwMode="auto">
        <a:xfrm flipV="1">
          <a:off x="1857375" y="4253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9525</xdr:colOff>
      <xdr:row>276</xdr:row>
      <xdr:rowOff>0</xdr:rowOff>
    </xdr:to>
    <xdr:sp macro="" textlink="">
      <xdr:nvSpPr>
        <xdr:cNvPr id="103" name="Line 59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ShapeType="1"/>
        </xdr:cNvSpPr>
      </xdr:nvSpPr>
      <xdr:spPr bwMode="auto">
        <a:xfrm flipV="1">
          <a:off x="1866900" y="4253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104" name="Line 60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ShapeType="1"/>
        </xdr:cNvSpPr>
      </xdr:nvSpPr>
      <xdr:spPr bwMode="auto">
        <a:xfrm flipV="1">
          <a:off x="12515850" y="4253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105" name="Line 61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ShapeType="1"/>
        </xdr:cNvSpPr>
      </xdr:nvSpPr>
      <xdr:spPr bwMode="auto">
        <a:xfrm flipV="1">
          <a:off x="12515850" y="4253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106" name="Line 62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ShapeType="1"/>
        </xdr:cNvSpPr>
      </xdr:nvSpPr>
      <xdr:spPr bwMode="auto">
        <a:xfrm flipV="1">
          <a:off x="12515850" y="4253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103655</xdr:colOff>
      <xdr:row>1</xdr:row>
      <xdr:rowOff>336177</xdr:rowOff>
    </xdr:from>
    <xdr:to>
      <xdr:col>60</xdr:col>
      <xdr:colOff>11206</xdr:colOff>
      <xdr:row>3</xdr:row>
      <xdr:rowOff>268941</xdr:rowOff>
    </xdr:to>
    <xdr:sp macro="" textlink="">
      <xdr:nvSpPr>
        <xdr:cNvPr id="107" name="右矢印 1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/>
      </xdr:nvSpPr>
      <xdr:spPr>
        <a:xfrm>
          <a:off x="6666380" y="507627"/>
          <a:ext cx="774326" cy="561414"/>
        </a:xfrm>
        <a:prstGeom prst="rightArrow">
          <a:avLst/>
        </a:prstGeom>
        <a:solidFill>
          <a:srgbClr val="FF66FF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</xdr:row>
          <xdr:rowOff>0</xdr:rowOff>
        </xdr:from>
        <xdr:to>
          <xdr:col>46</xdr:col>
          <xdr:colOff>47625</xdr:colOff>
          <xdr:row>2</xdr:row>
          <xdr:rowOff>247650</xdr:rowOff>
        </xdr:to>
        <xdr:sp macro="" textlink="">
          <xdr:nvSpPr>
            <xdr:cNvPr id="2049" name="Drop Down 8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3</xdr:row>
          <xdr:rowOff>9525</xdr:rowOff>
        </xdr:from>
        <xdr:to>
          <xdr:col>51</xdr:col>
          <xdr:colOff>28575</xdr:colOff>
          <xdr:row>3</xdr:row>
          <xdr:rowOff>257175</xdr:rowOff>
        </xdr:to>
        <xdr:sp macro="" textlink="">
          <xdr:nvSpPr>
            <xdr:cNvPr id="2050" name="Drop Down 9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4" name="Line 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5" name="Line 9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6" name="Line 1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7" name="Line 1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8" name="Line 1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9" name="Line 1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10" name="Line 1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11" name="Line 1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12" name="Line 1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13" name="Line 1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14" name="Line 1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15" name="Line 2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9525</xdr:colOff>
      <xdr:row>134</xdr:row>
      <xdr:rowOff>0</xdr:rowOff>
    </xdr:from>
    <xdr:to>
      <xdr:col>90</xdr:col>
      <xdr:colOff>0</xdr:colOff>
      <xdr:row>134</xdr:row>
      <xdr:rowOff>0</xdr:rowOff>
    </xdr:to>
    <xdr:sp macro="" textlink="">
      <xdr:nvSpPr>
        <xdr:cNvPr id="16" name="Line 2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ShapeType="1"/>
        </xdr:cNvSpPr>
      </xdr:nvSpPr>
      <xdr:spPr bwMode="auto">
        <a:xfrm flipV="1">
          <a:off x="10791825" y="196786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17" name="Line 2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18" name="Line 23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19" name="Line 24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20" name="Line 25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21" name="Line 26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9525</xdr:colOff>
      <xdr:row>134</xdr:row>
      <xdr:rowOff>0</xdr:rowOff>
    </xdr:to>
    <xdr:sp macro="" textlink="">
      <xdr:nvSpPr>
        <xdr:cNvPr id="22" name="Line 27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23" name="Line 28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9525</xdr:colOff>
      <xdr:row>134</xdr:row>
      <xdr:rowOff>0</xdr:rowOff>
    </xdr:to>
    <xdr:sp macro="" textlink="">
      <xdr:nvSpPr>
        <xdr:cNvPr id="24" name="Line 29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25" name="Line 30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26" name="Line 31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27" name="Line 3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28" name="Line 35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29" name="Line 36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30" name="Line 37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31" name="Line 38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32" name="Line 39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33" name="Line 40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34" name="Line 4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35" name="Line 4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36" name="Line 43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37" name="Line 4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38" name="Line 4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39" name="Line 4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40" name="Line 4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41" name="Line 5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9525</xdr:colOff>
      <xdr:row>134</xdr:row>
      <xdr:rowOff>0</xdr:rowOff>
    </xdr:from>
    <xdr:to>
      <xdr:col>90</xdr:col>
      <xdr:colOff>0</xdr:colOff>
      <xdr:row>134</xdr:row>
      <xdr:rowOff>0</xdr:rowOff>
    </xdr:to>
    <xdr:sp macro="" textlink="">
      <xdr:nvSpPr>
        <xdr:cNvPr id="42" name="Line 5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>
          <a:spLocks noChangeShapeType="1"/>
        </xdr:cNvSpPr>
      </xdr:nvSpPr>
      <xdr:spPr bwMode="auto">
        <a:xfrm flipV="1">
          <a:off x="10791825" y="196786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43" name="Line 5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44" name="Line 5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45" name="Line 5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46" name="Line 5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47" name="Line 5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9525</xdr:colOff>
      <xdr:row>134</xdr:row>
      <xdr:rowOff>0</xdr:rowOff>
    </xdr:to>
    <xdr:sp macro="" textlink="">
      <xdr:nvSpPr>
        <xdr:cNvPr id="48" name="Line 5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49" name="Line 5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9525</xdr:colOff>
      <xdr:row>134</xdr:row>
      <xdr:rowOff>0</xdr:rowOff>
    </xdr:to>
    <xdr:sp macro="" textlink="">
      <xdr:nvSpPr>
        <xdr:cNvPr id="50" name="Line 5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51" name="Line 6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52" name="Line 6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53" name="Line 6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54" name="Line 6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55" name="Line 7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56" name="Line 8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57" name="Line 9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58" name="Line 10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59" name="Line 11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60" name="Line 12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61" name="Line 13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62" name="Line 14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63" name="Line 16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64" name="Line 17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65" name="Line 18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66" name="Line 19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67" name="Line 20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9525</xdr:colOff>
      <xdr:row>276</xdr:row>
      <xdr:rowOff>0</xdr:rowOff>
    </xdr:from>
    <xdr:to>
      <xdr:col>90</xdr:col>
      <xdr:colOff>0</xdr:colOff>
      <xdr:row>276</xdr:row>
      <xdr:rowOff>0</xdr:rowOff>
    </xdr:to>
    <xdr:sp macro="" textlink="">
      <xdr:nvSpPr>
        <xdr:cNvPr id="68" name="Line 21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>
          <a:spLocks noChangeShapeType="1"/>
        </xdr:cNvSpPr>
      </xdr:nvSpPr>
      <xdr:spPr bwMode="auto">
        <a:xfrm flipV="1">
          <a:off x="10791825" y="3942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69" name="Line 22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70" name="Line 23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71" name="Line 24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72" name="Line 25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73" name="Line 26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9525</xdr:colOff>
      <xdr:row>276</xdr:row>
      <xdr:rowOff>0</xdr:rowOff>
    </xdr:to>
    <xdr:sp macro="" textlink="">
      <xdr:nvSpPr>
        <xdr:cNvPr id="74" name="Line 27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75" name="Line 28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9525</xdr:colOff>
      <xdr:row>276</xdr:row>
      <xdr:rowOff>0</xdr:rowOff>
    </xdr:to>
    <xdr:sp macro="" textlink="">
      <xdr:nvSpPr>
        <xdr:cNvPr id="76" name="Line 29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77" name="Line 30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78" name="Line 31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79" name="Line 32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80" name="Line 35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81" name="Line 36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82" name="Line 37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83" name="Line 38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84" name="Line 39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85" name="Line 40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86" name="Line 41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87" name="Line 42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88" name="Line 43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89" name="Line 46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90" name="Line 47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91" name="Line 48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92" name="Line 49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93" name="Line 50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9525</xdr:colOff>
      <xdr:row>276</xdr:row>
      <xdr:rowOff>0</xdr:rowOff>
    </xdr:from>
    <xdr:to>
      <xdr:col>90</xdr:col>
      <xdr:colOff>0</xdr:colOff>
      <xdr:row>276</xdr:row>
      <xdr:rowOff>0</xdr:rowOff>
    </xdr:to>
    <xdr:sp macro="" textlink="">
      <xdr:nvSpPr>
        <xdr:cNvPr id="94" name="Line 51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>
          <a:spLocks noChangeShapeType="1"/>
        </xdr:cNvSpPr>
      </xdr:nvSpPr>
      <xdr:spPr bwMode="auto">
        <a:xfrm flipV="1">
          <a:off x="10791825" y="3942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95" name="Line 52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96" name="Line 53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97" name="Line 54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98" name="Line 55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99" name="Line 56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9525</xdr:colOff>
      <xdr:row>276</xdr:row>
      <xdr:rowOff>0</xdr:rowOff>
    </xdr:to>
    <xdr:sp macro="" textlink="">
      <xdr:nvSpPr>
        <xdr:cNvPr id="100" name="Line 57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101" name="Line 58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9525</xdr:colOff>
      <xdr:row>276</xdr:row>
      <xdr:rowOff>0</xdr:rowOff>
    </xdr:to>
    <xdr:sp macro="" textlink="">
      <xdr:nvSpPr>
        <xdr:cNvPr id="102" name="Line 59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103" name="Line 60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104" name="Line 61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105" name="Line 62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103655</xdr:colOff>
      <xdr:row>1</xdr:row>
      <xdr:rowOff>336177</xdr:rowOff>
    </xdr:from>
    <xdr:to>
      <xdr:col>60</xdr:col>
      <xdr:colOff>11206</xdr:colOff>
      <xdr:row>3</xdr:row>
      <xdr:rowOff>268941</xdr:rowOff>
    </xdr:to>
    <xdr:sp macro="" textlink="">
      <xdr:nvSpPr>
        <xdr:cNvPr id="106" name="右矢印 1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/>
      </xdr:nvSpPr>
      <xdr:spPr>
        <a:xfrm>
          <a:off x="6666380" y="517152"/>
          <a:ext cx="774326" cy="542364"/>
        </a:xfrm>
        <a:prstGeom prst="rightArrow">
          <a:avLst/>
        </a:prstGeom>
        <a:solidFill>
          <a:srgbClr val="FF66FF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</xdr:row>
          <xdr:rowOff>0</xdr:rowOff>
        </xdr:from>
        <xdr:to>
          <xdr:col>46</xdr:col>
          <xdr:colOff>47625</xdr:colOff>
          <xdr:row>2</xdr:row>
          <xdr:rowOff>257175</xdr:rowOff>
        </xdr:to>
        <xdr:sp macro="" textlink="">
          <xdr:nvSpPr>
            <xdr:cNvPr id="7169" name="Drop Down 8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3</xdr:row>
          <xdr:rowOff>9525</xdr:rowOff>
        </xdr:from>
        <xdr:to>
          <xdr:col>51</xdr:col>
          <xdr:colOff>38100</xdr:colOff>
          <xdr:row>3</xdr:row>
          <xdr:rowOff>266700</xdr:rowOff>
        </xdr:to>
        <xdr:sp macro="" textlink="">
          <xdr:nvSpPr>
            <xdr:cNvPr id="7170" name="Drop Down 9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2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4" name="Line 8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5" name="Line 9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6" name="Line 10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7" name="Line 1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8" name="Line 1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9" name="Line 1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10" name="Line 1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11" name="Line 16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12" name="Line 17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13" name="Line 18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14" name="Line 19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15" name="Line 20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9525</xdr:colOff>
      <xdr:row>134</xdr:row>
      <xdr:rowOff>0</xdr:rowOff>
    </xdr:from>
    <xdr:to>
      <xdr:col>90</xdr:col>
      <xdr:colOff>0</xdr:colOff>
      <xdr:row>134</xdr:row>
      <xdr:rowOff>0</xdr:rowOff>
    </xdr:to>
    <xdr:sp macro="" textlink="">
      <xdr:nvSpPr>
        <xdr:cNvPr id="16" name="Line 21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ShapeType="1"/>
        </xdr:cNvSpPr>
      </xdr:nvSpPr>
      <xdr:spPr bwMode="auto">
        <a:xfrm flipV="1">
          <a:off x="10791825" y="196786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17" name="Line 22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18" name="Line 23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19" name="Line 24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20" name="Line 25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21" name="Line 26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9525</xdr:colOff>
      <xdr:row>134</xdr:row>
      <xdr:rowOff>0</xdr:rowOff>
    </xdr:to>
    <xdr:sp macro="" textlink="">
      <xdr:nvSpPr>
        <xdr:cNvPr id="22" name="Line 27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23" name="Line 28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9525</xdr:colOff>
      <xdr:row>134</xdr:row>
      <xdr:rowOff>0</xdr:rowOff>
    </xdr:to>
    <xdr:sp macro="" textlink="">
      <xdr:nvSpPr>
        <xdr:cNvPr id="24" name="Line 29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25" name="Line 30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26" name="Line 31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27" name="Line 3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28" name="Line 35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29" name="Line 36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30" name="Line 37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31" name="Line 38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32" name="Line 39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33" name="Line 40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34" name="Line 4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35" name="Line 4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36" name="Line 43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37" name="Line 4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38" name="Line 4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39" name="Line 4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40" name="Line 4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41" name="Line 5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9525</xdr:colOff>
      <xdr:row>134</xdr:row>
      <xdr:rowOff>0</xdr:rowOff>
    </xdr:from>
    <xdr:to>
      <xdr:col>90</xdr:col>
      <xdr:colOff>0</xdr:colOff>
      <xdr:row>134</xdr:row>
      <xdr:rowOff>0</xdr:rowOff>
    </xdr:to>
    <xdr:sp macro="" textlink="">
      <xdr:nvSpPr>
        <xdr:cNvPr id="42" name="Line 5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ShapeType="1"/>
        </xdr:cNvSpPr>
      </xdr:nvSpPr>
      <xdr:spPr bwMode="auto">
        <a:xfrm flipV="1">
          <a:off x="10791825" y="196786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43" name="Line 5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44" name="Line 5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45" name="Line 5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46" name="Line 5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47" name="Line 5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9525</xdr:colOff>
      <xdr:row>134</xdr:row>
      <xdr:rowOff>0</xdr:rowOff>
    </xdr:to>
    <xdr:sp macro="" textlink="">
      <xdr:nvSpPr>
        <xdr:cNvPr id="48" name="Line 5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49" name="Line 5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9525</xdr:colOff>
      <xdr:row>134</xdr:row>
      <xdr:rowOff>0</xdr:rowOff>
    </xdr:to>
    <xdr:sp macro="" textlink="">
      <xdr:nvSpPr>
        <xdr:cNvPr id="50" name="Line 5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51" name="Line 6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52" name="Line 6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53" name="Line 6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54" name="Line 6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55" name="Line 7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56" name="Line 8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57" name="Line 9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58" name="Line 10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59" name="Line 11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60" name="Line 12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61" name="Line 13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62" name="Line 14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63" name="Line 16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64" name="Line 17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65" name="Line 18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66" name="Line 19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67" name="Line 20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9525</xdr:colOff>
      <xdr:row>276</xdr:row>
      <xdr:rowOff>0</xdr:rowOff>
    </xdr:from>
    <xdr:to>
      <xdr:col>90</xdr:col>
      <xdr:colOff>0</xdr:colOff>
      <xdr:row>276</xdr:row>
      <xdr:rowOff>0</xdr:rowOff>
    </xdr:to>
    <xdr:sp macro="" textlink="">
      <xdr:nvSpPr>
        <xdr:cNvPr id="68" name="Line 21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ShapeType="1"/>
        </xdr:cNvSpPr>
      </xdr:nvSpPr>
      <xdr:spPr bwMode="auto">
        <a:xfrm flipV="1">
          <a:off x="10791825" y="3942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69" name="Line 22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70" name="Line 23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71" name="Line 24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72" name="Line 25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73" name="Line 26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9525</xdr:colOff>
      <xdr:row>276</xdr:row>
      <xdr:rowOff>0</xdr:rowOff>
    </xdr:to>
    <xdr:sp macro="" textlink="">
      <xdr:nvSpPr>
        <xdr:cNvPr id="74" name="Line 27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75" name="Line 28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9525</xdr:colOff>
      <xdr:row>276</xdr:row>
      <xdr:rowOff>0</xdr:rowOff>
    </xdr:to>
    <xdr:sp macro="" textlink="">
      <xdr:nvSpPr>
        <xdr:cNvPr id="76" name="Line 29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77" name="Line 30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78" name="Line 31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79" name="Line 32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80" name="Line 35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81" name="Line 36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82" name="Line 37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83" name="Line 38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84" name="Line 39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85" name="Line 40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86" name="Line 41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87" name="Line 42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88" name="Line 43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89" name="Line 46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90" name="Line 47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91" name="Line 48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92" name="Line 49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93" name="Line 50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9525</xdr:colOff>
      <xdr:row>276</xdr:row>
      <xdr:rowOff>0</xdr:rowOff>
    </xdr:from>
    <xdr:to>
      <xdr:col>90</xdr:col>
      <xdr:colOff>0</xdr:colOff>
      <xdr:row>276</xdr:row>
      <xdr:rowOff>0</xdr:rowOff>
    </xdr:to>
    <xdr:sp macro="" textlink="">
      <xdr:nvSpPr>
        <xdr:cNvPr id="94" name="Line 51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ShapeType="1"/>
        </xdr:cNvSpPr>
      </xdr:nvSpPr>
      <xdr:spPr bwMode="auto">
        <a:xfrm flipV="1">
          <a:off x="10791825" y="3942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95" name="Line 52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96" name="Line 53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97" name="Line 54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98" name="Line 55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99" name="Line 56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9525</xdr:colOff>
      <xdr:row>276</xdr:row>
      <xdr:rowOff>0</xdr:rowOff>
    </xdr:to>
    <xdr:sp macro="" textlink="">
      <xdr:nvSpPr>
        <xdr:cNvPr id="100" name="Line 57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101" name="Line 58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9525</xdr:colOff>
      <xdr:row>276</xdr:row>
      <xdr:rowOff>0</xdr:rowOff>
    </xdr:to>
    <xdr:sp macro="" textlink="">
      <xdr:nvSpPr>
        <xdr:cNvPr id="102" name="Line 59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103" name="Line 60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104" name="Line 61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105" name="Line 62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103655</xdr:colOff>
      <xdr:row>1</xdr:row>
      <xdr:rowOff>336177</xdr:rowOff>
    </xdr:from>
    <xdr:to>
      <xdr:col>60</xdr:col>
      <xdr:colOff>11206</xdr:colOff>
      <xdr:row>3</xdr:row>
      <xdr:rowOff>268941</xdr:rowOff>
    </xdr:to>
    <xdr:sp macro="" textlink="">
      <xdr:nvSpPr>
        <xdr:cNvPr id="106" name="右矢印 1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/>
      </xdr:nvSpPr>
      <xdr:spPr>
        <a:xfrm>
          <a:off x="6666380" y="517152"/>
          <a:ext cx="774326" cy="542364"/>
        </a:xfrm>
        <a:prstGeom prst="rightArrow">
          <a:avLst/>
        </a:prstGeom>
        <a:solidFill>
          <a:srgbClr val="FF66FF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</xdr:row>
          <xdr:rowOff>0</xdr:rowOff>
        </xdr:from>
        <xdr:to>
          <xdr:col>46</xdr:col>
          <xdr:colOff>47625</xdr:colOff>
          <xdr:row>2</xdr:row>
          <xdr:rowOff>257175</xdr:rowOff>
        </xdr:to>
        <xdr:sp macro="" textlink="">
          <xdr:nvSpPr>
            <xdr:cNvPr id="8193" name="Drop Down 8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3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3</xdr:row>
          <xdr:rowOff>9525</xdr:rowOff>
        </xdr:from>
        <xdr:to>
          <xdr:col>51</xdr:col>
          <xdr:colOff>38100</xdr:colOff>
          <xdr:row>3</xdr:row>
          <xdr:rowOff>266700</xdr:rowOff>
        </xdr:to>
        <xdr:sp macro="" textlink="">
          <xdr:nvSpPr>
            <xdr:cNvPr id="8194" name="Drop Down 9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3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4" name="Line 8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5" name="Line 9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6" name="Line 1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7" name="Line 1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8" name="Line 1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9" name="Line 1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10" name="Line 14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11" name="Line 16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12" name="Line 17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13" name="Line 18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14" name="Line 19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15" name="Line 20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9525</xdr:colOff>
      <xdr:row>134</xdr:row>
      <xdr:rowOff>0</xdr:rowOff>
    </xdr:from>
    <xdr:to>
      <xdr:col>90</xdr:col>
      <xdr:colOff>0</xdr:colOff>
      <xdr:row>134</xdr:row>
      <xdr:rowOff>0</xdr:rowOff>
    </xdr:to>
    <xdr:sp macro="" textlink="">
      <xdr:nvSpPr>
        <xdr:cNvPr id="16" name="Line 2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 flipV="1">
          <a:off x="10791825" y="196786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17" name="Line 2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18" name="Line 23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19" name="Line 24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20" name="Line 25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21" name="Line 26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9525</xdr:colOff>
      <xdr:row>134</xdr:row>
      <xdr:rowOff>0</xdr:rowOff>
    </xdr:to>
    <xdr:sp macro="" textlink="">
      <xdr:nvSpPr>
        <xdr:cNvPr id="22" name="Line 27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23" name="Line 28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9525</xdr:colOff>
      <xdr:row>134</xdr:row>
      <xdr:rowOff>0</xdr:rowOff>
    </xdr:to>
    <xdr:sp macro="" textlink="">
      <xdr:nvSpPr>
        <xdr:cNvPr id="24" name="Line 29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25" name="Line 30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26" name="Line 3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27" name="Line 3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28" name="Line 35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29" name="Line 36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30" name="Line 37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31" name="Line 38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32" name="Line 39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33" name="Line 40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34" name="Line 4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35" name="Line 4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36" name="Line 4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37" name="Line 4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38" name="Line 4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39" name="Line 4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40" name="Line 4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41" name="Line 5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9525</xdr:colOff>
      <xdr:row>134</xdr:row>
      <xdr:rowOff>0</xdr:rowOff>
    </xdr:from>
    <xdr:to>
      <xdr:col>90</xdr:col>
      <xdr:colOff>0</xdr:colOff>
      <xdr:row>134</xdr:row>
      <xdr:rowOff>0</xdr:rowOff>
    </xdr:to>
    <xdr:sp macro="" textlink="">
      <xdr:nvSpPr>
        <xdr:cNvPr id="42" name="Line 5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>
          <a:spLocks noChangeShapeType="1"/>
        </xdr:cNvSpPr>
      </xdr:nvSpPr>
      <xdr:spPr bwMode="auto">
        <a:xfrm flipV="1">
          <a:off x="10791825" y="196786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43" name="Line 5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44" name="Line 5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45" name="Line 5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46" name="Line 5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47" name="Line 5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9525</xdr:colOff>
      <xdr:row>134</xdr:row>
      <xdr:rowOff>0</xdr:rowOff>
    </xdr:to>
    <xdr:sp macro="" textlink="">
      <xdr:nvSpPr>
        <xdr:cNvPr id="48" name="Line 5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134</xdr:row>
      <xdr:rowOff>0</xdr:rowOff>
    </xdr:from>
    <xdr:to>
      <xdr:col>28</xdr:col>
      <xdr:colOff>0</xdr:colOff>
      <xdr:row>134</xdr:row>
      <xdr:rowOff>0</xdr:rowOff>
    </xdr:to>
    <xdr:sp macro="" textlink="">
      <xdr:nvSpPr>
        <xdr:cNvPr id="49" name="Line 5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>
          <a:spLocks noChangeShapeType="1"/>
        </xdr:cNvSpPr>
      </xdr:nvSpPr>
      <xdr:spPr bwMode="auto">
        <a:xfrm flipV="1">
          <a:off x="1857375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134</xdr:row>
      <xdr:rowOff>0</xdr:rowOff>
    </xdr:from>
    <xdr:to>
      <xdr:col>28</xdr:col>
      <xdr:colOff>9525</xdr:colOff>
      <xdr:row>134</xdr:row>
      <xdr:rowOff>0</xdr:rowOff>
    </xdr:to>
    <xdr:sp macro="" textlink="">
      <xdr:nvSpPr>
        <xdr:cNvPr id="50" name="Line 5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>
          <a:spLocks noChangeShapeType="1"/>
        </xdr:cNvSpPr>
      </xdr:nvSpPr>
      <xdr:spPr bwMode="auto">
        <a:xfrm flipV="1">
          <a:off x="1866900" y="196786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51" name="Line 6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52" name="Line 6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134</xdr:row>
      <xdr:rowOff>0</xdr:rowOff>
    </xdr:from>
    <xdr:to>
      <xdr:col>107</xdr:col>
      <xdr:colOff>0</xdr:colOff>
      <xdr:row>134</xdr:row>
      <xdr:rowOff>0</xdr:rowOff>
    </xdr:to>
    <xdr:sp macro="" textlink="">
      <xdr:nvSpPr>
        <xdr:cNvPr id="53" name="Line 6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>
          <a:spLocks noChangeShapeType="1"/>
        </xdr:cNvSpPr>
      </xdr:nvSpPr>
      <xdr:spPr bwMode="auto">
        <a:xfrm flipV="1">
          <a:off x="12515850" y="196786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54" name="Line 6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55" name="Line 7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56" name="Line 8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57" name="Line 9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58" name="Line 1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59" name="Line 11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60" name="Line 12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61" name="Line 13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62" name="Line 14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63" name="Line 16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64" name="Line 17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65" name="Line 18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66" name="Line 19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67" name="Line 20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9525</xdr:colOff>
      <xdr:row>276</xdr:row>
      <xdr:rowOff>0</xdr:rowOff>
    </xdr:from>
    <xdr:to>
      <xdr:col>90</xdr:col>
      <xdr:colOff>0</xdr:colOff>
      <xdr:row>276</xdr:row>
      <xdr:rowOff>0</xdr:rowOff>
    </xdr:to>
    <xdr:sp macro="" textlink="">
      <xdr:nvSpPr>
        <xdr:cNvPr id="68" name="Line 21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>
          <a:spLocks noChangeShapeType="1"/>
        </xdr:cNvSpPr>
      </xdr:nvSpPr>
      <xdr:spPr bwMode="auto">
        <a:xfrm flipV="1">
          <a:off x="10791825" y="3942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69" name="Line 22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70" name="Line 23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71" name="Line 24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72" name="Line 25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73" name="Line 26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9525</xdr:colOff>
      <xdr:row>276</xdr:row>
      <xdr:rowOff>0</xdr:rowOff>
    </xdr:to>
    <xdr:sp macro="" textlink="">
      <xdr:nvSpPr>
        <xdr:cNvPr id="74" name="Line 27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75" name="Line 28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9525</xdr:colOff>
      <xdr:row>276</xdr:row>
      <xdr:rowOff>0</xdr:rowOff>
    </xdr:to>
    <xdr:sp macro="" textlink="">
      <xdr:nvSpPr>
        <xdr:cNvPr id="76" name="Line 29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77" name="Line 30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78" name="Line 31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79" name="Line 32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80" name="Line 3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81" name="Line 36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82" name="Line 37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83" name="Line 38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84" name="Line 39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85" name="Line 40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86" name="Line 41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87" name="Line 42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88" name="Line 43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89" name="Line 46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90" name="Line 47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91" name="Line 48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92" name="Line 49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93" name="Line 50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9525</xdr:colOff>
      <xdr:row>276</xdr:row>
      <xdr:rowOff>0</xdr:rowOff>
    </xdr:from>
    <xdr:to>
      <xdr:col>90</xdr:col>
      <xdr:colOff>0</xdr:colOff>
      <xdr:row>276</xdr:row>
      <xdr:rowOff>0</xdr:rowOff>
    </xdr:to>
    <xdr:sp macro="" textlink="">
      <xdr:nvSpPr>
        <xdr:cNvPr id="94" name="Line 51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>
          <a:spLocks noChangeShapeType="1"/>
        </xdr:cNvSpPr>
      </xdr:nvSpPr>
      <xdr:spPr bwMode="auto">
        <a:xfrm flipV="1">
          <a:off x="10791825" y="3942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95" name="Line 52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96" name="Line 5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97" name="Line 5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98" name="Line 55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99" name="Line 56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9525</xdr:colOff>
      <xdr:row>276</xdr:row>
      <xdr:rowOff>0</xdr:rowOff>
    </xdr:to>
    <xdr:sp macro="" textlink="">
      <xdr:nvSpPr>
        <xdr:cNvPr id="100" name="Line 57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276</xdr:row>
      <xdr:rowOff>0</xdr:rowOff>
    </xdr:from>
    <xdr:to>
      <xdr:col>28</xdr:col>
      <xdr:colOff>0</xdr:colOff>
      <xdr:row>276</xdr:row>
      <xdr:rowOff>0</xdr:rowOff>
    </xdr:to>
    <xdr:sp macro="" textlink="">
      <xdr:nvSpPr>
        <xdr:cNvPr id="101" name="Line 58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>
          <a:spLocks noChangeShapeType="1"/>
        </xdr:cNvSpPr>
      </xdr:nvSpPr>
      <xdr:spPr bwMode="auto">
        <a:xfrm flipV="1">
          <a:off x="1857375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276</xdr:row>
      <xdr:rowOff>0</xdr:rowOff>
    </xdr:from>
    <xdr:to>
      <xdr:col>28</xdr:col>
      <xdr:colOff>9525</xdr:colOff>
      <xdr:row>276</xdr:row>
      <xdr:rowOff>0</xdr:rowOff>
    </xdr:to>
    <xdr:sp macro="" textlink="">
      <xdr:nvSpPr>
        <xdr:cNvPr id="102" name="Line 59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>
          <a:spLocks noChangeShapeType="1"/>
        </xdr:cNvSpPr>
      </xdr:nvSpPr>
      <xdr:spPr bwMode="auto">
        <a:xfrm flipV="1">
          <a:off x="1866900" y="39423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103" name="Line 60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104" name="Line 61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276</xdr:row>
      <xdr:rowOff>0</xdr:rowOff>
    </xdr:from>
    <xdr:to>
      <xdr:col>107</xdr:col>
      <xdr:colOff>0</xdr:colOff>
      <xdr:row>276</xdr:row>
      <xdr:rowOff>0</xdr:rowOff>
    </xdr:to>
    <xdr:sp macro="" textlink="">
      <xdr:nvSpPr>
        <xdr:cNvPr id="105" name="Line 62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>
          <a:spLocks noChangeShapeType="1"/>
        </xdr:cNvSpPr>
      </xdr:nvSpPr>
      <xdr:spPr bwMode="auto">
        <a:xfrm flipV="1">
          <a:off x="12515850" y="394239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103655</xdr:colOff>
      <xdr:row>1</xdr:row>
      <xdr:rowOff>336177</xdr:rowOff>
    </xdr:from>
    <xdr:to>
      <xdr:col>60</xdr:col>
      <xdr:colOff>11206</xdr:colOff>
      <xdr:row>3</xdr:row>
      <xdr:rowOff>268941</xdr:rowOff>
    </xdr:to>
    <xdr:sp macro="" textlink="">
      <xdr:nvSpPr>
        <xdr:cNvPr id="106" name="右矢印 1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/>
      </xdr:nvSpPr>
      <xdr:spPr>
        <a:xfrm>
          <a:off x="6666380" y="517152"/>
          <a:ext cx="774326" cy="542364"/>
        </a:xfrm>
        <a:prstGeom prst="rightArrow">
          <a:avLst/>
        </a:prstGeom>
        <a:solidFill>
          <a:srgbClr val="FF66FF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</xdr:row>
          <xdr:rowOff>0</xdr:rowOff>
        </xdr:from>
        <xdr:to>
          <xdr:col>46</xdr:col>
          <xdr:colOff>47625</xdr:colOff>
          <xdr:row>2</xdr:row>
          <xdr:rowOff>257175</xdr:rowOff>
        </xdr:to>
        <xdr:sp macro="" textlink="">
          <xdr:nvSpPr>
            <xdr:cNvPr id="9217" name="Drop Down 8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4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3</xdr:row>
          <xdr:rowOff>9525</xdr:rowOff>
        </xdr:from>
        <xdr:to>
          <xdr:col>51</xdr:col>
          <xdr:colOff>38100</xdr:colOff>
          <xdr:row>3</xdr:row>
          <xdr:rowOff>266700</xdr:rowOff>
        </xdr:to>
        <xdr:sp macro="" textlink="">
          <xdr:nvSpPr>
            <xdr:cNvPr id="9218" name="Drop Down 9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4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3.xml" />
  <Relationship Id="rId13" Type="http://schemas.openxmlformats.org/officeDocument/2006/relationships/ctrlProp" Target="../ctrlProps/ctrlProp8.xml" />
  <Relationship Id="rId18" Type="http://schemas.openxmlformats.org/officeDocument/2006/relationships/ctrlProp" Target="../ctrlProps/ctrlProp13.xml" />
  <Relationship Id="rId3" Type="http://schemas.openxmlformats.org/officeDocument/2006/relationships/printerSettings" Target="../printerSettings/printerSettings1.bin" />
  <Relationship Id="rId7" Type="http://schemas.openxmlformats.org/officeDocument/2006/relationships/ctrlProp" Target="../ctrlProps/ctrlProp2.xml" />
  <Relationship Id="rId12" Type="http://schemas.openxmlformats.org/officeDocument/2006/relationships/ctrlProp" Target="../ctrlProps/ctrlProp7.xml" />
  <Relationship Id="rId17" Type="http://schemas.openxmlformats.org/officeDocument/2006/relationships/ctrlProp" Target="../ctrlProps/ctrlProp12.xml" />
  <Relationship Id="rId2" Type="http://schemas.openxmlformats.org/officeDocument/2006/relationships/hyperlink" Target="http://www.houjin-bangou.nta.go.jp/" TargetMode="External" />
  <Relationship Id="rId16" Type="http://schemas.openxmlformats.org/officeDocument/2006/relationships/ctrlProp" Target="../ctrlProps/ctrlProp11.xml" />
  <Relationship Id="rId20" Type="http://schemas.openxmlformats.org/officeDocument/2006/relationships/comments" Target="../comments1.xml" />
  <Relationship Id="rId1" Type="http://schemas.openxmlformats.org/officeDocument/2006/relationships/hyperlink" Target="http://www.houjin-bangou.nta.go.jp/" TargetMode="External" />
  <Relationship Id="rId6" Type="http://schemas.openxmlformats.org/officeDocument/2006/relationships/ctrlProp" Target="../ctrlProps/ctrlProp1.xml" />
  <Relationship Id="rId11" Type="http://schemas.openxmlformats.org/officeDocument/2006/relationships/ctrlProp" Target="../ctrlProps/ctrlProp6.xml" />
  <Relationship Id="rId5" Type="http://schemas.openxmlformats.org/officeDocument/2006/relationships/vmlDrawing" Target="../drawings/vmlDrawing1.vml" />
  <Relationship Id="rId15" Type="http://schemas.openxmlformats.org/officeDocument/2006/relationships/ctrlProp" Target="../ctrlProps/ctrlProp10.xml" />
  <Relationship Id="rId10" Type="http://schemas.openxmlformats.org/officeDocument/2006/relationships/ctrlProp" Target="../ctrlProps/ctrlProp5.xml" />
  <Relationship Id="rId19" Type="http://schemas.openxmlformats.org/officeDocument/2006/relationships/ctrlProp" Target="../ctrlProps/ctrlProp14.xml" />
  <Relationship Id="rId4" Type="http://schemas.openxmlformats.org/officeDocument/2006/relationships/drawing" Target="../drawings/drawing1.xml" />
  <Relationship Id="rId9" Type="http://schemas.openxmlformats.org/officeDocument/2006/relationships/ctrlProp" Target="../ctrlProps/ctrlProp4.xml" />
  <Relationship Id="rId14" Type="http://schemas.openxmlformats.org/officeDocument/2006/relationships/ctrlProp" Target="../ctrlProps/ctrlProp9.xml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5" Type="http://schemas.openxmlformats.org/officeDocument/2006/relationships/ctrlProp" Target="../ctrlProps/ctrlProp16.xml" />
  <Relationship Id="rId4" Type="http://schemas.openxmlformats.org/officeDocument/2006/relationships/ctrlProp" Target="../ctrlProps/ctrlProp15.xml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  <Relationship Id="rId5" Type="http://schemas.openxmlformats.org/officeDocument/2006/relationships/ctrlProp" Target="../ctrlProps/ctrlProp18.xml" />
  <Relationship Id="rId4" Type="http://schemas.openxmlformats.org/officeDocument/2006/relationships/ctrlProp" Target="../ctrlProps/ctrlProp17.xml" />
</Relationships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4.vml" /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  <Relationship Id="rId5" Type="http://schemas.openxmlformats.org/officeDocument/2006/relationships/ctrlProp" Target="../ctrlProps/ctrlProp20.xml" />
  <Relationship Id="rId4" Type="http://schemas.openxmlformats.org/officeDocument/2006/relationships/ctrlProp" Target="../ctrlProps/ctrlProp19.xml" />
</Relationships>
</file>

<file path=xl/worksheets/_rels/sheet5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5.vml" /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5.bin" />
  <Relationship Id="rId5" Type="http://schemas.openxmlformats.org/officeDocument/2006/relationships/ctrlProp" Target="../ctrlProps/ctrlProp22.xml" />
  <Relationship Id="rId4" Type="http://schemas.openxmlformats.org/officeDocument/2006/relationships/ctrlProp" Target="../ctrlProps/ctrlProp21.xml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C345"/>
  <sheetViews>
    <sheetView showGridLines="0" tabSelected="1" zoomScaleNormal="100" zoomScaleSheetLayoutView="85" workbookViewId="0">
      <pane ySplit="5" topLeftCell="A6" activePane="bottomLeft" state="frozen"/>
      <selection pane="bottomLeft" activeCell="AK222" sqref="AK222:AQ222"/>
    </sheetView>
  </sheetViews>
  <sheetFormatPr defaultColWidth="1.625" defaultRowHeight="8.1" customHeight="1"/>
  <cols>
    <col min="1" max="80" width="1.625" style="114" customWidth="1"/>
    <col min="81" max="81" width="1.75" style="114" customWidth="1"/>
    <col min="82" max="116" width="1.625" style="114" customWidth="1"/>
    <col min="117" max="117" width="1.875" style="114" customWidth="1"/>
    <col min="118" max="122" width="1.625" style="114"/>
    <col min="123" max="132" width="1.5" style="295" customWidth="1"/>
    <col min="133" max="133" width="1.625" style="295"/>
    <col min="134" max="16384" width="1.625" style="114"/>
  </cols>
  <sheetData>
    <row r="1" spans="1:121" ht="13.5" customHeight="1">
      <c r="A1" s="295"/>
      <c r="B1" s="1107"/>
      <c r="C1" s="1108"/>
      <c r="D1" s="1108"/>
      <c r="E1" s="1108"/>
      <c r="F1" s="1108"/>
      <c r="G1" s="1108"/>
      <c r="H1" s="1108"/>
      <c r="I1" s="1108"/>
      <c r="J1" s="1108"/>
      <c r="K1" s="1108"/>
      <c r="L1" s="1108"/>
      <c r="M1" s="1108"/>
      <c r="N1" s="1108"/>
      <c r="O1" s="1108"/>
      <c r="P1" s="1108"/>
      <c r="Q1" s="1108"/>
      <c r="R1" s="1108"/>
      <c r="S1" s="1108"/>
      <c r="T1" s="1108"/>
      <c r="U1" s="1108"/>
      <c r="V1" s="1108"/>
      <c r="W1" s="1108"/>
      <c r="AA1" s="467" t="s">
        <v>14166</v>
      </c>
      <c r="AB1" s="468"/>
      <c r="AC1" s="468"/>
      <c r="AD1" s="468"/>
      <c r="AE1" s="468"/>
      <c r="AF1" s="468"/>
      <c r="AG1" s="468"/>
      <c r="AH1" s="468"/>
      <c r="AI1" s="468"/>
      <c r="AJ1" s="468"/>
      <c r="AK1" s="468"/>
      <c r="AL1" s="468"/>
      <c r="AM1" s="468"/>
      <c r="AN1" s="468"/>
      <c r="AO1" s="468"/>
      <c r="AP1" s="468"/>
      <c r="AQ1" s="468"/>
      <c r="AR1" s="468"/>
      <c r="AS1" s="468"/>
      <c r="AT1" s="468"/>
      <c r="AU1" s="468"/>
      <c r="AV1" s="468"/>
      <c r="AW1" s="468"/>
      <c r="AX1" s="468"/>
      <c r="AY1" s="468"/>
      <c r="AZ1" s="468"/>
      <c r="BA1" s="468"/>
      <c r="BB1" s="468"/>
      <c r="BC1" s="468"/>
      <c r="BD1" s="468"/>
      <c r="BE1" s="468"/>
      <c r="BF1" s="468"/>
      <c r="BG1" s="468"/>
      <c r="BH1" s="468"/>
      <c r="BI1" s="468"/>
      <c r="BJ1" s="468"/>
      <c r="BK1" s="468"/>
      <c r="BL1" s="468"/>
      <c r="BM1" s="468"/>
      <c r="BN1" s="468"/>
      <c r="BO1" s="468"/>
      <c r="BP1" s="468"/>
      <c r="BQ1" s="468"/>
      <c r="BR1" s="468"/>
      <c r="BS1" s="468"/>
      <c r="BZ1" s="521"/>
      <c r="CA1" s="521"/>
      <c r="CB1" s="521"/>
      <c r="CC1" s="521"/>
      <c r="CD1" s="521"/>
      <c r="CE1" s="521"/>
      <c r="CF1" s="521"/>
    </row>
    <row r="2" spans="1:121" ht="27.75" customHeight="1">
      <c r="A2" s="295"/>
      <c r="B2" s="1108"/>
      <c r="C2" s="1108"/>
      <c r="D2" s="1108"/>
      <c r="E2" s="1108"/>
      <c r="F2" s="1108"/>
      <c r="G2" s="1108"/>
      <c r="H2" s="1108"/>
      <c r="I2" s="1108"/>
      <c r="J2" s="1108"/>
      <c r="K2" s="1108"/>
      <c r="L2" s="1108"/>
      <c r="M2" s="1108"/>
      <c r="N2" s="1108"/>
      <c r="O2" s="1108"/>
      <c r="P2" s="1108"/>
      <c r="Q2" s="1108"/>
      <c r="R2" s="1108"/>
      <c r="S2" s="1108"/>
      <c r="T2" s="1108"/>
      <c r="U2" s="1108"/>
      <c r="V2" s="1108"/>
      <c r="W2" s="1108"/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8"/>
      <c r="AL2" s="468"/>
      <c r="AM2" s="468"/>
      <c r="AN2" s="468"/>
      <c r="AO2" s="468"/>
      <c r="AP2" s="468"/>
      <c r="AQ2" s="468"/>
      <c r="AR2" s="468"/>
      <c r="AS2" s="468"/>
      <c r="AT2" s="468"/>
      <c r="AU2" s="468"/>
      <c r="AV2" s="468"/>
      <c r="AW2" s="468"/>
      <c r="AX2" s="468"/>
      <c r="AY2" s="468"/>
      <c r="AZ2" s="468"/>
      <c r="BA2" s="468"/>
      <c r="BB2" s="468"/>
      <c r="BC2" s="468"/>
      <c r="BD2" s="468"/>
      <c r="BE2" s="468"/>
      <c r="BF2" s="468"/>
      <c r="BG2" s="468"/>
      <c r="BH2" s="468"/>
      <c r="BI2" s="468"/>
      <c r="BJ2" s="468"/>
      <c r="BK2" s="468"/>
      <c r="BL2" s="468"/>
      <c r="BM2" s="468"/>
      <c r="BN2" s="468"/>
      <c r="BO2" s="468"/>
      <c r="BP2" s="468"/>
      <c r="BQ2" s="468"/>
      <c r="BR2" s="468"/>
      <c r="BS2" s="468"/>
      <c r="BZ2" s="522"/>
      <c r="CA2" s="522"/>
      <c r="CB2" s="522"/>
      <c r="CC2" s="522"/>
      <c r="CD2" s="522"/>
      <c r="CE2" s="522"/>
      <c r="CF2" s="522"/>
    </row>
    <row r="3" spans="1:121" ht="21.75" customHeight="1">
      <c r="A3" s="295"/>
      <c r="B3" s="1118" t="s">
        <v>8472</v>
      </c>
      <c r="C3" s="1118"/>
      <c r="D3" s="1118"/>
      <c r="E3" s="1118" t="s">
        <v>8473</v>
      </c>
      <c r="F3" s="1118"/>
      <c r="G3" s="1118"/>
      <c r="H3" s="1118" t="s">
        <v>8474</v>
      </c>
      <c r="I3" s="1118"/>
      <c r="J3" s="1118"/>
      <c r="K3" s="1118"/>
      <c r="L3" s="294"/>
      <c r="M3" s="1118" t="s">
        <v>8475</v>
      </c>
      <c r="N3" s="1118"/>
      <c r="O3" s="1118"/>
      <c r="P3" s="1118" t="s">
        <v>8476</v>
      </c>
      <c r="Q3" s="1118"/>
      <c r="R3" s="1118"/>
      <c r="S3" s="1118"/>
      <c r="T3" s="294"/>
      <c r="U3" s="1118" t="s">
        <v>8477</v>
      </c>
      <c r="V3" s="1118"/>
      <c r="W3" s="1118"/>
      <c r="AA3" s="115" t="s">
        <v>8478</v>
      </c>
      <c r="AB3" s="116"/>
      <c r="AC3" s="117"/>
      <c r="AD3" s="117"/>
      <c r="AE3" s="117"/>
      <c r="AF3" s="117"/>
      <c r="AG3" s="117"/>
      <c r="AH3" s="117"/>
      <c r="AI3" s="118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469" t="s">
        <v>8479</v>
      </c>
      <c r="BK3" s="470"/>
      <c r="BL3" s="470"/>
      <c r="BM3" s="470"/>
      <c r="BN3" s="470"/>
      <c r="BO3" s="470"/>
      <c r="BP3" s="470"/>
      <c r="BQ3" s="470"/>
      <c r="BR3" s="470"/>
      <c r="BS3" s="471"/>
      <c r="BZ3" s="496" t="s">
        <v>8475</v>
      </c>
      <c r="CA3" s="496"/>
      <c r="CB3" s="496"/>
      <c r="CC3" s="496" t="s">
        <v>8476</v>
      </c>
      <c r="CD3" s="496"/>
      <c r="CE3" s="496"/>
      <c r="CF3" s="496"/>
    </row>
    <row r="4" spans="1:121" ht="21.75" customHeight="1">
      <c r="A4" s="295"/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294"/>
      <c r="M4" s="519"/>
      <c r="N4" s="519"/>
      <c r="O4" s="519"/>
      <c r="P4" s="520"/>
      <c r="Q4" s="520"/>
      <c r="R4" s="520"/>
      <c r="S4" s="520"/>
      <c r="T4" s="294"/>
      <c r="U4" s="496"/>
      <c r="V4" s="496"/>
      <c r="W4" s="496"/>
      <c r="AA4" s="116" t="s">
        <v>8480</v>
      </c>
      <c r="AB4" s="116"/>
      <c r="AC4" s="117"/>
      <c r="AD4" s="117"/>
      <c r="AE4" s="117"/>
      <c r="AF4" s="117"/>
      <c r="AG4" s="117"/>
      <c r="AH4" s="117"/>
      <c r="AI4" s="118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472" t="str">
        <f>Code!AF3</f>
        <v/>
      </c>
      <c r="BK4" s="473"/>
      <c r="BL4" s="473"/>
      <c r="BM4" s="473"/>
      <c r="BN4" s="473"/>
      <c r="BO4" s="473"/>
      <c r="BP4" s="473"/>
      <c r="BQ4" s="473"/>
      <c r="BR4" s="473"/>
      <c r="BS4" s="474"/>
      <c r="BZ4" s="519"/>
      <c r="CA4" s="519"/>
      <c r="CB4" s="519"/>
      <c r="CC4" s="520"/>
      <c r="CD4" s="520"/>
      <c r="CE4" s="520"/>
      <c r="CF4" s="520"/>
    </row>
    <row r="5" spans="1:121" ht="8.1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</row>
    <row r="7" spans="1:121" ht="8.1" customHeight="1" thickBot="1">
      <c r="DH7" s="119"/>
      <c r="DI7" s="120"/>
      <c r="DJ7" s="120"/>
      <c r="DK7" s="120"/>
      <c r="DL7" s="120"/>
      <c r="DM7" s="120"/>
      <c r="DN7" s="120"/>
      <c r="DO7" s="120"/>
      <c r="DP7" s="120"/>
      <c r="DQ7" s="120"/>
    </row>
    <row r="8" spans="1:121" ht="27" thickTop="1" thickBot="1">
      <c r="C8" s="121" t="s">
        <v>170</v>
      </c>
      <c r="L8" s="122" t="s">
        <v>171</v>
      </c>
      <c r="BE8" s="123" t="s">
        <v>172</v>
      </c>
      <c r="BR8" s="124"/>
      <c r="DH8" s="536" t="s">
        <v>0</v>
      </c>
      <c r="DI8" s="537"/>
      <c r="DJ8" s="537"/>
      <c r="DK8" s="537"/>
      <c r="DL8" s="537"/>
      <c r="DM8" s="537"/>
      <c r="DN8" s="537"/>
      <c r="DO8" s="537"/>
      <c r="DP8" s="537"/>
      <c r="DQ8" s="538"/>
    </row>
    <row r="9" spans="1:121" ht="8.1" customHeight="1" thickTop="1" thickBot="1">
      <c r="DH9" s="120"/>
      <c r="DI9" s="120"/>
      <c r="DJ9" s="120"/>
      <c r="DK9" s="120"/>
      <c r="DL9" s="120"/>
      <c r="DM9" s="120"/>
      <c r="DN9" s="120"/>
      <c r="DO9" s="120"/>
      <c r="DP9" s="120"/>
      <c r="DQ9" s="120"/>
    </row>
    <row r="10" spans="1:121" ht="8.1" customHeight="1">
      <c r="T10" s="119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803" t="s">
        <v>2</v>
      </c>
      <c r="AN10" s="996"/>
      <c r="AO10" s="996"/>
      <c r="AP10" s="996"/>
      <c r="AQ10" s="996"/>
      <c r="AR10" s="996"/>
      <c r="AS10" s="996"/>
      <c r="AT10" s="996"/>
      <c r="AU10" s="997"/>
      <c r="AV10" s="126"/>
      <c r="AW10" s="126"/>
      <c r="AX10" s="126"/>
      <c r="AY10" s="126"/>
      <c r="AZ10" s="126"/>
      <c r="BA10" s="126"/>
      <c r="BB10" s="127"/>
    </row>
    <row r="11" spans="1:121" ht="8.1" customHeight="1">
      <c r="C11" s="513" t="s">
        <v>1</v>
      </c>
      <c r="D11" s="513"/>
      <c r="E11" s="513"/>
      <c r="F11" s="513"/>
      <c r="G11" s="513"/>
      <c r="H11" s="513"/>
      <c r="I11" s="513"/>
      <c r="J11" s="513"/>
      <c r="K11" s="513"/>
      <c r="T11" s="119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864"/>
      <c r="AN11" s="852"/>
      <c r="AO11" s="852"/>
      <c r="AP11" s="852"/>
      <c r="AQ11" s="852"/>
      <c r="AR11" s="852"/>
      <c r="AS11" s="852"/>
      <c r="AT11" s="852"/>
      <c r="AU11" s="854"/>
      <c r="AV11" s="119"/>
      <c r="AW11" s="119"/>
      <c r="AX11" s="119"/>
      <c r="AY11" s="119"/>
      <c r="AZ11" s="119"/>
      <c r="BA11" s="119"/>
      <c r="BB11" s="128"/>
    </row>
    <row r="12" spans="1:121" ht="8.1" customHeight="1" thickBot="1">
      <c r="C12" s="513"/>
      <c r="D12" s="513"/>
      <c r="E12" s="513"/>
      <c r="F12" s="513"/>
      <c r="G12" s="513"/>
      <c r="H12" s="513"/>
      <c r="I12" s="513"/>
      <c r="J12" s="513"/>
      <c r="K12" s="513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998"/>
      <c r="AN12" s="889"/>
      <c r="AO12" s="889"/>
      <c r="AP12" s="889"/>
      <c r="AQ12" s="889"/>
      <c r="AR12" s="889"/>
      <c r="AS12" s="889"/>
      <c r="AT12" s="889"/>
      <c r="AU12" s="999"/>
      <c r="AV12" s="130"/>
      <c r="AW12" s="130"/>
      <c r="AX12" s="130"/>
      <c r="AY12" s="130"/>
      <c r="AZ12" s="130"/>
      <c r="BA12" s="130"/>
      <c r="BB12" s="450"/>
      <c r="BC12" s="509" t="s">
        <v>336</v>
      </c>
      <c r="BD12" s="505"/>
      <c r="BE12" s="505"/>
      <c r="BF12" s="505"/>
      <c r="BG12" s="505"/>
      <c r="BH12" s="505"/>
      <c r="BI12" s="505"/>
      <c r="BJ12" s="510"/>
      <c r="BK12" s="1077"/>
      <c r="BL12" s="1078"/>
      <c r="BM12" s="1078"/>
      <c r="BN12" s="1078"/>
      <c r="BO12" s="1078"/>
      <c r="BP12" s="1078"/>
      <c r="BQ12" s="1078"/>
      <c r="BR12" s="1078"/>
      <c r="BS12" s="1078"/>
      <c r="BT12" s="1078"/>
      <c r="BU12" s="1078"/>
      <c r="BV12" s="1078"/>
      <c r="BW12" s="1078"/>
      <c r="BX12" s="1078"/>
      <c r="BY12" s="1078"/>
      <c r="BZ12" s="1078"/>
      <c r="CA12" s="1078"/>
      <c r="CB12" s="1078"/>
      <c r="CC12" s="1078"/>
      <c r="CD12" s="1078"/>
      <c r="CE12" s="1078"/>
      <c r="CF12" s="1078"/>
      <c r="CG12" s="1078"/>
      <c r="CH12" s="1078"/>
      <c r="CI12" s="1078"/>
      <c r="CJ12" s="1079"/>
      <c r="CK12" s="532" t="s">
        <v>14059</v>
      </c>
      <c r="CL12" s="533"/>
      <c r="CM12" s="534" t="s">
        <v>14060</v>
      </c>
      <c r="CN12" s="535"/>
      <c r="CO12" s="535"/>
      <c r="CP12" s="535"/>
      <c r="CQ12" s="535"/>
      <c r="CR12" s="535"/>
      <c r="CS12" s="535"/>
      <c r="CT12" s="535"/>
      <c r="CU12" s="535"/>
      <c r="CV12" s="535"/>
      <c r="CW12" s="535"/>
      <c r="CX12" s="535"/>
      <c r="CY12" s="535"/>
      <c r="CZ12" s="535"/>
      <c r="DA12" s="535"/>
      <c r="DB12" s="535"/>
      <c r="DC12" s="535"/>
      <c r="DD12" s="535"/>
      <c r="DE12" s="535"/>
      <c r="DF12" s="535"/>
      <c r="DG12" s="535"/>
      <c r="DH12" s="535"/>
      <c r="DI12" s="535"/>
      <c r="DJ12" s="535"/>
      <c r="DK12" s="535"/>
    </row>
    <row r="13" spans="1:121" ht="8.1" customHeight="1">
      <c r="C13" s="1109" t="s">
        <v>8482</v>
      </c>
      <c r="D13" s="1110"/>
      <c r="E13" s="1110"/>
      <c r="F13" s="1110"/>
      <c r="G13" s="1110"/>
      <c r="H13" s="1111"/>
      <c r="I13" s="1096" t="s">
        <v>8483</v>
      </c>
      <c r="J13" s="1097"/>
      <c r="K13" s="1097"/>
      <c r="L13" s="1098"/>
      <c r="M13" s="100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2"/>
      <c r="AA13" s="133"/>
      <c r="AB13" s="134"/>
      <c r="AC13" s="134"/>
      <c r="AD13" s="134"/>
      <c r="AE13" s="134"/>
      <c r="AF13" s="135"/>
      <c r="AG13" s="135"/>
      <c r="AH13" s="135"/>
      <c r="AI13" s="135"/>
      <c r="AJ13" s="135"/>
      <c r="AP13" s="552" t="s">
        <v>8484</v>
      </c>
      <c r="AQ13" s="552"/>
      <c r="AR13" s="552"/>
      <c r="AS13" s="552"/>
      <c r="AT13" s="552"/>
      <c r="AU13" s="552"/>
      <c r="AV13" s="552"/>
      <c r="AW13" s="552"/>
      <c r="AX13" s="552"/>
      <c r="AY13" s="552"/>
      <c r="AZ13" s="552"/>
      <c r="BA13" s="552"/>
      <c r="BB13" s="553"/>
      <c r="BC13" s="511"/>
      <c r="BD13" s="506"/>
      <c r="BE13" s="506"/>
      <c r="BF13" s="506"/>
      <c r="BG13" s="506"/>
      <c r="BH13" s="506"/>
      <c r="BI13" s="506"/>
      <c r="BJ13" s="512"/>
      <c r="BK13" s="1080"/>
      <c r="BL13" s="1081"/>
      <c r="BM13" s="1081"/>
      <c r="BN13" s="1081"/>
      <c r="BO13" s="1081"/>
      <c r="BP13" s="1081"/>
      <c r="BQ13" s="1081"/>
      <c r="BR13" s="1081"/>
      <c r="BS13" s="1081"/>
      <c r="BT13" s="1081"/>
      <c r="BU13" s="1081"/>
      <c r="BV13" s="1081"/>
      <c r="BW13" s="1081"/>
      <c r="BX13" s="1081"/>
      <c r="BY13" s="1081"/>
      <c r="BZ13" s="1081"/>
      <c r="CA13" s="1081"/>
      <c r="CB13" s="1081"/>
      <c r="CC13" s="1081"/>
      <c r="CD13" s="1081"/>
      <c r="CE13" s="1081"/>
      <c r="CF13" s="1081"/>
      <c r="CG13" s="1081"/>
      <c r="CH13" s="1081"/>
      <c r="CI13" s="1081"/>
      <c r="CJ13" s="1082"/>
      <c r="CK13" s="511"/>
      <c r="CL13" s="506"/>
      <c r="CM13" s="535"/>
      <c r="CN13" s="535"/>
      <c r="CO13" s="535"/>
      <c r="CP13" s="535"/>
      <c r="CQ13" s="535"/>
      <c r="CR13" s="535"/>
      <c r="CS13" s="535"/>
      <c r="CT13" s="535"/>
      <c r="CU13" s="535"/>
      <c r="CV13" s="535"/>
      <c r="CW13" s="535"/>
      <c r="CX13" s="535"/>
      <c r="CY13" s="535"/>
      <c r="CZ13" s="535"/>
      <c r="DA13" s="535"/>
      <c r="DB13" s="535"/>
      <c r="DC13" s="535"/>
      <c r="DD13" s="535"/>
      <c r="DE13" s="535"/>
      <c r="DF13" s="535"/>
      <c r="DG13" s="535"/>
      <c r="DH13" s="535"/>
      <c r="DI13" s="535"/>
      <c r="DJ13" s="535"/>
      <c r="DK13" s="535"/>
    </row>
    <row r="14" spans="1:121" ht="8.1" customHeight="1">
      <c r="C14" s="1112"/>
      <c r="D14" s="1113"/>
      <c r="E14" s="1113"/>
      <c r="F14" s="1113"/>
      <c r="G14" s="1113"/>
      <c r="H14" s="1114"/>
      <c r="I14" s="1099"/>
      <c r="J14" s="1100"/>
      <c r="K14" s="1100"/>
      <c r="L14" s="1101"/>
      <c r="M14" s="103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33"/>
      <c r="AB14" s="134"/>
      <c r="AC14" s="134"/>
      <c r="AD14" s="134"/>
      <c r="AE14" s="134"/>
      <c r="AF14" s="135"/>
      <c r="AG14" s="135"/>
      <c r="AH14" s="135"/>
      <c r="AI14" s="135"/>
      <c r="AJ14" s="135"/>
      <c r="AP14" s="554"/>
      <c r="AQ14" s="554"/>
      <c r="AR14" s="554"/>
      <c r="AS14" s="554"/>
      <c r="AT14" s="554"/>
      <c r="AU14" s="554"/>
      <c r="AV14" s="554"/>
      <c r="AW14" s="554"/>
      <c r="AX14" s="554"/>
      <c r="AY14" s="554"/>
      <c r="AZ14" s="554"/>
      <c r="BA14" s="554"/>
      <c r="BB14" s="555"/>
      <c r="BC14" s="509" t="s">
        <v>3</v>
      </c>
      <c r="BD14" s="840"/>
      <c r="BE14" s="840"/>
      <c r="BF14" s="840"/>
      <c r="BG14" s="840"/>
      <c r="BH14" s="840"/>
      <c r="BI14" s="840"/>
      <c r="BJ14" s="844"/>
      <c r="BK14" s="525"/>
      <c r="BL14" s="526"/>
      <c r="BM14" s="526"/>
      <c r="BN14" s="526"/>
      <c r="BO14" s="526"/>
      <c r="BP14" s="526"/>
      <c r="BQ14" s="526"/>
      <c r="BR14" s="526"/>
      <c r="BS14" s="526"/>
      <c r="BT14" s="526"/>
      <c r="BU14" s="526"/>
      <c r="BV14" s="526"/>
      <c r="BW14" s="526"/>
      <c r="BX14" s="526"/>
      <c r="BY14" s="526"/>
      <c r="BZ14" s="526"/>
      <c r="CA14" s="526"/>
      <c r="CB14" s="526"/>
      <c r="CC14" s="526"/>
      <c r="CD14" s="526"/>
      <c r="CE14" s="526"/>
      <c r="CF14" s="526"/>
      <c r="CG14" s="526"/>
      <c r="CH14" s="526"/>
      <c r="CI14" s="526"/>
      <c r="CJ14" s="526"/>
      <c r="CK14" s="526"/>
      <c r="CL14" s="137"/>
      <c r="CM14" s="137"/>
      <c r="CN14" s="137"/>
      <c r="CO14" s="137"/>
      <c r="CP14" s="137"/>
      <c r="CQ14" s="137"/>
      <c r="CR14" s="137"/>
      <c r="CS14" s="137"/>
      <c r="CT14" s="137"/>
      <c r="CU14" s="138"/>
    </row>
    <row r="15" spans="1:121" ht="8.1" customHeight="1">
      <c r="C15" s="1112"/>
      <c r="D15" s="1113"/>
      <c r="E15" s="1113"/>
      <c r="F15" s="1113"/>
      <c r="G15" s="1113"/>
      <c r="H15" s="1114"/>
      <c r="I15" s="1102"/>
      <c r="J15" s="1103"/>
      <c r="K15" s="1103"/>
      <c r="L15" s="1104"/>
      <c r="M15" s="103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33"/>
      <c r="AB15" s="133"/>
      <c r="AC15" s="133"/>
      <c r="AD15" s="133"/>
      <c r="AE15" s="133"/>
      <c r="AP15" s="543" t="str">
        <f>Code!U5</f>
        <v/>
      </c>
      <c r="AQ15" s="544"/>
      <c r="AR15" s="544"/>
      <c r="AS15" s="544"/>
      <c r="AT15" s="544"/>
      <c r="AU15" s="544"/>
      <c r="AV15" s="544"/>
      <c r="AW15" s="544"/>
      <c r="AX15" s="544"/>
      <c r="AY15" s="544"/>
      <c r="AZ15" s="544"/>
      <c r="BA15" s="544"/>
      <c r="BB15" s="545"/>
      <c r="BC15" s="845"/>
      <c r="BD15" s="852"/>
      <c r="BE15" s="852"/>
      <c r="BF15" s="852"/>
      <c r="BG15" s="852"/>
      <c r="BH15" s="852"/>
      <c r="BI15" s="852"/>
      <c r="BJ15" s="854"/>
      <c r="BK15" s="527"/>
      <c r="BL15" s="528"/>
      <c r="BM15" s="528"/>
      <c r="BN15" s="528"/>
      <c r="BO15" s="528"/>
      <c r="BP15" s="528"/>
      <c r="BQ15" s="528"/>
      <c r="BR15" s="528"/>
      <c r="BS15" s="528"/>
      <c r="BT15" s="528"/>
      <c r="BU15" s="528"/>
      <c r="BV15" s="528"/>
      <c r="BW15" s="528"/>
      <c r="BX15" s="528"/>
      <c r="BY15" s="528"/>
      <c r="BZ15" s="528"/>
      <c r="CA15" s="528"/>
      <c r="CB15" s="528"/>
      <c r="CC15" s="528"/>
      <c r="CD15" s="528"/>
      <c r="CE15" s="528"/>
      <c r="CF15" s="528"/>
      <c r="CG15" s="528"/>
      <c r="CH15" s="528"/>
      <c r="CI15" s="528"/>
      <c r="CJ15" s="528"/>
      <c r="CK15" s="528"/>
      <c r="CL15" s="119"/>
      <c r="CM15" s="119"/>
      <c r="CN15" s="119"/>
      <c r="CO15" s="119"/>
      <c r="CP15" s="119"/>
      <c r="CQ15" s="119"/>
      <c r="CR15" s="119"/>
      <c r="CS15" s="119"/>
      <c r="CT15" s="119"/>
      <c r="CU15" s="139"/>
    </row>
    <row r="16" spans="1:121" ht="8.1" customHeight="1" thickBot="1">
      <c r="C16" s="1112"/>
      <c r="D16" s="1113"/>
      <c r="E16" s="1113"/>
      <c r="F16" s="1113"/>
      <c r="G16" s="1113"/>
      <c r="H16" s="1114"/>
      <c r="I16" s="1096" t="s">
        <v>8485</v>
      </c>
      <c r="J16" s="1097"/>
      <c r="K16" s="1097"/>
      <c r="L16" s="1098"/>
      <c r="M16" s="105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41"/>
      <c r="AP16" s="546"/>
      <c r="AQ16" s="547"/>
      <c r="AR16" s="547"/>
      <c r="AS16" s="547"/>
      <c r="AT16" s="547"/>
      <c r="AU16" s="547"/>
      <c r="AV16" s="547"/>
      <c r="AW16" s="547"/>
      <c r="AX16" s="547"/>
      <c r="AY16" s="547"/>
      <c r="AZ16" s="547"/>
      <c r="BA16" s="547"/>
      <c r="BB16" s="548"/>
      <c r="BC16" s="990"/>
      <c r="BD16" s="578"/>
      <c r="BE16" s="578"/>
      <c r="BF16" s="578"/>
      <c r="BG16" s="578"/>
      <c r="BH16" s="578"/>
      <c r="BI16" s="578"/>
      <c r="BJ16" s="991"/>
      <c r="BK16" s="529"/>
      <c r="BL16" s="530"/>
      <c r="BM16" s="530"/>
      <c r="BN16" s="530"/>
      <c r="BO16" s="530"/>
      <c r="BP16" s="530"/>
      <c r="BQ16" s="530"/>
      <c r="BR16" s="530"/>
      <c r="BS16" s="530"/>
      <c r="BT16" s="530"/>
      <c r="BU16" s="530"/>
      <c r="BV16" s="530"/>
      <c r="BW16" s="530"/>
      <c r="BX16" s="530"/>
      <c r="BY16" s="530"/>
      <c r="BZ16" s="530"/>
      <c r="CA16" s="530"/>
      <c r="CB16" s="530"/>
      <c r="CC16" s="530"/>
      <c r="CD16" s="530"/>
      <c r="CE16" s="530"/>
      <c r="CF16" s="530"/>
      <c r="CG16" s="530"/>
      <c r="CH16" s="530"/>
      <c r="CI16" s="530"/>
      <c r="CJ16" s="530"/>
      <c r="CK16" s="530"/>
      <c r="CL16" s="119" t="s">
        <v>4</v>
      </c>
      <c r="CM16" s="119"/>
      <c r="CN16" s="119"/>
      <c r="CO16" s="119"/>
      <c r="CP16" s="119"/>
      <c r="CQ16" s="119"/>
      <c r="CR16" s="119"/>
      <c r="CS16" s="119"/>
      <c r="CT16" s="119"/>
      <c r="CU16" s="139"/>
      <c r="CV16" s="505" t="s">
        <v>5</v>
      </c>
      <c r="CW16" s="840"/>
      <c r="CX16" s="840"/>
      <c r="CY16" s="840"/>
      <c r="CZ16" s="840"/>
      <c r="DA16" s="840"/>
      <c r="DB16" s="844"/>
      <c r="DC16" s="509" t="s">
        <v>6</v>
      </c>
      <c r="DD16" s="1035"/>
      <c r="DE16" s="1035"/>
      <c r="DF16" s="505" t="s">
        <v>7</v>
      </c>
      <c r="DG16" s="1035"/>
      <c r="DH16" s="1035"/>
      <c r="DI16" s="514" t="s">
        <v>8</v>
      </c>
      <c r="DJ16" s="1035"/>
      <c r="DK16" s="1035"/>
      <c r="DL16" s="510" t="s">
        <v>9</v>
      </c>
    </row>
    <row r="17" spans="3:122" ht="11.25" customHeight="1">
      <c r="C17" s="1112"/>
      <c r="D17" s="1113"/>
      <c r="E17" s="1113"/>
      <c r="F17" s="1113"/>
      <c r="G17" s="1113"/>
      <c r="H17" s="1114"/>
      <c r="I17" s="1099"/>
      <c r="J17" s="1100"/>
      <c r="K17" s="1100"/>
      <c r="L17" s="1101"/>
      <c r="M17" s="105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41"/>
      <c r="AP17" s="549"/>
      <c r="AQ17" s="550"/>
      <c r="AR17" s="550"/>
      <c r="AS17" s="550"/>
      <c r="AT17" s="550"/>
      <c r="AU17" s="550"/>
      <c r="AV17" s="550"/>
      <c r="AW17" s="550"/>
      <c r="AX17" s="550"/>
      <c r="AY17" s="550"/>
      <c r="AZ17" s="550"/>
      <c r="BA17" s="550"/>
      <c r="BB17" s="551"/>
      <c r="BC17" s="559" t="s">
        <v>14062</v>
      </c>
      <c r="BD17" s="560"/>
      <c r="BE17" s="560"/>
      <c r="BF17" s="560"/>
      <c r="BG17" s="560"/>
      <c r="BH17" s="560"/>
      <c r="BI17" s="560"/>
      <c r="BJ17" s="561"/>
      <c r="BK17" s="570"/>
      <c r="BL17" s="571"/>
      <c r="BM17" s="571"/>
      <c r="BN17" s="571"/>
      <c r="BO17" s="571"/>
      <c r="BP17" s="571"/>
      <c r="BQ17" s="571"/>
      <c r="BR17" s="571"/>
      <c r="BS17" s="571"/>
      <c r="BT17" s="572"/>
      <c r="BU17" s="567"/>
      <c r="BV17" s="568"/>
      <c r="BW17" s="569"/>
      <c r="BX17" s="565"/>
      <c r="BY17" s="566"/>
      <c r="BZ17" s="566"/>
      <c r="CA17" s="566"/>
      <c r="CB17" s="566"/>
      <c r="CC17" s="566"/>
      <c r="CD17" s="566"/>
      <c r="CE17" s="566"/>
      <c r="CF17" s="566"/>
      <c r="CG17" s="566"/>
      <c r="CH17" s="566"/>
      <c r="CI17" s="556" t="s">
        <v>14061</v>
      </c>
      <c r="CJ17" s="556"/>
      <c r="CK17" s="557"/>
      <c r="CL17" s="1083"/>
      <c r="CM17" s="1084"/>
      <c r="CN17" s="1084"/>
      <c r="CO17" s="1084"/>
      <c r="CP17" s="1084"/>
      <c r="CQ17" s="1084"/>
      <c r="CR17" s="1084"/>
      <c r="CS17" s="1084"/>
      <c r="CT17" s="1084"/>
      <c r="CU17" s="1085"/>
      <c r="CV17" s="578"/>
      <c r="CW17" s="578"/>
      <c r="CX17" s="578"/>
      <c r="CY17" s="578"/>
      <c r="CZ17" s="578"/>
      <c r="DA17" s="578"/>
      <c r="DB17" s="991"/>
      <c r="DC17" s="990"/>
      <c r="DD17" s="1032"/>
      <c r="DE17" s="1032"/>
      <c r="DF17" s="578"/>
      <c r="DG17" s="1032"/>
      <c r="DH17" s="1032"/>
      <c r="DI17" s="515"/>
      <c r="DJ17" s="1032"/>
      <c r="DK17" s="1032"/>
      <c r="DL17" s="991"/>
    </row>
    <row r="18" spans="3:122" ht="11.25" customHeight="1" thickBot="1">
      <c r="C18" s="1112"/>
      <c r="D18" s="1113"/>
      <c r="E18" s="1113"/>
      <c r="F18" s="1113"/>
      <c r="G18" s="1113"/>
      <c r="H18" s="1114"/>
      <c r="I18" s="1102"/>
      <c r="J18" s="1103"/>
      <c r="K18" s="1103"/>
      <c r="L18" s="1104"/>
      <c r="M18" s="140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2"/>
      <c r="AP18" s="539" t="s">
        <v>10</v>
      </c>
      <c r="AQ18" s="540"/>
      <c r="AR18" s="540"/>
      <c r="AS18" s="540"/>
      <c r="AT18" s="540"/>
      <c r="AU18" s="541"/>
      <c r="AV18" s="541"/>
      <c r="AW18" s="541"/>
      <c r="AX18" s="541"/>
      <c r="AY18" s="541"/>
      <c r="AZ18" s="541"/>
      <c r="BA18" s="541"/>
      <c r="BB18" s="541"/>
      <c r="BC18" s="562" t="s">
        <v>14063</v>
      </c>
      <c r="BD18" s="563"/>
      <c r="BE18" s="563"/>
      <c r="BF18" s="563"/>
      <c r="BG18" s="563"/>
      <c r="BH18" s="563"/>
      <c r="BI18" s="563"/>
      <c r="BJ18" s="564"/>
      <c r="BK18" s="573"/>
      <c r="BL18" s="574"/>
      <c r="BM18" s="574"/>
      <c r="BN18" s="574"/>
      <c r="BO18" s="574"/>
      <c r="BP18" s="574"/>
      <c r="BQ18" s="574"/>
      <c r="BR18" s="574"/>
      <c r="BS18" s="574"/>
      <c r="BT18" s="574"/>
      <c r="BU18" s="574"/>
      <c r="BV18" s="574"/>
      <c r="BW18" s="575"/>
      <c r="BX18" s="576"/>
      <c r="BY18" s="577"/>
      <c r="BZ18" s="577"/>
      <c r="CA18" s="577"/>
      <c r="CB18" s="577"/>
      <c r="CC18" s="577"/>
      <c r="CD18" s="577"/>
      <c r="CE18" s="577"/>
      <c r="CF18" s="577"/>
      <c r="CG18" s="577"/>
      <c r="CH18" s="577"/>
      <c r="CI18" s="506" t="s">
        <v>14061</v>
      </c>
      <c r="CJ18" s="506"/>
      <c r="CK18" s="558"/>
      <c r="CL18" s="1086"/>
      <c r="CM18" s="1087"/>
      <c r="CN18" s="1087"/>
      <c r="CO18" s="1087"/>
      <c r="CP18" s="1087"/>
      <c r="CQ18" s="1087"/>
      <c r="CR18" s="1087"/>
      <c r="CS18" s="1087"/>
      <c r="CT18" s="1087"/>
      <c r="CU18" s="1088"/>
      <c r="CV18" s="505" t="s">
        <v>11</v>
      </c>
      <c r="CW18" s="840"/>
      <c r="CX18" s="840"/>
      <c r="CY18" s="840"/>
      <c r="CZ18" s="840"/>
      <c r="DA18" s="840"/>
      <c r="DB18" s="844"/>
      <c r="DC18" s="525"/>
      <c r="DD18" s="526"/>
      <c r="DE18" s="526"/>
      <c r="DF18" s="526"/>
      <c r="DG18" s="526"/>
      <c r="DH18" s="526"/>
      <c r="DI18" s="526"/>
      <c r="DJ18" s="526"/>
      <c r="DK18" s="526"/>
      <c r="DL18" s="1057"/>
    </row>
    <row r="19" spans="3:122" ht="8.1" customHeight="1">
      <c r="C19" s="1112"/>
      <c r="D19" s="1113"/>
      <c r="E19" s="1113"/>
      <c r="F19" s="1113"/>
      <c r="G19" s="1113"/>
      <c r="H19" s="1114"/>
      <c r="I19" s="1096" t="s">
        <v>8486</v>
      </c>
      <c r="J19" s="1097"/>
      <c r="K19" s="1097"/>
      <c r="L19" s="1098"/>
      <c r="M19" s="107" t="s">
        <v>8481</v>
      </c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44"/>
      <c r="AP19" s="540"/>
      <c r="AQ19" s="540"/>
      <c r="AR19" s="540"/>
      <c r="AS19" s="540"/>
      <c r="AT19" s="540"/>
      <c r="AU19" s="541"/>
      <c r="AV19" s="541"/>
      <c r="AW19" s="541"/>
      <c r="AX19" s="541"/>
      <c r="AY19" s="541"/>
      <c r="AZ19" s="541"/>
      <c r="BA19" s="541"/>
      <c r="BB19" s="541"/>
      <c r="BC19" s="509" t="s">
        <v>13</v>
      </c>
      <c r="BD19" s="840"/>
      <c r="BE19" s="840"/>
      <c r="BF19" s="840"/>
      <c r="BG19" s="840"/>
      <c r="BH19" s="840"/>
      <c r="BI19" s="840"/>
      <c r="BJ19" s="844"/>
      <c r="BK19" s="525"/>
      <c r="BL19" s="526"/>
      <c r="BM19" s="526"/>
      <c r="BN19" s="526"/>
      <c r="BO19" s="526"/>
      <c r="BP19" s="526"/>
      <c r="BQ19" s="526"/>
      <c r="BR19" s="526"/>
      <c r="BS19" s="526"/>
      <c r="BT19" s="526"/>
      <c r="BU19" s="526"/>
      <c r="BV19" s="526"/>
      <c r="BW19" s="526"/>
      <c r="BX19" s="526"/>
      <c r="BY19" s="526"/>
      <c r="BZ19" s="526"/>
      <c r="CA19" s="526"/>
      <c r="CB19" s="526"/>
      <c r="CC19" s="526"/>
      <c r="CD19" s="526"/>
      <c r="CE19" s="526"/>
      <c r="CF19" s="1057"/>
      <c r="CG19" s="660" t="s">
        <v>14</v>
      </c>
      <c r="CH19" s="840"/>
      <c r="CI19" s="844"/>
      <c r="CJ19" s="1089"/>
      <c r="CK19" s="1090"/>
      <c r="CL19" s="1090"/>
      <c r="CM19" s="1090"/>
      <c r="CN19" s="1090"/>
      <c r="CO19" s="1090"/>
      <c r="CP19" s="1090"/>
      <c r="CQ19" s="1090"/>
      <c r="CR19" s="1090"/>
      <c r="CS19" s="1090"/>
      <c r="CT19" s="1090"/>
      <c r="CU19" s="1091"/>
      <c r="CV19" s="578"/>
      <c r="CW19" s="578"/>
      <c r="CX19" s="578"/>
      <c r="CY19" s="578"/>
      <c r="CZ19" s="578"/>
      <c r="DA19" s="578"/>
      <c r="DB19" s="991"/>
      <c r="DC19" s="529"/>
      <c r="DD19" s="530"/>
      <c r="DE19" s="530"/>
      <c r="DF19" s="530"/>
      <c r="DG19" s="530"/>
      <c r="DH19" s="530"/>
      <c r="DI19" s="530"/>
      <c r="DJ19" s="530"/>
      <c r="DK19" s="530"/>
      <c r="DL19" s="1059"/>
    </row>
    <row r="20" spans="3:122" ht="8.1" customHeight="1">
      <c r="C20" s="1112"/>
      <c r="D20" s="1113"/>
      <c r="E20" s="1113"/>
      <c r="F20" s="1113"/>
      <c r="G20" s="1113"/>
      <c r="H20" s="1114"/>
      <c r="I20" s="1099"/>
      <c r="J20" s="1100"/>
      <c r="K20" s="1100"/>
      <c r="L20" s="1101"/>
      <c r="M20" s="107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44"/>
      <c r="AP20" s="539" t="s">
        <v>12</v>
      </c>
      <c r="AQ20" s="540"/>
      <c r="AR20" s="540"/>
      <c r="AS20" s="540"/>
      <c r="AT20" s="540"/>
      <c r="AU20" s="542"/>
      <c r="AV20" s="542"/>
      <c r="AW20" s="542"/>
      <c r="AX20" s="542"/>
      <c r="AY20" s="542"/>
      <c r="AZ20" s="542"/>
      <c r="BA20" s="542"/>
      <c r="BB20" s="542"/>
      <c r="BC20" s="845"/>
      <c r="BD20" s="846"/>
      <c r="BE20" s="846"/>
      <c r="BF20" s="846"/>
      <c r="BG20" s="846"/>
      <c r="BH20" s="846"/>
      <c r="BI20" s="846"/>
      <c r="BJ20" s="854"/>
      <c r="BK20" s="527"/>
      <c r="BL20" s="528"/>
      <c r="BM20" s="528"/>
      <c r="BN20" s="528"/>
      <c r="BO20" s="528"/>
      <c r="BP20" s="528"/>
      <c r="BQ20" s="528"/>
      <c r="BR20" s="528"/>
      <c r="BS20" s="528"/>
      <c r="BT20" s="528"/>
      <c r="BU20" s="528"/>
      <c r="BV20" s="528"/>
      <c r="BW20" s="528"/>
      <c r="BX20" s="528"/>
      <c r="BY20" s="528"/>
      <c r="BZ20" s="528"/>
      <c r="CA20" s="528"/>
      <c r="CB20" s="528"/>
      <c r="CC20" s="528"/>
      <c r="CD20" s="528"/>
      <c r="CE20" s="528"/>
      <c r="CF20" s="1058"/>
      <c r="CG20" s="845"/>
      <c r="CH20" s="846"/>
      <c r="CI20" s="854"/>
      <c r="CJ20" s="1092"/>
      <c r="CK20" s="1093"/>
      <c r="CL20" s="1093"/>
      <c r="CM20" s="1093"/>
      <c r="CN20" s="1093"/>
      <c r="CO20" s="1093"/>
      <c r="CP20" s="1093"/>
      <c r="CQ20" s="1093"/>
      <c r="CR20" s="1093"/>
      <c r="CS20" s="1093"/>
      <c r="CT20" s="1093"/>
      <c r="CU20" s="1094"/>
      <c r="CV20" s="509" t="s">
        <v>15</v>
      </c>
      <c r="CW20" s="840"/>
      <c r="CX20" s="840"/>
      <c r="CY20" s="840"/>
      <c r="CZ20" s="840"/>
      <c r="DA20" s="840"/>
      <c r="DB20" s="844"/>
      <c r="DC20" s="525"/>
      <c r="DD20" s="526"/>
      <c r="DE20" s="526"/>
      <c r="DF20" s="526"/>
      <c r="DG20" s="526"/>
      <c r="DH20" s="526"/>
      <c r="DI20" s="526"/>
      <c r="DJ20" s="526"/>
      <c r="DK20" s="526"/>
      <c r="DL20" s="1057"/>
    </row>
    <row r="21" spans="3:122" ht="8.1" customHeight="1">
      <c r="C21" s="1115"/>
      <c r="D21" s="1116"/>
      <c r="E21" s="1116"/>
      <c r="F21" s="1116"/>
      <c r="G21" s="1116"/>
      <c r="H21" s="1117"/>
      <c r="I21" s="1102"/>
      <c r="J21" s="1103"/>
      <c r="K21" s="1103"/>
      <c r="L21" s="1104"/>
      <c r="M21" s="109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46"/>
      <c r="AP21" s="540"/>
      <c r="AQ21" s="540"/>
      <c r="AR21" s="540"/>
      <c r="AS21" s="540"/>
      <c r="AT21" s="540"/>
      <c r="AU21" s="542"/>
      <c r="AV21" s="542"/>
      <c r="AW21" s="542"/>
      <c r="AX21" s="542"/>
      <c r="AY21" s="542"/>
      <c r="AZ21" s="542"/>
      <c r="BA21" s="542"/>
      <c r="BB21" s="542"/>
      <c r="BC21" s="990"/>
      <c r="BD21" s="578"/>
      <c r="BE21" s="578"/>
      <c r="BF21" s="578"/>
      <c r="BG21" s="578"/>
      <c r="BH21" s="578"/>
      <c r="BI21" s="578"/>
      <c r="BJ21" s="991"/>
      <c r="BK21" s="529"/>
      <c r="BL21" s="530"/>
      <c r="BM21" s="530"/>
      <c r="BN21" s="530"/>
      <c r="BO21" s="530"/>
      <c r="BP21" s="530"/>
      <c r="BQ21" s="530"/>
      <c r="BR21" s="530"/>
      <c r="BS21" s="530"/>
      <c r="BT21" s="530"/>
      <c r="BU21" s="530"/>
      <c r="BV21" s="530"/>
      <c r="BW21" s="530"/>
      <c r="BX21" s="530"/>
      <c r="BY21" s="530"/>
      <c r="BZ21" s="530"/>
      <c r="CA21" s="530"/>
      <c r="CB21" s="530"/>
      <c r="CC21" s="530"/>
      <c r="CD21" s="530"/>
      <c r="CE21" s="530"/>
      <c r="CF21" s="1059"/>
      <c r="CG21" s="990"/>
      <c r="CH21" s="578"/>
      <c r="CI21" s="991"/>
      <c r="CJ21" s="1074"/>
      <c r="CK21" s="1075"/>
      <c r="CL21" s="1075"/>
      <c r="CM21" s="1075"/>
      <c r="CN21" s="1075"/>
      <c r="CO21" s="1075"/>
      <c r="CP21" s="1075"/>
      <c r="CQ21" s="1075"/>
      <c r="CR21" s="1075"/>
      <c r="CS21" s="1075"/>
      <c r="CT21" s="1075"/>
      <c r="CU21" s="1076"/>
      <c r="CV21" s="990"/>
      <c r="CW21" s="578"/>
      <c r="CX21" s="578"/>
      <c r="CY21" s="578"/>
      <c r="CZ21" s="578"/>
      <c r="DA21" s="578"/>
      <c r="DB21" s="991"/>
      <c r="DC21" s="529"/>
      <c r="DD21" s="530"/>
      <c r="DE21" s="530"/>
      <c r="DF21" s="530"/>
      <c r="DG21" s="530"/>
      <c r="DH21" s="530"/>
      <c r="DI21" s="530"/>
      <c r="DJ21" s="530"/>
      <c r="DK21" s="530"/>
      <c r="DL21" s="1059"/>
    </row>
    <row r="24" spans="3:122" ht="8.1" customHeight="1">
      <c r="C24" s="509" t="s">
        <v>16</v>
      </c>
      <c r="D24" s="840"/>
      <c r="E24" s="840"/>
      <c r="F24" s="840"/>
      <c r="G24" s="840"/>
      <c r="H24" s="840"/>
      <c r="I24" s="840"/>
      <c r="J24" s="844"/>
      <c r="K24" s="525"/>
      <c r="L24" s="526"/>
      <c r="M24" s="526"/>
      <c r="N24" s="526"/>
      <c r="O24" s="526"/>
      <c r="P24" s="526"/>
      <c r="Q24" s="526"/>
      <c r="R24" s="526"/>
      <c r="S24" s="526"/>
      <c r="T24" s="526"/>
      <c r="U24" s="526"/>
      <c r="V24" s="526"/>
      <c r="W24" s="526"/>
      <c r="X24" s="526"/>
      <c r="Y24" s="526"/>
      <c r="Z24" s="526"/>
      <c r="AA24" s="526"/>
      <c r="AB24" s="526"/>
      <c r="AC24" s="526"/>
      <c r="AD24" s="526"/>
      <c r="AE24" s="526"/>
      <c r="AF24" s="526"/>
      <c r="AG24" s="526"/>
      <c r="AH24" s="526"/>
      <c r="AI24" s="526"/>
      <c r="AJ24" s="526"/>
      <c r="AK24" s="526"/>
      <c r="AL24" s="526"/>
      <c r="AM24" s="526"/>
      <c r="AN24" s="526"/>
      <c r="AO24" s="526"/>
      <c r="AP24" s="531" t="s">
        <v>14162</v>
      </c>
      <c r="AQ24" s="531"/>
      <c r="AR24" s="531"/>
      <c r="AS24" s="531"/>
      <c r="AT24" s="531"/>
      <c r="AU24" s="531"/>
      <c r="AV24" s="531"/>
      <c r="AW24" s="137"/>
      <c r="AX24" s="137"/>
      <c r="AY24" s="137"/>
      <c r="AZ24" s="137"/>
      <c r="BA24" s="137"/>
      <c r="BB24" s="137"/>
      <c r="BC24" s="138"/>
      <c r="BD24" s="505" t="s">
        <v>17</v>
      </c>
      <c r="BE24" s="840"/>
      <c r="BF24" s="840"/>
      <c r="BG24" s="840"/>
      <c r="BH24" s="840"/>
      <c r="BI24" s="147" t="s">
        <v>18</v>
      </c>
      <c r="BJ24" s="148" t="s">
        <v>19</v>
      </c>
      <c r="BK24" s="148" t="s">
        <v>20</v>
      </c>
      <c r="BL24" s="148"/>
      <c r="BM24" s="148" t="s">
        <v>18</v>
      </c>
      <c r="BN24" s="148" t="s">
        <v>19</v>
      </c>
      <c r="BO24" s="148" t="s">
        <v>20</v>
      </c>
      <c r="BP24" s="148"/>
      <c r="BQ24" s="137"/>
      <c r="BR24" s="137"/>
      <c r="BS24" s="137"/>
      <c r="BT24" s="137"/>
      <c r="BU24" s="137"/>
      <c r="BV24" s="137"/>
      <c r="BW24" s="137"/>
      <c r="BX24" s="137"/>
      <c r="BY24" s="138"/>
      <c r="BZ24" s="605" t="s">
        <v>21</v>
      </c>
      <c r="CA24" s="840"/>
      <c r="CB24" s="840"/>
      <c r="CC24" s="840"/>
      <c r="CD24" s="840"/>
      <c r="CE24" s="840"/>
      <c r="CF24" s="840"/>
      <c r="CG24" s="840"/>
      <c r="CH24" s="840"/>
      <c r="CI24" s="840"/>
      <c r="CJ24" s="840"/>
      <c r="CK24" s="840"/>
      <c r="CL24" s="840"/>
      <c r="CM24" s="844"/>
    </row>
    <row r="25" spans="3:122" ht="8.1" customHeight="1" thickBot="1">
      <c r="C25" s="845"/>
      <c r="D25" s="846"/>
      <c r="E25" s="846"/>
      <c r="F25" s="846"/>
      <c r="G25" s="846"/>
      <c r="H25" s="846"/>
      <c r="I25" s="846"/>
      <c r="J25" s="854"/>
      <c r="K25" s="527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28"/>
      <c r="AA25" s="528"/>
      <c r="AB25" s="528"/>
      <c r="AC25" s="528"/>
      <c r="AD25" s="528"/>
      <c r="AE25" s="528"/>
      <c r="AF25" s="528"/>
      <c r="AG25" s="528"/>
      <c r="AH25" s="528"/>
      <c r="AI25" s="528"/>
      <c r="AJ25" s="528"/>
      <c r="AK25" s="528"/>
      <c r="AL25" s="528"/>
      <c r="AM25" s="528"/>
      <c r="AN25" s="528"/>
      <c r="AO25" s="528"/>
      <c r="AP25" s="149"/>
      <c r="AQ25" s="149"/>
      <c r="AR25" s="149"/>
      <c r="AS25" s="149"/>
      <c r="AT25" s="149"/>
      <c r="AU25" s="149"/>
      <c r="AV25" s="149"/>
      <c r="AY25" s="119"/>
      <c r="AZ25" s="119"/>
      <c r="BA25" s="119"/>
      <c r="BB25" s="119"/>
      <c r="BC25" s="150" t="s">
        <v>22</v>
      </c>
      <c r="BD25" s="846"/>
      <c r="BE25" s="846"/>
      <c r="BF25" s="846"/>
      <c r="BG25" s="846"/>
      <c r="BH25" s="846"/>
      <c r="BI25" s="151" t="s">
        <v>23</v>
      </c>
      <c r="BJ25" s="152" t="s">
        <v>23</v>
      </c>
      <c r="BK25" s="152" t="s">
        <v>23</v>
      </c>
      <c r="BL25" s="152" t="s">
        <v>23</v>
      </c>
      <c r="BM25" s="152" t="s">
        <v>24</v>
      </c>
      <c r="BN25" s="152" t="s">
        <v>24</v>
      </c>
      <c r="BO25" s="152" t="s">
        <v>24</v>
      </c>
      <c r="BP25" s="152" t="s">
        <v>24</v>
      </c>
      <c r="BQ25" s="114" t="s">
        <v>25</v>
      </c>
      <c r="BY25" s="139"/>
      <c r="BZ25" s="990"/>
      <c r="CA25" s="578"/>
      <c r="CB25" s="578"/>
      <c r="CC25" s="578"/>
      <c r="CD25" s="578"/>
      <c r="CE25" s="578"/>
      <c r="CF25" s="578"/>
      <c r="CG25" s="578"/>
      <c r="CH25" s="578"/>
      <c r="CI25" s="578"/>
      <c r="CJ25" s="578"/>
      <c r="CK25" s="578"/>
      <c r="CL25" s="578"/>
      <c r="CM25" s="991"/>
    </row>
    <row r="26" spans="3:122" ht="8.1" customHeight="1">
      <c r="C26" s="845"/>
      <c r="D26" s="846"/>
      <c r="E26" s="846"/>
      <c r="F26" s="846"/>
      <c r="G26" s="846"/>
      <c r="H26" s="846"/>
      <c r="I26" s="846"/>
      <c r="J26" s="854"/>
      <c r="K26" s="527"/>
      <c r="L26" s="528"/>
      <c r="M26" s="528"/>
      <c r="N26" s="528"/>
      <c r="O26" s="528"/>
      <c r="P26" s="528"/>
      <c r="Q26" s="528"/>
      <c r="R26" s="528"/>
      <c r="S26" s="528"/>
      <c r="T26" s="528"/>
      <c r="U26" s="528"/>
      <c r="V26" s="528"/>
      <c r="W26" s="528"/>
      <c r="X26" s="528"/>
      <c r="Y26" s="528"/>
      <c r="Z26" s="528"/>
      <c r="AA26" s="528"/>
      <c r="AB26" s="528"/>
      <c r="AC26" s="528"/>
      <c r="AD26" s="528"/>
      <c r="AE26" s="528"/>
      <c r="AF26" s="528"/>
      <c r="AG26" s="528"/>
      <c r="AH26" s="528"/>
      <c r="AI26" s="528"/>
      <c r="AJ26" s="528"/>
      <c r="AK26" s="528"/>
      <c r="AL26" s="528"/>
      <c r="AM26" s="528"/>
      <c r="AN26" s="528"/>
      <c r="AO26" s="528"/>
      <c r="AP26" s="153"/>
      <c r="AQ26" s="153"/>
      <c r="AR26" s="153"/>
      <c r="AS26" s="153"/>
      <c r="AT26" s="153"/>
      <c r="AU26" s="153"/>
      <c r="AV26" s="153"/>
      <c r="AW26" s="119"/>
      <c r="AX26" s="1043" t="str">
        <f>Code!AZ5</f>
        <v/>
      </c>
      <c r="AY26" s="1044"/>
      <c r="AZ26" s="1044"/>
      <c r="BA26" s="1044"/>
      <c r="BB26" s="1044"/>
      <c r="BC26" s="1045"/>
      <c r="BD26" s="846"/>
      <c r="BE26" s="846"/>
      <c r="BF26" s="846"/>
      <c r="BG26" s="846"/>
      <c r="BH26" s="846"/>
      <c r="BI26" s="1007"/>
      <c r="BJ26" s="1008"/>
      <c r="BK26" s="1008"/>
      <c r="BL26" s="1008"/>
      <c r="BM26" s="1008"/>
      <c r="BN26" s="1008"/>
      <c r="BO26" s="1008"/>
      <c r="BP26" s="1009"/>
      <c r="BQ26" s="154"/>
      <c r="BR26" s="155"/>
      <c r="BS26" s="155"/>
      <c r="BY26" s="139"/>
      <c r="BZ26" s="147"/>
      <c r="CA26" s="148" t="s">
        <v>18</v>
      </c>
      <c r="CB26" s="148" t="s">
        <v>19</v>
      </c>
      <c r="CC26" s="148" t="s">
        <v>20</v>
      </c>
      <c r="CD26" s="148"/>
      <c r="CE26" s="137"/>
      <c r="CF26" s="137"/>
      <c r="CG26" s="137"/>
      <c r="CH26" s="137"/>
      <c r="CI26" s="137"/>
      <c r="CJ26" s="137"/>
      <c r="CK26" s="137"/>
      <c r="CL26" s="137"/>
      <c r="CM26" s="138"/>
      <c r="CO26" s="156"/>
      <c r="CP26" s="137"/>
      <c r="CQ26" s="137"/>
      <c r="CR26" s="137"/>
      <c r="CS26" s="137"/>
      <c r="CT26" s="137"/>
      <c r="CU26" s="137"/>
      <c r="CV26" s="137"/>
      <c r="CW26" s="148" t="s">
        <v>19</v>
      </c>
      <c r="CX26" s="148" t="s">
        <v>20</v>
      </c>
      <c r="CY26" s="148"/>
      <c r="CZ26" s="148"/>
      <c r="DA26" s="148"/>
      <c r="DB26" s="148"/>
      <c r="DC26" s="148"/>
      <c r="DD26" s="137"/>
      <c r="DE26" s="138"/>
      <c r="DF26" s="505" t="s">
        <v>26</v>
      </c>
      <c r="DG26" s="840"/>
      <c r="DH26" s="840"/>
      <c r="DI26" s="840"/>
      <c r="DJ26" s="840"/>
      <c r="DK26" s="1040"/>
      <c r="DL26" s="157"/>
      <c r="DM26" s="126"/>
      <c r="DN26" s="126"/>
      <c r="DO26" s="126"/>
      <c r="DP26" s="126"/>
      <c r="DQ26" s="126"/>
      <c r="DR26" s="127"/>
    </row>
    <row r="27" spans="3:122" ht="8.1" customHeight="1" thickBot="1">
      <c r="C27" s="990"/>
      <c r="D27" s="578"/>
      <c r="E27" s="578"/>
      <c r="F27" s="578"/>
      <c r="G27" s="578"/>
      <c r="H27" s="578"/>
      <c r="I27" s="578"/>
      <c r="J27" s="991"/>
      <c r="K27" s="529"/>
      <c r="L27" s="530"/>
      <c r="M27" s="530"/>
      <c r="N27" s="530"/>
      <c r="O27" s="530"/>
      <c r="P27" s="530"/>
      <c r="Q27" s="530"/>
      <c r="R27" s="530"/>
      <c r="S27" s="530"/>
      <c r="T27" s="530"/>
      <c r="U27" s="530"/>
      <c r="V27" s="530"/>
      <c r="W27" s="530"/>
      <c r="X27" s="530"/>
      <c r="Y27" s="530"/>
      <c r="Z27" s="530"/>
      <c r="AA27" s="530"/>
      <c r="AB27" s="530"/>
      <c r="AC27" s="530"/>
      <c r="AD27" s="530"/>
      <c r="AE27" s="530"/>
      <c r="AF27" s="530"/>
      <c r="AG27" s="530"/>
      <c r="AH27" s="530"/>
      <c r="AI27" s="530"/>
      <c r="AJ27" s="530"/>
      <c r="AK27" s="530"/>
      <c r="AL27" s="530"/>
      <c r="AM27" s="530"/>
      <c r="AN27" s="530"/>
      <c r="AO27" s="530"/>
      <c r="AP27" s="158"/>
      <c r="AQ27" s="158"/>
      <c r="AR27" s="158"/>
      <c r="AS27" s="158"/>
      <c r="AT27" s="158"/>
      <c r="AU27" s="158"/>
      <c r="AV27" s="158"/>
      <c r="AW27" s="159"/>
      <c r="AX27" s="1046"/>
      <c r="AY27" s="1047"/>
      <c r="AZ27" s="1047"/>
      <c r="BA27" s="1047"/>
      <c r="BB27" s="1047"/>
      <c r="BC27" s="1048"/>
      <c r="BD27" s="578"/>
      <c r="BE27" s="578"/>
      <c r="BF27" s="578"/>
      <c r="BG27" s="578"/>
      <c r="BH27" s="578"/>
      <c r="BI27" s="1010"/>
      <c r="BJ27" s="1011"/>
      <c r="BK27" s="1011"/>
      <c r="BL27" s="1011"/>
      <c r="BM27" s="1011"/>
      <c r="BN27" s="1011"/>
      <c r="BO27" s="1011"/>
      <c r="BP27" s="1012"/>
      <c r="BQ27" s="160"/>
      <c r="BR27" s="129" t="s">
        <v>317</v>
      </c>
      <c r="BS27" s="129"/>
      <c r="BT27" s="129" t="s">
        <v>27</v>
      </c>
      <c r="BU27" s="129"/>
      <c r="BV27" s="129"/>
      <c r="BW27" s="119"/>
      <c r="BX27" s="129"/>
      <c r="BY27" s="139"/>
      <c r="BZ27" s="161" t="s">
        <v>23</v>
      </c>
      <c r="CA27" s="152" t="s">
        <v>24</v>
      </c>
      <c r="CB27" s="152" t="s">
        <v>24</v>
      </c>
      <c r="CC27" s="152" t="s">
        <v>24</v>
      </c>
      <c r="CD27" s="152" t="s">
        <v>24</v>
      </c>
      <c r="CF27" s="119" t="s">
        <v>25</v>
      </c>
      <c r="CM27" s="139"/>
      <c r="CO27" s="162"/>
      <c r="CP27" s="119"/>
      <c r="CQ27" s="119"/>
      <c r="CR27" s="119"/>
      <c r="CS27" s="119"/>
      <c r="CT27" s="119"/>
      <c r="CU27" s="119"/>
      <c r="CV27" s="119"/>
      <c r="CW27" s="163" t="s">
        <v>24</v>
      </c>
      <c r="CX27" s="163" t="s">
        <v>24</v>
      </c>
      <c r="CY27" s="163" t="s">
        <v>24</v>
      </c>
      <c r="CZ27" s="163" t="s">
        <v>18</v>
      </c>
      <c r="DA27" s="163" t="s">
        <v>19</v>
      </c>
      <c r="DB27" s="163" t="s">
        <v>20</v>
      </c>
      <c r="DC27" s="163" t="s">
        <v>28</v>
      </c>
      <c r="DD27" s="130"/>
      <c r="DE27" s="164"/>
      <c r="DF27" s="846"/>
      <c r="DG27" s="846"/>
      <c r="DH27" s="846"/>
      <c r="DI27" s="846"/>
      <c r="DJ27" s="846"/>
      <c r="DK27" s="1041"/>
      <c r="DL27" s="165"/>
      <c r="DM27" s="533" t="s">
        <v>29</v>
      </c>
      <c r="DN27" s="533"/>
      <c r="DO27" s="1023"/>
      <c r="DP27" s="1023"/>
      <c r="DQ27" s="533" t="s">
        <v>30</v>
      </c>
      <c r="DR27" s="128"/>
    </row>
    <row r="28" spans="3:122" ht="8.1" customHeight="1">
      <c r="C28" s="509" t="s">
        <v>31</v>
      </c>
      <c r="D28" s="840"/>
      <c r="E28" s="840"/>
      <c r="F28" s="840"/>
      <c r="G28" s="840"/>
      <c r="H28" s="840"/>
      <c r="I28" s="840"/>
      <c r="J28" s="844"/>
      <c r="K28" s="1071"/>
      <c r="L28" s="475"/>
      <c r="M28" s="475"/>
      <c r="N28" s="475"/>
      <c r="O28" s="475"/>
      <c r="P28" s="475"/>
      <c r="Q28" s="475"/>
      <c r="R28" s="475"/>
      <c r="S28" s="475"/>
      <c r="T28" s="475"/>
      <c r="U28" s="475"/>
      <c r="V28" s="475"/>
      <c r="W28" s="475"/>
      <c r="X28" s="475"/>
      <c r="Y28" s="475"/>
      <c r="Z28" s="475"/>
      <c r="AA28" s="475"/>
      <c r="AB28" s="475"/>
      <c r="AC28" s="475"/>
      <c r="AD28" s="505"/>
      <c r="AE28" s="119"/>
      <c r="AF28" s="505"/>
      <c r="AG28" s="526"/>
      <c r="AH28" s="526"/>
      <c r="AI28" s="526"/>
      <c r="AJ28" s="526"/>
      <c r="AK28" s="526"/>
      <c r="AL28" s="526"/>
      <c r="AM28" s="526"/>
      <c r="AN28" s="526"/>
      <c r="AO28" s="526"/>
      <c r="AP28" s="526"/>
      <c r="AQ28" s="526"/>
      <c r="AR28" s="526"/>
      <c r="AS28" s="526"/>
      <c r="AT28" s="119"/>
      <c r="AU28" s="119"/>
      <c r="AV28" s="119"/>
      <c r="BC28" s="139"/>
      <c r="BD28" s="505" t="s">
        <v>32</v>
      </c>
      <c r="BE28" s="840"/>
      <c r="BF28" s="840"/>
      <c r="BG28" s="840"/>
      <c r="BH28" s="844"/>
      <c r="BI28" s="628" t="s">
        <v>33</v>
      </c>
      <c r="BJ28" s="1055"/>
      <c r="BK28" s="1066"/>
      <c r="BL28" s="1066"/>
      <c r="BM28" s="1066"/>
      <c r="BN28" s="629" t="s">
        <v>7</v>
      </c>
      <c r="BO28" s="1066"/>
      <c r="BP28" s="1066"/>
      <c r="BQ28" s="1066"/>
      <c r="BR28" s="505" t="s">
        <v>8</v>
      </c>
      <c r="BS28" s="1066"/>
      <c r="BT28" s="1066"/>
      <c r="BU28" s="1066"/>
      <c r="BV28" s="505" t="s">
        <v>34</v>
      </c>
      <c r="BW28" s="896"/>
      <c r="BX28" s="896"/>
      <c r="BY28" s="138"/>
      <c r="BZ28" s="1007"/>
      <c r="CA28" s="1008"/>
      <c r="CB28" s="1008"/>
      <c r="CC28" s="1008"/>
      <c r="CD28" s="1009"/>
      <c r="CE28" s="154"/>
      <c r="CF28" s="166"/>
      <c r="CG28" s="166"/>
      <c r="CM28" s="139"/>
      <c r="CO28" s="532" t="s">
        <v>35</v>
      </c>
      <c r="CP28" s="846"/>
      <c r="CQ28" s="846"/>
      <c r="CR28" s="846"/>
      <c r="CS28" s="846"/>
      <c r="CT28" s="846"/>
      <c r="CU28" s="846"/>
      <c r="CV28" s="1041"/>
      <c r="CW28" s="1007"/>
      <c r="CX28" s="1008"/>
      <c r="CY28" s="1008"/>
      <c r="CZ28" s="1008"/>
      <c r="DA28" s="1008"/>
      <c r="DB28" s="1008"/>
      <c r="DC28" s="1019"/>
      <c r="DD28" s="1024" t="s">
        <v>36</v>
      </c>
      <c r="DE28" s="1025"/>
      <c r="DF28" s="846"/>
      <c r="DG28" s="846"/>
      <c r="DH28" s="846"/>
      <c r="DI28" s="846"/>
      <c r="DJ28" s="846"/>
      <c r="DK28" s="1041"/>
      <c r="DL28" s="165"/>
      <c r="DM28" s="533"/>
      <c r="DN28" s="533"/>
      <c r="DO28" s="1023"/>
      <c r="DP28" s="1023"/>
      <c r="DQ28" s="533"/>
      <c r="DR28" s="128"/>
    </row>
    <row r="29" spans="3:122" ht="8.1" customHeight="1" thickBot="1">
      <c r="C29" s="845"/>
      <c r="D29" s="846"/>
      <c r="E29" s="846"/>
      <c r="F29" s="846"/>
      <c r="G29" s="846"/>
      <c r="H29" s="846"/>
      <c r="I29" s="846"/>
      <c r="J29" s="854"/>
      <c r="K29" s="1072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6"/>
      <c r="Y29" s="476"/>
      <c r="Z29" s="476"/>
      <c r="AA29" s="476"/>
      <c r="AB29" s="476"/>
      <c r="AC29" s="476"/>
      <c r="AD29" s="846"/>
      <c r="AE29" s="119"/>
      <c r="AF29" s="846"/>
      <c r="AG29" s="528"/>
      <c r="AH29" s="528"/>
      <c r="AI29" s="528"/>
      <c r="AJ29" s="528"/>
      <c r="AK29" s="528"/>
      <c r="AL29" s="528"/>
      <c r="AM29" s="528"/>
      <c r="AN29" s="528"/>
      <c r="AO29" s="528"/>
      <c r="AP29" s="528"/>
      <c r="AQ29" s="528"/>
      <c r="AR29" s="528"/>
      <c r="AS29" s="528"/>
      <c r="AT29" s="119" t="s">
        <v>14167</v>
      </c>
      <c r="AU29" s="119"/>
      <c r="AV29" s="119"/>
      <c r="BC29" s="139"/>
      <c r="BD29" s="846"/>
      <c r="BE29" s="846"/>
      <c r="BF29" s="846"/>
      <c r="BG29" s="846"/>
      <c r="BH29" s="854"/>
      <c r="BI29" s="1056"/>
      <c r="BJ29" s="1050"/>
      <c r="BK29" s="1029"/>
      <c r="BL29" s="1029"/>
      <c r="BM29" s="1029"/>
      <c r="BN29" s="1050"/>
      <c r="BO29" s="1029"/>
      <c r="BP29" s="1029"/>
      <c r="BQ29" s="1029"/>
      <c r="BR29" s="1050"/>
      <c r="BS29" s="1029"/>
      <c r="BT29" s="1029"/>
      <c r="BU29" s="1029"/>
      <c r="BV29" s="1050"/>
      <c r="BW29" s="1050"/>
      <c r="BX29" s="1050"/>
      <c r="BY29" s="139"/>
      <c r="BZ29" s="1010"/>
      <c r="CA29" s="1011"/>
      <c r="CB29" s="1011"/>
      <c r="CC29" s="1011"/>
      <c r="CD29" s="1012"/>
      <c r="CE29" s="160"/>
      <c r="CF29" s="129" t="s">
        <v>317</v>
      </c>
      <c r="CG29" s="129"/>
      <c r="CH29" s="129" t="s">
        <v>27</v>
      </c>
      <c r="CI29" s="129"/>
      <c r="CJ29" s="129"/>
      <c r="CK29" s="129"/>
      <c r="CL29" s="129"/>
      <c r="CM29" s="167"/>
      <c r="CO29" s="1105"/>
      <c r="CP29" s="1106"/>
      <c r="CQ29" s="1106"/>
      <c r="CR29" s="1106"/>
      <c r="CS29" s="1106"/>
      <c r="CT29" s="1106"/>
      <c r="CU29" s="1106"/>
      <c r="CV29" s="1027"/>
      <c r="CW29" s="1020"/>
      <c r="CX29" s="1021"/>
      <c r="CY29" s="1021"/>
      <c r="CZ29" s="1021"/>
      <c r="DA29" s="1021"/>
      <c r="DB29" s="1021"/>
      <c r="DC29" s="1022"/>
      <c r="DD29" s="1026"/>
      <c r="DE29" s="1027"/>
      <c r="DF29" s="846"/>
      <c r="DG29" s="846"/>
      <c r="DH29" s="846"/>
      <c r="DI29" s="846"/>
      <c r="DJ29" s="846"/>
      <c r="DK29" s="1041"/>
      <c r="DL29" s="165"/>
      <c r="DM29" s="533" t="s">
        <v>37</v>
      </c>
      <c r="DN29" s="533"/>
      <c r="DO29" s="1023"/>
      <c r="DP29" s="1023"/>
      <c r="DQ29" s="533" t="s">
        <v>30</v>
      </c>
      <c r="DR29" s="128"/>
    </row>
    <row r="30" spans="3:122" ht="8.1" customHeight="1">
      <c r="C30" s="845"/>
      <c r="D30" s="846"/>
      <c r="E30" s="846"/>
      <c r="F30" s="846"/>
      <c r="G30" s="846"/>
      <c r="H30" s="846"/>
      <c r="I30" s="846"/>
      <c r="J30" s="854"/>
      <c r="K30" s="1072"/>
      <c r="L30" s="476"/>
      <c r="M30" s="476"/>
      <c r="N30" s="476"/>
      <c r="O30" s="476"/>
      <c r="P30" s="476"/>
      <c r="Q30" s="476"/>
      <c r="R30" s="476"/>
      <c r="S30" s="476"/>
      <c r="T30" s="476"/>
      <c r="U30" s="476"/>
      <c r="V30" s="476"/>
      <c r="W30" s="476"/>
      <c r="X30" s="476"/>
      <c r="Y30" s="476"/>
      <c r="Z30" s="476"/>
      <c r="AA30" s="476"/>
      <c r="AB30" s="476"/>
      <c r="AC30" s="476"/>
      <c r="AD30" s="533"/>
      <c r="AF30" s="533"/>
      <c r="AG30" s="528"/>
      <c r="AH30" s="528"/>
      <c r="AI30" s="528"/>
      <c r="AJ30" s="528"/>
      <c r="AK30" s="528"/>
      <c r="AL30" s="528"/>
      <c r="AM30" s="528"/>
      <c r="AN30" s="528"/>
      <c r="AO30" s="528"/>
      <c r="AP30" s="528"/>
      <c r="AQ30" s="528"/>
      <c r="AR30" s="528"/>
      <c r="AS30" s="528"/>
      <c r="AT30" s="1043" t="str">
        <f>Code!CQ3</f>
        <v/>
      </c>
      <c r="AU30" s="1044"/>
      <c r="AV30" s="1044"/>
      <c r="AW30" s="1044"/>
      <c r="AX30" s="1044"/>
      <c r="AY30" s="1044"/>
      <c r="AZ30" s="1044"/>
      <c r="BA30" s="1044"/>
      <c r="BB30" s="1044"/>
      <c r="BC30" s="1045"/>
      <c r="BD30" s="846"/>
      <c r="BE30" s="846"/>
      <c r="BF30" s="846"/>
      <c r="BG30" s="846"/>
      <c r="BH30" s="854"/>
      <c r="BI30" s="532" t="s">
        <v>33</v>
      </c>
      <c r="BJ30" s="1050"/>
      <c r="BK30" s="1066"/>
      <c r="BL30" s="1066"/>
      <c r="BM30" s="1066"/>
      <c r="BN30" s="533" t="s">
        <v>7</v>
      </c>
      <c r="BO30" s="1066"/>
      <c r="BP30" s="1066"/>
      <c r="BQ30" s="1066"/>
      <c r="BR30" s="533" t="s">
        <v>8</v>
      </c>
      <c r="BS30" s="1066"/>
      <c r="BT30" s="1066"/>
      <c r="BU30" s="1066"/>
      <c r="BV30" s="533" t="s">
        <v>38</v>
      </c>
      <c r="BW30" s="1050"/>
      <c r="BX30" s="1050"/>
      <c r="BY30" s="139"/>
      <c r="BZ30" s="532" t="s">
        <v>173</v>
      </c>
      <c r="CA30" s="1050"/>
      <c r="CB30" s="1050"/>
      <c r="CC30" s="1050"/>
      <c r="CD30" s="1050"/>
      <c r="CE30" s="1050"/>
      <c r="CF30" s="1050"/>
      <c r="CG30" s="1050"/>
      <c r="CH30" s="1050"/>
      <c r="CI30" s="1050"/>
      <c r="CJ30" s="1050"/>
      <c r="CK30" s="1050"/>
      <c r="CL30" s="1050"/>
      <c r="CM30" s="737"/>
      <c r="CO30" s="751" t="s">
        <v>39</v>
      </c>
      <c r="CP30" s="855"/>
      <c r="CQ30" s="855"/>
      <c r="CR30" s="855"/>
      <c r="CS30" s="855"/>
      <c r="CT30" s="855"/>
      <c r="CU30" s="855"/>
      <c r="CV30" s="1067"/>
      <c r="CW30" s="1013"/>
      <c r="CX30" s="1014"/>
      <c r="CY30" s="1014"/>
      <c r="CZ30" s="1014"/>
      <c r="DA30" s="1014"/>
      <c r="DB30" s="1014"/>
      <c r="DC30" s="1015"/>
      <c r="DD30" s="1069" t="s">
        <v>36</v>
      </c>
      <c r="DE30" s="1067"/>
      <c r="DF30" s="846"/>
      <c r="DG30" s="846"/>
      <c r="DH30" s="846"/>
      <c r="DI30" s="846"/>
      <c r="DJ30" s="846"/>
      <c r="DK30" s="1041"/>
      <c r="DL30" s="165"/>
      <c r="DM30" s="533"/>
      <c r="DN30" s="533"/>
      <c r="DO30" s="1023"/>
      <c r="DP30" s="1023"/>
      <c r="DQ30" s="533"/>
      <c r="DR30" s="128"/>
    </row>
    <row r="31" spans="3:122" ht="8.1" customHeight="1" thickBot="1">
      <c r="C31" s="990"/>
      <c r="D31" s="578"/>
      <c r="E31" s="578"/>
      <c r="F31" s="578"/>
      <c r="G31" s="578"/>
      <c r="H31" s="578"/>
      <c r="I31" s="578"/>
      <c r="J31" s="991"/>
      <c r="K31" s="1073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578"/>
      <c r="AE31" s="129"/>
      <c r="AF31" s="578"/>
      <c r="AG31" s="530"/>
      <c r="AH31" s="530"/>
      <c r="AI31" s="530"/>
      <c r="AJ31" s="530"/>
      <c r="AK31" s="530"/>
      <c r="AL31" s="530"/>
      <c r="AM31" s="530"/>
      <c r="AN31" s="530"/>
      <c r="AO31" s="530"/>
      <c r="AP31" s="530"/>
      <c r="AQ31" s="530"/>
      <c r="AR31" s="530"/>
      <c r="AS31" s="530"/>
      <c r="AT31" s="1046"/>
      <c r="AU31" s="1047"/>
      <c r="AV31" s="1047"/>
      <c r="AW31" s="1047"/>
      <c r="AX31" s="1047"/>
      <c r="AY31" s="1047"/>
      <c r="AZ31" s="1047"/>
      <c r="BA31" s="1047"/>
      <c r="BB31" s="1047"/>
      <c r="BC31" s="1048"/>
      <c r="BD31" s="578"/>
      <c r="BE31" s="578"/>
      <c r="BF31" s="578"/>
      <c r="BG31" s="578"/>
      <c r="BH31" s="991"/>
      <c r="BI31" s="1051"/>
      <c r="BJ31" s="1049"/>
      <c r="BK31" s="1029"/>
      <c r="BL31" s="1029"/>
      <c r="BM31" s="1029"/>
      <c r="BN31" s="1049"/>
      <c r="BO31" s="1029"/>
      <c r="BP31" s="1029"/>
      <c r="BQ31" s="1029"/>
      <c r="BR31" s="1049"/>
      <c r="BS31" s="1029"/>
      <c r="BT31" s="1029"/>
      <c r="BU31" s="1029"/>
      <c r="BV31" s="1049"/>
      <c r="BW31" s="1049"/>
      <c r="BX31" s="1049"/>
      <c r="BY31" s="167"/>
      <c r="BZ31" s="1051"/>
      <c r="CA31" s="1049"/>
      <c r="CB31" s="1049"/>
      <c r="CC31" s="1049"/>
      <c r="CD31" s="1049"/>
      <c r="CE31" s="1049"/>
      <c r="CF31" s="1049"/>
      <c r="CG31" s="1049"/>
      <c r="CH31" s="1049"/>
      <c r="CI31" s="1049"/>
      <c r="CJ31" s="1049"/>
      <c r="CK31" s="1049"/>
      <c r="CL31" s="1049"/>
      <c r="CM31" s="1052"/>
      <c r="CO31" s="990"/>
      <c r="CP31" s="578"/>
      <c r="CQ31" s="578"/>
      <c r="CR31" s="578"/>
      <c r="CS31" s="578"/>
      <c r="CT31" s="578"/>
      <c r="CU31" s="578"/>
      <c r="CV31" s="1068"/>
      <c r="CW31" s="1016"/>
      <c r="CX31" s="1017"/>
      <c r="CY31" s="1017"/>
      <c r="CZ31" s="1017"/>
      <c r="DA31" s="1017"/>
      <c r="DB31" s="1017"/>
      <c r="DC31" s="1018"/>
      <c r="DD31" s="1070"/>
      <c r="DE31" s="1068"/>
      <c r="DF31" s="889"/>
      <c r="DG31" s="889"/>
      <c r="DH31" s="889"/>
      <c r="DI31" s="889"/>
      <c r="DJ31" s="889"/>
      <c r="DK31" s="1042"/>
      <c r="DL31" s="168"/>
      <c r="DM31" s="129"/>
      <c r="DN31" s="129"/>
      <c r="DO31" s="129"/>
      <c r="DP31" s="129"/>
      <c r="DQ31" s="129"/>
      <c r="DR31" s="159"/>
    </row>
    <row r="32" spans="3:122" ht="9.9499999999999993" customHeight="1">
      <c r="C32" s="509" t="s">
        <v>40</v>
      </c>
      <c r="D32" s="505"/>
      <c r="E32" s="505"/>
      <c r="F32" s="505"/>
      <c r="G32" s="505"/>
      <c r="H32" s="505"/>
      <c r="I32" s="505"/>
      <c r="J32" s="510"/>
      <c r="K32" s="525"/>
      <c r="L32" s="526"/>
      <c r="M32" s="526"/>
      <c r="N32" s="526"/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526"/>
      <c r="Z32" s="526"/>
      <c r="AA32" s="526"/>
      <c r="AB32" s="526"/>
      <c r="AC32" s="526"/>
      <c r="AD32" s="526"/>
      <c r="AE32" s="526"/>
      <c r="AF32" s="526"/>
      <c r="AG32" s="526"/>
      <c r="AH32" s="526"/>
      <c r="AI32" s="526"/>
      <c r="AJ32" s="526"/>
      <c r="AK32" s="526"/>
      <c r="AL32" s="1057"/>
      <c r="AM32" s="509" t="s">
        <v>41</v>
      </c>
      <c r="AN32" s="840"/>
      <c r="AO32" s="840"/>
      <c r="AP32" s="840"/>
      <c r="AQ32" s="840"/>
      <c r="AR32" s="840"/>
      <c r="AS32" s="844"/>
      <c r="AT32" s="1060"/>
      <c r="AU32" s="1061"/>
      <c r="AV32" s="1061"/>
      <c r="AW32" s="1061"/>
      <c r="AX32" s="1061"/>
      <c r="AY32" s="1061"/>
      <c r="AZ32" s="1061"/>
      <c r="BA32" s="1061"/>
      <c r="BB32" s="1061"/>
      <c r="BC32" s="1061"/>
      <c r="BD32" s="1061"/>
      <c r="BE32" s="1061"/>
      <c r="BF32" s="1061"/>
      <c r="BG32" s="1061"/>
      <c r="BH32" s="1061"/>
      <c r="BI32" s="1061"/>
      <c r="BJ32" s="1061"/>
      <c r="BK32" s="1061"/>
      <c r="BL32" s="1061"/>
      <c r="BM32" s="1061"/>
      <c r="BN32" s="1061"/>
      <c r="BO32" s="1061"/>
      <c r="BP32" s="1061"/>
      <c r="BQ32" s="1061"/>
      <c r="BR32" s="1061"/>
      <c r="BS32" s="1061"/>
      <c r="BT32" s="1061"/>
      <c r="BU32" s="1061"/>
      <c r="BV32" s="1061"/>
      <c r="BW32" s="1061"/>
      <c r="BX32" s="1061"/>
      <c r="BY32" s="1062"/>
      <c r="BZ32" s="169"/>
      <c r="CA32" s="505" t="s">
        <v>33</v>
      </c>
      <c r="CB32" s="505"/>
      <c r="CC32" s="523"/>
      <c r="CD32" s="523"/>
      <c r="CE32" s="507" t="s">
        <v>174</v>
      </c>
      <c r="CF32" s="523"/>
      <c r="CG32" s="523"/>
      <c r="CH32" s="507" t="s">
        <v>175</v>
      </c>
      <c r="CI32" s="523"/>
      <c r="CJ32" s="523"/>
      <c r="CK32" s="507" t="s">
        <v>176</v>
      </c>
      <c r="CL32" s="507"/>
      <c r="CM32" s="139"/>
      <c r="CO32" s="509" t="s">
        <v>42</v>
      </c>
      <c r="CP32" s="840"/>
      <c r="CQ32" s="840"/>
      <c r="CR32" s="840"/>
      <c r="CS32" s="840"/>
      <c r="CT32" s="840"/>
      <c r="CU32" s="840"/>
      <c r="CV32" s="1040"/>
      <c r="CW32" s="1028"/>
      <c r="CX32" s="1029"/>
      <c r="CY32" s="1029"/>
      <c r="CZ32" s="1029"/>
      <c r="DA32" s="1029"/>
      <c r="DB32" s="1029"/>
      <c r="DC32" s="1029"/>
      <c r="DD32" s="1029"/>
      <c r="DE32" s="1029"/>
      <c r="DF32" s="1029"/>
      <c r="DG32" s="1029"/>
      <c r="DH32" s="1029"/>
      <c r="DI32" s="1029"/>
      <c r="DJ32" s="1029"/>
      <c r="DK32" s="1029"/>
      <c r="DL32" s="1029"/>
      <c r="DM32" s="1029"/>
      <c r="DN32" s="1029"/>
      <c r="DO32" s="1029"/>
      <c r="DP32" s="1029"/>
      <c r="DQ32" s="1029"/>
      <c r="DR32" s="1030"/>
    </row>
    <row r="33" spans="3:126" ht="9.9499999999999993" customHeight="1">
      <c r="C33" s="532"/>
      <c r="D33" s="677"/>
      <c r="E33" s="677"/>
      <c r="F33" s="677"/>
      <c r="G33" s="677"/>
      <c r="H33" s="677"/>
      <c r="I33" s="677"/>
      <c r="J33" s="604"/>
      <c r="K33" s="527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8"/>
      <c r="AC33" s="528"/>
      <c r="AD33" s="528"/>
      <c r="AE33" s="528"/>
      <c r="AF33" s="528"/>
      <c r="AG33" s="528"/>
      <c r="AH33" s="528"/>
      <c r="AI33" s="528"/>
      <c r="AJ33" s="528"/>
      <c r="AK33" s="528"/>
      <c r="AL33" s="1058"/>
      <c r="AM33" s="786" t="s">
        <v>284</v>
      </c>
      <c r="AN33" s="1053"/>
      <c r="AO33" s="1053"/>
      <c r="AP33" s="1053"/>
      <c r="AQ33" s="1053"/>
      <c r="AR33" s="1053"/>
      <c r="AS33" s="1054"/>
      <c r="AT33" s="1060"/>
      <c r="AU33" s="1061"/>
      <c r="AV33" s="1061"/>
      <c r="AW33" s="1061"/>
      <c r="AX33" s="1061"/>
      <c r="AY33" s="1061"/>
      <c r="AZ33" s="1061"/>
      <c r="BA33" s="1061"/>
      <c r="BB33" s="1061"/>
      <c r="BC33" s="1061"/>
      <c r="BD33" s="1061"/>
      <c r="BE33" s="1061"/>
      <c r="BF33" s="1061"/>
      <c r="BG33" s="1061"/>
      <c r="BH33" s="1061"/>
      <c r="BI33" s="1061"/>
      <c r="BJ33" s="1061"/>
      <c r="BK33" s="1061"/>
      <c r="BL33" s="1061"/>
      <c r="BM33" s="1061"/>
      <c r="BN33" s="1061"/>
      <c r="BO33" s="1061"/>
      <c r="BP33" s="1061"/>
      <c r="BQ33" s="1061"/>
      <c r="BR33" s="1061"/>
      <c r="BS33" s="1061"/>
      <c r="BT33" s="1061"/>
      <c r="BU33" s="1061"/>
      <c r="BV33" s="1061"/>
      <c r="BW33" s="1061"/>
      <c r="BX33" s="1061"/>
      <c r="BY33" s="1062"/>
      <c r="BZ33" s="170"/>
      <c r="CA33" s="506"/>
      <c r="CB33" s="506"/>
      <c r="CC33" s="524"/>
      <c r="CD33" s="524"/>
      <c r="CE33" s="508"/>
      <c r="CF33" s="524"/>
      <c r="CG33" s="524"/>
      <c r="CH33" s="508"/>
      <c r="CI33" s="524"/>
      <c r="CJ33" s="524"/>
      <c r="CK33" s="508"/>
      <c r="CL33" s="508"/>
      <c r="CM33" s="167"/>
      <c r="CO33" s="162"/>
      <c r="CU33" s="119"/>
      <c r="CV33" s="128"/>
      <c r="CW33" s="1031"/>
      <c r="CX33" s="1032"/>
      <c r="CY33" s="1032"/>
      <c r="CZ33" s="1032"/>
      <c r="DA33" s="1032"/>
      <c r="DB33" s="1032"/>
      <c r="DC33" s="1032"/>
      <c r="DD33" s="1032"/>
      <c r="DE33" s="1032"/>
      <c r="DF33" s="1032"/>
      <c r="DG33" s="1032"/>
      <c r="DH33" s="1032"/>
      <c r="DI33" s="1032"/>
      <c r="DJ33" s="1032"/>
      <c r="DK33" s="1032"/>
      <c r="DL33" s="1032"/>
      <c r="DM33" s="1032"/>
      <c r="DN33" s="1032"/>
      <c r="DO33" s="1032"/>
      <c r="DP33" s="1032"/>
      <c r="DQ33" s="1032"/>
      <c r="DR33" s="1033"/>
    </row>
    <row r="34" spans="3:126" ht="9.9499999999999993" customHeight="1">
      <c r="C34" s="532"/>
      <c r="D34" s="677"/>
      <c r="E34" s="677"/>
      <c r="F34" s="677"/>
      <c r="G34" s="677"/>
      <c r="H34" s="677"/>
      <c r="I34" s="677"/>
      <c r="J34" s="604"/>
      <c r="K34" s="527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28"/>
      <c r="AC34" s="528"/>
      <c r="AD34" s="528"/>
      <c r="AE34" s="528"/>
      <c r="AF34" s="528"/>
      <c r="AG34" s="528"/>
      <c r="AH34" s="528"/>
      <c r="AI34" s="528"/>
      <c r="AJ34" s="528"/>
      <c r="AK34" s="528"/>
      <c r="AL34" s="1058"/>
      <c r="AM34" s="786"/>
      <c r="AN34" s="1053"/>
      <c r="AO34" s="1053"/>
      <c r="AP34" s="1053"/>
      <c r="AQ34" s="1053"/>
      <c r="AR34" s="1053"/>
      <c r="AS34" s="1054"/>
      <c r="AT34" s="1060"/>
      <c r="AU34" s="1061"/>
      <c r="AV34" s="1061"/>
      <c r="AW34" s="1061"/>
      <c r="AX34" s="1061"/>
      <c r="AY34" s="1061"/>
      <c r="AZ34" s="1061"/>
      <c r="BA34" s="1061"/>
      <c r="BB34" s="1061"/>
      <c r="BC34" s="1061"/>
      <c r="BD34" s="1061"/>
      <c r="BE34" s="1061"/>
      <c r="BF34" s="1061"/>
      <c r="BG34" s="1061"/>
      <c r="BH34" s="1061"/>
      <c r="BI34" s="1061"/>
      <c r="BJ34" s="1061"/>
      <c r="BK34" s="1061"/>
      <c r="BL34" s="1061"/>
      <c r="BM34" s="1061"/>
      <c r="BN34" s="1061"/>
      <c r="BO34" s="1061"/>
      <c r="BP34" s="1061"/>
      <c r="BQ34" s="1061"/>
      <c r="BR34" s="1061"/>
      <c r="BS34" s="1061"/>
      <c r="BT34" s="1061"/>
      <c r="BU34" s="1061"/>
      <c r="BV34" s="1061"/>
      <c r="BW34" s="1061"/>
      <c r="BX34" s="1061"/>
      <c r="BY34" s="1062"/>
      <c r="CA34" s="171" t="s">
        <v>44</v>
      </c>
      <c r="CC34" s="119"/>
      <c r="CD34" s="119"/>
      <c r="CE34" s="119"/>
      <c r="CO34" s="509" t="s">
        <v>45</v>
      </c>
      <c r="CP34" s="840"/>
      <c r="CQ34" s="840"/>
      <c r="CR34" s="840"/>
      <c r="CS34" s="840"/>
      <c r="CT34" s="840"/>
      <c r="CU34" s="840"/>
      <c r="CV34" s="1040"/>
      <c r="CW34" s="1034"/>
      <c r="CX34" s="1035"/>
      <c r="CY34" s="1035"/>
      <c r="CZ34" s="1035"/>
      <c r="DA34" s="1035"/>
      <c r="DB34" s="1035"/>
      <c r="DC34" s="1035"/>
      <c r="DD34" s="1035"/>
      <c r="DE34" s="1035"/>
      <c r="DF34" s="1035"/>
      <c r="DG34" s="1035"/>
      <c r="DH34" s="1035"/>
      <c r="DI34" s="1035"/>
      <c r="DJ34" s="1035"/>
      <c r="DK34" s="1035"/>
      <c r="DL34" s="1035"/>
      <c r="DM34" s="1035"/>
      <c r="DN34" s="1035"/>
      <c r="DO34" s="1035"/>
      <c r="DP34" s="1035"/>
      <c r="DQ34" s="1035"/>
      <c r="DR34" s="1036"/>
    </row>
    <row r="35" spans="3:126" ht="9.9499999999999993" customHeight="1">
      <c r="C35" s="511"/>
      <c r="D35" s="506"/>
      <c r="E35" s="506"/>
      <c r="F35" s="506"/>
      <c r="G35" s="506"/>
      <c r="H35" s="506"/>
      <c r="I35" s="506"/>
      <c r="J35" s="512"/>
      <c r="K35" s="529"/>
      <c r="L35" s="530"/>
      <c r="M35" s="530"/>
      <c r="N35" s="530"/>
      <c r="O35" s="530"/>
      <c r="P35" s="530"/>
      <c r="Q35" s="530"/>
      <c r="R35" s="530"/>
      <c r="S35" s="530"/>
      <c r="T35" s="530"/>
      <c r="U35" s="530"/>
      <c r="V35" s="530"/>
      <c r="W35" s="530"/>
      <c r="X35" s="530"/>
      <c r="Y35" s="530"/>
      <c r="Z35" s="530"/>
      <c r="AA35" s="530"/>
      <c r="AB35" s="530"/>
      <c r="AC35" s="530"/>
      <c r="AD35" s="530"/>
      <c r="AE35" s="530"/>
      <c r="AF35" s="530"/>
      <c r="AG35" s="530"/>
      <c r="AH35" s="530"/>
      <c r="AI35" s="530"/>
      <c r="AJ35" s="530"/>
      <c r="AK35" s="530"/>
      <c r="AL35" s="1059"/>
      <c r="AM35" s="663"/>
      <c r="AN35" s="664"/>
      <c r="AO35" s="664"/>
      <c r="AP35" s="664"/>
      <c r="AQ35" s="664"/>
      <c r="AR35" s="664"/>
      <c r="AS35" s="665"/>
      <c r="AT35" s="1063"/>
      <c r="AU35" s="1064"/>
      <c r="AV35" s="1064"/>
      <c r="AW35" s="1064"/>
      <c r="AX35" s="1064"/>
      <c r="AY35" s="1064"/>
      <c r="AZ35" s="1064"/>
      <c r="BA35" s="1064"/>
      <c r="BB35" s="1064"/>
      <c r="BC35" s="1064"/>
      <c r="BD35" s="1064"/>
      <c r="BE35" s="1064"/>
      <c r="BF35" s="1064"/>
      <c r="BG35" s="1064"/>
      <c r="BH35" s="1064"/>
      <c r="BI35" s="1064"/>
      <c r="BJ35" s="1064"/>
      <c r="BK35" s="1064"/>
      <c r="BL35" s="1064"/>
      <c r="BM35" s="1064"/>
      <c r="BN35" s="1064"/>
      <c r="BO35" s="1064"/>
      <c r="BP35" s="1064"/>
      <c r="BQ35" s="1064"/>
      <c r="BR35" s="1064"/>
      <c r="BS35" s="1064"/>
      <c r="BT35" s="1064"/>
      <c r="BU35" s="1064"/>
      <c r="BV35" s="1064"/>
      <c r="BW35" s="1064"/>
      <c r="BX35" s="1064"/>
      <c r="BY35" s="1065"/>
      <c r="CA35" s="171" t="s">
        <v>46</v>
      </c>
      <c r="CC35" s="119"/>
      <c r="CD35" s="119"/>
      <c r="CE35" s="119"/>
      <c r="CO35" s="162"/>
      <c r="CU35" s="119"/>
      <c r="CV35" s="128"/>
      <c r="CW35" s="1028"/>
      <c r="CX35" s="1029"/>
      <c r="CY35" s="1029"/>
      <c r="CZ35" s="1029"/>
      <c r="DA35" s="1029"/>
      <c r="DB35" s="1029"/>
      <c r="DC35" s="1029"/>
      <c r="DD35" s="1029"/>
      <c r="DE35" s="1029"/>
      <c r="DF35" s="1029"/>
      <c r="DG35" s="1029"/>
      <c r="DH35" s="1029"/>
      <c r="DI35" s="1029"/>
      <c r="DJ35" s="1029"/>
      <c r="DK35" s="1029"/>
      <c r="DL35" s="1029"/>
      <c r="DM35" s="1029"/>
      <c r="DN35" s="1029"/>
      <c r="DO35" s="1029"/>
      <c r="DP35" s="1029"/>
      <c r="DQ35" s="1029"/>
      <c r="DR35" s="1030"/>
    </row>
    <row r="36" spans="3:126" ht="9" customHeight="1" thickBot="1">
      <c r="CB36" s="119"/>
      <c r="CC36" s="119"/>
      <c r="CD36" s="119"/>
      <c r="CE36" s="119"/>
      <c r="CO36" s="172"/>
      <c r="CP36" s="129"/>
      <c r="CQ36" s="129"/>
      <c r="CR36" s="129"/>
      <c r="CS36" s="129"/>
      <c r="CT36" s="129"/>
      <c r="CU36" s="129"/>
      <c r="CV36" s="159"/>
      <c r="CW36" s="1037"/>
      <c r="CX36" s="1038"/>
      <c r="CY36" s="1038"/>
      <c r="CZ36" s="1038"/>
      <c r="DA36" s="1038"/>
      <c r="DB36" s="1038"/>
      <c r="DC36" s="1038"/>
      <c r="DD36" s="1038"/>
      <c r="DE36" s="1038"/>
      <c r="DF36" s="1038"/>
      <c r="DG36" s="1038"/>
      <c r="DH36" s="1038"/>
      <c r="DI36" s="1038"/>
      <c r="DJ36" s="1038"/>
      <c r="DK36" s="1038"/>
      <c r="DL36" s="1038"/>
      <c r="DM36" s="1038"/>
      <c r="DN36" s="1038"/>
      <c r="DO36" s="1038"/>
      <c r="DP36" s="1038"/>
      <c r="DQ36" s="1038"/>
      <c r="DR36" s="1039"/>
    </row>
    <row r="37" spans="3:126" ht="17.25" customHeight="1">
      <c r="C37" s="173" t="s">
        <v>250</v>
      </c>
      <c r="S37" s="174"/>
      <c r="T37" s="155"/>
      <c r="U37" s="155"/>
      <c r="V37" s="120"/>
      <c r="W37" s="155"/>
      <c r="X37" s="155"/>
      <c r="Y37" s="1006"/>
      <c r="Z37" s="846"/>
      <c r="AA37" s="846"/>
      <c r="AB37" s="846"/>
      <c r="AC37" s="846"/>
      <c r="AD37" s="846"/>
      <c r="AE37" s="846"/>
      <c r="AF37" s="846"/>
      <c r="AG37" s="846"/>
      <c r="AH37" s="846"/>
      <c r="AI37" s="846"/>
      <c r="AJ37" s="846"/>
      <c r="AK37" s="846"/>
      <c r="AL37" s="846"/>
      <c r="AM37" s="846"/>
      <c r="AN37" s="846"/>
      <c r="AO37" s="846"/>
      <c r="AP37" s="846"/>
      <c r="AQ37" s="846"/>
      <c r="AR37" s="846"/>
      <c r="AS37" s="846"/>
      <c r="AT37" s="846"/>
      <c r="AU37" s="846"/>
      <c r="AV37" s="846"/>
      <c r="AW37" s="846"/>
      <c r="AX37" s="846"/>
      <c r="AY37" s="846"/>
      <c r="AZ37" s="846"/>
      <c r="BA37" s="846"/>
      <c r="BB37" s="846"/>
      <c r="BC37" s="846"/>
      <c r="BD37" s="846"/>
      <c r="BE37" s="846"/>
      <c r="BF37" s="846"/>
      <c r="BM37" s="760"/>
      <c r="BN37" s="760"/>
      <c r="BO37" s="760"/>
      <c r="BP37" s="760"/>
      <c r="BQ37" s="760"/>
      <c r="BR37" s="760"/>
      <c r="BS37" s="760"/>
      <c r="BT37" s="760"/>
      <c r="BU37" s="760"/>
      <c r="BV37" s="760"/>
      <c r="BW37" s="760"/>
      <c r="BX37" s="760"/>
      <c r="BY37" s="760"/>
      <c r="BZ37" s="760"/>
      <c r="CA37" s="760"/>
      <c r="CB37" s="760"/>
      <c r="CC37" s="760"/>
      <c r="CD37" s="760"/>
      <c r="CE37" s="760"/>
      <c r="CF37" s="760"/>
      <c r="CG37" s="760"/>
      <c r="CH37" s="760"/>
      <c r="CI37" s="175"/>
      <c r="CJ37" s="175"/>
      <c r="CK37" s="175"/>
      <c r="CO37" s="888" t="s">
        <v>251</v>
      </c>
      <c r="CP37" s="846"/>
      <c r="CQ37" s="846"/>
      <c r="CR37" s="846"/>
      <c r="CS37" s="846"/>
      <c r="CT37" s="846"/>
      <c r="CU37" s="846"/>
      <c r="CV37" s="846"/>
      <c r="CW37" s="846"/>
      <c r="CX37" s="846"/>
      <c r="CY37" s="846"/>
      <c r="CZ37" s="846"/>
      <c r="DA37" s="846"/>
      <c r="DB37" s="846"/>
      <c r="DC37" s="846"/>
      <c r="DD37" s="846"/>
      <c r="DE37" s="846"/>
      <c r="DF37" s="846"/>
      <c r="DG37" s="846"/>
      <c r="DH37" s="846"/>
      <c r="DI37" s="846"/>
      <c r="DJ37" s="846"/>
      <c r="DK37" s="846"/>
      <c r="DL37" s="846"/>
      <c r="DM37" s="846"/>
      <c r="DN37" s="846"/>
      <c r="DO37" s="846"/>
      <c r="DP37" s="846"/>
      <c r="DQ37" s="846"/>
      <c r="DR37" s="846"/>
    </row>
    <row r="38" spans="3:126" ht="3" customHeight="1" thickBot="1">
      <c r="S38" s="176"/>
      <c r="T38" s="176"/>
      <c r="U38" s="176"/>
      <c r="V38" s="176"/>
      <c r="W38" s="176"/>
      <c r="X38" s="176"/>
      <c r="Y38" s="889"/>
      <c r="Z38" s="889"/>
      <c r="AA38" s="889"/>
      <c r="AB38" s="889"/>
      <c r="AC38" s="889"/>
      <c r="AD38" s="889"/>
      <c r="AE38" s="889"/>
      <c r="AF38" s="889"/>
      <c r="AG38" s="889"/>
      <c r="AH38" s="889"/>
      <c r="AI38" s="889"/>
      <c r="AJ38" s="889"/>
      <c r="AK38" s="889"/>
      <c r="AL38" s="889"/>
      <c r="AM38" s="889"/>
      <c r="AN38" s="889"/>
      <c r="AO38" s="889"/>
      <c r="AP38" s="889"/>
      <c r="AQ38" s="889"/>
      <c r="AR38" s="889"/>
      <c r="AS38" s="889"/>
      <c r="AT38" s="889"/>
      <c r="AU38" s="889"/>
      <c r="AV38" s="889"/>
      <c r="AW38" s="889"/>
      <c r="AX38" s="889"/>
      <c r="AY38" s="889"/>
      <c r="AZ38" s="889"/>
      <c r="BA38" s="889"/>
      <c r="BB38" s="889"/>
      <c r="BC38" s="889"/>
      <c r="BD38" s="889"/>
      <c r="BE38" s="889"/>
      <c r="BF38" s="889"/>
      <c r="BM38" s="887"/>
      <c r="BN38" s="887"/>
      <c r="BO38" s="887"/>
      <c r="BP38" s="887"/>
      <c r="BQ38" s="887"/>
      <c r="BR38" s="887"/>
      <c r="BS38" s="887"/>
      <c r="BT38" s="887"/>
      <c r="BU38" s="887"/>
      <c r="BV38" s="887"/>
      <c r="BW38" s="887"/>
      <c r="BX38" s="887"/>
      <c r="BY38" s="887"/>
      <c r="BZ38" s="887"/>
      <c r="CA38" s="887"/>
      <c r="CB38" s="887"/>
      <c r="CC38" s="887"/>
      <c r="CD38" s="887"/>
      <c r="CE38" s="887"/>
      <c r="CF38" s="887"/>
      <c r="CG38" s="887"/>
      <c r="CH38" s="887"/>
      <c r="CI38" s="177"/>
      <c r="CJ38" s="177"/>
      <c r="CK38" s="177"/>
      <c r="CO38" s="889"/>
      <c r="CP38" s="889"/>
      <c r="CQ38" s="889"/>
      <c r="CR38" s="889"/>
      <c r="CS38" s="889"/>
      <c r="CT38" s="889"/>
      <c r="CU38" s="889"/>
      <c r="CV38" s="889"/>
      <c r="CW38" s="889"/>
      <c r="CX38" s="889"/>
      <c r="CY38" s="889"/>
      <c r="CZ38" s="889"/>
      <c r="DA38" s="889"/>
      <c r="DB38" s="889"/>
      <c r="DC38" s="889"/>
      <c r="DD38" s="889"/>
      <c r="DE38" s="889"/>
      <c r="DF38" s="889"/>
      <c r="DG38" s="889"/>
      <c r="DH38" s="889"/>
      <c r="DI38" s="889"/>
      <c r="DJ38" s="889"/>
      <c r="DK38" s="889"/>
      <c r="DL38" s="889"/>
      <c r="DM38" s="889"/>
      <c r="DN38" s="889"/>
      <c r="DO38" s="889"/>
      <c r="DP38" s="889"/>
      <c r="DQ38" s="889"/>
      <c r="DR38" s="889"/>
    </row>
    <row r="39" spans="3:126" ht="14.25">
      <c r="C39" s="890" t="s">
        <v>252</v>
      </c>
      <c r="D39" s="891"/>
      <c r="E39" s="891"/>
      <c r="F39" s="891"/>
      <c r="G39" s="891"/>
      <c r="H39" s="891"/>
      <c r="I39" s="891"/>
      <c r="J39" s="891"/>
      <c r="K39" s="891"/>
      <c r="L39" s="891"/>
      <c r="M39" s="891"/>
      <c r="N39" s="891"/>
      <c r="O39" s="891"/>
      <c r="P39" s="891"/>
      <c r="Q39" s="891"/>
      <c r="R39" s="891"/>
      <c r="S39" s="891"/>
      <c r="T39" s="891"/>
      <c r="U39" s="891"/>
      <c r="V39" s="891"/>
      <c r="W39" s="891"/>
      <c r="X39" s="891"/>
      <c r="Y39" s="891"/>
      <c r="Z39" s="891"/>
      <c r="AA39" s="891"/>
      <c r="AB39" s="891"/>
      <c r="AC39" s="891"/>
      <c r="AD39" s="891"/>
      <c r="AE39" s="891"/>
      <c r="AF39" s="891"/>
      <c r="AG39" s="891"/>
      <c r="AH39" s="891"/>
      <c r="AI39" s="891"/>
      <c r="AJ39" s="891"/>
      <c r="AK39" s="178" t="s">
        <v>177</v>
      </c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80"/>
      <c r="BF39" s="180" t="s">
        <v>253</v>
      </c>
      <c r="BG39" s="180"/>
      <c r="BH39" s="179"/>
      <c r="BI39" s="179"/>
      <c r="BJ39" s="179"/>
      <c r="BK39" s="179"/>
      <c r="BL39" s="179"/>
      <c r="BM39" s="179"/>
      <c r="BN39" s="179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0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0"/>
      <c r="DI39" s="180"/>
      <c r="DJ39" s="180"/>
      <c r="DK39" s="180"/>
      <c r="DL39" s="181"/>
      <c r="DM39" s="892" t="s">
        <v>47</v>
      </c>
      <c r="DN39" s="893"/>
      <c r="DO39" s="893"/>
      <c r="DP39" s="893"/>
      <c r="DQ39" s="893"/>
      <c r="DR39" s="894"/>
      <c r="DS39" s="457"/>
      <c r="DT39" s="457"/>
      <c r="DU39" s="457"/>
    </row>
    <row r="40" spans="3:126" ht="9.9499999999999993" customHeight="1">
      <c r="C40" s="895" t="s">
        <v>48</v>
      </c>
      <c r="D40" s="840"/>
      <c r="E40" s="840"/>
      <c r="F40" s="840"/>
      <c r="G40" s="840"/>
      <c r="H40" s="844"/>
      <c r="I40" s="509" t="s">
        <v>49</v>
      </c>
      <c r="J40" s="840"/>
      <c r="K40" s="840"/>
      <c r="L40" s="844"/>
      <c r="M40" s="509" t="s">
        <v>50</v>
      </c>
      <c r="N40" s="840"/>
      <c r="O40" s="840"/>
      <c r="P40" s="840"/>
      <c r="Q40" s="840"/>
      <c r="R40" s="840"/>
      <c r="S40" s="844"/>
      <c r="T40" s="509" t="s">
        <v>51</v>
      </c>
      <c r="U40" s="840"/>
      <c r="V40" s="840"/>
      <c r="W40" s="840"/>
      <c r="X40" s="840"/>
      <c r="Y40" s="844"/>
      <c r="Z40" s="509" t="s">
        <v>52</v>
      </c>
      <c r="AA40" s="840"/>
      <c r="AB40" s="840"/>
      <c r="AC40" s="840"/>
      <c r="AD40" s="840"/>
      <c r="AE40" s="840"/>
      <c r="AF40" s="840"/>
      <c r="AG40" s="293"/>
      <c r="AH40" s="293"/>
      <c r="AI40" s="293"/>
      <c r="AJ40" s="293"/>
      <c r="AK40" s="704" t="s">
        <v>56</v>
      </c>
      <c r="AL40" s="896"/>
      <c r="AM40" s="896"/>
      <c r="AN40" s="896"/>
      <c r="AO40" s="896"/>
      <c r="AP40" s="896"/>
      <c r="AQ40" s="897"/>
      <c r="AR40" s="156" t="s">
        <v>57</v>
      </c>
      <c r="AS40" s="293"/>
      <c r="AT40" s="293"/>
      <c r="AU40" s="293"/>
      <c r="AV40" s="293"/>
      <c r="AW40" s="293"/>
      <c r="AX40" s="293"/>
      <c r="AY40" s="293"/>
      <c r="AZ40" s="293"/>
      <c r="BA40" s="293"/>
      <c r="BB40" s="138"/>
      <c r="BC40" s="723" t="s">
        <v>53</v>
      </c>
      <c r="BD40" s="840"/>
      <c r="BE40" s="840"/>
      <c r="BF40" s="840"/>
      <c r="BG40" s="840"/>
      <c r="BH40" s="840"/>
      <c r="BI40" s="840"/>
      <c r="BJ40" s="840"/>
      <c r="BK40" s="840"/>
      <c r="BL40" s="840"/>
      <c r="BM40" s="840"/>
      <c r="BN40" s="840"/>
      <c r="BO40" s="840"/>
      <c r="BP40" s="840"/>
      <c r="BQ40" s="840"/>
      <c r="BR40" s="840"/>
      <c r="BS40" s="840"/>
      <c r="BT40" s="840"/>
      <c r="BU40" s="840"/>
      <c r="BV40" s="840"/>
      <c r="BW40" s="840"/>
      <c r="BX40" s="841"/>
      <c r="BY40" s="839" t="s">
        <v>54</v>
      </c>
      <c r="BZ40" s="840"/>
      <c r="CA40" s="840"/>
      <c r="CB40" s="841"/>
      <c r="CC40" s="839" t="s">
        <v>55</v>
      </c>
      <c r="CD40" s="840"/>
      <c r="CE40" s="840"/>
      <c r="CF40" s="844"/>
      <c r="CG40" s="723" t="s">
        <v>304</v>
      </c>
      <c r="CH40" s="840"/>
      <c r="CI40" s="840"/>
      <c r="CJ40" s="840"/>
      <c r="CK40" s="840"/>
      <c r="CL40" s="840"/>
      <c r="CM40" s="840"/>
      <c r="CN40" s="840"/>
      <c r="CO40" s="840"/>
      <c r="CP40" s="840"/>
      <c r="CQ40" s="840"/>
      <c r="CR40" s="840"/>
      <c r="CS40" s="840"/>
      <c r="CT40" s="840"/>
      <c r="CU40" s="840"/>
      <c r="CV40" s="840"/>
      <c r="CW40" s="840"/>
      <c r="CX40" s="840"/>
      <c r="CY40" s="840"/>
      <c r="CZ40" s="840"/>
      <c r="DA40" s="840"/>
      <c r="DB40" s="840"/>
      <c r="DC40" s="840"/>
      <c r="DD40" s="840"/>
      <c r="DE40" s="840"/>
      <c r="DF40" s="840"/>
      <c r="DG40" s="840"/>
      <c r="DH40" s="119"/>
      <c r="DI40" s="119"/>
      <c r="DJ40" s="119"/>
      <c r="DK40" s="119"/>
      <c r="DL40" s="138"/>
      <c r="DM40" s="848" t="s">
        <v>58</v>
      </c>
      <c r="DN40" s="849"/>
      <c r="DO40" s="849"/>
      <c r="DP40" s="849"/>
      <c r="DQ40" s="849"/>
      <c r="DR40" s="850"/>
      <c r="DS40" s="457"/>
      <c r="DT40" s="457"/>
      <c r="DU40" s="457"/>
    </row>
    <row r="41" spans="3:126" ht="8.1" customHeight="1">
      <c r="C41" s="864"/>
      <c r="D41" s="846"/>
      <c r="E41" s="846"/>
      <c r="F41" s="846"/>
      <c r="G41" s="846"/>
      <c r="H41" s="854"/>
      <c r="I41" s="845"/>
      <c r="J41" s="846"/>
      <c r="K41" s="846"/>
      <c r="L41" s="854"/>
      <c r="M41" s="845"/>
      <c r="N41" s="846"/>
      <c r="O41" s="846"/>
      <c r="P41" s="846"/>
      <c r="Q41" s="846"/>
      <c r="R41" s="846"/>
      <c r="S41" s="854"/>
      <c r="T41" s="845"/>
      <c r="U41" s="846"/>
      <c r="V41" s="846"/>
      <c r="W41" s="846"/>
      <c r="X41" s="846"/>
      <c r="Y41" s="854"/>
      <c r="Z41" s="162"/>
      <c r="AA41" s="182" t="s">
        <v>307</v>
      </c>
      <c r="AB41" s="152"/>
      <c r="AC41" s="152"/>
      <c r="AD41" s="152"/>
      <c r="AE41" s="152"/>
      <c r="AF41" s="152"/>
      <c r="AG41" s="119"/>
      <c r="AH41" s="119"/>
      <c r="AI41" s="119"/>
      <c r="AJ41" s="119"/>
      <c r="AK41" s="898"/>
      <c r="AL41" s="736"/>
      <c r="AM41" s="736"/>
      <c r="AN41" s="736"/>
      <c r="AO41" s="736"/>
      <c r="AP41" s="736"/>
      <c r="AQ41" s="737"/>
      <c r="AR41" s="183"/>
      <c r="AS41" s="182" t="s">
        <v>307</v>
      </c>
      <c r="AT41" s="152"/>
      <c r="AU41" s="152"/>
      <c r="AV41" s="152"/>
      <c r="AW41" s="152"/>
      <c r="AX41" s="152"/>
      <c r="AY41" s="119"/>
      <c r="AZ41" s="119"/>
      <c r="BA41" s="119"/>
      <c r="BB41" s="139"/>
      <c r="BC41" s="845"/>
      <c r="BD41" s="852"/>
      <c r="BE41" s="852"/>
      <c r="BF41" s="852"/>
      <c r="BG41" s="852"/>
      <c r="BH41" s="852"/>
      <c r="BI41" s="852"/>
      <c r="BJ41" s="852"/>
      <c r="BK41" s="852"/>
      <c r="BL41" s="852"/>
      <c r="BM41" s="852"/>
      <c r="BN41" s="852"/>
      <c r="BO41" s="852"/>
      <c r="BP41" s="852"/>
      <c r="BQ41" s="852"/>
      <c r="BR41" s="852"/>
      <c r="BS41" s="852"/>
      <c r="BT41" s="852"/>
      <c r="BU41" s="852"/>
      <c r="BV41" s="852"/>
      <c r="BW41" s="852"/>
      <c r="BX41" s="853"/>
      <c r="BY41" s="676" t="s">
        <v>59</v>
      </c>
      <c r="BZ41" s="852"/>
      <c r="CA41" s="852"/>
      <c r="CB41" s="853"/>
      <c r="CC41" s="676" t="s">
        <v>60</v>
      </c>
      <c r="CD41" s="852"/>
      <c r="CE41" s="852"/>
      <c r="CF41" s="854"/>
      <c r="CG41" s="845"/>
      <c r="CH41" s="846"/>
      <c r="CI41" s="846"/>
      <c r="CJ41" s="846"/>
      <c r="CK41" s="846"/>
      <c r="CL41" s="846"/>
      <c r="CM41" s="846"/>
      <c r="CN41" s="846"/>
      <c r="CO41" s="846"/>
      <c r="CP41" s="846"/>
      <c r="CQ41" s="846"/>
      <c r="CR41" s="846"/>
      <c r="CS41" s="846"/>
      <c r="CT41" s="846"/>
      <c r="CU41" s="846"/>
      <c r="CV41" s="846"/>
      <c r="CW41" s="846"/>
      <c r="CX41" s="846"/>
      <c r="CY41" s="846"/>
      <c r="CZ41" s="846"/>
      <c r="DA41" s="846"/>
      <c r="DB41" s="846"/>
      <c r="DC41" s="846"/>
      <c r="DD41" s="846"/>
      <c r="DE41" s="846"/>
      <c r="DF41" s="846"/>
      <c r="DG41" s="846"/>
      <c r="DH41" s="753" t="s">
        <v>61</v>
      </c>
      <c r="DI41" s="855"/>
      <c r="DJ41" s="855"/>
      <c r="DK41" s="855"/>
      <c r="DL41" s="856"/>
      <c r="DM41" s="851"/>
      <c r="DN41" s="849"/>
      <c r="DO41" s="849"/>
      <c r="DP41" s="849"/>
      <c r="DQ41" s="849"/>
      <c r="DR41" s="850"/>
      <c r="DS41" s="457"/>
      <c r="DT41" s="457"/>
      <c r="DU41" s="457"/>
    </row>
    <row r="42" spans="3:126" ht="8.1" customHeight="1" thickBot="1">
      <c r="C42" s="865"/>
      <c r="D42" s="747"/>
      <c r="E42" s="747"/>
      <c r="F42" s="747"/>
      <c r="G42" s="747"/>
      <c r="H42" s="857"/>
      <c r="I42" s="795" t="s">
        <v>62</v>
      </c>
      <c r="J42" s="747"/>
      <c r="K42" s="747"/>
      <c r="L42" s="857"/>
      <c r="M42" s="184"/>
      <c r="N42" s="185"/>
      <c r="O42" s="185"/>
      <c r="P42" s="185"/>
      <c r="Q42" s="185"/>
      <c r="R42" s="185"/>
      <c r="S42" s="186"/>
      <c r="T42" s="795" t="s">
        <v>63</v>
      </c>
      <c r="U42" s="747"/>
      <c r="V42" s="747"/>
      <c r="W42" s="747"/>
      <c r="X42" s="747"/>
      <c r="Y42" s="857"/>
      <c r="Z42" s="187"/>
      <c r="AA42" s="188"/>
      <c r="AB42" s="188"/>
      <c r="AC42" s="188"/>
      <c r="AD42" s="188"/>
      <c r="AE42" s="188"/>
      <c r="AF42" s="188"/>
      <c r="AG42" s="185"/>
      <c r="AH42" s="185"/>
      <c r="AI42" s="185"/>
      <c r="AJ42" s="185"/>
      <c r="AK42" s="790" t="s">
        <v>345</v>
      </c>
      <c r="AL42" s="858"/>
      <c r="AM42" s="858"/>
      <c r="AN42" s="858"/>
      <c r="AO42" s="858"/>
      <c r="AP42" s="858"/>
      <c r="AQ42" s="859"/>
      <c r="AR42" s="187"/>
      <c r="AS42" s="188"/>
      <c r="AT42" s="188"/>
      <c r="AU42" s="188"/>
      <c r="AV42" s="188"/>
      <c r="AW42" s="188"/>
      <c r="AX42" s="188"/>
      <c r="AY42" s="185"/>
      <c r="AZ42" s="185"/>
      <c r="BA42" s="185"/>
      <c r="BB42" s="186"/>
      <c r="BC42" s="847"/>
      <c r="BD42" s="747"/>
      <c r="BE42" s="747"/>
      <c r="BF42" s="747"/>
      <c r="BG42" s="747"/>
      <c r="BH42" s="747"/>
      <c r="BI42" s="747"/>
      <c r="BJ42" s="747"/>
      <c r="BK42" s="747"/>
      <c r="BL42" s="747"/>
      <c r="BM42" s="747"/>
      <c r="BN42" s="747"/>
      <c r="BO42" s="747"/>
      <c r="BP42" s="747"/>
      <c r="BQ42" s="747"/>
      <c r="BR42" s="747"/>
      <c r="BS42" s="747"/>
      <c r="BT42" s="747"/>
      <c r="BU42" s="747"/>
      <c r="BV42" s="747"/>
      <c r="BW42" s="747"/>
      <c r="BX42" s="860"/>
      <c r="BY42" s="679" t="s">
        <v>346</v>
      </c>
      <c r="BZ42" s="747"/>
      <c r="CA42" s="747"/>
      <c r="CB42" s="860"/>
      <c r="CC42" s="679" t="s">
        <v>347</v>
      </c>
      <c r="CD42" s="747"/>
      <c r="CE42" s="747"/>
      <c r="CF42" s="857"/>
      <c r="CG42" s="847"/>
      <c r="CH42" s="747"/>
      <c r="CI42" s="747"/>
      <c r="CJ42" s="747"/>
      <c r="CK42" s="747"/>
      <c r="CL42" s="747"/>
      <c r="CM42" s="747"/>
      <c r="CN42" s="747"/>
      <c r="CO42" s="747"/>
      <c r="CP42" s="747"/>
      <c r="CQ42" s="747"/>
      <c r="CR42" s="747"/>
      <c r="CS42" s="747"/>
      <c r="CT42" s="747"/>
      <c r="CU42" s="747"/>
      <c r="CV42" s="747"/>
      <c r="CW42" s="747"/>
      <c r="CX42" s="747"/>
      <c r="CY42" s="747"/>
      <c r="CZ42" s="747"/>
      <c r="DA42" s="747"/>
      <c r="DB42" s="747"/>
      <c r="DC42" s="747"/>
      <c r="DD42" s="747"/>
      <c r="DE42" s="747"/>
      <c r="DF42" s="747"/>
      <c r="DG42" s="747"/>
      <c r="DH42" s="679" t="s">
        <v>64</v>
      </c>
      <c r="DI42" s="747"/>
      <c r="DJ42" s="747"/>
      <c r="DK42" s="747"/>
      <c r="DL42" s="857"/>
      <c r="DM42" s="795" t="s">
        <v>65</v>
      </c>
      <c r="DN42" s="861"/>
      <c r="DO42" s="861"/>
      <c r="DP42" s="861"/>
      <c r="DQ42" s="861"/>
      <c r="DR42" s="862"/>
      <c r="DS42" s="457"/>
      <c r="DT42" s="457"/>
      <c r="DU42" s="457"/>
    </row>
    <row r="43" spans="3:126" ht="12" customHeight="1" thickTop="1">
      <c r="C43" s="817" t="s">
        <v>66</v>
      </c>
      <c r="D43" s="863"/>
      <c r="E43" s="826" t="s">
        <v>67</v>
      </c>
      <c r="F43" s="822"/>
      <c r="G43" s="822"/>
      <c r="H43" s="823"/>
      <c r="I43" s="836"/>
      <c r="J43" s="784"/>
      <c r="K43" s="784"/>
      <c r="L43" s="785"/>
      <c r="M43" s="814"/>
      <c r="N43" s="517"/>
      <c r="O43" s="517"/>
      <c r="P43" s="517"/>
      <c r="Q43" s="517"/>
      <c r="R43" s="517"/>
      <c r="S43" s="837"/>
      <c r="T43" s="330"/>
      <c r="U43" s="331"/>
      <c r="V43" s="331"/>
      <c r="W43" s="331"/>
      <c r="X43" s="331"/>
      <c r="Y43" s="332"/>
      <c r="Z43" s="815"/>
      <c r="AA43" s="816"/>
      <c r="AB43" s="816"/>
      <c r="AC43" s="816"/>
      <c r="AD43" s="816"/>
      <c r="AE43" s="816"/>
      <c r="AF43" s="816"/>
      <c r="AG43" s="812" t="s">
        <v>68</v>
      </c>
      <c r="AH43" s="812"/>
      <c r="AI43" s="812"/>
      <c r="AJ43" s="813"/>
      <c r="AK43" s="838"/>
      <c r="AL43" s="784"/>
      <c r="AM43" s="784"/>
      <c r="AN43" s="784"/>
      <c r="AO43" s="784"/>
      <c r="AP43" s="784"/>
      <c r="AQ43" s="785"/>
      <c r="AR43" s="815"/>
      <c r="AS43" s="816"/>
      <c r="AT43" s="816"/>
      <c r="AU43" s="816"/>
      <c r="AV43" s="816"/>
      <c r="AW43" s="816"/>
      <c r="AX43" s="816"/>
      <c r="AY43" s="812" t="s">
        <v>68</v>
      </c>
      <c r="AZ43" s="812"/>
      <c r="BA43" s="812"/>
      <c r="BB43" s="813"/>
      <c r="BC43" s="969"/>
      <c r="BD43" s="969"/>
      <c r="BE43" s="969"/>
      <c r="BF43" s="969"/>
      <c r="BG43" s="969"/>
      <c r="BH43" s="969"/>
      <c r="BI43" s="969"/>
      <c r="BJ43" s="969"/>
      <c r="BK43" s="969"/>
      <c r="BL43" s="969"/>
      <c r="BM43" s="969"/>
      <c r="BN43" s="969"/>
      <c r="BO43" s="969"/>
      <c r="BP43" s="969"/>
      <c r="BQ43" s="969"/>
      <c r="BR43" s="969"/>
      <c r="BS43" s="969"/>
      <c r="BT43" s="969"/>
      <c r="BU43" s="969"/>
      <c r="BV43" s="969"/>
      <c r="BW43" s="969"/>
      <c r="BX43" s="970"/>
      <c r="BY43" s="783"/>
      <c r="BZ43" s="784"/>
      <c r="CA43" s="784"/>
      <c r="CB43" s="842"/>
      <c r="CC43" s="783"/>
      <c r="CD43" s="784"/>
      <c r="CE43" s="784"/>
      <c r="CF43" s="785"/>
      <c r="CG43" s="814"/>
      <c r="CH43" s="517"/>
      <c r="CI43" s="517"/>
      <c r="CJ43" s="517"/>
      <c r="CK43" s="517"/>
      <c r="CL43" s="517"/>
      <c r="CM43" s="517"/>
      <c r="CN43" s="517"/>
      <c r="CO43" s="517"/>
      <c r="CP43" s="517"/>
      <c r="CQ43" s="517"/>
      <c r="CR43" s="517"/>
      <c r="CS43" s="517"/>
      <c r="CT43" s="517"/>
      <c r="CU43" s="517"/>
      <c r="CV43" s="517"/>
      <c r="CW43" s="517"/>
      <c r="CX43" s="517"/>
      <c r="CY43" s="517"/>
      <c r="CZ43" s="517"/>
      <c r="DA43" s="517"/>
      <c r="DB43" s="517"/>
      <c r="DC43" s="517"/>
      <c r="DD43" s="517"/>
      <c r="DE43" s="517"/>
      <c r="DF43" s="517"/>
      <c r="DG43" s="518"/>
      <c r="DH43" s="956"/>
      <c r="DI43" s="957"/>
      <c r="DJ43" s="957"/>
      <c r="DK43" s="957"/>
      <c r="DL43" s="958"/>
      <c r="DM43" s="965">
        <f>IFERROR((AR43*100/Z43),0)</f>
        <v>0</v>
      </c>
      <c r="DN43" s="966"/>
      <c r="DO43" s="966"/>
      <c r="DP43" s="966"/>
      <c r="DQ43" s="189"/>
      <c r="DR43" s="190" t="s">
        <v>69</v>
      </c>
      <c r="DS43" s="457"/>
      <c r="DT43" s="457"/>
      <c r="DU43" s="457"/>
    </row>
    <row r="44" spans="3:126" ht="12" customHeight="1">
      <c r="C44" s="864"/>
      <c r="D44" s="854"/>
      <c r="E44" s="443"/>
      <c r="F44" s="443"/>
      <c r="G44" s="443"/>
      <c r="H44" s="444"/>
      <c r="I44" s="824"/>
      <c r="J44" s="486"/>
      <c r="K44" s="486"/>
      <c r="L44" s="493"/>
      <c r="M44" s="459"/>
      <c r="N44" s="460"/>
      <c r="O44" s="460"/>
      <c r="P44" s="460"/>
      <c r="Q44" s="460"/>
      <c r="R44" s="460"/>
      <c r="S44" s="749"/>
      <c r="T44" s="333"/>
      <c r="U44" s="334"/>
      <c r="V44" s="334"/>
      <c r="W44" s="334"/>
      <c r="X44" s="334"/>
      <c r="Y44" s="335"/>
      <c r="Z44" s="490"/>
      <c r="AA44" s="491"/>
      <c r="AB44" s="491"/>
      <c r="AC44" s="491"/>
      <c r="AD44" s="491"/>
      <c r="AE44" s="491"/>
      <c r="AF44" s="491"/>
      <c r="AG44" s="967" t="s">
        <v>68</v>
      </c>
      <c r="AH44" s="967"/>
      <c r="AI44" s="967"/>
      <c r="AJ44" s="968"/>
      <c r="AK44" s="492"/>
      <c r="AL44" s="486"/>
      <c r="AM44" s="486"/>
      <c r="AN44" s="486"/>
      <c r="AO44" s="486"/>
      <c r="AP44" s="486"/>
      <c r="AQ44" s="493"/>
      <c r="AR44" s="490"/>
      <c r="AS44" s="491"/>
      <c r="AT44" s="491"/>
      <c r="AU44" s="491"/>
      <c r="AV44" s="491"/>
      <c r="AW44" s="491"/>
      <c r="AX44" s="491"/>
      <c r="AY44" s="967" t="s">
        <v>68</v>
      </c>
      <c r="AZ44" s="967"/>
      <c r="BA44" s="967"/>
      <c r="BB44" s="968"/>
      <c r="BC44" s="971"/>
      <c r="BD44" s="971"/>
      <c r="BE44" s="971"/>
      <c r="BF44" s="971"/>
      <c r="BG44" s="971"/>
      <c r="BH44" s="971"/>
      <c r="BI44" s="971"/>
      <c r="BJ44" s="971"/>
      <c r="BK44" s="971"/>
      <c r="BL44" s="971"/>
      <c r="BM44" s="971"/>
      <c r="BN44" s="971"/>
      <c r="BO44" s="971"/>
      <c r="BP44" s="971"/>
      <c r="BQ44" s="971"/>
      <c r="BR44" s="971"/>
      <c r="BS44" s="971"/>
      <c r="BT44" s="971"/>
      <c r="BU44" s="971"/>
      <c r="BV44" s="971"/>
      <c r="BW44" s="971"/>
      <c r="BX44" s="972"/>
      <c r="BY44" s="485"/>
      <c r="BZ44" s="486"/>
      <c r="CA44" s="486"/>
      <c r="CB44" s="487"/>
      <c r="CC44" s="485"/>
      <c r="CD44" s="486"/>
      <c r="CE44" s="486"/>
      <c r="CF44" s="493"/>
      <c r="CG44" s="459"/>
      <c r="CH44" s="460"/>
      <c r="CI44" s="460"/>
      <c r="CJ44" s="460"/>
      <c r="CK44" s="460"/>
      <c r="CL44" s="460"/>
      <c r="CM44" s="460"/>
      <c r="CN44" s="460"/>
      <c r="CO44" s="460"/>
      <c r="CP44" s="460"/>
      <c r="CQ44" s="460"/>
      <c r="CR44" s="460"/>
      <c r="CS44" s="460"/>
      <c r="CT44" s="460"/>
      <c r="CU44" s="460"/>
      <c r="CV44" s="460"/>
      <c r="CW44" s="460"/>
      <c r="CX44" s="460"/>
      <c r="CY44" s="460"/>
      <c r="CZ44" s="460"/>
      <c r="DA44" s="460"/>
      <c r="DB44" s="460"/>
      <c r="DC44" s="460"/>
      <c r="DD44" s="460"/>
      <c r="DE44" s="460"/>
      <c r="DF44" s="460"/>
      <c r="DG44" s="461"/>
      <c r="DH44" s="497"/>
      <c r="DI44" s="498"/>
      <c r="DJ44" s="498"/>
      <c r="DK44" s="498"/>
      <c r="DL44" s="499"/>
      <c r="DM44" s="734">
        <f t="shared" ref="DM44:DM66" si="0">IFERROR((AR44*100/Z44),0)</f>
        <v>0</v>
      </c>
      <c r="DN44" s="735"/>
      <c r="DO44" s="735"/>
      <c r="DP44" s="735"/>
      <c r="DQ44" s="192"/>
      <c r="DR44" s="193" t="s">
        <v>69</v>
      </c>
      <c r="DS44" s="457"/>
      <c r="DT44" s="457"/>
      <c r="DU44" s="457"/>
    </row>
    <row r="45" spans="3:126" ht="12" customHeight="1" thickBot="1">
      <c r="C45" s="864"/>
      <c r="D45" s="854"/>
      <c r="E45" s="445"/>
      <c r="F45" s="445"/>
      <c r="G45" s="445"/>
      <c r="H45" s="680" t="s">
        <v>14177</v>
      </c>
      <c r="I45" s="825"/>
      <c r="J45" s="825"/>
      <c r="K45" s="825"/>
      <c r="L45" s="825"/>
      <c r="M45" s="825"/>
      <c r="N45" s="825"/>
      <c r="O45" s="825"/>
      <c r="P45" s="825"/>
      <c r="Q45" s="825"/>
      <c r="R45" s="825"/>
      <c r="S45" s="825"/>
      <c r="T45" s="825"/>
      <c r="U45" s="445"/>
      <c r="V45" s="445"/>
      <c r="W45" s="445"/>
      <c r="X45" s="445"/>
      <c r="Y45" s="445"/>
      <c r="Z45" s="756">
        <f>Z43+Z44+'２枚目'!Z19:AF19+'3枚目'!Z19:AF19+'4枚目'!Z19:AF19+'5枚目'!Z19:AF19</f>
        <v>0</v>
      </c>
      <c r="AA45" s="757"/>
      <c r="AB45" s="757"/>
      <c r="AC45" s="757"/>
      <c r="AD45" s="757"/>
      <c r="AE45" s="757"/>
      <c r="AF45" s="757"/>
      <c r="AG45" s="185" t="s">
        <v>68</v>
      </c>
      <c r="AH45" s="185"/>
      <c r="AI45" s="185"/>
      <c r="AJ45" s="185"/>
      <c r="AK45" s="396"/>
      <c r="AL45" s="397"/>
      <c r="AM45" s="397"/>
      <c r="AN45" s="397"/>
      <c r="AO45" s="397"/>
      <c r="AP45" s="397"/>
      <c r="AQ45" s="398"/>
      <c r="AR45" s="756">
        <f>AR43+AR44+'２枚目'!AR19:AX19+'3枚目'!AR19:AX19+'4枚目'!AR19:AX19+'5枚目'!AR19:AX19</f>
        <v>0</v>
      </c>
      <c r="AS45" s="757"/>
      <c r="AT45" s="757"/>
      <c r="AU45" s="757"/>
      <c r="AV45" s="757"/>
      <c r="AW45" s="757"/>
      <c r="AX45" s="757"/>
      <c r="AY45" s="194" t="s">
        <v>68</v>
      </c>
      <c r="AZ45" s="194"/>
      <c r="BA45" s="194"/>
      <c r="BB45" s="394"/>
      <c r="BC45" s="405"/>
      <c r="BD45" s="405"/>
      <c r="BE45" s="405"/>
      <c r="BF45" s="405"/>
      <c r="BG45" s="405"/>
      <c r="BH45" s="405"/>
      <c r="BI45" s="405"/>
      <c r="BJ45" s="406"/>
      <c r="BK45" s="406"/>
      <c r="BL45" s="406"/>
      <c r="BM45" s="406"/>
      <c r="BN45" s="406"/>
      <c r="BO45" s="406"/>
      <c r="BP45" s="406"/>
      <c r="BQ45" s="406"/>
      <c r="BR45" s="406"/>
      <c r="BS45" s="406"/>
      <c r="BT45" s="406"/>
      <c r="BU45" s="406"/>
      <c r="BV45" s="406"/>
      <c r="BW45" s="406"/>
      <c r="BX45" s="406"/>
      <c r="BY45" s="407"/>
      <c r="BZ45" s="408"/>
      <c r="CA45" s="408"/>
      <c r="CB45" s="409"/>
      <c r="CC45" s="408"/>
      <c r="CD45" s="408"/>
      <c r="CE45" s="408"/>
      <c r="CF45" s="410"/>
      <c r="CG45" s="411"/>
      <c r="CH45" s="406"/>
      <c r="CI45" s="406"/>
      <c r="CJ45" s="406"/>
      <c r="CK45" s="406"/>
      <c r="CL45" s="406"/>
      <c r="CM45" s="406"/>
      <c r="CN45" s="406"/>
      <c r="CO45" s="406"/>
      <c r="CP45" s="406"/>
      <c r="CQ45" s="406"/>
      <c r="CR45" s="406"/>
      <c r="CS45" s="406"/>
      <c r="CT45" s="406"/>
      <c r="CU45" s="406"/>
      <c r="CV45" s="406"/>
      <c r="CW45" s="406"/>
      <c r="CX45" s="406"/>
      <c r="CY45" s="406"/>
      <c r="CZ45" s="406"/>
      <c r="DA45" s="406"/>
      <c r="DB45" s="406"/>
      <c r="DC45" s="406"/>
      <c r="DD45" s="406"/>
      <c r="DE45" s="406"/>
      <c r="DF45" s="406"/>
      <c r="DG45" s="406"/>
      <c r="DH45" s="408"/>
      <c r="DI45" s="408"/>
      <c r="DJ45" s="408"/>
      <c r="DK45" s="408"/>
      <c r="DL45" s="410"/>
      <c r="DM45" s="963">
        <f>IFERROR((AR45*100/Z45),0)</f>
        <v>0</v>
      </c>
      <c r="DN45" s="964"/>
      <c r="DO45" s="964"/>
      <c r="DP45" s="964"/>
      <c r="DQ45" s="194"/>
      <c r="DR45" s="195" t="s">
        <v>69</v>
      </c>
      <c r="DS45" s="457"/>
      <c r="DT45" s="457"/>
      <c r="DU45" s="457"/>
      <c r="DV45" s="457"/>
    </row>
    <row r="46" spans="3:126" ht="12" customHeight="1" thickTop="1">
      <c r="C46" s="864"/>
      <c r="D46" s="854"/>
      <c r="E46" s="866" t="s">
        <v>71</v>
      </c>
      <c r="F46" s="867"/>
      <c r="G46" s="867"/>
      <c r="H46" s="867"/>
      <c r="I46" s="836"/>
      <c r="J46" s="784"/>
      <c r="K46" s="784"/>
      <c r="L46" s="785"/>
      <c r="M46" s="814"/>
      <c r="N46" s="517"/>
      <c r="O46" s="517"/>
      <c r="P46" s="517"/>
      <c r="Q46" s="517"/>
      <c r="R46" s="517"/>
      <c r="S46" s="837"/>
      <c r="T46" s="330"/>
      <c r="U46" s="331"/>
      <c r="V46" s="331"/>
      <c r="W46" s="331"/>
      <c r="X46" s="331"/>
      <c r="Y46" s="332"/>
      <c r="Z46" s="815"/>
      <c r="AA46" s="816"/>
      <c r="AB46" s="816"/>
      <c r="AC46" s="816"/>
      <c r="AD46" s="816"/>
      <c r="AE46" s="816"/>
      <c r="AF46" s="816"/>
      <c r="AG46" s="812" t="s">
        <v>68</v>
      </c>
      <c r="AH46" s="812"/>
      <c r="AI46" s="812"/>
      <c r="AJ46" s="813"/>
      <c r="AK46" s="838"/>
      <c r="AL46" s="784"/>
      <c r="AM46" s="784"/>
      <c r="AN46" s="784"/>
      <c r="AO46" s="784"/>
      <c r="AP46" s="784"/>
      <c r="AQ46" s="785"/>
      <c r="AR46" s="815"/>
      <c r="AS46" s="816"/>
      <c r="AT46" s="816"/>
      <c r="AU46" s="816"/>
      <c r="AV46" s="816"/>
      <c r="AW46" s="816"/>
      <c r="AX46" s="816"/>
      <c r="AY46" s="812" t="s">
        <v>68</v>
      </c>
      <c r="AZ46" s="812"/>
      <c r="BA46" s="812"/>
      <c r="BB46" s="813"/>
      <c r="BC46" s="517"/>
      <c r="BD46" s="517"/>
      <c r="BE46" s="517"/>
      <c r="BF46" s="517"/>
      <c r="BG46" s="517"/>
      <c r="BH46" s="517"/>
      <c r="BI46" s="517"/>
      <c r="BJ46" s="517"/>
      <c r="BK46" s="517"/>
      <c r="BL46" s="517"/>
      <c r="BM46" s="517"/>
      <c r="BN46" s="517"/>
      <c r="BO46" s="517"/>
      <c r="BP46" s="517"/>
      <c r="BQ46" s="517"/>
      <c r="BR46" s="517"/>
      <c r="BS46" s="517"/>
      <c r="BT46" s="517"/>
      <c r="BU46" s="517"/>
      <c r="BV46" s="517"/>
      <c r="BW46" s="517"/>
      <c r="BX46" s="518"/>
      <c r="BY46" s="783"/>
      <c r="BZ46" s="784"/>
      <c r="CA46" s="784"/>
      <c r="CB46" s="842"/>
      <c r="CC46" s="783"/>
      <c r="CD46" s="784"/>
      <c r="CE46" s="784"/>
      <c r="CF46" s="785"/>
      <c r="CG46" s="814"/>
      <c r="CH46" s="517"/>
      <c r="CI46" s="517"/>
      <c r="CJ46" s="517"/>
      <c r="CK46" s="517"/>
      <c r="CL46" s="517"/>
      <c r="CM46" s="517"/>
      <c r="CN46" s="517"/>
      <c r="CO46" s="517"/>
      <c r="CP46" s="517"/>
      <c r="CQ46" s="517"/>
      <c r="CR46" s="517"/>
      <c r="CS46" s="517"/>
      <c r="CT46" s="517"/>
      <c r="CU46" s="517"/>
      <c r="CV46" s="517"/>
      <c r="CW46" s="517"/>
      <c r="CX46" s="517"/>
      <c r="CY46" s="517"/>
      <c r="CZ46" s="517"/>
      <c r="DA46" s="517"/>
      <c r="DB46" s="517"/>
      <c r="DC46" s="517"/>
      <c r="DD46" s="517"/>
      <c r="DE46" s="517"/>
      <c r="DF46" s="517"/>
      <c r="DG46" s="518"/>
      <c r="DH46" s="956"/>
      <c r="DI46" s="957"/>
      <c r="DJ46" s="957"/>
      <c r="DK46" s="957"/>
      <c r="DL46" s="958"/>
      <c r="DM46" s="965">
        <f t="shared" si="0"/>
        <v>0</v>
      </c>
      <c r="DN46" s="966"/>
      <c r="DO46" s="966"/>
      <c r="DP46" s="966"/>
      <c r="DQ46" s="189"/>
      <c r="DR46" s="190" t="s">
        <v>69</v>
      </c>
      <c r="DS46" s="457"/>
      <c r="DT46" s="457"/>
      <c r="DU46" s="457"/>
      <c r="DV46" s="457"/>
    </row>
    <row r="47" spans="3:126" ht="12" customHeight="1">
      <c r="C47" s="864"/>
      <c r="D47" s="854"/>
      <c r="E47" s="868"/>
      <c r="F47" s="869"/>
      <c r="G47" s="869"/>
      <c r="H47" s="869"/>
      <c r="I47" s="824"/>
      <c r="J47" s="486"/>
      <c r="K47" s="486"/>
      <c r="L47" s="493"/>
      <c r="M47" s="459"/>
      <c r="N47" s="460"/>
      <c r="O47" s="460"/>
      <c r="P47" s="460"/>
      <c r="Q47" s="460"/>
      <c r="R47" s="460"/>
      <c r="S47" s="749"/>
      <c r="T47" s="333"/>
      <c r="U47" s="334"/>
      <c r="V47" s="334"/>
      <c r="W47" s="334"/>
      <c r="X47" s="334"/>
      <c r="Y47" s="335"/>
      <c r="Z47" s="490"/>
      <c r="AA47" s="491"/>
      <c r="AB47" s="491"/>
      <c r="AC47" s="491"/>
      <c r="AD47" s="491"/>
      <c r="AE47" s="491"/>
      <c r="AF47" s="491"/>
      <c r="AG47" s="967" t="s">
        <v>68</v>
      </c>
      <c r="AH47" s="967"/>
      <c r="AI47" s="967"/>
      <c r="AJ47" s="968"/>
      <c r="AK47" s="492"/>
      <c r="AL47" s="486"/>
      <c r="AM47" s="486"/>
      <c r="AN47" s="486"/>
      <c r="AO47" s="486"/>
      <c r="AP47" s="486"/>
      <c r="AQ47" s="493"/>
      <c r="AR47" s="490"/>
      <c r="AS47" s="491"/>
      <c r="AT47" s="491"/>
      <c r="AU47" s="491"/>
      <c r="AV47" s="491"/>
      <c r="AW47" s="491"/>
      <c r="AX47" s="491"/>
      <c r="AY47" s="967" t="s">
        <v>68</v>
      </c>
      <c r="AZ47" s="967"/>
      <c r="BA47" s="967"/>
      <c r="BB47" s="968"/>
      <c r="BC47" s="460"/>
      <c r="BD47" s="460"/>
      <c r="BE47" s="460"/>
      <c r="BF47" s="460"/>
      <c r="BG47" s="460"/>
      <c r="BH47" s="460"/>
      <c r="BI47" s="460"/>
      <c r="BJ47" s="460"/>
      <c r="BK47" s="460"/>
      <c r="BL47" s="460"/>
      <c r="BM47" s="460"/>
      <c r="BN47" s="460"/>
      <c r="BO47" s="460"/>
      <c r="BP47" s="460"/>
      <c r="BQ47" s="460"/>
      <c r="BR47" s="460"/>
      <c r="BS47" s="460"/>
      <c r="BT47" s="460"/>
      <c r="BU47" s="460"/>
      <c r="BV47" s="460"/>
      <c r="BW47" s="460"/>
      <c r="BX47" s="461"/>
      <c r="BY47" s="485"/>
      <c r="BZ47" s="486"/>
      <c r="CA47" s="486"/>
      <c r="CB47" s="487"/>
      <c r="CC47" s="485"/>
      <c r="CD47" s="486"/>
      <c r="CE47" s="486"/>
      <c r="CF47" s="493"/>
      <c r="CG47" s="459"/>
      <c r="CH47" s="460"/>
      <c r="CI47" s="460"/>
      <c r="CJ47" s="460"/>
      <c r="CK47" s="460"/>
      <c r="CL47" s="460"/>
      <c r="CM47" s="460"/>
      <c r="CN47" s="460"/>
      <c r="CO47" s="460"/>
      <c r="CP47" s="460"/>
      <c r="CQ47" s="460"/>
      <c r="CR47" s="460"/>
      <c r="CS47" s="460"/>
      <c r="CT47" s="460"/>
      <c r="CU47" s="460"/>
      <c r="CV47" s="460"/>
      <c r="CW47" s="460"/>
      <c r="CX47" s="460"/>
      <c r="CY47" s="460"/>
      <c r="CZ47" s="460"/>
      <c r="DA47" s="460"/>
      <c r="DB47" s="460"/>
      <c r="DC47" s="460"/>
      <c r="DD47" s="460"/>
      <c r="DE47" s="460"/>
      <c r="DF47" s="460"/>
      <c r="DG47" s="461"/>
      <c r="DH47" s="497"/>
      <c r="DI47" s="498"/>
      <c r="DJ47" s="498"/>
      <c r="DK47" s="498"/>
      <c r="DL47" s="499"/>
      <c r="DM47" s="734">
        <f t="shared" si="0"/>
        <v>0</v>
      </c>
      <c r="DN47" s="735"/>
      <c r="DO47" s="735"/>
      <c r="DP47" s="735"/>
      <c r="DQ47" s="192"/>
      <c r="DR47" s="193" t="s">
        <v>69</v>
      </c>
      <c r="DS47" s="457"/>
      <c r="DT47" s="457"/>
      <c r="DU47" s="457"/>
      <c r="DV47" s="457"/>
    </row>
    <row r="48" spans="3:126" ht="12" customHeight="1" thickBot="1">
      <c r="C48" s="864"/>
      <c r="D48" s="854"/>
      <c r="E48" s="870"/>
      <c r="F48" s="871"/>
      <c r="G48" s="871"/>
      <c r="H48" s="871"/>
      <c r="I48" s="834" t="s">
        <v>70</v>
      </c>
      <c r="J48" s="834"/>
      <c r="K48" s="834"/>
      <c r="L48" s="834"/>
      <c r="M48" s="834"/>
      <c r="N48" s="834"/>
      <c r="O48" s="834"/>
      <c r="P48" s="834"/>
      <c r="Q48" s="834"/>
      <c r="R48" s="834"/>
      <c r="S48" s="834"/>
      <c r="T48" s="440"/>
      <c r="U48" s="386"/>
      <c r="V48" s="386"/>
      <c r="W48" s="386"/>
      <c r="X48" s="386"/>
      <c r="Y48" s="386"/>
      <c r="Z48" s="756">
        <f>Z46+Z47+'２枚目'!Z22:AF22+'3枚目'!Z22:AF22+'4枚目'!Z22:AF22+'5枚目'!Z22:AF22</f>
        <v>0</v>
      </c>
      <c r="AA48" s="757"/>
      <c r="AB48" s="757"/>
      <c r="AC48" s="757"/>
      <c r="AD48" s="757"/>
      <c r="AE48" s="757"/>
      <c r="AF48" s="757"/>
      <c r="AG48" s="185" t="s">
        <v>68</v>
      </c>
      <c r="AH48" s="185"/>
      <c r="AI48" s="185"/>
      <c r="AJ48" s="185"/>
      <c r="AK48" s="396"/>
      <c r="AL48" s="397"/>
      <c r="AM48" s="397"/>
      <c r="AN48" s="397"/>
      <c r="AO48" s="397"/>
      <c r="AP48" s="397"/>
      <c r="AQ48" s="398"/>
      <c r="AR48" s="756">
        <f>AR46+AR47+'２枚目'!AR22:AX22+'3枚目'!AR22:AX22+'4枚目'!AR22:AX22+'5枚目'!AR22:AX22</f>
        <v>0</v>
      </c>
      <c r="AS48" s="757"/>
      <c r="AT48" s="757"/>
      <c r="AU48" s="757"/>
      <c r="AV48" s="757"/>
      <c r="AW48" s="757"/>
      <c r="AX48" s="757"/>
      <c r="AY48" s="194" t="s">
        <v>68</v>
      </c>
      <c r="AZ48" s="194"/>
      <c r="BA48" s="194"/>
      <c r="BB48" s="394"/>
      <c r="BC48" s="405"/>
      <c r="BD48" s="405"/>
      <c r="BE48" s="405"/>
      <c r="BF48" s="405"/>
      <c r="BG48" s="405"/>
      <c r="BH48" s="405"/>
      <c r="BI48" s="405"/>
      <c r="BJ48" s="406"/>
      <c r="BK48" s="406"/>
      <c r="BL48" s="406"/>
      <c r="BM48" s="406"/>
      <c r="BN48" s="406"/>
      <c r="BO48" s="406"/>
      <c r="BP48" s="406"/>
      <c r="BQ48" s="406"/>
      <c r="BR48" s="406"/>
      <c r="BS48" s="406"/>
      <c r="BT48" s="406"/>
      <c r="BU48" s="406"/>
      <c r="BV48" s="406"/>
      <c r="BW48" s="406"/>
      <c r="BX48" s="406"/>
      <c r="BY48" s="407"/>
      <c r="BZ48" s="408"/>
      <c r="CA48" s="408"/>
      <c r="CB48" s="409"/>
      <c r="CC48" s="408"/>
      <c r="CD48" s="408"/>
      <c r="CE48" s="408"/>
      <c r="CF48" s="410"/>
      <c r="CG48" s="411"/>
      <c r="CH48" s="406"/>
      <c r="CI48" s="406"/>
      <c r="CJ48" s="406"/>
      <c r="CK48" s="406"/>
      <c r="CL48" s="406"/>
      <c r="CM48" s="406"/>
      <c r="CN48" s="406"/>
      <c r="CO48" s="406"/>
      <c r="CP48" s="406"/>
      <c r="CQ48" s="406"/>
      <c r="CR48" s="406"/>
      <c r="CS48" s="406"/>
      <c r="CT48" s="406"/>
      <c r="CU48" s="406"/>
      <c r="CV48" s="406"/>
      <c r="CW48" s="406"/>
      <c r="CX48" s="406"/>
      <c r="CY48" s="406"/>
      <c r="CZ48" s="406"/>
      <c r="DA48" s="406"/>
      <c r="DB48" s="406"/>
      <c r="DC48" s="406"/>
      <c r="DD48" s="406"/>
      <c r="DE48" s="406"/>
      <c r="DF48" s="406"/>
      <c r="DG48" s="406"/>
      <c r="DH48" s="408"/>
      <c r="DI48" s="408"/>
      <c r="DJ48" s="408"/>
      <c r="DK48" s="408"/>
      <c r="DL48" s="410"/>
      <c r="DM48" s="963">
        <f t="shared" si="0"/>
        <v>0</v>
      </c>
      <c r="DN48" s="964"/>
      <c r="DO48" s="964"/>
      <c r="DP48" s="964"/>
      <c r="DQ48" s="194"/>
      <c r="DR48" s="195" t="s">
        <v>69</v>
      </c>
      <c r="DS48" s="457"/>
      <c r="DT48" s="457"/>
      <c r="DU48" s="457"/>
      <c r="DV48" s="457"/>
    </row>
    <row r="49" spans="3:126" ht="12" customHeight="1" thickTop="1">
      <c r="C49" s="864"/>
      <c r="D49" s="854"/>
      <c r="E49" s="821" t="s">
        <v>72</v>
      </c>
      <c r="F49" s="822"/>
      <c r="G49" s="822"/>
      <c r="H49" s="823"/>
      <c r="I49" s="836"/>
      <c r="J49" s="784"/>
      <c r="K49" s="784"/>
      <c r="L49" s="785"/>
      <c r="M49" s="814"/>
      <c r="N49" s="517"/>
      <c r="O49" s="517"/>
      <c r="P49" s="517"/>
      <c r="Q49" s="517"/>
      <c r="R49" s="517"/>
      <c r="S49" s="837"/>
      <c r="T49" s="330"/>
      <c r="U49" s="331"/>
      <c r="V49" s="331"/>
      <c r="W49" s="331"/>
      <c r="X49" s="331"/>
      <c r="Y49" s="332"/>
      <c r="Z49" s="815"/>
      <c r="AA49" s="816"/>
      <c r="AB49" s="816"/>
      <c r="AC49" s="816"/>
      <c r="AD49" s="816"/>
      <c r="AE49" s="816"/>
      <c r="AF49" s="816"/>
      <c r="AG49" s="812" t="s">
        <v>68</v>
      </c>
      <c r="AH49" s="812"/>
      <c r="AI49" s="812"/>
      <c r="AJ49" s="813"/>
      <c r="AK49" s="838"/>
      <c r="AL49" s="784"/>
      <c r="AM49" s="784"/>
      <c r="AN49" s="784"/>
      <c r="AO49" s="784"/>
      <c r="AP49" s="784"/>
      <c r="AQ49" s="785"/>
      <c r="AR49" s="815"/>
      <c r="AS49" s="816"/>
      <c r="AT49" s="816"/>
      <c r="AU49" s="816"/>
      <c r="AV49" s="816"/>
      <c r="AW49" s="816"/>
      <c r="AX49" s="816"/>
      <c r="AY49" s="812" t="s">
        <v>68</v>
      </c>
      <c r="AZ49" s="812"/>
      <c r="BA49" s="812"/>
      <c r="BB49" s="813"/>
      <c r="BC49" s="517"/>
      <c r="BD49" s="517"/>
      <c r="BE49" s="517"/>
      <c r="BF49" s="517"/>
      <c r="BG49" s="517"/>
      <c r="BH49" s="517"/>
      <c r="BI49" s="517"/>
      <c r="BJ49" s="517"/>
      <c r="BK49" s="517"/>
      <c r="BL49" s="517"/>
      <c r="BM49" s="517"/>
      <c r="BN49" s="517"/>
      <c r="BO49" s="517"/>
      <c r="BP49" s="517"/>
      <c r="BQ49" s="517"/>
      <c r="BR49" s="517"/>
      <c r="BS49" s="517"/>
      <c r="BT49" s="517"/>
      <c r="BU49" s="517"/>
      <c r="BV49" s="517"/>
      <c r="BW49" s="517"/>
      <c r="BX49" s="518"/>
      <c r="BY49" s="783"/>
      <c r="BZ49" s="784"/>
      <c r="CA49" s="784"/>
      <c r="CB49" s="842"/>
      <c r="CC49" s="783"/>
      <c r="CD49" s="784"/>
      <c r="CE49" s="784"/>
      <c r="CF49" s="785"/>
      <c r="CG49" s="814"/>
      <c r="CH49" s="517"/>
      <c r="CI49" s="517"/>
      <c r="CJ49" s="517"/>
      <c r="CK49" s="517"/>
      <c r="CL49" s="517"/>
      <c r="CM49" s="517"/>
      <c r="CN49" s="517"/>
      <c r="CO49" s="517"/>
      <c r="CP49" s="517"/>
      <c r="CQ49" s="517"/>
      <c r="CR49" s="517"/>
      <c r="CS49" s="517"/>
      <c r="CT49" s="517"/>
      <c r="CU49" s="517"/>
      <c r="CV49" s="517"/>
      <c r="CW49" s="517"/>
      <c r="CX49" s="517"/>
      <c r="CY49" s="517"/>
      <c r="CZ49" s="517"/>
      <c r="DA49" s="517"/>
      <c r="DB49" s="517"/>
      <c r="DC49" s="517"/>
      <c r="DD49" s="517"/>
      <c r="DE49" s="517"/>
      <c r="DF49" s="517"/>
      <c r="DG49" s="518"/>
      <c r="DH49" s="956"/>
      <c r="DI49" s="957"/>
      <c r="DJ49" s="957"/>
      <c r="DK49" s="957"/>
      <c r="DL49" s="958"/>
      <c r="DM49" s="965">
        <f t="shared" si="0"/>
        <v>0</v>
      </c>
      <c r="DN49" s="966"/>
      <c r="DO49" s="966"/>
      <c r="DP49" s="966"/>
      <c r="DQ49" s="189"/>
      <c r="DR49" s="190" t="s">
        <v>69</v>
      </c>
      <c r="DS49" s="457"/>
      <c r="DT49" s="457"/>
      <c r="DU49" s="457"/>
      <c r="DV49" s="457"/>
    </row>
    <row r="50" spans="3:126" ht="12" customHeight="1">
      <c r="C50" s="864"/>
      <c r="D50" s="854"/>
      <c r="E50" s="384"/>
      <c r="F50" s="384"/>
      <c r="G50" s="384"/>
      <c r="H50" s="383"/>
      <c r="I50" s="824"/>
      <c r="J50" s="486"/>
      <c r="K50" s="486"/>
      <c r="L50" s="493"/>
      <c r="M50" s="459"/>
      <c r="N50" s="460"/>
      <c r="O50" s="460"/>
      <c r="P50" s="460"/>
      <c r="Q50" s="460"/>
      <c r="R50" s="460"/>
      <c r="S50" s="749"/>
      <c r="T50" s="333"/>
      <c r="U50" s="334"/>
      <c r="V50" s="334"/>
      <c r="W50" s="334"/>
      <c r="X50" s="334"/>
      <c r="Y50" s="335"/>
      <c r="Z50" s="490"/>
      <c r="AA50" s="491"/>
      <c r="AB50" s="491"/>
      <c r="AC50" s="491"/>
      <c r="AD50" s="491"/>
      <c r="AE50" s="491"/>
      <c r="AF50" s="491"/>
      <c r="AG50" s="967" t="s">
        <v>68</v>
      </c>
      <c r="AH50" s="967"/>
      <c r="AI50" s="967"/>
      <c r="AJ50" s="968"/>
      <c r="AK50" s="492"/>
      <c r="AL50" s="486"/>
      <c r="AM50" s="486"/>
      <c r="AN50" s="486"/>
      <c r="AO50" s="486"/>
      <c r="AP50" s="486"/>
      <c r="AQ50" s="493"/>
      <c r="AR50" s="490"/>
      <c r="AS50" s="491"/>
      <c r="AT50" s="491"/>
      <c r="AU50" s="491"/>
      <c r="AV50" s="491"/>
      <c r="AW50" s="491"/>
      <c r="AX50" s="491"/>
      <c r="AY50" s="967" t="s">
        <v>68</v>
      </c>
      <c r="AZ50" s="967"/>
      <c r="BA50" s="967"/>
      <c r="BB50" s="968"/>
      <c r="BC50" s="460"/>
      <c r="BD50" s="460"/>
      <c r="BE50" s="460"/>
      <c r="BF50" s="460"/>
      <c r="BG50" s="460"/>
      <c r="BH50" s="460"/>
      <c r="BI50" s="460"/>
      <c r="BJ50" s="460"/>
      <c r="BK50" s="460"/>
      <c r="BL50" s="460"/>
      <c r="BM50" s="460"/>
      <c r="BN50" s="460"/>
      <c r="BO50" s="460"/>
      <c r="BP50" s="460"/>
      <c r="BQ50" s="460"/>
      <c r="BR50" s="460"/>
      <c r="BS50" s="460"/>
      <c r="BT50" s="460"/>
      <c r="BU50" s="460"/>
      <c r="BV50" s="460"/>
      <c r="BW50" s="460"/>
      <c r="BX50" s="461"/>
      <c r="BY50" s="485"/>
      <c r="BZ50" s="486"/>
      <c r="CA50" s="486"/>
      <c r="CB50" s="487"/>
      <c r="CC50" s="485"/>
      <c r="CD50" s="486"/>
      <c r="CE50" s="486"/>
      <c r="CF50" s="493"/>
      <c r="CG50" s="459"/>
      <c r="CH50" s="460"/>
      <c r="CI50" s="460"/>
      <c r="CJ50" s="460"/>
      <c r="CK50" s="460"/>
      <c r="CL50" s="460"/>
      <c r="CM50" s="460"/>
      <c r="CN50" s="460"/>
      <c r="CO50" s="460"/>
      <c r="CP50" s="460"/>
      <c r="CQ50" s="460"/>
      <c r="CR50" s="460"/>
      <c r="CS50" s="460"/>
      <c r="CT50" s="460"/>
      <c r="CU50" s="460"/>
      <c r="CV50" s="460"/>
      <c r="CW50" s="460"/>
      <c r="CX50" s="460"/>
      <c r="CY50" s="460"/>
      <c r="CZ50" s="460"/>
      <c r="DA50" s="460"/>
      <c r="DB50" s="460"/>
      <c r="DC50" s="460"/>
      <c r="DD50" s="460"/>
      <c r="DE50" s="460"/>
      <c r="DF50" s="460"/>
      <c r="DG50" s="461"/>
      <c r="DH50" s="497"/>
      <c r="DI50" s="498"/>
      <c r="DJ50" s="498"/>
      <c r="DK50" s="498"/>
      <c r="DL50" s="499"/>
      <c r="DM50" s="734">
        <f t="shared" si="0"/>
        <v>0</v>
      </c>
      <c r="DN50" s="735"/>
      <c r="DO50" s="735"/>
      <c r="DP50" s="735"/>
      <c r="DQ50" s="192"/>
      <c r="DR50" s="193" t="s">
        <v>69</v>
      </c>
      <c r="DS50" s="457"/>
      <c r="DT50" s="457"/>
      <c r="DU50" s="457"/>
      <c r="DV50" s="457"/>
    </row>
    <row r="51" spans="3:126" ht="12" customHeight="1" thickBot="1">
      <c r="C51" s="864"/>
      <c r="D51" s="854"/>
      <c r="E51" s="386"/>
      <c r="F51" s="386"/>
      <c r="G51" s="386"/>
      <c r="H51" s="680" t="s">
        <v>70</v>
      </c>
      <c r="I51" s="825"/>
      <c r="J51" s="825"/>
      <c r="K51" s="825"/>
      <c r="L51" s="825"/>
      <c r="M51" s="825"/>
      <c r="N51" s="825"/>
      <c r="O51" s="825"/>
      <c r="P51" s="825"/>
      <c r="Q51" s="825"/>
      <c r="R51" s="825"/>
      <c r="S51" s="825"/>
      <c r="T51" s="825"/>
      <c r="U51" s="386"/>
      <c r="V51" s="386"/>
      <c r="W51" s="386"/>
      <c r="X51" s="386"/>
      <c r="Y51" s="386"/>
      <c r="Z51" s="756">
        <f>Z49+Z50+'２枚目'!Z25:AF25+'3枚目'!Z25:AF25+'4枚目'!Z25:AF25+'5枚目'!Z25:AF25</f>
        <v>0</v>
      </c>
      <c r="AA51" s="757"/>
      <c r="AB51" s="757"/>
      <c r="AC51" s="757"/>
      <c r="AD51" s="757"/>
      <c r="AE51" s="757"/>
      <c r="AF51" s="757"/>
      <c r="AG51" s="185" t="s">
        <v>68</v>
      </c>
      <c r="AH51" s="185"/>
      <c r="AI51" s="185"/>
      <c r="AJ51" s="185"/>
      <c r="AK51" s="396"/>
      <c r="AL51" s="397"/>
      <c r="AM51" s="397"/>
      <c r="AN51" s="397"/>
      <c r="AO51" s="397"/>
      <c r="AP51" s="397"/>
      <c r="AQ51" s="398"/>
      <c r="AR51" s="756">
        <f>AR49+AR50+'２枚目'!AR25:AX25+'3枚目'!AR25:AX25+'4枚目'!AR25:AX25+'5枚目'!AR25:AX25</f>
        <v>0</v>
      </c>
      <c r="AS51" s="757"/>
      <c r="AT51" s="757"/>
      <c r="AU51" s="757"/>
      <c r="AV51" s="757"/>
      <c r="AW51" s="757"/>
      <c r="AX51" s="757"/>
      <c r="AY51" s="194" t="s">
        <v>68</v>
      </c>
      <c r="AZ51" s="194"/>
      <c r="BA51" s="194"/>
      <c r="BB51" s="394"/>
      <c r="BC51" s="405"/>
      <c r="BD51" s="405"/>
      <c r="BE51" s="405"/>
      <c r="BF51" s="405"/>
      <c r="BG51" s="405"/>
      <c r="BH51" s="405"/>
      <c r="BI51" s="405"/>
      <c r="BJ51" s="406"/>
      <c r="BK51" s="406"/>
      <c r="BL51" s="406"/>
      <c r="BM51" s="406"/>
      <c r="BN51" s="406"/>
      <c r="BO51" s="406"/>
      <c r="BP51" s="406"/>
      <c r="BQ51" s="406"/>
      <c r="BR51" s="406"/>
      <c r="BS51" s="406"/>
      <c r="BT51" s="406"/>
      <c r="BU51" s="406"/>
      <c r="BV51" s="406"/>
      <c r="BW51" s="406"/>
      <c r="BX51" s="406"/>
      <c r="BY51" s="407"/>
      <c r="BZ51" s="408"/>
      <c r="CA51" s="408"/>
      <c r="CB51" s="409"/>
      <c r="CC51" s="408"/>
      <c r="CD51" s="408"/>
      <c r="CE51" s="408"/>
      <c r="CF51" s="410"/>
      <c r="CG51" s="411"/>
      <c r="CH51" s="406"/>
      <c r="CI51" s="406"/>
      <c r="CJ51" s="406"/>
      <c r="CK51" s="406"/>
      <c r="CL51" s="406"/>
      <c r="CM51" s="406"/>
      <c r="CN51" s="406"/>
      <c r="CO51" s="406"/>
      <c r="CP51" s="406"/>
      <c r="CQ51" s="406"/>
      <c r="CR51" s="406"/>
      <c r="CS51" s="406"/>
      <c r="CT51" s="406"/>
      <c r="CU51" s="406"/>
      <c r="CV51" s="406"/>
      <c r="CW51" s="406"/>
      <c r="CX51" s="406"/>
      <c r="CY51" s="406"/>
      <c r="CZ51" s="406"/>
      <c r="DA51" s="406"/>
      <c r="DB51" s="406"/>
      <c r="DC51" s="406"/>
      <c r="DD51" s="406"/>
      <c r="DE51" s="406"/>
      <c r="DF51" s="406"/>
      <c r="DG51" s="406"/>
      <c r="DH51" s="408"/>
      <c r="DI51" s="408"/>
      <c r="DJ51" s="408"/>
      <c r="DK51" s="408"/>
      <c r="DL51" s="410"/>
      <c r="DM51" s="963">
        <f t="shared" si="0"/>
        <v>0</v>
      </c>
      <c r="DN51" s="964"/>
      <c r="DO51" s="964"/>
      <c r="DP51" s="964"/>
      <c r="DQ51" s="194"/>
      <c r="DR51" s="195" t="s">
        <v>69</v>
      </c>
      <c r="DS51" s="457"/>
      <c r="DT51" s="457"/>
      <c r="DU51" s="457"/>
      <c r="DV51" s="457"/>
    </row>
    <row r="52" spans="3:126" ht="12" customHeight="1" thickTop="1">
      <c r="C52" s="864"/>
      <c r="D52" s="854"/>
      <c r="E52" s="826" t="s">
        <v>73</v>
      </c>
      <c r="F52" s="872"/>
      <c r="G52" s="872"/>
      <c r="H52" s="873"/>
      <c r="I52" s="836"/>
      <c r="J52" s="784"/>
      <c r="K52" s="784"/>
      <c r="L52" s="785"/>
      <c r="M52" s="814"/>
      <c r="N52" s="517"/>
      <c r="O52" s="517"/>
      <c r="P52" s="517"/>
      <c r="Q52" s="517"/>
      <c r="R52" s="517"/>
      <c r="S52" s="837"/>
      <c r="T52" s="836"/>
      <c r="U52" s="784"/>
      <c r="V52" s="784"/>
      <c r="W52" s="784"/>
      <c r="X52" s="784"/>
      <c r="Y52" s="785"/>
      <c r="Z52" s="815"/>
      <c r="AA52" s="816"/>
      <c r="AB52" s="816"/>
      <c r="AC52" s="816"/>
      <c r="AD52" s="816"/>
      <c r="AE52" s="816"/>
      <c r="AF52" s="816"/>
      <c r="AG52" s="812" t="s">
        <v>68</v>
      </c>
      <c r="AH52" s="812"/>
      <c r="AI52" s="812"/>
      <c r="AJ52" s="813"/>
      <c r="AK52" s="838"/>
      <c r="AL52" s="784"/>
      <c r="AM52" s="784"/>
      <c r="AN52" s="784"/>
      <c r="AO52" s="784"/>
      <c r="AP52" s="784"/>
      <c r="AQ52" s="785"/>
      <c r="AR52" s="815"/>
      <c r="AS52" s="816"/>
      <c r="AT52" s="816"/>
      <c r="AU52" s="816"/>
      <c r="AV52" s="816"/>
      <c r="AW52" s="816"/>
      <c r="AX52" s="816"/>
      <c r="AY52" s="812" t="s">
        <v>68</v>
      </c>
      <c r="AZ52" s="812"/>
      <c r="BA52" s="812"/>
      <c r="BB52" s="813"/>
      <c r="BC52" s="517"/>
      <c r="BD52" s="517"/>
      <c r="BE52" s="517"/>
      <c r="BF52" s="517"/>
      <c r="BG52" s="517"/>
      <c r="BH52" s="517"/>
      <c r="BI52" s="517"/>
      <c r="BJ52" s="517"/>
      <c r="BK52" s="517"/>
      <c r="BL52" s="517"/>
      <c r="BM52" s="517"/>
      <c r="BN52" s="517"/>
      <c r="BO52" s="517"/>
      <c r="BP52" s="517"/>
      <c r="BQ52" s="517"/>
      <c r="BR52" s="517"/>
      <c r="BS52" s="517"/>
      <c r="BT52" s="517"/>
      <c r="BU52" s="517"/>
      <c r="BV52" s="517"/>
      <c r="BW52" s="517"/>
      <c r="BX52" s="518"/>
      <c r="BY52" s="783"/>
      <c r="BZ52" s="784"/>
      <c r="CA52" s="784"/>
      <c r="CB52" s="842"/>
      <c r="CC52" s="783"/>
      <c r="CD52" s="784"/>
      <c r="CE52" s="784"/>
      <c r="CF52" s="785"/>
      <c r="CG52" s="814"/>
      <c r="CH52" s="517"/>
      <c r="CI52" s="517"/>
      <c r="CJ52" s="517"/>
      <c r="CK52" s="517"/>
      <c r="CL52" s="517"/>
      <c r="CM52" s="517"/>
      <c r="CN52" s="517"/>
      <c r="CO52" s="517"/>
      <c r="CP52" s="517"/>
      <c r="CQ52" s="517"/>
      <c r="CR52" s="517"/>
      <c r="CS52" s="517"/>
      <c r="CT52" s="517"/>
      <c r="CU52" s="517"/>
      <c r="CV52" s="517"/>
      <c r="CW52" s="517"/>
      <c r="CX52" s="517"/>
      <c r="CY52" s="517"/>
      <c r="CZ52" s="517"/>
      <c r="DA52" s="517"/>
      <c r="DB52" s="517"/>
      <c r="DC52" s="517"/>
      <c r="DD52" s="517"/>
      <c r="DE52" s="517"/>
      <c r="DF52" s="517"/>
      <c r="DG52" s="518"/>
      <c r="DH52" s="956"/>
      <c r="DI52" s="957"/>
      <c r="DJ52" s="957"/>
      <c r="DK52" s="957"/>
      <c r="DL52" s="958"/>
      <c r="DM52" s="965">
        <f t="shared" si="0"/>
        <v>0</v>
      </c>
      <c r="DN52" s="966"/>
      <c r="DO52" s="966"/>
      <c r="DP52" s="966"/>
      <c r="DQ52" s="189"/>
      <c r="DR52" s="190" t="s">
        <v>69</v>
      </c>
      <c r="DS52" s="457"/>
      <c r="DT52" s="457"/>
      <c r="DU52" s="457"/>
      <c r="DV52" s="457"/>
    </row>
    <row r="53" spans="3:126" ht="12" customHeight="1">
      <c r="C53" s="864"/>
      <c r="D53" s="854"/>
      <c r="E53" s="874" t="s">
        <v>305</v>
      </c>
      <c r="F53" s="677"/>
      <c r="G53" s="677"/>
      <c r="H53" s="604"/>
      <c r="I53" s="824"/>
      <c r="J53" s="486"/>
      <c r="K53" s="486"/>
      <c r="L53" s="493"/>
      <c r="M53" s="459"/>
      <c r="N53" s="460"/>
      <c r="O53" s="460"/>
      <c r="P53" s="460"/>
      <c r="Q53" s="460"/>
      <c r="R53" s="460"/>
      <c r="S53" s="749"/>
      <c r="T53" s="824"/>
      <c r="U53" s="486"/>
      <c r="V53" s="486"/>
      <c r="W53" s="486"/>
      <c r="X53" s="486"/>
      <c r="Y53" s="493"/>
      <c r="Z53" s="490"/>
      <c r="AA53" s="491"/>
      <c r="AB53" s="491"/>
      <c r="AC53" s="491"/>
      <c r="AD53" s="491"/>
      <c r="AE53" s="491"/>
      <c r="AF53" s="491"/>
      <c r="AG53" s="967" t="s">
        <v>68</v>
      </c>
      <c r="AH53" s="967"/>
      <c r="AI53" s="967"/>
      <c r="AJ53" s="968"/>
      <c r="AK53" s="492"/>
      <c r="AL53" s="486"/>
      <c r="AM53" s="486"/>
      <c r="AN53" s="486"/>
      <c r="AO53" s="486"/>
      <c r="AP53" s="486"/>
      <c r="AQ53" s="493"/>
      <c r="AR53" s="490"/>
      <c r="AS53" s="491"/>
      <c r="AT53" s="491"/>
      <c r="AU53" s="491"/>
      <c r="AV53" s="491"/>
      <c r="AW53" s="491"/>
      <c r="AX53" s="491"/>
      <c r="AY53" s="967" t="s">
        <v>68</v>
      </c>
      <c r="AZ53" s="967"/>
      <c r="BA53" s="967"/>
      <c r="BB53" s="968"/>
      <c r="BC53" s="460"/>
      <c r="BD53" s="460"/>
      <c r="BE53" s="460"/>
      <c r="BF53" s="460"/>
      <c r="BG53" s="460"/>
      <c r="BH53" s="460"/>
      <c r="BI53" s="460"/>
      <c r="BJ53" s="460"/>
      <c r="BK53" s="460"/>
      <c r="BL53" s="460"/>
      <c r="BM53" s="460"/>
      <c r="BN53" s="460"/>
      <c r="BO53" s="460"/>
      <c r="BP53" s="460"/>
      <c r="BQ53" s="460"/>
      <c r="BR53" s="460"/>
      <c r="BS53" s="460"/>
      <c r="BT53" s="460"/>
      <c r="BU53" s="460"/>
      <c r="BV53" s="460"/>
      <c r="BW53" s="460"/>
      <c r="BX53" s="461"/>
      <c r="BY53" s="485"/>
      <c r="BZ53" s="486"/>
      <c r="CA53" s="486"/>
      <c r="CB53" s="487"/>
      <c r="CC53" s="485"/>
      <c r="CD53" s="486"/>
      <c r="CE53" s="486"/>
      <c r="CF53" s="493"/>
      <c r="CG53" s="459"/>
      <c r="CH53" s="460"/>
      <c r="CI53" s="460"/>
      <c r="CJ53" s="460"/>
      <c r="CK53" s="460"/>
      <c r="CL53" s="460"/>
      <c r="CM53" s="460"/>
      <c r="CN53" s="460"/>
      <c r="CO53" s="460"/>
      <c r="CP53" s="460"/>
      <c r="CQ53" s="460"/>
      <c r="CR53" s="460"/>
      <c r="CS53" s="460"/>
      <c r="CT53" s="460"/>
      <c r="CU53" s="460"/>
      <c r="CV53" s="460"/>
      <c r="CW53" s="460"/>
      <c r="CX53" s="460"/>
      <c r="CY53" s="460"/>
      <c r="CZ53" s="460"/>
      <c r="DA53" s="460"/>
      <c r="DB53" s="460"/>
      <c r="DC53" s="460"/>
      <c r="DD53" s="460"/>
      <c r="DE53" s="460"/>
      <c r="DF53" s="460"/>
      <c r="DG53" s="461"/>
      <c r="DH53" s="497"/>
      <c r="DI53" s="498"/>
      <c r="DJ53" s="498"/>
      <c r="DK53" s="498"/>
      <c r="DL53" s="499"/>
      <c r="DM53" s="734">
        <f t="shared" si="0"/>
        <v>0</v>
      </c>
      <c r="DN53" s="735"/>
      <c r="DO53" s="735"/>
      <c r="DP53" s="735"/>
      <c r="DQ53" s="192"/>
      <c r="DR53" s="193" t="s">
        <v>69</v>
      </c>
      <c r="DS53" s="457"/>
      <c r="DT53" s="457"/>
      <c r="DU53" s="457"/>
      <c r="DV53" s="457"/>
    </row>
    <row r="54" spans="3:126" ht="12" customHeight="1" thickBot="1">
      <c r="C54" s="865"/>
      <c r="D54" s="857"/>
      <c r="E54" s="386"/>
      <c r="F54" s="386"/>
      <c r="G54" s="386"/>
      <c r="H54" s="680" t="s">
        <v>70</v>
      </c>
      <c r="I54" s="825"/>
      <c r="J54" s="825"/>
      <c r="K54" s="825"/>
      <c r="L54" s="825"/>
      <c r="M54" s="825"/>
      <c r="N54" s="825"/>
      <c r="O54" s="825"/>
      <c r="P54" s="825"/>
      <c r="Q54" s="825"/>
      <c r="R54" s="825"/>
      <c r="S54" s="825"/>
      <c r="T54" s="825"/>
      <c r="U54" s="386"/>
      <c r="V54" s="386"/>
      <c r="W54" s="386"/>
      <c r="X54" s="386"/>
      <c r="Y54" s="386"/>
      <c r="Z54" s="756">
        <f>Z52+Z53+'２枚目'!Z28:AF28+'3枚目'!Z28:AF28+'4枚目'!Z28:AF28+'5枚目'!Z28:AF28</f>
        <v>0</v>
      </c>
      <c r="AA54" s="757"/>
      <c r="AB54" s="757"/>
      <c r="AC54" s="757"/>
      <c r="AD54" s="757"/>
      <c r="AE54" s="757"/>
      <c r="AF54" s="757"/>
      <c r="AG54" s="185" t="s">
        <v>68</v>
      </c>
      <c r="AH54" s="185"/>
      <c r="AI54" s="185"/>
      <c r="AJ54" s="185"/>
      <c r="AK54" s="396"/>
      <c r="AL54" s="397"/>
      <c r="AM54" s="397"/>
      <c r="AN54" s="397"/>
      <c r="AO54" s="397"/>
      <c r="AP54" s="397"/>
      <c r="AQ54" s="398"/>
      <c r="AR54" s="756">
        <f>AR52+AR53+'２枚目'!AR28:AX28+'3枚目'!AR28:AX28+'4枚目'!AR28:AX28+'5枚目'!AR28:AX28</f>
        <v>0</v>
      </c>
      <c r="AS54" s="757"/>
      <c r="AT54" s="757"/>
      <c r="AU54" s="757"/>
      <c r="AV54" s="757"/>
      <c r="AW54" s="757"/>
      <c r="AX54" s="757"/>
      <c r="AY54" s="194" t="s">
        <v>68</v>
      </c>
      <c r="AZ54" s="194"/>
      <c r="BA54" s="194"/>
      <c r="BB54" s="394"/>
      <c r="BC54" s="412"/>
      <c r="BD54" s="412"/>
      <c r="BE54" s="412"/>
      <c r="BF54" s="412"/>
      <c r="BG54" s="412"/>
      <c r="BH54" s="412"/>
      <c r="BI54" s="412"/>
      <c r="BJ54" s="413"/>
      <c r="BK54" s="413"/>
      <c r="BL54" s="413"/>
      <c r="BM54" s="413"/>
      <c r="BN54" s="413"/>
      <c r="BO54" s="413"/>
      <c r="BP54" s="413"/>
      <c r="BQ54" s="413"/>
      <c r="BR54" s="413"/>
      <c r="BS54" s="413"/>
      <c r="BT54" s="413"/>
      <c r="BU54" s="413"/>
      <c r="BV54" s="413"/>
      <c r="BW54" s="413"/>
      <c r="BX54" s="413"/>
      <c r="BY54" s="414"/>
      <c r="BZ54" s="413"/>
      <c r="CA54" s="413"/>
      <c r="CB54" s="415"/>
      <c r="CC54" s="413"/>
      <c r="CD54" s="413"/>
      <c r="CE54" s="413"/>
      <c r="CF54" s="416"/>
      <c r="CG54" s="417"/>
      <c r="CH54" s="413"/>
      <c r="CI54" s="413"/>
      <c r="CJ54" s="413"/>
      <c r="CK54" s="413"/>
      <c r="CL54" s="413"/>
      <c r="CM54" s="413"/>
      <c r="CN54" s="413"/>
      <c r="CO54" s="413"/>
      <c r="CP54" s="413"/>
      <c r="CQ54" s="413"/>
      <c r="CR54" s="413"/>
      <c r="CS54" s="413"/>
      <c r="CT54" s="413"/>
      <c r="CU54" s="413"/>
      <c r="CV54" s="413"/>
      <c r="CW54" s="413"/>
      <c r="CX54" s="413"/>
      <c r="CY54" s="413"/>
      <c r="CZ54" s="413"/>
      <c r="DA54" s="413"/>
      <c r="DB54" s="413"/>
      <c r="DC54" s="413"/>
      <c r="DD54" s="413"/>
      <c r="DE54" s="413"/>
      <c r="DF54" s="413"/>
      <c r="DG54" s="413"/>
      <c r="DH54" s="413"/>
      <c r="DI54" s="413"/>
      <c r="DJ54" s="413"/>
      <c r="DK54" s="413"/>
      <c r="DL54" s="416"/>
      <c r="DM54" s="963">
        <f t="shared" si="0"/>
        <v>0</v>
      </c>
      <c r="DN54" s="964"/>
      <c r="DO54" s="964"/>
      <c r="DP54" s="964"/>
      <c r="DQ54" s="194"/>
      <c r="DR54" s="195" t="s">
        <v>69</v>
      </c>
      <c r="DS54" s="457"/>
      <c r="DT54" s="457"/>
      <c r="DU54" s="457"/>
      <c r="DV54" s="457"/>
    </row>
    <row r="55" spans="3:126" ht="12" customHeight="1" thickTop="1">
      <c r="C55" s="817" t="s">
        <v>74</v>
      </c>
      <c r="D55" s="818"/>
      <c r="E55" s="821" t="s">
        <v>75</v>
      </c>
      <c r="F55" s="822"/>
      <c r="G55" s="822"/>
      <c r="H55" s="823"/>
      <c r="I55" s="836"/>
      <c r="J55" s="784"/>
      <c r="K55" s="784"/>
      <c r="L55" s="785"/>
      <c r="M55" s="331"/>
      <c r="N55" s="331"/>
      <c r="O55" s="331"/>
      <c r="P55" s="331"/>
      <c r="Q55" s="331"/>
      <c r="R55" s="331"/>
      <c r="S55" s="331"/>
      <c r="T55" s="836"/>
      <c r="U55" s="784"/>
      <c r="V55" s="784"/>
      <c r="W55" s="784"/>
      <c r="X55" s="784"/>
      <c r="Y55" s="785"/>
      <c r="Z55" s="815"/>
      <c r="AA55" s="816"/>
      <c r="AB55" s="816"/>
      <c r="AC55" s="816"/>
      <c r="AD55" s="816"/>
      <c r="AE55" s="816"/>
      <c r="AF55" s="816"/>
      <c r="AG55" s="992" t="s">
        <v>254</v>
      </c>
      <c r="AH55" s="992"/>
      <c r="AI55" s="992"/>
      <c r="AJ55" s="993"/>
      <c r="AK55" s="838"/>
      <c r="AL55" s="784"/>
      <c r="AM55" s="784"/>
      <c r="AN55" s="784"/>
      <c r="AO55" s="784"/>
      <c r="AP55" s="784"/>
      <c r="AQ55" s="785"/>
      <c r="AR55" s="815"/>
      <c r="AS55" s="816"/>
      <c r="AT55" s="816"/>
      <c r="AU55" s="816"/>
      <c r="AV55" s="816"/>
      <c r="AW55" s="816"/>
      <c r="AX55" s="816"/>
      <c r="AY55" s="992" t="s">
        <v>254</v>
      </c>
      <c r="AZ55" s="992"/>
      <c r="BA55" s="992"/>
      <c r="BB55" s="993"/>
      <c r="BC55" s="517"/>
      <c r="BD55" s="517"/>
      <c r="BE55" s="517"/>
      <c r="BF55" s="517"/>
      <c r="BG55" s="517"/>
      <c r="BH55" s="517"/>
      <c r="BI55" s="517"/>
      <c r="BJ55" s="517"/>
      <c r="BK55" s="517"/>
      <c r="BL55" s="517"/>
      <c r="BM55" s="517"/>
      <c r="BN55" s="517"/>
      <c r="BO55" s="517"/>
      <c r="BP55" s="517"/>
      <c r="BQ55" s="517"/>
      <c r="BR55" s="517"/>
      <c r="BS55" s="517"/>
      <c r="BT55" s="517"/>
      <c r="BU55" s="517"/>
      <c r="BV55" s="517"/>
      <c r="BW55" s="517"/>
      <c r="BX55" s="518"/>
      <c r="BY55" s="783"/>
      <c r="BZ55" s="784"/>
      <c r="CA55" s="784"/>
      <c r="CB55" s="842"/>
      <c r="CC55" s="783"/>
      <c r="CD55" s="784"/>
      <c r="CE55" s="784"/>
      <c r="CF55" s="785"/>
      <c r="CG55" s="814"/>
      <c r="CH55" s="517"/>
      <c r="CI55" s="517"/>
      <c r="CJ55" s="517"/>
      <c r="CK55" s="517"/>
      <c r="CL55" s="517"/>
      <c r="CM55" s="517"/>
      <c r="CN55" s="517"/>
      <c r="CO55" s="517"/>
      <c r="CP55" s="517"/>
      <c r="CQ55" s="517"/>
      <c r="CR55" s="517"/>
      <c r="CS55" s="517"/>
      <c r="CT55" s="517"/>
      <c r="CU55" s="517"/>
      <c r="CV55" s="517"/>
      <c r="CW55" s="517"/>
      <c r="CX55" s="517"/>
      <c r="CY55" s="517"/>
      <c r="CZ55" s="517"/>
      <c r="DA55" s="517"/>
      <c r="DB55" s="517"/>
      <c r="DC55" s="517"/>
      <c r="DD55" s="517"/>
      <c r="DE55" s="517"/>
      <c r="DF55" s="517"/>
      <c r="DG55" s="518"/>
      <c r="DH55" s="956"/>
      <c r="DI55" s="957"/>
      <c r="DJ55" s="957"/>
      <c r="DK55" s="957"/>
      <c r="DL55" s="958"/>
      <c r="DM55" s="965">
        <f t="shared" si="0"/>
        <v>0</v>
      </c>
      <c r="DN55" s="966"/>
      <c r="DO55" s="966"/>
      <c r="DP55" s="966"/>
      <c r="DQ55" s="189"/>
      <c r="DR55" s="190" t="s">
        <v>69</v>
      </c>
      <c r="DS55" s="457"/>
      <c r="DT55" s="457"/>
      <c r="DU55" s="457"/>
      <c r="DV55" s="457"/>
    </row>
    <row r="56" spans="3:126" ht="12" customHeight="1">
      <c r="C56" s="581"/>
      <c r="D56" s="582"/>
      <c r="E56" s="384"/>
      <c r="F56" s="384"/>
      <c r="G56" s="384"/>
      <c r="H56" s="383"/>
      <c r="I56" s="824"/>
      <c r="J56" s="486"/>
      <c r="K56" s="486"/>
      <c r="L56" s="493"/>
      <c r="M56" s="334"/>
      <c r="N56" s="334"/>
      <c r="O56" s="334"/>
      <c r="P56" s="334"/>
      <c r="Q56" s="334"/>
      <c r="R56" s="334"/>
      <c r="S56" s="334"/>
      <c r="T56" s="824"/>
      <c r="U56" s="486"/>
      <c r="V56" s="486"/>
      <c r="W56" s="486"/>
      <c r="X56" s="486"/>
      <c r="Y56" s="493"/>
      <c r="Z56" s="490"/>
      <c r="AA56" s="491"/>
      <c r="AB56" s="491"/>
      <c r="AC56" s="491"/>
      <c r="AD56" s="491"/>
      <c r="AE56" s="491"/>
      <c r="AF56" s="491"/>
      <c r="AG56" s="994" t="s">
        <v>254</v>
      </c>
      <c r="AH56" s="994"/>
      <c r="AI56" s="994"/>
      <c r="AJ56" s="995"/>
      <c r="AK56" s="492"/>
      <c r="AL56" s="486"/>
      <c r="AM56" s="486"/>
      <c r="AN56" s="486"/>
      <c r="AO56" s="486"/>
      <c r="AP56" s="486"/>
      <c r="AQ56" s="493"/>
      <c r="AR56" s="490"/>
      <c r="AS56" s="491"/>
      <c r="AT56" s="491"/>
      <c r="AU56" s="491"/>
      <c r="AV56" s="491"/>
      <c r="AW56" s="491"/>
      <c r="AX56" s="491"/>
      <c r="AY56" s="994" t="s">
        <v>254</v>
      </c>
      <c r="AZ56" s="994"/>
      <c r="BA56" s="994"/>
      <c r="BB56" s="995"/>
      <c r="BC56" s="460"/>
      <c r="BD56" s="460"/>
      <c r="BE56" s="460"/>
      <c r="BF56" s="460"/>
      <c r="BG56" s="460"/>
      <c r="BH56" s="460"/>
      <c r="BI56" s="460"/>
      <c r="BJ56" s="460"/>
      <c r="BK56" s="460"/>
      <c r="BL56" s="460"/>
      <c r="BM56" s="460"/>
      <c r="BN56" s="460"/>
      <c r="BO56" s="460"/>
      <c r="BP56" s="460"/>
      <c r="BQ56" s="460"/>
      <c r="BR56" s="460"/>
      <c r="BS56" s="460"/>
      <c r="BT56" s="460"/>
      <c r="BU56" s="460"/>
      <c r="BV56" s="460"/>
      <c r="BW56" s="460"/>
      <c r="BX56" s="461"/>
      <c r="BY56" s="485"/>
      <c r="BZ56" s="486"/>
      <c r="CA56" s="486"/>
      <c r="CB56" s="487"/>
      <c r="CC56" s="485"/>
      <c r="CD56" s="486"/>
      <c r="CE56" s="486"/>
      <c r="CF56" s="493"/>
      <c r="CG56" s="459"/>
      <c r="CH56" s="460"/>
      <c r="CI56" s="460"/>
      <c r="CJ56" s="460"/>
      <c r="CK56" s="460"/>
      <c r="CL56" s="460"/>
      <c r="CM56" s="460"/>
      <c r="CN56" s="460"/>
      <c r="CO56" s="460"/>
      <c r="CP56" s="460"/>
      <c r="CQ56" s="460"/>
      <c r="CR56" s="460"/>
      <c r="CS56" s="460"/>
      <c r="CT56" s="460"/>
      <c r="CU56" s="460"/>
      <c r="CV56" s="460"/>
      <c r="CW56" s="460"/>
      <c r="CX56" s="460"/>
      <c r="CY56" s="460"/>
      <c r="CZ56" s="460"/>
      <c r="DA56" s="460"/>
      <c r="DB56" s="460"/>
      <c r="DC56" s="460"/>
      <c r="DD56" s="460"/>
      <c r="DE56" s="460"/>
      <c r="DF56" s="460"/>
      <c r="DG56" s="461"/>
      <c r="DH56" s="497"/>
      <c r="DI56" s="498"/>
      <c r="DJ56" s="498"/>
      <c r="DK56" s="498"/>
      <c r="DL56" s="499"/>
      <c r="DM56" s="734">
        <f t="shared" si="0"/>
        <v>0</v>
      </c>
      <c r="DN56" s="735"/>
      <c r="DO56" s="735"/>
      <c r="DP56" s="735"/>
      <c r="DQ56" s="192"/>
      <c r="DR56" s="193" t="s">
        <v>69</v>
      </c>
      <c r="DS56" s="457"/>
      <c r="DT56" s="457"/>
      <c r="DU56" s="457"/>
      <c r="DV56" s="457"/>
    </row>
    <row r="57" spans="3:126" ht="12" customHeight="1" thickBot="1">
      <c r="C57" s="581"/>
      <c r="D57" s="582"/>
      <c r="E57" s="386"/>
      <c r="F57" s="386"/>
      <c r="G57" s="386"/>
      <c r="H57" s="680" t="s">
        <v>70</v>
      </c>
      <c r="I57" s="825"/>
      <c r="J57" s="825"/>
      <c r="K57" s="825"/>
      <c r="L57" s="825"/>
      <c r="M57" s="825"/>
      <c r="N57" s="825"/>
      <c r="O57" s="825"/>
      <c r="P57" s="825"/>
      <c r="Q57" s="825"/>
      <c r="R57" s="825"/>
      <c r="S57" s="825"/>
      <c r="T57" s="825"/>
      <c r="U57" s="386"/>
      <c r="V57" s="386"/>
      <c r="W57" s="386"/>
      <c r="X57" s="386"/>
      <c r="Y57" s="386"/>
      <c r="Z57" s="756">
        <f>Z55+Z56+'２枚目'!Z31:AF31+'3枚目'!Z31:AF31+'4枚目'!Z31:AF31+'5枚目'!Z31:AF31</f>
        <v>0</v>
      </c>
      <c r="AA57" s="757"/>
      <c r="AB57" s="757"/>
      <c r="AC57" s="757"/>
      <c r="AD57" s="757"/>
      <c r="AE57" s="757"/>
      <c r="AF57" s="757"/>
      <c r="AG57" s="393" t="s">
        <v>254</v>
      </c>
      <c r="AH57" s="393"/>
      <c r="AI57" s="393"/>
      <c r="AJ57" s="393"/>
      <c r="AK57" s="396"/>
      <c r="AL57" s="397"/>
      <c r="AM57" s="397"/>
      <c r="AN57" s="397"/>
      <c r="AO57" s="397"/>
      <c r="AP57" s="397"/>
      <c r="AQ57" s="398"/>
      <c r="AR57" s="756">
        <f>AR55+AR56+'２枚目'!AR31:AX31+'3枚目'!AR31:AX31+'4枚目'!AR31:AX31+'5枚目'!AR31:AX31</f>
        <v>0</v>
      </c>
      <c r="AS57" s="757"/>
      <c r="AT57" s="757"/>
      <c r="AU57" s="757"/>
      <c r="AV57" s="757"/>
      <c r="AW57" s="757"/>
      <c r="AX57" s="757"/>
      <c r="AY57" s="393" t="s">
        <v>254</v>
      </c>
      <c r="AZ57" s="393"/>
      <c r="BA57" s="393"/>
      <c r="BB57" s="395"/>
      <c r="BC57" s="412"/>
      <c r="BD57" s="412"/>
      <c r="BE57" s="412"/>
      <c r="BF57" s="412"/>
      <c r="BG57" s="412"/>
      <c r="BH57" s="412"/>
      <c r="BI57" s="412"/>
      <c r="BJ57" s="413"/>
      <c r="BK57" s="413"/>
      <c r="BL57" s="413"/>
      <c r="BM57" s="413"/>
      <c r="BN57" s="413"/>
      <c r="BO57" s="413"/>
      <c r="BP57" s="413"/>
      <c r="BQ57" s="413"/>
      <c r="BR57" s="413"/>
      <c r="BS57" s="413"/>
      <c r="BT57" s="413"/>
      <c r="BU57" s="413"/>
      <c r="BV57" s="413"/>
      <c r="BW57" s="413"/>
      <c r="BX57" s="413"/>
      <c r="BY57" s="414"/>
      <c r="BZ57" s="413"/>
      <c r="CA57" s="413"/>
      <c r="CB57" s="415"/>
      <c r="CC57" s="413"/>
      <c r="CD57" s="413"/>
      <c r="CE57" s="413"/>
      <c r="CF57" s="416"/>
      <c r="CG57" s="417"/>
      <c r="CH57" s="413"/>
      <c r="CI57" s="413"/>
      <c r="CJ57" s="413"/>
      <c r="CK57" s="413"/>
      <c r="CL57" s="413"/>
      <c r="CM57" s="413"/>
      <c r="CN57" s="413"/>
      <c r="CO57" s="413"/>
      <c r="CP57" s="413"/>
      <c r="CQ57" s="413"/>
      <c r="CR57" s="413"/>
      <c r="CS57" s="413"/>
      <c r="CT57" s="413"/>
      <c r="CU57" s="413"/>
      <c r="CV57" s="413"/>
      <c r="CW57" s="413"/>
      <c r="CX57" s="413"/>
      <c r="CY57" s="413"/>
      <c r="CZ57" s="413"/>
      <c r="DA57" s="413"/>
      <c r="DB57" s="413"/>
      <c r="DC57" s="413"/>
      <c r="DD57" s="413"/>
      <c r="DE57" s="413"/>
      <c r="DF57" s="413"/>
      <c r="DG57" s="413"/>
      <c r="DH57" s="413"/>
      <c r="DI57" s="413"/>
      <c r="DJ57" s="413"/>
      <c r="DK57" s="413"/>
      <c r="DL57" s="416"/>
      <c r="DM57" s="963">
        <f t="shared" si="0"/>
        <v>0</v>
      </c>
      <c r="DN57" s="964"/>
      <c r="DO57" s="964"/>
      <c r="DP57" s="964"/>
      <c r="DQ57" s="194"/>
      <c r="DR57" s="195" t="s">
        <v>69</v>
      </c>
      <c r="DS57" s="457"/>
      <c r="DT57" s="457"/>
      <c r="DU57" s="457"/>
      <c r="DV57" s="457"/>
    </row>
    <row r="58" spans="3:126" ht="12" customHeight="1" thickTop="1">
      <c r="C58" s="581"/>
      <c r="D58" s="582"/>
      <c r="E58" s="821" t="s">
        <v>76</v>
      </c>
      <c r="F58" s="822"/>
      <c r="G58" s="822"/>
      <c r="H58" s="823"/>
      <c r="I58" s="836"/>
      <c r="J58" s="784"/>
      <c r="K58" s="784"/>
      <c r="L58" s="785"/>
      <c r="M58" s="814"/>
      <c r="N58" s="517"/>
      <c r="O58" s="517"/>
      <c r="P58" s="517"/>
      <c r="Q58" s="517"/>
      <c r="R58" s="517"/>
      <c r="S58" s="837"/>
      <c r="T58" s="836"/>
      <c r="U58" s="784"/>
      <c r="V58" s="784"/>
      <c r="W58" s="784"/>
      <c r="X58" s="784"/>
      <c r="Y58" s="785"/>
      <c r="Z58" s="815"/>
      <c r="AA58" s="816"/>
      <c r="AB58" s="816"/>
      <c r="AC58" s="816"/>
      <c r="AD58" s="816"/>
      <c r="AE58" s="816"/>
      <c r="AF58" s="816"/>
      <c r="AG58" s="984" t="s">
        <v>255</v>
      </c>
      <c r="AH58" s="984"/>
      <c r="AI58" s="984"/>
      <c r="AJ58" s="985"/>
      <c r="AK58" s="838"/>
      <c r="AL58" s="784"/>
      <c r="AM58" s="784"/>
      <c r="AN58" s="784"/>
      <c r="AO58" s="784"/>
      <c r="AP58" s="784"/>
      <c r="AQ58" s="785"/>
      <c r="AR58" s="815"/>
      <c r="AS58" s="816"/>
      <c r="AT58" s="816"/>
      <c r="AU58" s="816"/>
      <c r="AV58" s="816"/>
      <c r="AW58" s="816"/>
      <c r="AX58" s="816"/>
      <c r="AY58" s="984" t="s">
        <v>255</v>
      </c>
      <c r="AZ58" s="984"/>
      <c r="BA58" s="984"/>
      <c r="BB58" s="985"/>
      <c r="BC58" s="517"/>
      <c r="BD58" s="517"/>
      <c r="BE58" s="517"/>
      <c r="BF58" s="517"/>
      <c r="BG58" s="517"/>
      <c r="BH58" s="517"/>
      <c r="BI58" s="517"/>
      <c r="BJ58" s="517"/>
      <c r="BK58" s="517"/>
      <c r="BL58" s="517"/>
      <c r="BM58" s="517"/>
      <c r="BN58" s="517"/>
      <c r="BO58" s="517"/>
      <c r="BP58" s="517"/>
      <c r="BQ58" s="517"/>
      <c r="BR58" s="517"/>
      <c r="BS58" s="517"/>
      <c r="BT58" s="517"/>
      <c r="BU58" s="517"/>
      <c r="BV58" s="517"/>
      <c r="BW58" s="517"/>
      <c r="BX58" s="518"/>
      <c r="BY58" s="783"/>
      <c r="BZ58" s="784"/>
      <c r="CA58" s="784"/>
      <c r="CB58" s="842"/>
      <c r="CC58" s="783"/>
      <c r="CD58" s="784"/>
      <c r="CE58" s="784"/>
      <c r="CF58" s="785"/>
      <c r="CG58" s="814"/>
      <c r="CH58" s="517"/>
      <c r="CI58" s="517"/>
      <c r="CJ58" s="517"/>
      <c r="CK58" s="517"/>
      <c r="CL58" s="517"/>
      <c r="CM58" s="517"/>
      <c r="CN58" s="517"/>
      <c r="CO58" s="517"/>
      <c r="CP58" s="517"/>
      <c r="CQ58" s="517"/>
      <c r="CR58" s="517"/>
      <c r="CS58" s="517"/>
      <c r="CT58" s="517"/>
      <c r="CU58" s="517"/>
      <c r="CV58" s="517"/>
      <c r="CW58" s="517"/>
      <c r="CX58" s="517"/>
      <c r="CY58" s="517"/>
      <c r="CZ58" s="517"/>
      <c r="DA58" s="517"/>
      <c r="DB58" s="517"/>
      <c r="DC58" s="517"/>
      <c r="DD58" s="517"/>
      <c r="DE58" s="517"/>
      <c r="DF58" s="517"/>
      <c r="DG58" s="518"/>
      <c r="DH58" s="956"/>
      <c r="DI58" s="957"/>
      <c r="DJ58" s="957"/>
      <c r="DK58" s="957"/>
      <c r="DL58" s="958"/>
      <c r="DM58" s="965">
        <f t="shared" si="0"/>
        <v>0</v>
      </c>
      <c r="DN58" s="966"/>
      <c r="DO58" s="966"/>
      <c r="DP58" s="966"/>
      <c r="DQ58" s="189"/>
      <c r="DR58" s="190" t="s">
        <v>69</v>
      </c>
      <c r="DS58" s="457"/>
      <c r="DT58" s="457"/>
      <c r="DU58" s="457"/>
      <c r="DV58" s="457"/>
    </row>
    <row r="59" spans="3:126" ht="12" customHeight="1">
      <c r="C59" s="581"/>
      <c r="D59" s="582"/>
      <c r="E59" s="384"/>
      <c r="F59" s="384"/>
      <c r="G59" s="384"/>
      <c r="H59" s="383"/>
      <c r="I59" s="824"/>
      <c r="J59" s="486"/>
      <c r="K59" s="486"/>
      <c r="L59" s="493"/>
      <c r="M59" s="459"/>
      <c r="N59" s="460"/>
      <c r="O59" s="460"/>
      <c r="P59" s="460"/>
      <c r="Q59" s="460"/>
      <c r="R59" s="460"/>
      <c r="S59" s="749"/>
      <c r="T59" s="824"/>
      <c r="U59" s="486"/>
      <c r="V59" s="486"/>
      <c r="W59" s="486"/>
      <c r="X59" s="486"/>
      <c r="Y59" s="493"/>
      <c r="Z59" s="490"/>
      <c r="AA59" s="491"/>
      <c r="AB59" s="491"/>
      <c r="AC59" s="491"/>
      <c r="AD59" s="491"/>
      <c r="AE59" s="491"/>
      <c r="AF59" s="491"/>
      <c r="AG59" s="986" t="s">
        <v>255</v>
      </c>
      <c r="AH59" s="986"/>
      <c r="AI59" s="986"/>
      <c r="AJ59" s="987"/>
      <c r="AK59" s="492"/>
      <c r="AL59" s="486"/>
      <c r="AM59" s="486"/>
      <c r="AN59" s="486"/>
      <c r="AO59" s="486"/>
      <c r="AP59" s="486"/>
      <c r="AQ59" s="493"/>
      <c r="AR59" s="490"/>
      <c r="AS59" s="491"/>
      <c r="AT59" s="491"/>
      <c r="AU59" s="491"/>
      <c r="AV59" s="491"/>
      <c r="AW59" s="491"/>
      <c r="AX59" s="491"/>
      <c r="AY59" s="986" t="s">
        <v>255</v>
      </c>
      <c r="AZ59" s="986"/>
      <c r="BA59" s="986"/>
      <c r="BB59" s="987"/>
      <c r="BC59" s="460"/>
      <c r="BD59" s="460"/>
      <c r="BE59" s="460"/>
      <c r="BF59" s="460"/>
      <c r="BG59" s="460"/>
      <c r="BH59" s="460"/>
      <c r="BI59" s="460"/>
      <c r="BJ59" s="460"/>
      <c r="BK59" s="460"/>
      <c r="BL59" s="460"/>
      <c r="BM59" s="460"/>
      <c r="BN59" s="460"/>
      <c r="BO59" s="460"/>
      <c r="BP59" s="460"/>
      <c r="BQ59" s="460"/>
      <c r="BR59" s="460"/>
      <c r="BS59" s="460"/>
      <c r="BT59" s="460"/>
      <c r="BU59" s="460"/>
      <c r="BV59" s="460"/>
      <c r="BW59" s="460"/>
      <c r="BX59" s="461"/>
      <c r="BY59" s="485"/>
      <c r="BZ59" s="486"/>
      <c r="CA59" s="486"/>
      <c r="CB59" s="487"/>
      <c r="CC59" s="485"/>
      <c r="CD59" s="486"/>
      <c r="CE59" s="486"/>
      <c r="CF59" s="493"/>
      <c r="CG59" s="459"/>
      <c r="CH59" s="460"/>
      <c r="CI59" s="460"/>
      <c r="CJ59" s="460"/>
      <c r="CK59" s="460"/>
      <c r="CL59" s="460"/>
      <c r="CM59" s="460"/>
      <c r="CN59" s="460"/>
      <c r="CO59" s="460"/>
      <c r="CP59" s="460"/>
      <c r="CQ59" s="460"/>
      <c r="CR59" s="460"/>
      <c r="CS59" s="460"/>
      <c r="CT59" s="460"/>
      <c r="CU59" s="460"/>
      <c r="CV59" s="460"/>
      <c r="CW59" s="460"/>
      <c r="CX59" s="460"/>
      <c r="CY59" s="460"/>
      <c r="CZ59" s="460"/>
      <c r="DA59" s="460"/>
      <c r="DB59" s="460"/>
      <c r="DC59" s="460"/>
      <c r="DD59" s="460"/>
      <c r="DE59" s="460"/>
      <c r="DF59" s="460"/>
      <c r="DG59" s="461"/>
      <c r="DH59" s="497"/>
      <c r="DI59" s="498"/>
      <c r="DJ59" s="498"/>
      <c r="DK59" s="498"/>
      <c r="DL59" s="499"/>
      <c r="DM59" s="734">
        <f t="shared" si="0"/>
        <v>0</v>
      </c>
      <c r="DN59" s="735"/>
      <c r="DO59" s="735"/>
      <c r="DP59" s="735"/>
      <c r="DQ59" s="192"/>
      <c r="DR59" s="193" t="s">
        <v>69</v>
      </c>
      <c r="DS59" s="457"/>
      <c r="DT59" s="457"/>
      <c r="DU59" s="457"/>
      <c r="DV59" s="457"/>
    </row>
    <row r="60" spans="3:126" ht="12" customHeight="1" thickBot="1">
      <c r="C60" s="581"/>
      <c r="D60" s="582"/>
      <c r="E60" s="386"/>
      <c r="F60" s="386"/>
      <c r="G60" s="386"/>
      <c r="H60" s="680" t="s">
        <v>70</v>
      </c>
      <c r="I60" s="825"/>
      <c r="J60" s="825"/>
      <c r="K60" s="825"/>
      <c r="L60" s="825"/>
      <c r="M60" s="825"/>
      <c r="N60" s="825"/>
      <c r="O60" s="825"/>
      <c r="P60" s="825"/>
      <c r="Q60" s="825"/>
      <c r="R60" s="825"/>
      <c r="S60" s="825"/>
      <c r="T60" s="825"/>
      <c r="U60" s="386"/>
      <c r="V60" s="386"/>
      <c r="W60" s="386"/>
      <c r="X60" s="386"/>
      <c r="Y60" s="386"/>
      <c r="Z60" s="756">
        <f>Z58+Z59+'２枚目'!Z34:AF34+'3枚目'!Z34:AF34+'4枚目'!Z34:AF34+'5枚目'!Z34:AF34</f>
        <v>0</v>
      </c>
      <c r="AA60" s="757"/>
      <c r="AB60" s="757"/>
      <c r="AC60" s="757"/>
      <c r="AD60" s="757"/>
      <c r="AE60" s="757"/>
      <c r="AF60" s="757"/>
      <c r="AG60" s="988" t="s">
        <v>255</v>
      </c>
      <c r="AH60" s="988"/>
      <c r="AI60" s="988"/>
      <c r="AJ60" s="989"/>
      <c r="AK60" s="396"/>
      <c r="AL60" s="397"/>
      <c r="AM60" s="397"/>
      <c r="AN60" s="397"/>
      <c r="AO60" s="397"/>
      <c r="AP60" s="397"/>
      <c r="AQ60" s="398"/>
      <c r="AR60" s="756">
        <f>AR58+AR59+'２枚目'!AR34:AX34+'3枚目'!AR34:AX34+'4枚目'!AR34:AX34+'5枚目'!AR34:AX34</f>
        <v>0</v>
      </c>
      <c r="AS60" s="757"/>
      <c r="AT60" s="757"/>
      <c r="AU60" s="757"/>
      <c r="AV60" s="757"/>
      <c r="AW60" s="757"/>
      <c r="AX60" s="757"/>
      <c r="AY60" s="988" t="s">
        <v>255</v>
      </c>
      <c r="AZ60" s="988"/>
      <c r="BA60" s="988"/>
      <c r="BB60" s="989"/>
      <c r="BC60" s="412"/>
      <c r="BD60" s="412"/>
      <c r="BE60" s="412"/>
      <c r="BF60" s="412"/>
      <c r="BG60" s="412"/>
      <c r="BH60" s="412"/>
      <c r="BI60" s="412"/>
      <c r="BJ60" s="413"/>
      <c r="BK60" s="413"/>
      <c r="BL60" s="413"/>
      <c r="BM60" s="413"/>
      <c r="BN60" s="413"/>
      <c r="BO60" s="413"/>
      <c r="BP60" s="413"/>
      <c r="BQ60" s="413"/>
      <c r="BR60" s="413"/>
      <c r="BS60" s="413"/>
      <c r="BT60" s="413"/>
      <c r="BU60" s="413"/>
      <c r="BV60" s="413"/>
      <c r="BW60" s="413"/>
      <c r="BX60" s="413"/>
      <c r="BY60" s="414"/>
      <c r="BZ60" s="413"/>
      <c r="CA60" s="413"/>
      <c r="CB60" s="415"/>
      <c r="CC60" s="413"/>
      <c r="CD60" s="413"/>
      <c r="CE60" s="413"/>
      <c r="CF60" s="416"/>
      <c r="CG60" s="417"/>
      <c r="CH60" s="413"/>
      <c r="CI60" s="413"/>
      <c r="CJ60" s="413"/>
      <c r="CK60" s="413"/>
      <c r="CL60" s="413"/>
      <c r="CM60" s="413"/>
      <c r="CN60" s="413"/>
      <c r="CO60" s="413"/>
      <c r="CP60" s="413"/>
      <c r="CQ60" s="413"/>
      <c r="CR60" s="413"/>
      <c r="CS60" s="413"/>
      <c r="CT60" s="413"/>
      <c r="CU60" s="413"/>
      <c r="CV60" s="413"/>
      <c r="CW60" s="413"/>
      <c r="CX60" s="413"/>
      <c r="CY60" s="413"/>
      <c r="CZ60" s="413"/>
      <c r="DA60" s="413"/>
      <c r="DB60" s="413"/>
      <c r="DC60" s="413"/>
      <c r="DD60" s="413"/>
      <c r="DE60" s="413"/>
      <c r="DF60" s="413"/>
      <c r="DG60" s="413"/>
      <c r="DH60" s="413"/>
      <c r="DI60" s="413"/>
      <c r="DJ60" s="413"/>
      <c r="DK60" s="413"/>
      <c r="DL60" s="416"/>
      <c r="DM60" s="963">
        <f t="shared" si="0"/>
        <v>0</v>
      </c>
      <c r="DN60" s="964"/>
      <c r="DO60" s="964"/>
      <c r="DP60" s="964"/>
      <c r="DQ60" s="194"/>
      <c r="DR60" s="195" t="s">
        <v>69</v>
      </c>
      <c r="DS60" s="457"/>
      <c r="DT60" s="457"/>
      <c r="DU60" s="457"/>
      <c r="DV60" s="457"/>
    </row>
    <row r="61" spans="3:126" ht="12" customHeight="1" thickTop="1">
      <c r="C61" s="581"/>
      <c r="D61" s="582"/>
      <c r="E61" s="826" t="s">
        <v>178</v>
      </c>
      <c r="F61" s="827"/>
      <c r="G61" s="827"/>
      <c r="H61" s="828"/>
      <c r="I61" s="836"/>
      <c r="J61" s="784"/>
      <c r="K61" s="784"/>
      <c r="L61" s="785"/>
      <c r="M61" s="814"/>
      <c r="N61" s="517"/>
      <c r="O61" s="517"/>
      <c r="P61" s="517"/>
      <c r="Q61" s="517"/>
      <c r="R61" s="517"/>
      <c r="S61" s="837"/>
      <c r="T61" s="836"/>
      <c r="U61" s="784"/>
      <c r="V61" s="784"/>
      <c r="W61" s="784"/>
      <c r="X61" s="784"/>
      <c r="Y61" s="785"/>
      <c r="Z61" s="815"/>
      <c r="AA61" s="816"/>
      <c r="AB61" s="816"/>
      <c r="AC61" s="816"/>
      <c r="AD61" s="816"/>
      <c r="AE61" s="816"/>
      <c r="AF61" s="816"/>
      <c r="AG61" s="812" t="s">
        <v>68</v>
      </c>
      <c r="AH61" s="812"/>
      <c r="AI61" s="812"/>
      <c r="AJ61" s="813"/>
      <c r="AK61" s="838"/>
      <c r="AL61" s="784"/>
      <c r="AM61" s="784"/>
      <c r="AN61" s="784"/>
      <c r="AO61" s="784"/>
      <c r="AP61" s="784"/>
      <c r="AQ61" s="785"/>
      <c r="AR61" s="815"/>
      <c r="AS61" s="816"/>
      <c r="AT61" s="816"/>
      <c r="AU61" s="816"/>
      <c r="AV61" s="816"/>
      <c r="AW61" s="816"/>
      <c r="AX61" s="816"/>
      <c r="AY61" s="812" t="s">
        <v>68</v>
      </c>
      <c r="AZ61" s="812"/>
      <c r="BA61" s="812"/>
      <c r="BB61" s="813"/>
      <c r="BC61" s="517"/>
      <c r="BD61" s="517"/>
      <c r="BE61" s="517"/>
      <c r="BF61" s="517"/>
      <c r="BG61" s="517"/>
      <c r="BH61" s="517"/>
      <c r="BI61" s="517"/>
      <c r="BJ61" s="517"/>
      <c r="BK61" s="517"/>
      <c r="BL61" s="517"/>
      <c r="BM61" s="517"/>
      <c r="BN61" s="517"/>
      <c r="BO61" s="517"/>
      <c r="BP61" s="517"/>
      <c r="BQ61" s="517"/>
      <c r="BR61" s="517"/>
      <c r="BS61" s="517"/>
      <c r="BT61" s="517"/>
      <c r="BU61" s="517"/>
      <c r="BV61" s="517"/>
      <c r="BW61" s="517"/>
      <c r="BX61" s="518"/>
      <c r="BY61" s="783"/>
      <c r="BZ61" s="784"/>
      <c r="CA61" s="784"/>
      <c r="CB61" s="842"/>
      <c r="CC61" s="783"/>
      <c r="CD61" s="784"/>
      <c r="CE61" s="784"/>
      <c r="CF61" s="785"/>
      <c r="CG61" s="814"/>
      <c r="CH61" s="517"/>
      <c r="CI61" s="517"/>
      <c r="CJ61" s="517"/>
      <c r="CK61" s="517"/>
      <c r="CL61" s="517"/>
      <c r="CM61" s="517"/>
      <c r="CN61" s="517"/>
      <c r="CO61" s="517"/>
      <c r="CP61" s="517"/>
      <c r="CQ61" s="517"/>
      <c r="CR61" s="517"/>
      <c r="CS61" s="517"/>
      <c r="CT61" s="517"/>
      <c r="CU61" s="517"/>
      <c r="CV61" s="517"/>
      <c r="CW61" s="517"/>
      <c r="CX61" s="517"/>
      <c r="CY61" s="517"/>
      <c r="CZ61" s="517"/>
      <c r="DA61" s="517"/>
      <c r="DB61" s="517"/>
      <c r="DC61" s="517"/>
      <c r="DD61" s="517"/>
      <c r="DE61" s="517"/>
      <c r="DF61" s="517"/>
      <c r="DG61" s="518"/>
      <c r="DH61" s="956"/>
      <c r="DI61" s="957"/>
      <c r="DJ61" s="957"/>
      <c r="DK61" s="957"/>
      <c r="DL61" s="958"/>
      <c r="DM61" s="965">
        <f t="shared" si="0"/>
        <v>0</v>
      </c>
      <c r="DN61" s="966"/>
      <c r="DO61" s="966"/>
      <c r="DP61" s="966"/>
      <c r="DQ61" s="189"/>
      <c r="DR61" s="190" t="s">
        <v>69</v>
      </c>
      <c r="DS61" s="457"/>
    </row>
    <row r="62" spans="3:126" ht="12" customHeight="1">
      <c r="C62" s="581"/>
      <c r="D62" s="582"/>
      <c r="E62" s="532" t="s">
        <v>77</v>
      </c>
      <c r="F62" s="677"/>
      <c r="G62" s="677"/>
      <c r="H62" s="604"/>
      <c r="I62" s="824"/>
      <c r="J62" s="486"/>
      <c r="K62" s="486"/>
      <c r="L62" s="493"/>
      <c r="M62" s="459"/>
      <c r="N62" s="460"/>
      <c r="O62" s="460"/>
      <c r="P62" s="460"/>
      <c r="Q62" s="460"/>
      <c r="R62" s="460"/>
      <c r="S62" s="749"/>
      <c r="T62" s="824"/>
      <c r="U62" s="486"/>
      <c r="V62" s="486"/>
      <c r="W62" s="486"/>
      <c r="X62" s="486"/>
      <c r="Y62" s="493"/>
      <c r="Z62" s="490"/>
      <c r="AA62" s="491"/>
      <c r="AB62" s="491"/>
      <c r="AC62" s="491"/>
      <c r="AD62" s="491"/>
      <c r="AE62" s="491"/>
      <c r="AF62" s="491"/>
      <c r="AG62" s="967" t="s">
        <v>68</v>
      </c>
      <c r="AH62" s="967"/>
      <c r="AI62" s="967"/>
      <c r="AJ62" s="968"/>
      <c r="AK62" s="492"/>
      <c r="AL62" s="486"/>
      <c r="AM62" s="486"/>
      <c r="AN62" s="486"/>
      <c r="AO62" s="486"/>
      <c r="AP62" s="486"/>
      <c r="AQ62" s="493"/>
      <c r="AR62" s="490"/>
      <c r="AS62" s="491"/>
      <c r="AT62" s="491"/>
      <c r="AU62" s="491"/>
      <c r="AV62" s="491"/>
      <c r="AW62" s="491"/>
      <c r="AX62" s="491"/>
      <c r="AY62" s="967" t="s">
        <v>68</v>
      </c>
      <c r="AZ62" s="967"/>
      <c r="BA62" s="967"/>
      <c r="BB62" s="968"/>
      <c r="BC62" s="460"/>
      <c r="BD62" s="460"/>
      <c r="BE62" s="460"/>
      <c r="BF62" s="460"/>
      <c r="BG62" s="460"/>
      <c r="BH62" s="460"/>
      <c r="BI62" s="460"/>
      <c r="BJ62" s="460"/>
      <c r="BK62" s="460"/>
      <c r="BL62" s="460"/>
      <c r="BM62" s="460"/>
      <c r="BN62" s="460"/>
      <c r="BO62" s="460"/>
      <c r="BP62" s="460"/>
      <c r="BQ62" s="460"/>
      <c r="BR62" s="460"/>
      <c r="BS62" s="460"/>
      <c r="BT62" s="460"/>
      <c r="BU62" s="460"/>
      <c r="BV62" s="460"/>
      <c r="BW62" s="460"/>
      <c r="BX62" s="461"/>
      <c r="BY62" s="485"/>
      <c r="BZ62" s="486"/>
      <c r="CA62" s="486"/>
      <c r="CB62" s="487"/>
      <c r="CC62" s="485"/>
      <c r="CD62" s="486"/>
      <c r="CE62" s="486"/>
      <c r="CF62" s="493"/>
      <c r="CG62" s="459"/>
      <c r="CH62" s="460"/>
      <c r="CI62" s="460"/>
      <c r="CJ62" s="460"/>
      <c r="CK62" s="460"/>
      <c r="CL62" s="460"/>
      <c r="CM62" s="460"/>
      <c r="CN62" s="460"/>
      <c r="CO62" s="460"/>
      <c r="CP62" s="460"/>
      <c r="CQ62" s="460"/>
      <c r="CR62" s="460"/>
      <c r="CS62" s="460"/>
      <c r="CT62" s="460"/>
      <c r="CU62" s="460"/>
      <c r="CV62" s="460"/>
      <c r="CW62" s="460"/>
      <c r="CX62" s="460"/>
      <c r="CY62" s="460"/>
      <c r="CZ62" s="460"/>
      <c r="DA62" s="460"/>
      <c r="DB62" s="460"/>
      <c r="DC62" s="460"/>
      <c r="DD62" s="460"/>
      <c r="DE62" s="460"/>
      <c r="DF62" s="460"/>
      <c r="DG62" s="461"/>
      <c r="DH62" s="497"/>
      <c r="DI62" s="498"/>
      <c r="DJ62" s="498"/>
      <c r="DK62" s="498"/>
      <c r="DL62" s="499"/>
      <c r="DM62" s="734">
        <f t="shared" si="0"/>
        <v>0</v>
      </c>
      <c r="DN62" s="735"/>
      <c r="DO62" s="735"/>
      <c r="DP62" s="735"/>
      <c r="DQ62" s="192"/>
      <c r="DR62" s="193" t="s">
        <v>69</v>
      </c>
      <c r="DS62" s="457"/>
    </row>
    <row r="63" spans="3:126" ht="12" customHeight="1" thickBot="1">
      <c r="C63" s="581"/>
      <c r="D63" s="582"/>
      <c r="E63" s="386"/>
      <c r="F63" s="386"/>
      <c r="G63" s="386"/>
      <c r="H63" s="680" t="s">
        <v>70</v>
      </c>
      <c r="I63" s="825"/>
      <c r="J63" s="825"/>
      <c r="K63" s="825"/>
      <c r="L63" s="825"/>
      <c r="M63" s="825"/>
      <c r="N63" s="825"/>
      <c r="O63" s="825"/>
      <c r="P63" s="825"/>
      <c r="Q63" s="825"/>
      <c r="R63" s="825"/>
      <c r="S63" s="825"/>
      <c r="T63" s="825"/>
      <c r="U63" s="386"/>
      <c r="V63" s="386"/>
      <c r="W63" s="386"/>
      <c r="X63" s="386"/>
      <c r="Y63" s="386"/>
      <c r="Z63" s="756">
        <f>Z61+Z62+'２枚目'!Z37:AF37+'3枚目'!Z37:AF37+'4枚目'!Z37:AF37+'5枚目'!Z37:AF37</f>
        <v>0</v>
      </c>
      <c r="AA63" s="757"/>
      <c r="AB63" s="757"/>
      <c r="AC63" s="757"/>
      <c r="AD63" s="757"/>
      <c r="AE63" s="757"/>
      <c r="AF63" s="757"/>
      <c r="AG63" s="834" t="s">
        <v>68</v>
      </c>
      <c r="AH63" s="834"/>
      <c r="AI63" s="834"/>
      <c r="AJ63" s="835"/>
      <c r="AK63" s="396"/>
      <c r="AL63" s="397"/>
      <c r="AM63" s="397"/>
      <c r="AN63" s="397"/>
      <c r="AO63" s="397"/>
      <c r="AP63" s="397"/>
      <c r="AQ63" s="398"/>
      <c r="AR63" s="756">
        <f>AR61+AR62+'２枚目'!AR37:AX37+'3枚目'!AR37:AX37+'4枚目'!AR37:AX37+'5枚目'!AR37:AX37</f>
        <v>0</v>
      </c>
      <c r="AS63" s="757"/>
      <c r="AT63" s="757"/>
      <c r="AU63" s="757"/>
      <c r="AV63" s="757"/>
      <c r="AW63" s="757"/>
      <c r="AX63" s="757"/>
      <c r="AY63" s="194" t="s">
        <v>68</v>
      </c>
      <c r="AZ63" s="185"/>
      <c r="BA63" s="185"/>
      <c r="BB63" s="394"/>
      <c r="BC63" s="412"/>
      <c r="BD63" s="412"/>
      <c r="BE63" s="412"/>
      <c r="BF63" s="412"/>
      <c r="BG63" s="412"/>
      <c r="BH63" s="412"/>
      <c r="BI63" s="412"/>
      <c r="BJ63" s="413"/>
      <c r="BK63" s="413"/>
      <c r="BL63" s="413"/>
      <c r="BM63" s="413"/>
      <c r="BN63" s="413"/>
      <c r="BO63" s="413"/>
      <c r="BP63" s="413"/>
      <c r="BQ63" s="413"/>
      <c r="BR63" s="413"/>
      <c r="BS63" s="413"/>
      <c r="BT63" s="413"/>
      <c r="BU63" s="413"/>
      <c r="BV63" s="413"/>
      <c r="BW63" s="413"/>
      <c r="BX63" s="413"/>
      <c r="BY63" s="414"/>
      <c r="BZ63" s="413"/>
      <c r="CA63" s="413"/>
      <c r="CB63" s="415"/>
      <c r="CC63" s="413"/>
      <c r="CD63" s="413"/>
      <c r="CE63" s="413"/>
      <c r="CF63" s="416"/>
      <c r="CG63" s="417"/>
      <c r="CH63" s="413"/>
      <c r="CI63" s="413"/>
      <c r="CJ63" s="413"/>
      <c r="CK63" s="413"/>
      <c r="CL63" s="413"/>
      <c r="CM63" s="413"/>
      <c r="CN63" s="413"/>
      <c r="CO63" s="413"/>
      <c r="CP63" s="413"/>
      <c r="CQ63" s="413"/>
      <c r="CR63" s="413"/>
      <c r="CS63" s="413"/>
      <c r="CT63" s="413"/>
      <c r="CU63" s="413"/>
      <c r="CV63" s="413"/>
      <c r="CW63" s="413"/>
      <c r="CX63" s="413"/>
      <c r="CY63" s="413"/>
      <c r="CZ63" s="413"/>
      <c r="DA63" s="413"/>
      <c r="DB63" s="413"/>
      <c r="DC63" s="413"/>
      <c r="DD63" s="413"/>
      <c r="DE63" s="413"/>
      <c r="DF63" s="413"/>
      <c r="DG63" s="413"/>
      <c r="DH63" s="413"/>
      <c r="DI63" s="413"/>
      <c r="DJ63" s="413"/>
      <c r="DK63" s="413"/>
      <c r="DL63" s="416"/>
      <c r="DM63" s="963">
        <f t="shared" si="0"/>
        <v>0</v>
      </c>
      <c r="DN63" s="964"/>
      <c r="DO63" s="964"/>
      <c r="DP63" s="964"/>
      <c r="DQ63" s="194"/>
      <c r="DR63" s="195" t="s">
        <v>69</v>
      </c>
      <c r="DS63" s="457"/>
    </row>
    <row r="64" spans="3:126" ht="12" customHeight="1" thickTop="1">
      <c r="C64" s="581"/>
      <c r="D64" s="582"/>
      <c r="E64" s="826" t="s">
        <v>179</v>
      </c>
      <c r="F64" s="829"/>
      <c r="G64" s="829"/>
      <c r="H64" s="830"/>
      <c r="I64" s="836"/>
      <c r="J64" s="784"/>
      <c r="K64" s="784"/>
      <c r="L64" s="785"/>
      <c r="M64" s="814"/>
      <c r="N64" s="517"/>
      <c r="O64" s="517"/>
      <c r="P64" s="517"/>
      <c r="Q64" s="517"/>
      <c r="R64" s="517"/>
      <c r="S64" s="837"/>
      <c r="T64" s="836"/>
      <c r="U64" s="784"/>
      <c r="V64" s="784"/>
      <c r="W64" s="784"/>
      <c r="X64" s="784"/>
      <c r="Y64" s="785"/>
      <c r="Z64" s="815"/>
      <c r="AA64" s="816"/>
      <c r="AB64" s="816"/>
      <c r="AC64" s="816"/>
      <c r="AD64" s="816"/>
      <c r="AE64" s="816"/>
      <c r="AF64" s="816"/>
      <c r="AG64" s="812" t="s">
        <v>68</v>
      </c>
      <c r="AH64" s="812"/>
      <c r="AI64" s="812"/>
      <c r="AJ64" s="813"/>
      <c r="AK64" s="399"/>
      <c r="AL64" s="400"/>
      <c r="AM64" s="400"/>
      <c r="AN64" s="400"/>
      <c r="AO64" s="400"/>
      <c r="AP64" s="400"/>
      <c r="AQ64" s="401"/>
      <c r="AR64" s="815"/>
      <c r="AS64" s="816"/>
      <c r="AT64" s="816"/>
      <c r="AU64" s="816"/>
      <c r="AV64" s="816"/>
      <c r="AW64" s="816"/>
      <c r="AX64" s="816"/>
      <c r="AY64" s="812" t="s">
        <v>68</v>
      </c>
      <c r="AZ64" s="812"/>
      <c r="BA64" s="812"/>
      <c r="BB64" s="813"/>
      <c r="BC64" s="517"/>
      <c r="BD64" s="517"/>
      <c r="BE64" s="517"/>
      <c r="BF64" s="517"/>
      <c r="BG64" s="517"/>
      <c r="BH64" s="517"/>
      <c r="BI64" s="517"/>
      <c r="BJ64" s="517"/>
      <c r="BK64" s="517"/>
      <c r="BL64" s="517"/>
      <c r="BM64" s="517"/>
      <c r="BN64" s="517"/>
      <c r="BO64" s="517"/>
      <c r="BP64" s="517"/>
      <c r="BQ64" s="517"/>
      <c r="BR64" s="517"/>
      <c r="BS64" s="517"/>
      <c r="BT64" s="517"/>
      <c r="BU64" s="517"/>
      <c r="BV64" s="517"/>
      <c r="BW64" s="517"/>
      <c r="BX64" s="518"/>
      <c r="BY64" s="783"/>
      <c r="BZ64" s="784"/>
      <c r="CA64" s="784"/>
      <c r="CB64" s="842"/>
      <c r="CC64" s="783"/>
      <c r="CD64" s="784"/>
      <c r="CE64" s="784"/>
      <c r="CF64" s="785"/>
      <c r="CG64" s="814"/>
      <c r="CH64" s="517"/>
      <c r="CI64" s="517"/>
      <c r="CJ64" s="517"/>
      <c r="CK64" s="517"/>
      <c r="CL64" s="517"/>
      <c r="CM64" s="517"/>
      <c r="CN64" s="517"/>
      <c r="CO64" s="517"/>
      <c r="CP64" s="517"/>
      <c r="CQ64" s="517"/>
      <c r="CR64" s="517"/>
      <c r="CS64" s="517"/>
      <c r="CT64" s="517"/>
      <c r="CU64" s="517"/>
      <c r="CV64" s="517"/>
      <c r="CW64" s="517"/>
      <c r="CX64" s="517"/>
      <c r="CY64" s="517"/>
      <c r="CZ64" s="517"/>
      <c r="DA64" s="517"/>
      <c r="DB64" s="517"/>
      <c r="DC64" s="517"/>
      <c r="DD64" s="517"/>
      <c r="DE64" s="517"/>
      <c r="DF64" s="517"/>
      <c r="DG64" s="518"/>
      <c r="DH64" s="956"/>
      <c r="DI64" s="957"/>
      <c r="DJ64" s="957"/>
      <c r="DK64" s="957"/>
      <c r="DL64" s="958"/>
      <c r="DM64" s="965">
        <f t="shared" si="0"/>
        <v>0</v>
      </c>
      <c r="DN64" s="966"/>
      <c r="DO64" s="966"/>
      <c r="DP64" s="966"/>
      <c r="DQ64" s="189"/>
      <c r="DR64" s="190" t="s">
        <v>69</v>
      </c>
      <c r="DS64" s="457"/>
    </row>
    <row r="65" spans="3:126" ht="12" customHeight="1">
      <c r="C65" s="581"/>
      <c r="D65" s="582"/>
      <c r="E65" s="384"/>
      <c r="F65" s="384"/>
      <c r="G65" s="384"/>
      <c r="H65" s="383"/>
      <c r="I65" s="824"/>
      <c r="J65" s="486"/>
      <c r="K65" s="486"/>
      <c r="L65" s="493"/>
      <c r="M65" s="459"/>
      <c r="N65" s="460"/>
      <c r="O65" s="460"/>
      <c r="P65" s="460"/>
      <c r="Q65" s="460"/>
      <c r="R65" s="460"/>
      <c r="S65" s="749"/>
      <c r="T65" s="824"/>
      <c r="U65" s="486"/>
      <c r="V65" s="486"/>
      <c r="W65" s="486"/>
      <c r="X65" s="486"/>
      <c r="Y65" s="493"/>
      <c r="Z65" s="490"/>
      <c r="AA65" s="491"/>
      <c r="AB65" s="491"/>
      <c r="AC65" s="491"/>
      <c r="AD65" s="491"/>
      <c r="AE65" s="491"/>
      <c r="AF65" s="491"/>
      <c r="AG65" s="967" t="s">
        <v>68</v>
      </c>
      <c r="AH65" s="967"/>
      <c r="AI65" s="967"/>
      <c r="AJ65" s="968"/>
      <c r="AK65" s="402"/>
      <c r="AL65" s="403"/>
      <c r="AM65" s="403"/>
      <c r="AN65" s="403"/>
      <c r="AO65" s="403"/>
      <c r="AP65" s="403"/>
      <c r="AQ65" s="404"/>
      <c r="AR65" s="490"/>
      <c r="AS65" s="491"/>
      <c r="AT65" s="491"/>
      <c r="AU65" s="491"/>
      <c r="AV65" s="491"/>
      <c r="AW65" s="491"/>
      <c r="AX65" s="491"/>
      <c r="AY65" s="967" t="s">
        <v>68</v>
      </c>
      <c r="AZ65" s="967"/>
      <c r="BA65" s="967"/>
      <c r="BB65" s="968"/>
      <c r="BC65" s="460"/>
      <c r="BD65" s="460"/>
      <c r="BE65" s="460"/>
      <c r="BF65" s="460"/>
      <c r="BG65" s="460"/>
      <c r="BH65" s="460"/>
      <c r="BI65" s="460"/>
      <c r="BJ65" s="460"/>
      <c r="BK65" s="460"/>
      <c r="BL65" s="460"/>
      <c r="BM65" s="460"/>
      <c r="BN65" s="460"/>
      <c r="BO65" s="460"/>
      <c r="BP65" s="460"/>
      <c r="BQ65" s="460"/>
      <c r="BR65" s="460"/>
      <c r="BS65" s="460"/>
      <c r="BT65" s="460"/>
      <c r="BU65" s="460"/>
      <c r="BV65" s="460"/>
      <c r="BW65" s="460"/>
      <c r="BX65" s="461"/>
      <c r="BY65" s="485"/>
      <c r="BZ65" s="486"/>
      <c r="CA65" s="486"/>
      <c r="CB65" s="487"/>
      <c r="CC65" s="485"/>
      <c r="CD65" s="486"/>
      <c r="CE65" s="486"/>
      <c r="CF65" s="493"/>
      <c r="CG65" s="459"/>
      <c r="CH65" s="460"/>
      <c r="CI65" s="460"/>
      <c r="CJ65" s="460"/>
      <c r="CK65" s="460"/>
      <c r="CL65" s="460"/>
      <c r="CM65" s="460"/>
      <c r="CN65" s="460"/>
      <c r="CO65" s="460"/>
      <c r="CP65" s="460"/>
      <c r="CQ65" s="460"/>
      <c r="CR65" s="460"/>
      <c r="CS65" s="460"/>
      <c r="CT65" s="460"/>
      <c r="CU65" s="460"/>
      <c r="CV65" s="460"/>
      <c r="CW65" s="460"/>
      <c r="CX65" s="460"/>
      <c r="CY65" s="460"/>
      <c r="CZ65" s="460"/>
      <c r="DA65" s="460"/>
      <c r="DB65" s="460"/>
      <c r="DC65" s="460"/>
      <c r="DD65" s="460"/>
      <c r="DE65" s="460"/>
      <c r="DF65" s="460"/>
      <c r="DG65" s="461"/>
      <c r="DH65" s="497"/>
      <c r="DI65" s="498"/>
      <c r="DJ65" s="498"/>
      <c r="DK65" s="498"/>
      <c r="DL65" s="499"/>
      <c r="DM65" s="734">
        <f t="shared" si="0"/>
        <v>0</v>
      </c>
      <c r="DN65" s="735"/>
      <c r="DO65" s="735"/>
      <c r="DP65" s="735"/>
      <c r="DQ65" s="192"/>
      <c r="DR65" s="193" t="s">
        <v>69</v>
      </c>
      <c r="DS65" s="457"/>
    </row>
    <row r="66" spans="3:126" ht="12" customHeight="1" thickBot="1">
      <c r="C66" s="581"/>
      <c r="D66" s="582"/>
      <c r="E66" s="386"/>
      <c r="F66" s="386"/>
      <c r="G66" s="386"/>
      <c r="H66" s="680" t="s">
        <v>70</v>
      </c>
      <c r="I66" s="825"/>
      <c r="J66" s="825"/>
      <c r="K66" s="825"/>
      <c r="L66" s="825"/>
      <c r="M66" s="825"/>
      <c r="N66" s="825"/>
      <c r="O66" s="825"/>
      <c r="P66" s="825"/>
      <c r="Q66" s="825"/>
      <c r="R66" s="825"/>
      <c r="S66" s="825"/>
      <c r="T66" s="825"/>
      <c r="U66" s="386"/>
      <c r="V66" s="386"/>
      <c r="W66" s="386"/>
      <c r="X66" s="386"/>
      <c r="Y66" s="386"/>
      <c r="Z66" s="756">
        <f xml:space="preserve"> Z64+Z65+'２枚目'!Z40:AF40+'3枚目'!Z40:AF40+'4枚目'!Z40:AF40+'5枚目'!Z40:AF40</f>
        <v>0</v>
      </c>
      <c r="AA66" s="757"/>
      <c r="AB66" s="757"/>
      <c r="AC66" s="757"/>
      <c r="AD66" s="757"/>
      <c r="AE66" s="757"/>
      <c r="AF66" s="757"/>
      <c r="AG66" s="194" t="s">
        <v>68</v>
      </c>
      <c r="AH66" s="185"/>
      <c r="AI66" s="185"/>
      <c r="AJ66" s="185"/>
      <c r="AK66" s="396"/>
      <c r="AL66" s="397"/>
      <c r="AM66" s="397"/>
      <c r="AN66" s="397"/>
      <c r="AO66" s="397"/>
      <c r="AP66" s="397"/>
      <c r="AQ66" s="398"/>
      <c r="AR66" s="756">
        <f>AR64+AR65+'２枚目'!AR40:AX40+'3枚目'!AR40:AX40+'4枚目'!AR40:AX40+'5枚目'!AR40:AX40</f>
        <v>0</v>
      </c>
      <c r="AS66" s="757"/>
      <c r="AT66" s="757"/>
      <c r="AU66" s="757"/>
      <c r="AV66" s="757"/>
      <c r="AW66" s="757"/>
      <c r="AX66" s="757"/>
      <c r="AY66" s="194" t="s">
        <v>68</v>
      </c>
      <c r="AZ66" s="194"/>
      <c r="BA66" s="194"/>
      <c r="BB66" s="394"/>
      <c r="BC66" s="412"/>
      <c r="BD66" s="412"/>
      <c r="BE66" s="412"/>
      <c r="BF66" s="412"/>
      <c r="BG66" s="412"/>
      <c r="BH66" s="412"/>
      <c r="BI66" s="412"/>
      <c r="BJ66" s="413"/>
      <c r="BK66" s="413"/>
      <c r="BL66" s="413"/>
      <c r="BM66" s="413"/>
      <c r="BN66" s="413"/>
      <c r="BO66" s="413"/>
      <c r="BP66" s="413"/>
      <c r="BQ66" s="413"/>
      <c r="BR66" s="413"/>
      <c r="BS66" s="413"/>
      <c r="BT66" s="413"/>
      <c r="BU66" s="413"/>
      <c r="BV66" s="413"/>
      <c r="BW66" s="413"/>
      <c r="BX66" s="413"/>
      <c r="BY66" s="414"/>
      <c r="BZ66" s="413"/>
      <c r="CA66" s="413"/>
      <c r="CB66" s="415"/>
      <c r="CC66" s="413"/>
      <c r="CD66" s="413"/>
      <c r="CE66" s="413"/>
      <c r="CF66" s="416"/>
      <c r="CG66" s="417"/>
      <c r="CH66" s="413"/>
      <c r="CI66" s="413"/>
      <c r="CJ66" s="413"/>
      <c r="CK66" s="413"/>
      <c r="CL66" s="413"/>
      <c r="CM66" s="413"/>
      <c r="CN66" s="413"/>
      <c r="CO66" s="413"/>
      <c r="CP66" s="413"/>
      <c r="CQ66" s="413"/>
      <c r="CR66" s="413"/>
      <c r="CS66" s="413"/>
      <c r="CT66" s="413"/>
      <c r="CU66" s="413"/>
      <c r="CV66" s="413"/>
      <c r="CW66" s="413"/>
      <c r="CX66" s="413"/>
      <c r="CY66" s="413"/>
      <c r="CZ66" s="413"/>
      <c r="DA66" s="413"/>
      <c r="DB66" s="413"/>
      <c r="DC66" s="413"/>
      <c r="DD66" s="413"/>
      <c r="DE66" s="413"/>
      <c r="DF66" s="413"/>
      <c r="DG66" s="413"/>
      <c r="DH66" s="413"/>
      <c r="DI66" s="413"/>
      <c r="DJ66" s="413"/>
      <c r="DK66" s="413"/>
      <c r="DL66" s="416"/>
      <c r="DM66" s="963">
        <f t="shared" si="0"/>
        <v>0</v>
      </c>
      <c r="DN66" s="964"/>
      <c r="DO66" s="964"/>
      <c r="DP66" s="964"/>
      <c r="DQ66" s="194"/>
      <c r="DR66" s="195" t="s">
        <v>69</v>
      </c>
      <c r="DS66" s="457"/>
    </row>
    <row r="67" spans="3:126" ht="12" customHeight="1" thickTop="1">
      <c r="C67" s="581"/>
      <c r="D67" s="582"/>
      <c r="E67" s="821" t="s">
        <v>256</v>
      </c>
      <c r="F67" s="822"/>
      <c r="G67" s="822"/>
      <c r="H67" s="823"/>
      <c r="I67" s="814"/>
      <c r="J67" s="517"/>
      <c r="K67" s="517"/>
      <c r="L67" s="837"/>
      <c r="M67" s="814"/>
      <c r="N67" s="517"/>
      <c r="O67" s="517"/>
      <c r="P67" s="517"/>
      <c r="Q67" s="517"/>
      <c r="R67" s="517"/>
      <c r="S67" s="837"/>
      <c r="T67" s="814"/>
      <c r="U67" s="517"/>
      <c r="V67" s="517"/>
      <c r="W67" s="517"/>
      <c r="X67" s="517"/>
      <c r="Y67" s="837"/>
      <c r="Z67" s="815"/>
      <c r="AA67" s="816"/>
      <c r="AB67" s="816"/>
      <c r="AC67" s="816"/>
      <c r="AD67" s="816"/>
      <c r="AE67" s="816"/>
      <c r="AF67" s="816"/>
      <c r="AG67" s="812" t="s">
        <v>68</v>
      </c>
      <c r="AH67" s="812"/>
      <c r="AI67" s="812"/>
      <c r="AJ67" s="813"/>
      <c r="AK67" s="843"/>
      <c r="AL67" s="517"/>
      <c r="AM67" s="517"/>
      <c r="AN67" s="517"/>
      <c r="AO67" s="517"/>
      <c r="AP67" s="517"/>
      <c r="AQ67" s="837"/>
      <c r="AR67" s="815"/>
      <c r="AS67" s="816"/>
      <c r="AT67" s="816"/>
      <c r="AU67" s="816"/>
      <c r="AV67" s="816"/>
      <c r="AW67" s="816"/>
      <c r="AX67" s="816"/>
      <c r="AY67" s="812" t="s">
        <v>68</v>
      </c>
      <c r="AZ67" s="812"/>
      <c r="BA67" s="812"/>
      <c r="BB67" s="813"/>
      <c r="BC67" s="517"/>
      <c r="BD67" s="517"/>
      <c r="BE67" s="517"/>
      <c r="BF67" s="517"/>
      <c r="BG67" s="517"/>
      <c r="BH67" s="517"/>
      <c r="BI67" s="517"/>
      <c r="BJ67" s="517"/>
      <c r="BK67" s="517"/>
      <c r="BL67" s="517"/>
      <c r="BM67" s="517"/>
      <c r="BN67" s="517"/>
      <c r="BO67" s="517"/>
      <c r="BP67" s="517"/>
      <c r="BQ67" s="517"/>
      <c r="BR67" s="517"/>
      <c r="BS67" s="517"/>
      <c r="BT67" s="517"/>
      <c r="BU67" s="517"/>
      <c r="BV67" s="517"/>
      <c r="BW67" s="517"/>
      <c r="BX67" s="518"/>
      <c r="BY67" s="783"/>
      <c r="BZ67" s="784"/>
      <c r="CA67" s="784"/>
      <c r="CB67" s="842"/>
      <c r="CC67" s="783"/>
      <c r="CD67" s="784"/>
      <c r="CE67" s="784"/>
      <c r="CF67" s="785"/>
      <c r="CG67" s="814"/>
      <c r="CH67" s="517"/>
      <c r="CI67" s="517"/>
      <c r="CJ67" s="517"/>
      <c r="CK67" s="517"/>
      <c r="CL67" s="517"/>
      <c r="CM67" s="517"/>
      <c r="CN67" s="517"/>
      <c r="CO67" s="517"/>
      <c r="CP67" s="517"/>
      <c r="CQ67" s="517"/>
      <c r="CR67" s="517"/>
      <c r="CS67" s="517"/>
      <c r="CT67" s="517"/>
      <c r="CU67" s="517"/>
      <c r="CV67" s="517"/>
      <c r="CW67" s="517"/>
      <c r="CX67" s="517"/>
      <c r="CY67" s="517"/>
      <c r="CZ67" s="517"/>
      <c r="DA67" s="517"/>
      <c r="DB67" s="517"/>
      <c r="DC67" s="517"/>
      <c r="DD67" s="517"/>
      <c r="DE67" s="517"/>
      <c r="DF67" s="517"/>
      <c r="DG67" s="518"/>
      <c r="DH67" s="956"/>
      <c r="DI67" s="957"/>
      <c r="DJ67" s="957"/>
      <c r="DK67" s="957"/>
      <c r="DL67" s="958"/>
      <c r="DM67" s="959">
        <f t="shared" ref="DM67:DM69" si="1">IF(ISERROR(AR67*100/Z67),0)</f>
        <v>0</v>
      </c>
      <c r="DN67" s="960"/>
      <c r="DO67" s="960"/>
      <c r="DP67" s="960"/>
      <c r="DQ67" s="119"/>
      <c r="DR67" s="196" t="s">
        <v>69</v>
      </c>
      <c r="DS67" s="457"/>
      <c r="DT67" s="457"/>
      <c r="DU67" s="457"/>
      <c r="DV67" s="457"/>
    </row>
    <row r="68" spans="3:126" ht="12" customHeight="1">
      <c r="C68" s="581"/>
      <c r="D68" s="582"/>
      <c r="E68" s="646" t="s">
        <v>180</v>
      </c>
      <c r="F68" s="831"/>
      <c r="G68" s="831"/>
      <c r="H68" s="832"/>
      <c r="I68" s="459"/>
      <c r="J68" s="460"/>
      <c r="K68" s="460"/>
      <c r="L68" s="749"/>
      <c r="M68" s="459"/>
      <c r="N68" s="460"/>
      <c r="O68" s="460"/>
      <c r="P68" s="460"/>
      <c r="Q68" s="460"/>
      <c r="R68" s="460"/>
      <c r="S68" s="749"/>
      <c r="T68" s="459"/>
      <c r="U68" s="460"/>
      <c r="V68" s="460"/>
      <c r="W68" s="460"/>
      <c r="X68" s="460"/>
      <c r="Y68" s="749"/>
      <c r="Z68" s="490"/>
      <c r="AA68" s="491"/>
      <c r="AB68" s="491"/>
      <c r="AC68" s="491"/>
      <c r="AD68" s="491"/>
      <c r="AE68" s="491"/>
      <c r="AF68" s="491"/>
      <c r="AG68" s="967" t="s">
        <v>68</v>
      </c>
      <c r="AH68" s="967"/>
      <c r="AI68" s="967"/>
      <c r="AJ68" s="968"/>
      <c r="AK68" s="750"/>
      <c r="AL68" s="460"/>
      <c r="AM68" s="460"/>
      <c r="AN68" s="460"/>
      <c r="AO68" s="460"/>
      <c r="AP68" s="460"/>
      <c r="AQ68" s="749"/>
      <c r="AR68" s="490"/>
      <c r="AS68" s="491"/>
      <c r="AT68" s="491"/>
      <c r="AU68" s="491"/>
      <c r="AV68" s="491"/>
      <c r="AW68" s="491"/>
      <c r="AX68" s="491"/>
      <c r="AY68" s="967" t="s">
        <v>68</v>
      </c>
      <c r="AZ68" s="967"/>
      <c r="BA68" s="967"/>
      <c r="BB68" s="968"/>
      <c r="BC68" s="460"/>
      <c r="BD68" s="460"/>
      <c r="BE68" s="460"/>
      <c r="BF68" s="460"/>
      <c r="BG68" s="460"/>
      <c r="BH68" s="460"/>
      <c r="BI68" s="460"/>
      <c r="BJ68" s="460"/>
      <c r="BK68" s="460"/>
      <c r="BL68" s="460"/>
      <c r="BM68" s="460"/>
      <c r="BN68" s="460"/>
      <c r="BO68" s="460"/>
      <c r="BP68" s="460"/>
      <c r="BQ68" s="460"/>
      <c r="BR68" s="460"/>
      <c r="BS68" s="460"/>
      <c r="BT68" s="460"/>
      <c r="BU68" s="460"/>
      <c r="BV68" s="460"/>
      <c r="BW68" s="460"/>
      <c r="BX68" s="461"/>
      <c r="BY68" s="485"/>
      <c r="BZ68" s="486"/>
      <c r="CA68" s="486"/>
      <c r="CB68" s="487"/>
      <c r="CC68" s="485"/>
      <c r="CD68" s="486"/>
      <c r="CE68" s="486"/>
      <c r="CF68" s="493"/>
      <c r="CG68" s="459"/>
      <c r="CH68" s="460"/>
      <c r="CI68" s="460"/>
      <c r="CJ68" s="460"/>
      <c r="CK68" s="460"/>
      <c r="CL68" s="460"/>
      <c r="CM68" s="460"/>
      <c r="CN68" s="460"/>
      <c r="CO68" s="460"/>
      <c r="CP68" s="460"/>
      <c r="CQ68" s="460"/>
      <c r="CR68" s="460"/>
      <c r="CS68" s="460"/>
      <c r="CT68" s="460"/>
      <c r="CU68" s="460"/>
      <c r="CV68" s="460"/>
      <c r="CW68" s="460"/>
      <c r="CX68" s="460"/>
      <c r="CY68" s="460"/>
      <c r="CZ68" s="460"/>
      <c r="DA68" s="460"/>
      <c r="DB68" s="460"/>
      <c r="DC68" s="460"/>
      <c r="DD68" s="460"/>
      <c r="DE68" s="460"/>
      <c r="DF68" s="460"/>
      <c r="DG68" s="461"/>
      <c r="DH68" s="497"/>
      <c r="DI68" s="498"/>
      <c r="DJ68" s="498"/>
      <c r="DK68" s="498"/>
      <c r="DL68" s="499"/>
      <c r="DM68" s="961">
        <f t="shared" si="1"/>
        <v>0</v>
      </c>
      <c r="DN68" s="962"/>
      <c r="DO68" s="962"/>
      <c r="DP68" s="962"/>
      <c r="DQ68" s="192"/>
      <c r="DR68" s="193" t="s">
        <v>69</v>
      </c>
      <c r="DS68" s="457"/>
      <c r="DT68" s="457"/>
      <c r="DU68" s="457"/>
      <c r="DV68" s="457"/>
    </row>
    <row r="69" spans="3:126" ht="12" customHeight="1" thickBot="1">
      <c r="C69" s="819"/>
      <c r="D69" s="820"/>
      <c r="E69" s="197"/>
      <c r="F69" s="197"/>
      <c r="G69" s="197"/>
      <c r="H69" s="197"/>
      <c r="I69" s="833" t="s">
        <v>70</v>
      </c>
      <c r="J69" s="833"/>
      <c r="K69" s="833"/>
      <c r="L69" s="833"/>
      <c r="M69" s="833"/>
      <c r="N69" s="833"/>
      <c r="O69" s="833"/>
      <c r="P69" s="833"/>
      <c r="Q69" s="833"/>
      <c r="R69" s="833"/>
      <c r="S69" s="833"/>
      <c r="T69" s="198"/>
      <c r="U69" s="382"/>
      <c r="V69" s="382"/>
      <c r="W69" s="382"/>
      <c r="X69" s="382"/>
      <c r="Y69" s="382"/>
      <c r="Z69" s="758">
        <f>Z67+Z68+'２枚目'!Z43:AF43+'3枚目'!Z43:AF43+'4枚目'!Z43:AF43+'5枚目'!Z43:AF43</f>
        <v>0</v>
      </c>
      <c r="AA69" s="759"/>
      <c r="AB69" s="759"/>
      <c r="AC69" s="759"/>
      <c r="AD69" s="759"/>
      <c r="AE69" s="759"/>
      <c r="AF69" s="759"/>
      <c r="AG69" s="130" t="s">
        <v>68</v>
      </c>
      <c r="AH69" s="130"/>
      <c r="AI69" s="130"/>
      <c r="AJ69" s="130"/>
      <c r="AK69" s="199"/>
      <c r="AL69" s="200"/>
      <c r="AM69" s="200"/>
      <c r="AN69" s="200"/>
      <c r="AO69" s="200"/>
      <c r="AP69" s="200"/>
      <c r="AQ69" s="201"/>
      <c r="AR69" s="758">
        <f>AR67+AR68+'２枚目'!AR43:AX43+'3枚目'!AR43:AX43+'4枚目'!AR43:AX43+'5枚目'!AR43:AX43</f>
        <v>0</v>
      </c>
      <c r="AS69" s="759"/>
      <c r="AT69" s="759"/>
      <c r="AU69" s="759"/>
      <c r="AV69" s="759"/>
      <c r="AW69" s="759"/>
      <c r="AX69" s="759"/>
      <c r="AY69" s="202" t="s">
        <v>68</v>
      </c>
      <c r="AZ69" s="202"/>
      <c r="BA69" s="202"/>
      <c r="BB69" s="203"/>
      <c r="BC69" s="204"/>
      <c r="BD69" s="204"/>
      <c r="BE69" s="204"/>
      <c r="BF69" s="204"/>
      <c r="BG69" s="204"/>
      <c r="BH69" s="204"/>
      <c r="BI69" s="204"/>
      <c r="BJ69" s="205"/>
      <c r="BK69" s="205"/>
      <c r="BL69" s="205"/>
      <c r="BM69" s="205"/>
      <c r="BN69" s="205"/>
      <c r="BO69" s="205"/>
      <c r="BP69" s="205"/>
      <c r="BQ69" s="205"/>
      <c r="BR69" s="205"/>
      <c r="BS69" s="205"/>
      <c r="BT69" s="205"/>
      <c r="BU69" s="205"/>
      <c r="BV69" s="205"/>
      <c r="BW69" s="205"/>
      <c r="BX69" s="205"/>
      <c r="BY69" s="206"/>
      <c r="BZ69" s="207"/>
      <c r="CA69" s="207"/>
      <c r="CB69" s="208"/>
      <c r="CC69" s="207"/>
      <c r="CD69" s="207"/>
      <c r="CE69" s="207"/>
      <c r="CF69" s="209"/>
      <c r="CG69" s="210"/>
      <c r="CH69" s="205"/>
      <c r="CI69" s="205"/>
      <c r="CJ69" s="205"/>
      <c r="CK69" s="205"/>
      <c r="CL69" s="205"/>
      <c r="CM69" s="205"/>
      <c r="CN69" s="205"/>
      <c r="CO69" s="205"/>
      <c r="CP69" s="205"/>
      <c r="CQ69" s="205"/>
      <c r="CR69" s="205"/>
      <c r="CS69" s="205"/>
      <c r="CT69" s="205"/>
      <c r="CU69" s="205"/>
      <c r="CV69" s="205"/>
      <c r="CW69" s="205"/>
      <c r="CX69" s="205"/>
      <c r="CY69" s="205"/>
      <c r="CZ69" s="205"/>
      <c r="DA69" s="205"/>
      <c r="DB69" s="205"/>
      <c r="DC69" s="205"/>
      <c r="DD69" s="205"/>
      <c r="DE69" s="205"/>
      <c r="DF69" s="205"/>
      <c r="DG69" s="205"/>
      <c r="DH69" s="207"/>
      <c r="DI69" s="207"/>
      <c r="DJ69" s="207"/>
      <c r="DK69" s="207"/>
      <c r="DL69" s="209"/>
      <c r="DM69" s="741">
        <f t="shared" si="1"/>
        <v>0</v>
      </c>
      <c r="DN69" s="742"/>
      <c r="DO69" s="742"/>
      <c r="DP69" s="742"/>
      <c r="DQ69" s="202"/>
      <c r="DR69" s="211" t="s">
        <v>69</v>
      </c>
      <c r="DS69" s="457"/>
      <c r="DT69" s="457"/>
      <c r="DU69" s="457"/>
      <c r="DV69" s="457"/>
    </row>
    <row r="70" spans="3:126" ht="3" customHeight="1"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212"/>
      <c r="AA70" s="212"/>
      <c r="AB70" s="212"/>
      <c r="AC70" s="212"/>
      <c r="AD70" s="212"/>
      <c r="AE70" s="212"/>
      <c r="AF70" s="212"/>
      <c r="AG70" s="126"/>
      <c r="AH70" s="126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213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26"/>
      <c r="DD70" s="126"/>
      <c r="DE70" s="126"/>
      <c r="DF70" s="126"/>
      <c r="DG70" s="126"/>
      <c r="DH70" s="126"/>
      <c r="DI70" s="126"/>
      <c r="DJ70" s="119"/>
      <c r="DK70" s="119"/>
      <c r="DL70" s="119"/>
      <c r="DM70" s="119"/>
      <c r="DN70" s="119"/>
      <c r="DO70" s="119"/>
      <c r="DP70" s="119"/>
      <c r="DQ70" s="119"/>
    </row>
    <row r="71" spans="3:126" ht="8.1" customHeight="1">
      <c r="C71" s="119" t="s">
        <v>78</v>
      </c>
      <c r="D71" s="119"/>
      <c r="E71" s="119"/>
      <c r="F71" s="119"/>
      <c r="G71" s="119"/>
      <c r="H71" s="119"/>
      <c r="I71" s="119"/>
      <c r="J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P71" s="119" t="s">
        <v>63</v>
      </c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C71" s="119"/>
      <c r="BD71" s="119"/>
      <c r="BE71" s="119"/>
      <c r="BI71" s="119" t="s">
        <v>345</v>
      </c>
      <c r="BJ71" s="119"/>
      <c r="BK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P71" s="119"/>
      <c r="CS71" s="119" t="s">
        <v>346</v>
      </c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E71" s="119" t="s">
        <v>347</v>
      </c>
      <c r="DF71" s="119"/>
      <c r="DH71" s="119"/>
      <c r="DJ71" s="119"/>
      <c r="DK71" s="119"/>
      <c r="DL71" s="119"/>
      <c r="DM71" s="119"/>
      <c r="DN71" s="119"/>
      <c r="DO71" s="119"/>
    </row>
    <row r="72" spans="3:126" ht="9.6" customHeight="1">
      <c r="C72" s="156" t="s">
        <v>79</v>
      </c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62"/>
      <c r="AP72" s="214" t="s">
        <v>306</v>
      </c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8"/>
      <c r="BI72" s="156" t="s">
        <v>79</v>
      </c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7"/>
      <c r="CL72" s="137"/>
      <c r="CM72" s="137"/>
      <c r="CN72" s="137"/>
      <c r="CO72" s="137"/>
      <c r="CP72" s="137"/>
      <c r="CQ72" s="138"/>
      <c r="CS72" s="156" t="s">
        <v>80</v>
      </c>
      <c r="CT72" s="137"/>
      <c r="CU72" s="137"/>
      <c r="CV72" s="137"/>
      <c r="CW72" s="137"/>
      <c r="CX72" s="137"/>
      <c r="CY72" s="137"/>
      <c r="CZ72" s="137"/>
      <c r="DA72" s="137"/>
      <c r="DB72" s="137"/>
      <c r="DC72" s="138"/>
      <c r="DE72" s="156" t="s">
        <v>105</v>
      </c>
      <c r="DF72" s="137"/>
      <c r="DG72" s="137"/>
      <c r="DH72" s="137"/>
      <c r="DI72" s="137"/>
      <c r="DJ72" s="137"/>
      <c r="DK72" s="137"/>
      <c r="DL72" s="137"/>
      <c r="DM72" s="137"/>
      <c r="DN72" s="137"/>
      <c r="DO72" s="137"/>
      <c r="DP72" s="138"/>
    </row>
    <row r="73" spans="3:126" ht="9.6" customHeight="1">
      <c r="C73" s="162"/>
      <c r="D73" s="119" t="s">
        <v>181</v>
      </c>
      <c r="E73" s="119"/>
      <c r="F73" s="119"/>
      <c r="G73" s="119"/>
      <c r="H73" s="119"/>
      <c r="I73" s="119"/>
      <c r="J73" s="119"/>
      <c r="K73" s="119"/>
      <c r="L73" s="119"/>
      <c r="N73" s="119"/>
      <c r="O73" s="119"/>
      <c r="P73" s="119"/>
      <c r="Q73" s="119"/>
      <c r="R73" s="119"/>
      <c r="V73" s="119" t="s">
        <v>182</v>
      </c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62"/>
      <c r="AP73" s="162"/>
      <c r="AQ73" s="119" t="s">
        <v>81</v>
      </c>
      <c r="AR73" s="119"/>
      <c r="AS73" s="119"/>
      <c r="AT73" s="119"/>
      <c r="AU73" s="119"/>
      <c r="AV73" s="119"/>
      <c r="AW73" s="119"/>
      <c r="AX73" s="119" t="s">
        <v>82</v>
      </c>
      <c r="AY73" s="119"/>
      <c r="AZ73" s="119"/>
      <c r="BA73" s="119"/>
      <c r="BB73" s="119"/>
      <c r="BC73" s="119"/>
      <c r="BD73" s="119"/>
      <c r="BE73" s="119"/>
      <c r="BF73" s="119"/>
      <c r="BG73" s="139"/>
      <c r="BI73" s="162"/>
      <c r="BJ73" s="119" t="s">
        <v>183</v>
      </c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CA73" s="119" t="s">
        <v>184</v>
      </c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39"/>
      <c r="CS73" s="162"/>
      <c r="CT73" s="119" t="s">
        <v>83</v>
      </c>
      <c r="CU73" s="119"/>
      <c r="CV73" s="119"/>
      <c r="CW73" s="119"/>
      <c r="CX73" s="119"/>
      <c r="CY73" s="119"/>
      <c r="CZ73" s="119"/>
      <c r="DA73" s="119"/>
      <c r="DB73" s="119"/>
      <c r="DC73" s="139"/>
      <c r="DE73" s="162"/>
      <c r="DF73" s="119" t="s">
        <v>107</v>
      </c>
      <c r="DG73" s="119"/>
      <c r="DH73" s="119"/>
      <c r="DI73" s="119"/>
      <c r="DJ73" s="119"/>
      <c r="DK73" s="119"/>
      <c r="DL73" s="119"/>
      <c r="DM73" s="119"/>
      <c r="DN73" s="119"/>
      <c r="DO73" s="119"/>
      <c r="DP73" s="139"/>
    </row>
    <row r="74" spans="3:126" ht="9.6" customHeight="1">
      <c r="C74" s="162"/>
      <c r="D74" s="119" t="s">
        <v>185</v>
      </c>
      <c r="E74" s="119"/>
      <c r="F74" s="119"/>
      <c r="G74" s="119"/>
      <c r="H74" s="119"/>
      <c r="I74" s="119"/>
      <c r="J74" s="119"/>
      <c r="K74" s="119"/>
      <c r="L74" s="119"/>
      <c r="N74" s="119"/>
      <c r="O74" s="119"/>
      <c r="P74" s="119"/>
      <c r="Q74" s="119"/>
      <c r="R74" s="119"/>
      <c r="V74" s="119" t="s">
        <v>186</v>
      </c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62"/>
      <c r="AP74" s="162"/>
      <c r="AQ74" s="119" t="s">
        <v>84</v>
      </c>
      <c r="AR74" s="119"/>
      <c r="AS74" s="119"/>
      <c r="AT74" s="119"/>
      <c r="AU74" s="119"/>
      <c r="AV74" s="119"/>
      <c r="AW74" s="119"/>
      <c r="AX74" s="119" t="s">
        <v>85</v>
      </c>
      <c r="AY74" s="119"/>
      <c r="AZ74" s="119"/>
      <c r="BA74" s="119"/>
      <c r="BB74" s="119"/>
      <c r="BC74" s="119"/>
      <c r="BD74" s="119"/>
      <c r="BE74" s="119"/>
      <c r="BF74" s="119"/>
      <c r="BG74" s="139"/>
      <c r="BI74" s="162"/>
      <c r="BJ74" s="119" t="s">
        <v>187</v>
      </c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CA74" s="215" t="s">
        <v>335</v>
      </c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216"/>
      <c r="CS74" s="162"/>
      <c r="CT74" s="119" t="s">
        <v>257</v>
      </c>
      <c r="CU74" s="119"/>
      <c r="CV74" s="119"/>
      <c r="CW74" s="119"/>
      <c r="CX74" s="119"/>
      <c r="CY74" s="119"/>
      <c r="CZ74" s="119"/>
      <c r="DA74" s="119"/>
      <c r="DB74" s="119"/>
      <c r="DC74" s="139"/>
      <c r="DE74" s="172"/>
      <c r="DF74" s="129" t="s">
        <v>109</v>
      </c>
      <c r="DG74" s="129"/>
      <c r="DH74" s="129"/>
      <c r="DI74" s="129"/>
      <c r="DJ74" s="129"/>
      <c r="DK74" s="129"/>
      <c r="DL74" s="129"/>
      <c r="DM74" s="129"/>
      <c r="DN74" s="129"/>
      <c r="DO74" s="129"/>
      <c r="DP74" s="167"/>
    </row>
    <row r="75" spans="3:126" ht="9.6" customHeight="1">
      <c r="C75" s="162"/>
      <c r="D75" s="215" t="s">
        <v>333</v>
      </c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V75" s="215" t="s">
        <v>326</v>
      </c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62"/>
      <c r="AP75" s="162"/>
      <c r="AQ75" s="119" t="s">
        <v>86</v>
      </c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39"/>
      <c r="BI75" s="162"/>
      <c r="BJ75" s="215" t="s">
        <v>338</v>
      </c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CA75" s="215" t="s">
        <v>339</v>
      </c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217"/>
      <c r="CS75" s="162"/>
      <c r="CT75" s="119" t="s">
        <v>258</v>
      </c>
      <c r="CU75" s="119"/>
      <c r="CV75" s="119"/>
      <c r="CW75" s="119"/>
      <c r="CX75" s="119"/>
      <c r="CY75" s="119"/>
      <c r="CZ75" s="119"/>
      <c r="DA75" s="119"/>
      <c r="DB75" s="119"/>
      <c r="DC75" s="139"/>
    </row>
    <row r="76" spans="3:126" ht="9.6" customHeight="1">
      <c r="C76" s="162"/>
      <c r="D76" s="215" t="s">
        <v>324</v>
      </c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V76" s="215" t="s">
        <v>328</v>
      </c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62"/>
      <c r="AP76" s="162" t="s">
        <v>88</v>
      </c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39"/>
      <c r="BI76" s="162"/>
      <c r="BJ76" s="215" t="s">
        <v>340</v>
      </c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X76" s="119"/>
      <c r="BY76" s="119"/>
      <c r="CA76" s="119" t="s">
        <v>196</v>
      </c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39"/>
      <c r="CS76" s="162"/>
      <c r="CT76" s="119" t="s">
        <v>89</v>
      </c>
      <c r="CU76" s="119"/>
      <c r="CV76" s="119"/>
      <c r="CW76" s="119"/>
      <c r="CX76" s="119"/>
      <c r="CY76" s="119"/>
      <c r="CZ76" s="119"/>
      <c r="DA76" s="119"/>
      <c r="DB76" s="119"/>
      <c r="DC76" s="139"/>
      <c r="DR76" s="119"/>
    </row>
    <row r="77" spans="3:126" ht="9.6" customHeight="1">
      <c r="C77" s="162"/>
      <c r="D77" s="215" t="s">
        <v>332</v>
      </c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V77" s="119" t="s">
        <v>327</v>
      </c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L77" s="119"/>
      <c r="AM77" s="119"/>
      <c r="AN77" s="119"/>
      <c r="AO77" s="162"/>
      <c r="AP77" s="162"/>
      <c r="AQ77" s="119" t="s">
        <v>90</v>
      </c>
      <c r="AR77" s="119"/>
      <c r="AS77" s="119"/>
      <c r="AT77" s="119"/>
      <c r="AU77" s="119"/>
      <c r="AV77" s="119"/>
      <c r="AW77" s="119" t="s">
        <v>91</v>
      </c>
      <c r="AX77" s="119"/>
      <c r="AY77" s="119"/>
      <c r="AZ77" s="119"/>
      <c r="BA77" s="119" t="s">
        <v>92</v>
      </c>
      <c r="BB77" s="119"/>
      <c r="BC77" s="119"/>
      <c r="BD77" s="119"/>
      <c r="BE77" s="119"/>
      <c r="BF77" s="119"/>
      <c r="BG77" s="139"/>
      <c r="BI77" s="162" t="s">
        <v>87</v>
      </c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19"/>
      <c r="CP77" s="119"/>
      <c r="CQ77" s="139"/>
      <c r="CS77" s="162"/>
      <c r="CT77" s="119" t="s">
        <v>259</v>
      </c>
      <c r="CU77" s="119"/>
      <c r="CV77" s="119"/>
      <c r="CW77" s="119"/>
      <c r="CX77" s="119"/>
      <c r="CY77" s="119"/>
      <c r="CZ77" s="119"/>
      <c r="DA77" s="119"/>
      <c r="DB77" s="119"/>
      <c r="DC77" s="139"/>
      <c r="DR77" s="119"/>
    </row>
    <row r="78" spans="3:126" ht="9.6" customHeight="1">
      <c r="C78" s="162" t="s">
        <v>87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62"/>
      <c r="AP78" s="162"/>
      <c r="AQ78" s="119" t="s">
        <v>94</v>
      </c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39"/>
      <c r="BI78" s="162"/>
      <c r="BJ78" s="119" t="s">
        <v>342</v>
      </c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X78" s="119"/>
      <c r="CA78" s="119" t="s">
        <v>343</v>
      </c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39"/>
      <c r="CS78" s="172"/>
      <c r="CT78" s="129" t="s">
        <v>43</v>
      </c>
      <c r="CU78" s="129"/>
      <c r="CV78" s="129"/>
      <c r="CW78" s="129"/>
      <c r="CX78" s="129"/>
      <c r="CY78" s="129"/>
      <c r="CZ78" s="129"/>
      <c r="DA78" s="129"/>
      <c r="DB78" s="129"/>
      <c r="DC78" s="167"/>
      <c r="DR78" s="119"/>
    </row>
    <row r="79" spans="3:126" ht="9.6" customHeight="1">
      <c r="C79" s="162"/>
      <c r="D79" s="119" t="s">
        <v>329</v>
      </c>
      <c r="E79" s="119"/>
      <c r="F79" s="119"/>
      <c r="G79" s="119"/>
      <c r="H79" s="119"/>
      <c r="I79" s="119"/>
      <c r="J79" s="119"/>
      <c r="K79" s="119"/>
      <c r="L79" s="119"/>
      <c r="M79" s="119"/>
      <c r="O79" s="119"/>
      <c r="P79" s="119"/>
      <c r="Q79" s="119"/>
      <c r="R79" s="119"/>
      <c r="U79" s="119"/>
      <c r="V79" s="119" t="s">
        <v>325</v>
      </c>
      <c r="W79" s="119"/>
      <c r="Z79" s="119"/>
      <c r="AA79" s="119"/>
      <c r="AC79" s="119"/>
      <c r="AD79" s="119"/>
      <c r="AE79" s="119"/>
      <c r="AF79" s="119"/>
      <c r="AG79" s="119"/>
      <c r="AH79" s="119"/>
      <c r="AI79" s="119"/>
      <c r="AJ79" s="119"/>
      <c r="AL79" s="119"/>
      <c r="AM79" s="119"/>
      <c r="AN79" s="119"/>
      <c r="AO79" s="162"/>
      <c r="AP79" s="162"/>
      <c r="AQ79" s="119" t="s">
        <v>97</v>
      </c>
      <c r="AR79" s="119"/>
      <c r="AS79" s="119"/>
      <c r="AT79" s="119"/>
      <c r="AU79" s="119"/>
      <c r="AV79" s="119"/>
      <c r="AW79" s="119"/>
      <c r="AX79" s="119"/>
      <c r="AY79" s="119"/>
      <c r="AZ79" s="119"/>
      <c r="BA79" s="119" t="s">
        <v>98</v>
      </c>
      <c r="BB79" s="119"/>
      <c r="BC79" s="119"/>
      <c r="BD79" s="119"/>
      <c r="BE79" s="119"/>
      <c r="BF79" s="119"/>
      <c r="BG79" s="139"/>
      <c r="BI79" s="162"/>
      <c r="BJ79" s="119" t="s">
        <v>341</v>
      </c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X79" s="119"/>
      <c r="BZ79" s="119"/>
      <c r="CA79" s="119" t="s">
        <v>344</v>
      </c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39"/>
      <c r="CX79" s="137"/>
      <c r="CY79" s="137"/>
      <c r="CZ79" s="137"/>
      <c r="DR79" s="119"/>
    </row>
    <row r="80" spans="3:126" ht="9.6" customHeight="1">
      <c r="C80" s="162"/>
      <c r="D80" s="119" t="s">
        <v>330</v>
      </c>
      <c r="E80" s="119"/>
      <c r="F80" s="119"/>
      <c r="G80" s="119"/>
      <c r="H80" s="119"/>
      <c r="I80" s="119"/>
      <c r="J80" s="119"/>
      <c r="K80" s="119"/>
      <c r="L80" s="119"/>
      <c r="M80" s="119"/>
      <c r="O80" s="119"/>
      <c r="P80" s="119"/>
      <c r="Q80" s="119"/>
      <c r="R80" s="119"/>
      <c r="U80" s="119"/>
      <c r="V80" s="119" t="s">
        <v>334</v>
      </c>
      <c r="W80" s="119"/>
      <c r="Z80" s="119"/>
      <c r="AA80" s="119"/>
      <c r="AC80" s="119"/>
      <c r="AD80" s="119"/>
      <c r="AE80" s="119"/>
      <c r="AF80" s="119"/>
      <c r="AG80" s="119"/>
      <c r="AH80" s="119"/>
      <c r="AI80" s="119"/>
      <c r="AJ80" s="119"/>
      <c r="AM80" s="119"/>
      <c r="AN80" s="119"/>
      <c r="AO80" s="162"/>
      <c r="AP80" s="162"/>
      <c r="AQ80" s="119" t="s">
        <v>101</v>
      </c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39"/>
      <c r="BI80" s="162" t="s">
        <v>93</v>
      </c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3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R80" s="119"/>
    </row>
    <row r="81" spans="3:122" ht="9.6" customHeight="1">
      <c r="C81" s="162"/>
      <c r="D81" s="119" t="s">
        <v>331</v>
      </c>
      <c r="E81" s="119"/>
      <c r="F81" s="119"/>
      <c r="G81" s="119"/>
      <c r="H81" s="119"/>
      <c r="I81" s="119"/>
      <c r="J81" s="119"/>
      <c r="K81" s="119"/>
      <c r="L81" s="119"/>
      <c r="M81" s="119"/>
      <c r="O81" s="119"/>
      <c r="P81" s="119"/>
      <c r="Q81" s="119"/>
      <c r="R81" s="119"/>
      <c r="U81" s="119"/>
      <c r="V81" s="119"/>
      <c r="W81" s="119"/>
      <c r="Z81" s="119"/>
      <c r="AA81" s="119"/>
      <c r="AC81" s="119"/>
      <c r="AD81" s="119"/>
      <c r="AE81" s="119"/>
      <c r="AF81" s="119"/>
      <c r="AG81" s="119"/>
      <c r="AH81" s="119"/>
      <c r="AI81" s="119"/>
      <c r="AJ81" s="119"/>
      <c r="AL81" s="119"/>
      <c r="AM81" s="119"/>
      <c r="AN81" s="119"/>
      <c r="AO81" s="162"/>
      <c r="AP81" s="162"/>
      <c r="AQ81" s="119" t="s">
        <v>14175</v>
      </c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39"/>
      <c r="BI81" s="162"/>
      <c r="BJ81" s="119" t="s">
        <v>99</v>
      </c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 t="s">
        <v>100</v>
      </c>
      <c r="BW81" s="119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39"/>
      <c r="CX81" s="119"/>
      <c r="CY81" s="119"/>
      <c r="CZ81" s="119"/>
      <c r="DA81" s="119"/>
      <c r="DB81" s="119"/>
      <c r="DR81" s="119"/>
    </row>
    <row r="82" spans="3:122" ht="9.6" customHeight="1">
      <c r="C82" s="162" t="s">
        <v>93</v>
      </c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62"/>
      <c r="AP82" s="162" t="s">
        <v>104</v>
      </c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39"/>
      <c r="BI82" s="218" t="s">
        <v>306</v>
      </c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39"/>
      <c r="CX82" s="119"/>
      <c r="CY82" s="119"/>
      <c r="CZ82" s="119"/>
      <c r="DR82" s="119"/>
    </row>
    <row r="83" spans="3:122" ht="9.6" customHeight="1">
      <c r="C83" s="162"/>
      <c r="D83" s="119" t="s">
        <v>95</v>
      </c>
      <c r="E83" s="119"/>
      <c r="F83" s="119"/>
      <c r="G83" s="119"/>
      <c r="H83" s="119"/>
      <c r="I83" s="119"/>
      <c r="J83" s="119"/>
      <c r="K83" s="119"/>
      <c r="L83" s="119"/>
      <c r="M83" s="119"/>
      <c r="N83" s="119" t="s">
        <v>96</v>
      </c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62"/>
      <c r="AP83" s="162"/>
      <c r="AQ83" s="119" t="s">
        <v>106</v>
      </c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39"/>
      <c r="BI83" s="162"/>
      <c r="BJ83" s="119" t="s">
        <v>188</v>
      </c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 t="s">
        <v>189</v>
      </c>
      <c r="BW83" s="119"/>
      <c r="BX83" s="119"/>
      <c r="BZ83" s="119"/>
      <c r="CA83" s="119"/>
      <c r="CB83" s="119"/>
      <c r="CC83" s="119"/>
      <c r="CD83" s="119"/>
      <c r="CE83" s="119"/>
      <c r="CF83" s="119" t="s">
        <v>190</v>
      </c>
      <c r="CH83" s="119"/>
      <c r="CI83" s="119"/>
      <c r="CJ83" s="119"/>
      <c r="CK83" s="119"/>
      <c r="CL83" s="119"/>
      <c r="CM83" s="119"/>
      <c r="CN83" s="119"/>
      <c r="CO83" s="119"/>
      <c r="CP83" s="119"/>
      <c r="CQ83" s="219"/>
      <c r="DR83" s="119"/>
    </row>
    <row r="84" spans="3:122" ht="9.6" customHeight="1">
      <c r="C84" s="218" t="s">
        <v>306</v>
      </c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62"/>
      <c r="AP84" s="162"/>
      <c r="AQ84" s="119" t="s">
        <v>108</v>
      </c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39"/>
      <c r="BI84" s="162"/>
      <c r="BJ84" s="119" t="s">
        <v>193</v>
      </c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 t="s">
        <v>194</v>
      </c>
      <c r="BW84" s="119"/>
      <c r="BX84" s="119"/>
      <c r="BZ84" s="119"/>
      <c r="CA84" s="119"/>
      <c r="CB84" s="119"/>
      <c r="CC84" s="119"/>
      <c r="CD84" s="119"/>
      <c r="CE84" s="119"/>
      <c r="CF84" s="119" t="s">
        <v>195</v>
      </c>
      <c r="CH84" s="119"/>
      <c r="CI84" s="119"/>
      <c r="CJ84" s="119"/>
      <c r="CK84" s="119"/>
      <c r="CL84" s="119"/>
      <c r="CM84" s="119"/>
      <c r="CN84" s="119"/>
      <c r="CO84" s="119"/>
      <c r="CP84" s="119"/>
      <c r="CQ84" s="219"/>
      <c r="DR84" s="119"/>
    </row>
    <row r="85" spans="3:122" ht="9.6" customHeight="1">
      <c r="C85" s="162"/>
      <c r="D85" s="119" t="s">
        <v>102</v>
      </c>
      <c r="E85" s="119"/>
      <c r="F85" s="119"/>
      <c r="G85" s="119"/>
      <c r="H85" s="119"/>
      <c r="I85" s="119"/>
      <c r="J85" s="119"/>
      <c r="K85" s="119"/>
      <c r="L85" s="119"/>
      <c r="M85" s="119" t="s">
        <v>260</v>
      </c>
      <c r="N85" s="119"/>
      <c r="S85" s="119"/>
      <c r="T85" s="119"/>
      <c r="U85" s="119"/>
      <c r="W85" s="119"/>
      <c r="X85" s="119" t="s">
        <v>103</v>
      </c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62"/>
      <c r="AP85" s="162"/>
      <c r="AQ85" s="119" t="s">
        <v>113</v>
      </c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39"/>
      <c r="BI85" s="162"/>
      <c r="BJ85" s="119" t="s">
        <v>197</v>
      </c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Z85" s="119"/>
      <c r="CA85" s="119"/>
      <c r="CB85" s="119"/>
      <c r="CC85" s="119"/>
      <c r="CD85" s="119"/>
      <c r="CE85" s="119"/>
      <c r="CF85" s="119" t="s">
        <v>196</v>
      </c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219"/>
    </row>
    <row r="86" spans="3:122" ht="9.6" customHeight="1">
      <c r="C86" s="162"/>
      <c r="D86" s="119" t="s">
        <v>191</v>
      </c>
      <c r="E86" s="119"/>
      <c r="F86" s="119"/>
      <c r="G86" s="119"/>
      <c r="H86" s="119"/>
      <c r="I86" s="119"/>
      <c r="J86" s="119"/>
      <c r="K86" s="119"/>
      <c r="L86" s="119"/>
      <c r="M86" s="119" t="s">
        <v>192</v>
      </c>
      <c r="N86" s="119"/>
      <c r="S86" s="119"/>
      <c r="T86" s="119"/>
      <c r="U86" s="119"/>
      <c r="W86" s="119"/>
      <c r="X86" s="119" t="s">
        <v>261</v>
      </c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62"/>
      <c r="AP86" s="162"/>
      <c r="AQ86" s="119" t="s">
        <v>14176</v>
      </c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39"/>
      <c r="BI86" s="162" t="s">
        <v>88</v>
      </c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19"/>
      <c r="CP86" s="119"/>
      <c r="CQ86" s="219"/>
    </row>
    <row r="87" spans="3:122" ht="9.6" customHeight="1">
      <c r="C87" s="162"/>
      <c r="D87" s="119" t="s">
        <v>262</v>
      </c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S87" s="119"/>
      <c r="T87" s="119"/>
      <c r="U87" s="119"/>
      <c r="W87" s="119"/>
      <c r="X87" s="119" t="s">
        <v>196</v>
      </c>
      <c r="Z87" s="119"/>
      <c r="AA87" s="119"/>
      <c r="AB87" s="119"/>
      <c r="AC87" s="119"/>
      <c r="AD87" s="119"/>
      <c r="AE87" s="119"/>
      <c r="AH87" s="119"/>
      <c r="AI87" s="119"/>
      <c r="AJ87" s="119"/>
      <c r="AK87" s="119"/>
      <c r="AL87" s="119"/>
      <c r="AM87" s="119"/>
      <c r="AN87" s="119"/>
      <c r="AO87" s="162"/>
      <c r="AP87" s="162" t="s">
        <v>115</v>
      </c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39"/>
      <c r="BI87" s="162"/>
      <c r="BJ87" s="119" t="s">
        <v>110</v>
      </c>
      <c r="BK87" s="119"/>
      <c r="BL87" s="119"/>
      <c r="BM87" s="119"/>
      <c r="BN87" s="119"/>
      <c r="BO87" s="119"/>
      <c r="BP87" s="119"/>
      <c r="BQ87" s="119"/>
      <c r="BR87" s="119"/>
      <c r="BS87" s="119" t="s">
        <v>111</v>
      </c>
      <c r="BT87" s="119"/>
      <c r="BU87" s="119"/>
      <c r="BV87" s="119"/>
      <c r="BW87" s="119"/>
      <c r="BX87" s="119"/>
      <c r="BY87" s="119"/>
      <c r="BZ87" s="119"/>
      <c r="CA87" s="119"/>
      <c r="CB87" s="119" t="s">
        <v>112</v>
      </c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221"/>
    </row>
    <row r="88" spans="3:122" ht="9.6" customHeight="1">
      <c r="C88" s="162" t="s">
        <v>88</v>
      </c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62"/>
      <c r="AP88" s="162"/>
      <c r="AQ88" s="119" t="s">
        <v>198</v>
      </c>
      <c r="AR88" s="119"/>
      <c r="AS88" s="119"/>
      <c r="AT88" s="119"/>
      <c r="AU88" s="119"/>
      <c r="AV88" s="119"/>
      <c r="AW88" s="119"/>
      <c r="AX88" s="119" t="s">
        <v>199</v>
      </c>
      <c r="AY88" s="119"/>
      <c r="AZ88" s="119"/>
      <c r="BA88" s="119"/>
      <c r="BB88" s="119"/>
      <c r="BC88" s="119" t="s">
        <v>200</v>
      </c>
      <c r="BD88" s="119"/>
      <c r="BE88" s="119"/>
      <c r="BF88" s="119"/>
      <c r="BG88" s="139"/>
      <c r="BI88" s="162"/>
      <c r="BJ88" s="119" t="s">
        <v>114</v>
      </c>
      <c r="BK88" s="119"/>
      <c r="BL88" s="119"/>
      <c r="BM88" s="119"/>
      <c r="BN88" s="119"/>
      <c r="BO88" s="119"/>
      <c r="BP88" s="119"/>
      <c r="BQ88" s="119"/>
      <c r="BR88" s="119"/>
      <c r="BS88" s="119" t="s">
        <v>287</v>
      </c>
      <c r="BT88" s="119"/>
      <c r="BU88" s="119"/>
      <c r="BV88" s="119"/>
      <c r="BW88" s="119"/>
      <c r="BX88" s="119"/>
      <c r="BY88" s="119"/>
      <c r="BZ88" s="119"/>
      <c r="CA88" s="119"/>
      <c r="CB88" s="119" t="s">
        <v>288</v>
      </c>
      <c r="CC88" s="119"/>
      <c r="CD88" s="119"/>
      <c r="CE88" s="119"/>
      <c r="CF88" s="119"/>
      <c r="CG88" s="119"/>
      <c r="CH88" s="119"/>
      <c r="CI88" s="119"/>
      <c r="CJ88" s="119"/>
      <c r="CK88" s="119"/>
      <c r="CL88" s="119"/>
      <c r="CM88" s="119"/>
      <c r="CN88" s="119"/>
      <c r="CO88" s="119"/>
      <c r="CP88" s="119"/>
      <c r="CQ88" s="221"/>
    </row>
    <row r="89" spans="3:122" ht="9.6" customHeight="1">
      <c r="C89" s="162"/>
      <c r="D89" s="119" t="s">
        <v>110</v>
      </c>
      <c r="E89" s="119"/>
      <c r="F89" s="119"/>
      <c r="G89" s="119"/>
      <c r="H89" s="119"/>
      <c r="I89" s="119"/>
      <c r="J89" s="119"/>
      <c r="K89" s="119"/>
      <c r="M89" s="119" t="s">
        <v>111</v>
      </c>
      <c r="N89" s="119"/>
      <c r="O89" s="119"/>
      <c r="P89" s="119"/>
      <c r="Q89" s="119"/>
      <c r="R89" s="119"/>
      <c r="S89" s="119"/>
      <c r="U89" s="119"/>
      <c r="V89" s="119" t="s">
        <v>112</v>
      </c>
      <c r="W89" s="119"/>
      <c r="Y89" s="119"/>
      <c r="Z89" s="119"/>
      <c r="AA89" s="119"/>
      <c r="AB89" s="119"/>
      <c r="AC89" s="119"/>
      <c r="AD89" s="119"/>
      <c r="AE89" s="119" t="s">
        <v>114</v>
      </c>
      <c r="AF89" s="119"/>
      <c r="AG89" s="119"/>
      <c r="AH89" s="119"/>
      <c r="AI89" s="119"/>
      <c r="AJ89" s="119"/>
      <c r="AK89" s="119"/>
      <c r="AL89" s="119"/>
      <c r="AM89" s="119"/>
      <c r="AN89" s="119"/>
      <c r="AO89" s="162"/>
      <c r="AP89" s="162"/>
      <c r="AQ89" s="119" t="s">
        <v>201</v>
      </c>
      <c r="AR89" s="119"/>
      <c r="AS89" s="119"/>
      <c r="AT89" s="119"/>
      <c r="AU89" s="119"/>
      <c r="AW89" s="119"/>
      <c r="AX89" s="119" t="s">
        <v>202</v>
      </c>
      <c r="AY89" s="119"/>
      <c r="AZ89" s="119"/>
      <c r="BA89" s="119"/>
      <c r="BB89" s="119"/>
      <c r="BC89" s="119" t="s">
        <v>203</v>
      </c>
      <c r="BD89" s="119"/>
      <c r="BE89" s="119"/>
      <c r="BF89" s="119"/>
      <c r="BG89" s="139"/>
      <c r="BI89" s="162"/>
      <c r="BJ89" s="119" t="s">
        <v>289</v>
      </c>
      <c r="BK89" s="119"/>
      <c r="BL89" s="119"/>
      <c r="BM89" s="119"/>
      <c r="BN89" s="119"/>
      <c r="BO89" s="119"/>
      <c r="BP89" s="119"/>
      <c r="BQ89" s="119"/>
      <c r="BR89" s="119"/>
      <c r="BS89" s="119" t="s">
        <v>290</v>
      </c>
      <c r="BT89" s="119"/>
      <c r="BU89" s="119"/>
      <c r="BV89" s="119"/>
      <c r="BW89" s="119"/>
      <c r="BX89" s="119"/>
      <c r="BY89" s="119"/>
      <c r="BZ89" s="119"/>
      <c r="CA89" s="119"/>
      <c r="CB89" s="119" t="s">
        <v>286</v>
      </c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39"/>
    </row>
    <row r="90" spans="3:122" ht="9.6" customHeight="1">
      <c r="C90" s="162"/>
      <c r="D90" s="119" t="s">
        <v>287</v>
      </c>
      <c r="E90" s="119"/>
      <c r="F90" s="119"/>
      <c r="G90" s="119"/>
      <c r="H90" s="119"/>
      <c r="I90" s="119"/>
      <c r="J90" s="119"/>
      <c r="K90" s="119"/>
      <c r="M90" s="119" t="s">
        <v>288</v>
      </c>
      <c r="N90" s="119"/>
      <c r="O90" s="119"/>
      <c r="P90" s="119"/>
      <c r="Q90" s="119"/>
      <c r="R90" s="119"/>
      <c r="S90" s="119"/>
      <c r="U90" s="119"/>
      <c r="V90" s="119" t="s">
        <v>289</v>
      </c>
      <c r="W90" s="119"/>
      <c r="Y90" s="119"/>
      <c r="Z90" s="119"/>
      <c r="AA90" s="119"/>
      <c r="AB90" s="119"/>
      <c r="AC90" s="119"/>
      <c r="AD90" s="119"/>
      <c r="AE90" s="119" t="s">
        <v>290</v>
      </c>
      <c r="AF90" s="119"/>
      <c r="AG90" s="119"/>
      <c r="AH90" s="119"/>
      <c r="AI90" s="119"/>
      <c r="AJ90" s="119"/>
      <c r="AK90" s="119"/>
      <c r="AL90" s="119"/>
      <c r="AM90" s="119"/>
      <c r="AN90" s="119"/>
      <c r="AO90" s="162"/>
      <c r="AP90" s="162" t="s">
        <v>205</v>
      </c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39"/>
      <c r="BI90" s="162" t="s">
        <v>104</v>
      </c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19"/>
      <c r="CL90" s="119"/>
      <c r="CM90" s="119"/>
      <c r="CN90" s="119"/>
      <c r="CO90" s="119"/>
      <c r="CP90" s="119"/>
      <c r="CQ90" s="139"/>
    </row>
    <row r="91" spans="3:122" ht="9.6" customHeight="1">
      <c r="C91" s="162"/>
      <c r="D91" s="119" t="s">
        <v>286</v>
      </c>
      <c r="E91" s="119"/>
      <c r="F91" s="119"/>
      <c r="G91" s="119"/>
      <c r="H91" s="119"/>
      <c r="I91" s="119"/>
      <c r="J91" s="119"/>
      <c r="K91" s="119"/>
      <c r="M91" s="119" t="s">
        <v>285</v>
      </c>
      <c r="N91" s="119"/>
      <c r="O91" s="119"/>
      <c r="P91" s="119"/>
      <c r="Q91" s="119"/>
      <c r="R91" s="119"/>
      <c r="S91" s="119"/>
      <c r="U91" s="119"/>
      <c r="W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62"/>
      <c r="AP91" s="162"/>
      <c r="AQ91" s="119" t="s">
        <v>207</v>
      </c>
      <c r="AR91" s="119"/>
      <c r="AS91" s="119"/>
      <c r="AT91" s="119"/>
      <c r="AU91" s="119" t="s">
        <v>208</v>
      </c>
      <c r="AV91" s="119"/>
      <c r="AW91" s="119"/>
      <c r="AX91" s="119"/>
      <c r="AY91" s="119"/>
      <c r="AZ91" s="119" t="s">
        <v>209</v>
      </c>
      <c r="BA91" s="119"/>
      <c r="BB91" s="119"/>
      <c r="BC91" s="119"/>
      <c r="BD91" s="119"/>
      <c r="BE91" s="119"/>
      <c r="BF91" s="119"/>
      <c r="BG91" s="139"/>
      <c r="BI91" s="162"/>
      <c r="BJ91" s="119" t="s">
        <v>119</v>
      </c>
      <c r="BK91" s="119"/>
      <c r="BL91" s="119"/>
      <c r="BM91" s="119"/>
      <c r="BN91" s="119"/>
      <c r="BO91" s="119"/>
      <c r="BP91" s="119"/>
      <c r="BQ91" s="119"/>
      <c r="BR91" s="119"/>
      <c r="BS91" s="119" t="s">
        <v>120</v>
      </c>
      <c r="BT91" s="119"/>
      <c r="BU91" s="119"/>
      <c r="BV91" s="119"/>
      <c r="BW91" s="119"/>
      <c r="BX91" s="119"/>
      <c r="BY91" s="119"/>
      <c r="BZ91" s="119"/>
      <c r="CA91" s="119"/>
      <c r="CB91" s="119" t="s">
        <v>118</v>
      </c>
      <c r="CC91" s="119"/>
      <c r="CD91" s="119"/>
      <c r="CE91" s="119"/>
      <c r="CF91" s="119"/>
      <c r="CG91" s="119" t="s">
        <v>121</v>
      </c>
      <c r="CH91" s="119"/>
      <c r="CI91" s="119"/>
      <c r="CJ91" s="119"/>
      <c r="CK91" s="119"/>
      <c r="CL91" s="119"/>
      <c r="CM91" s="119"/>
      <c r="CN91" s="119"/>
      <c r="CO91" s="119"/>
      <c r="CP91" s="119"/>
      <c r="CQ91" s="139"/>
    </row>
    <row r="92" spans="3:122" ht="9.6" customHeight="1">
      <c r="C92" s="162" t="s">
        <v>104</v>
      </c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62"/>
      <c r="AP92" s="162" t="s">
        <v>213</v>
      </c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39"/>
      <c r="BI92" s="162" t="s">
        <v>115</v>
      </c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19"/>
      <c r="CL92" s="119"/>
      <c r="CM92" s="119"/>
      <c r="CN92" s="119"/>
      <c r="CO92" s="119"/>
      <c r="CP92" s="119"/>
      <c r="CQ92" s="139"/>
    </row>
    <row r="93" spans="3:122" ht="9.6" customHeight="1">
      <c r="C93" s="162"/>
      <c r="D93" s="119" t="s">
        <v>116</v>
      </c>
      <c r="E93" s="119"/>
      <c r="F93" s="119"/>
      <c r="G93" s="119"/>
      <c r="H93" s="119"/>
      <c r="I93" s="119"/>
      <c r="J93" s="119"/>
      <c r="K93" s="119"/>
      <c r="L93" s="119"/>
      <c r="O93" s="119" t="s">
        <v>117</v>
      </c>
      <c r="P93" s="119"/>
      <c r="Q93" s="119"/>
      <c r="R93" s="119"/>
      <c r="S93" s="119"/>
      <c r="T93" s="119"/>
      <c r="W93" s="119"/>
      <c r="X93" s="119" t="s">
        <v>118</v>
      </c>
      <c r="AA93" s="119"/>
      <c r="AB93" s="119"/>
      <c r="AC93" s="119"/>
      <c r="AD93" s="119" t="s">
        <v>122</v>
      </c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62"/>
      <c r="AP93" s="172"/>
      <c r="AQ93" s="129" t="s">
        <v>214</v>
      </c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67"/>
      <c r="BI93" s="162"/>
      <c r="BJ93" s="119" t="s">
        <v>210</v>
      </c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 t="s">
        <v>211</v>
      </c>
      <c r="BW93" s="119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39"/>
    </row>
    <row r="94" spans="3:122" ht="9.6" customHeight="1">
      <c r="C94" s="162"/>
      <c r="D94" s="119" t="s">
        <v>204</v>
      </c>
      <c r="E94" s="119"/>
      <c r="F94" s="119"/>
      <c r="G94" s="119"/>
      <c r="H94" s="119"/>
      <c r="I94" s="119"/>
      <c r="J94" s="119"/>
      <c r="K94" s="119"/>
      <c r="L94" s="119"/>
      <c r="O94" s="119" t="s">
        <v>263</v>
      </c>
      <c r="P94" s="119"/>
      <c r="Q94" s="119"/>
      <c r="R94" s="119"/>
      <c r="S94" s="119"/>
      <c r="T94" s="119"/>
      <c r="U94" s="119"/>
      <c r="W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62"/>
      <c r="BI94" s="162" t="s">
        <v>213</v>
      </c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19"/>
      <c r="CL94" s="119"/>
      <c r="CM94" s="119"/>
      <c r="CN94" s="119"/>
      <c r="CO94" s="119"/>
      <c r="CP94" s="119"/>
      <c r="CQ94" s="139"/>
    </row>
    <row r="95" spans="3:122" ht="9.6" customHeight="1">
      <c r="C95" s="162" t="s">
        <v>206</v>
      </c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62"/>
      <c r="BI95" s="172"/>
      <c r="BJ95" s="129" t="s">
        <v>215</v>
      </c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67"/>
    </row>
    <row r="96" spans="3:122" ht="9.6" customHeight="1">
      <c r="C96" s="162"/>
      <c r="D96" s="119" t="s">
        <v>212</v>
      </c>
      <c r="E96" s="119"/>
      <c r="F96" s="119"/>
      <c r="G96" s="119"/>
      <c r="H96" s="119"/>
      <c r="I96" s="119"/>
      <c r="J96" s="119"/>
      <c r="K96" s="119"/>
      <c r="L96" s="119"/>
      <c r="M96" s="119" t="s">
        <v>211</v>
      </c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62"/>
      <c r="BK96" s="137"/>
      <c r="BL96" s="137"/>
      <c r="BM96" s="137"/>
      <c r="BN96" s="137"/>
      <c r="BO96" s="137"/>
      <c r="BP96" s="137"/>
      <c r="BQ96" s="137"/>
      <c r="BR96" s="137"/>
      <c r="BS96" s="137"/>
      <c r="BT96" s="137"/>
      <c r="BU96" s="137"/>
      <c r="BV96" s="137"/>
      <c r="BW96" s="137"/>
      <c r="BX96" s="137"/>
      <c r="BY96" s="137"/>
      <c r="BZ96" s="137"/>
      <c r="CA96" s="137"/>
      <c r="CB96" s="137"/>
    </row>
    <row r="97" spans="3:120" ht="9.6" customHeight="1">
      <c r="C97" s="162" t="s">
        <v>205</v>
      </c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62"/>
      <c r="AP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</row>
    <row r="98" spans="3:120" ht="9.6" customHeight="1">
      <c r="C98" s="162"/>
      <c r="D98" s="119" t="s">
        <v>216</v>
      </c>
      <c r="E98" s="119"/>
      <c r="F98" s="119"/>
      <c r="G98" s="119"/>
      <c r="H98" s="119"/>
      <c r="I98" s="119"/>
      <c r="J98" s="119"/>
      <c r="K98" s="119"/>
      <c r="M98" s="119" t="s">
        <v>217</v>
      </c>
      <c r="N98" s="119"/>
      <c r="O98" s="119"/>
      <c r="P98" s="119"/>
      <c r="Q98" s="119"/>
      <c r="R98" s="119"/>
      <c r="S98" s="119"/>
      <c r="T98" s="119"/>
      <c r="U98" s="119"/>
      <c r="V98" s="119"/>
      <c r="X98" s="119" t="s">
        <v>218</v>
      </c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62"/>
      <c r="AP98" s="119"/>
      <c r="AQ98" s="119"/>
      <c r="AR98" s="119"/>
      <c r="AS98" s="119"/>
      <c r="AT98" s="119"/>
      <c r="AU98" s="119"/>
      <c r="AV98" s="119"/>
      <c r="AW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19"/>
      <c r="CX98" s="119"/>
      <c r="CY98" s="119"/>
      <c r="CZ98" s="119"/>
      <c r="DA98" s="119"/>
    </row>
    <row r="99" spans="3:120" ht="9.6" customHeight="1">
      <c r="C99" s="162"/>
      <c r="D99" s="119" t="s">
        <v>219</v>
      </c>
      <c r="E99" s="119"/>
      <c r="F99" s="119"/>
      <c r="G99" s="119"/>
      <c r="H99" s="119"/>
      <c r="I99" s="119"/>
      <c r="J99" s="119"/>
      <c r="K99" s="119"/>
      <c r="M99" s="119" t="s">
        <v>220</v>
      </c>
      <c r="N99" s="119"/>
      <c r="O99" s="119"/>
      <c r="P99" s="119"/>
      <c r="Q99" s="119"/>
      <c r="R99" s="119"/>
      <c r="S99" s="119"/>
      <c r="T99" s="119"/>
      <c r="U99" s="119"/>
      <c r="V99" s="119"/>
      <c r="X99" s="119" t="s">
        <v>203</v>
      </c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62"/>
      <c r="AP99" s="119"/>
      <c r="AQ99" s="119"/>
      <c r="AR99" s="119"/>
      <c r="AS99" s="119"/>
      <c r="AT99" s="119"/>
      <c r="AU99" s="119"/>
      <c r="AV99" s="119"/>
      <c r="AW99" s="119"/>
      <c r="BT99" s="119"/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</row>
    <row r="100" spans="3:120" ht="9.6" customHeight="1">
      <c r="C100" s="162" t="s">
        <v>213</v>
      </c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62"/>
      <c r="AP100" s="119"/>
      <c r="AQ100" s="119"/>
      <c r="AR100" s="119"/>
      <c r="AS100" s="119"/>
      <c r="AT100" s="119"/>
      <c r="AU100" s="119"/>
      <c r="AV100" s="119"/>
      <c r="AW100" s="119"/>
      <c r="BT100" s="119"/>
      <c r="BU100" s="119"/>
      <c r="BV100" s="119"/>
      <c r="BW100" s="119"/>
      <c r="BX100" s="119"/>
      <c r="BY100" s="119"/>
      <c r="BZ100" s="119"/>
      <c r="CA100" s="119"/>
      <c r="CB100" s="119"/>
      <c r="CC100" s="119"/>
      <c r="CD100" s="119"/>
      <c r="CE100" s="119"/>
      <c r="CF100" s="119"/>
      <c r="CG100" s="119"/>
      <c r="CH100" s="119"/>
      <c r="CI100" s="119"/>
      <c r="CJ100" s="119"/>
      <c r="CK100" s="119"/>
      <c r="CL100" s="119"/>
      <c r="CM100" s="119"/>
      <c r="CN100" s="119"/>
      <c r="CO100" s="119"/>
      <c r="CP100" s="119"/>
      <c r="CQ100" s="119"/>
      <c r="CR100" s="119"/>
      <c r="CS100" s="119"/>
      <c r="CT100" s="119"/>
      <c r="CU100" s="119"/>
      <c r="CV100" s="119"/>
      <c r="CW100" s="119"/>
      <c r="CX100" s="119"/>
      <c r="CY100" s="119"/>
      <c r="CZ100" s="119"/>
      <c r="DA100" s="119"/>
    </row>
    <row r="101" spans="3:120" ht="9.6" customHeight="1">
      <c r="C101" s="172"/>
      <c r="D101" s="129" t="s">
        <v>264</v>
      </c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62"/>
      <c r="AP101" s="119"/>
      <c r="AQ101" s="119"/>
      <c r="AR101" s="119"/>
      <c r="AS101" s="119"/>
      <c r="AT101" s="119"/>
      <c r="AU101" s="119"/>
      <c r="AV101" s="119"/>
      <c r="AW101" s="119"/>
    </row>
    <row r="102" spans="3:120" ht="3" customHeight="1"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</row>
    <row r="103" spans="3:120" ht="9" customHeight="1"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9"/>
      <c r="CW103" s="119"/>
      <c r="CX103" s="119"/>
      <c r="CY103" s="119"/>
      <c r="CZ103" s="119"/>
    </row>
    <row r="104" spans="3:120" ht="24">
      <c r="C104" s="121" t="s">
        <v>265</v>
      </c>
      <c r="L104" s="122" t="s">
        <v>266</v>
      </c>
    </row>
    <row r="105" spans="3:120" ht="8.1" customHeight="1" thickBot="1">
      <c r="DD105" s="222"/>
      <c r="DE105" s="222"/>
      <c r="DF105" s="222"/>
      <c r="DG105" s="222"/>
      <c r="DH105" s="222"/>
      <c r="DI105" s="222"/>
      <c r="DJ105" s="222"/>
      <c r="DK105" s="222"/>
      <c r="DL105" s="222"/>
      <c r="DM105" s="222"/>
    </row>
    <row r="106" spans="3:120" ht="13.9" customHeight="1" thickTop="1">
      <c r="BR106" s="223"/>
      <c r="BS106" s="224" t="s">
        <v>123</v>
      </c>
      <c r="BT106" s="225"/>
      <c r="BU106" s="225"/>
      <c r="BV106" s="225"/>
      <c r="BW106" s="225"/>
      <c r="BX106" s="225"/>
      <c r="BY106" s="225"/>
      <c r="BZ106" s="225"/>
      <c r="CA106" s="225"/>
      <c r="CB106" s="225"/>
      <c r="CC106" s="225"/>
      <c r="CD106" s="225"/>
      <c r="CE106" s="225"/>
      <c r="CF106" s="225"/>
      <c r="CG106" s="225"/>
      <c r="CH106" s="225"/>
      <c r="CI106" s="225"/>
      <c r="CJ106" s="225"/>
      <c r="CK106" s="225"/>
      <c r="CL106" s="225"/>
      <c r="CM106" s="225"/>
      <c r="CN106" s="225"/>
      <c r="CO106" s="225"/>
      <c r="CP106" s="225"/>
      <c r="CQ106" s="225"/>
      <c r="CR106" s="225"/>
      <c r="CS106" s="225"/>
      <c r="CT106" s="225"/>
      <c r="CU106" s="225"/>
      <c r="CV106" s="225"/>
      <c r="CW106" s="225"/>
      <c r="CX106" s="225"/>
      <c r="CY106" s="225"/>
      <c r="CZ106" s="225"/>
      <c r="DA106" s="225"/>
      <c r="DB106" s="226"/>
      <c r="DD106" s="743" t="s">
        <v>124</v>
      </c>
      <c r="DE106" s="744"/>
      <c r="DF106" s="744"/>
      <c r="DG106" s="744"/>
      <c r="DH106" s="744"/>
      <c r="DI106" s="744"/>
      <c r="DJ106" s="744"/>
      <c r="DK106" s="744"/>
      <c r="DL106" s="744"/>
      <c r="DM106" s="745"/>
    </row>
    <row r="107" spans="3:120" ht="18" thickBot="1">
      <c r="C107" s="173" t="s">
        <v>1</v>
      </c>
      <c r="L107" s="227" t="s">
        <v>125</v>
      </c>
      <c r="AJ107" s="228"/>
      <c r="AK107" s="228"/>
      <c r="AL107" s="228"/>
      <c r="AM107" s="228"/>
      <c r="AN107" s="228"/>
      <c r="AO107" s="228"/>
      <c r="AP107" s="228"/>
      <c r="AQ107" s="228"/>
      <c r="AR107" s="228"/>
      <c r="AS107" s="228"/>
      <c r="AT107" s="228"/>
      <c r="AU107" s="228"/>
      <c r="AV107" s="228"/>
      <c r="AW107" s="228"/>
      <c r="AX107" s="228"/>
      <c r="AY107" s="228"/>
      <c r="AZ107" s="228"/>
      <c r="BA107" s="228"/>
      <c r="BB107" s="228"/>
      <c r="BC107" s="228"/>
      <c r="BD107" s="119"/>
      <c r="BE107" s="119"/>
      <c r="BF107" s="119"/>
      <c r="BG107" s="119"/>
      <c r="BR107" s="229"/>
      <c r="BS107" s="230" t="s">
        <v>126</v>
      </c>
      <c r="BT107" s="231"/>
      <c r="BU107" s="231"/>
      <c r="BV107" s="231"/>
      <c r="BW107" s="231"/>
      <c r="BX107" s="231"/>
      <c r="BY107" s="231"/>
      <c r="BZ107" s="231"/>
      <c r="CA107" s="231"/>
      <c r="CB107" s="231"/>
      <c r="CC107" s="231"/>
      <c r="CD107" s="231"/>
      <c r="CE107" s="231"/>
      <c r="CF107" s="231"/>
      <c r="CG107" s="231"/>
      <c r="CH107" s="231"/>
      <c r="CI107" s="231"/>
      <c r="CJ107" s="231"/>
      <c r="CK107" s="231"/>
      <c r="CL107" s="231"/>
      <c r="CM107" s="231"/>
      <c r="CN107" s="231"/>
      <c r="CO107" s="231"/>
      <c r="CP107" s="231"/>
      <c r="CQ107" s="231"/>
      <c r="CR107" s="231"/>
      <c r="CS107" s="231"/>
      <c r="CT107" s="231"/>
      <c r="CU107" s="231"/>
      <c r="CV107" s="231"/>
      <c r="CW107" s="231"/>
      <c r="CX107" s="231"/>
      <c r="CY107" s="231"/>
      <c r="CZ107" s="231"/>
      <c r="DA107" s="231"/>
      <c r="DB107" s="232"/>
      <c r="DD107" s="746"/>
      <c r="DE107" s="747"/>
      <c r="DF107" s="747"/>
      <c r="DG107" s="747"/>
      <c r="DH107" s="747"/>
      <c r="DI107" s="747"/>
      <c r="DJ107" s="747"/>
      <c r="DK107" s="747"/>
      <c r="DL107" s="747"/>
      <c r="DM107" s="748"/>
    </row>
    <row r="108" spans="3:120" ht="18" thickTop="1">
      <c r="C108" s="173"/>
      <c r="AR108" s="191"/>
      <c r="AS108" s="191"/>
      <c r="AT108" s="191"/>
      <c r="AU108" s="191"/>
      <c r="AV108" s="191"/>
      <c r="AW108" s="191"/>
      <c r="AX108" s="191"/>
      <c r="AY108" s="191"/>
      <c r="AZ108" s="191"/>
      <c r="BA108" s="119"/>
      <c r="BB108" s="119"/>
      <c r="BC108" s="119"/>
      <c r="BD108" s="119"/>
      <c r="BE108" s="119"/>
      <c r="BF108" s="119"/>
      <c r="BG108" s="119"/>
    </row>
    <row r="109" spans="3:120" ht="17.25">
      <c r="C109" s="173" t="s">
        <v>267</v>
      </c>
      <c r="BG109" s="760"/>
      <c r="BH109" s="761"/>
      <c r="BI109" s="761"/>
      <c r="BJ109" s="761"/>
      <c r="BK109" s="761"/>
      <c r="BL109" s="761"/>
      <c r="BM109" s="761"/>
      <c r="BN109" s="761"/>
      <c r="BO109" s="761"/>
      <c r="BP109" s="761"/>
      <c r="BQ109" s="761"/>
      <c r="BR109" s="761"/>
      <c r="BS109" s="761"/>
      <c r="BT109" s="761"/>
      <c r="BU109" s="761"/>
      <c r="BV109" s="761"/>
      <c r="BW109" s="761"/>
      <c r="BX109" s="761"/>
      <c r="BY109" s="761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9"/>
      <c r="CW109" s="119"/>
      <c r="CX109" s="119"/>
      <c r="CY109" s="119"/>
      <c r="CZ109" s="119"/>
      <c r="DA109" s="119"/>
      <c r="DB109" s="119"/>
      <c r="DC109" s="119"/>
      <c r="DD109" s="119"/>
      <c r="DE109" s="119"/>
      <c r="DF109" s="119"/>
      <c r="DG109" s="119"/>
      <c r="DH109" s="119"/>
    </row>
    <row r="110" spans="3:120" ht="8.1" customHeight="1">
      <c r="BG110" s="761"/>
      <c r="BH110" s="761"/>
      <c r="BI110" s="761"/>
      <c r="BJ110" s="761"/>
      <c r="BK110" s="761"/>
      <c r="BL110" s="761"/>
      <c r="BM110" s="761"/>
      <c r="BN110" s="761"/>
      <c r="BO110" s="761"/>
      <c r="BP110" s="761"/>
      <c r="BQ110" s="761"/>
      <c r="BR110" s="761"/>
      <c r="BS110" s="761"/>
      <c r="BT110" s="761"/>
      <c r="BU110" s="761"/>
      <c r="BV110" s="761"/>
      <c r="BW110" s="761"/>
      <c r="BX110" s="761"/>
      <c r="BY110" s="761"/>
      <c r="CA110" s="119"/>
      <c r="CB110" s="119"/>
      <c r="CC110" s="119"/>
      <c r="CD110" s="119"/>
      <c r="CE110" s="119"/>
      <c r="CF110" s="119"/>
      <c r="CG110" s="119"/>
      <c r="CH110" s="119"/>
      <c r="CI110" s="119"/>
      <c r="CJ110" s="119"/>
      <c r="CK110" s="119"/>
      <c r="CL110" s="119"/>
      <c r="CM110" s="119"/>
      <c r="CN110" s="119"/>
      <c r="CO110" s="119"/>
      <c r="CP110" s="119"/>
      <c r="CQ110" s="119"/>
      <c r="CR110" s="119"/>
      <c r="CS110" s="119"/>
      <c r="CT110" s="119"/>
      <c r="CU110" s="119"/>
      <c r="CV110" s="119"/>
      <c r="CW110" s="119"/>
      <c r="CX110" s="119"/>
      <c r="CY110" s="119"/>
      <c r="CZ110" s="119"/>
      <c r="DA110" s="119"/>
      <c r="DB110" s="119"/>
      <c r="DC110" s="119"/>
      <c r="DD110" s="119"/>
      <c r="DE110" s="119"/>
      <c r="DF110" s="119"/>
      <c r="DG110" s="119"/>
      <c r="DH110" s="119"/>
      <c r="DI110" s="119"/>
      <c r="DJ110" s="119"/>
      <c r="DK110" s="119"/>
      <c r="DL110" s="119"/>
      <c r="DM110" s="119"/>
      <c r="DN110" s="119"/>
      <c r="DO110" s="119"/>
      <c r="DP110" s="119"/>
    </row>
    <row r="111" spans="3:120" ht="8.1" customHeight="1" thickBot="1">
      <c r="BG111" s="762"/>
      <c r="BH111" s="762"/>
      <c r="BI111" s="762"/>
      <c r="BJ111" s="762"/>
      <c r="BK111" s="762"/>
      <c r="BL111" s="762"/>
      <c r="BM111" s="762"/>
      <c r="BN111" s="762"/>
      <c r="BO111" s="762"/>
      <c r="BP111" s="762"/>
      <c r="BQ111" s="762"/>
      <c r="BR111" s="762"/>
      <c r="BS111" s="762"/>
      <c r="BT111" s="762"/>
      <c r="BU111" s="762"/>
      <c r="BV111" s="762"/>
      <c r="BW111" s="762"/>
      <c r="BX111" s="762"/>
      <c r="BY111" s="762"/>
    </row>
    <row r="112" spans="3:120" ht="12" customHeight="1">
      <c r="C112" s="803" t="s">
        <v>127</v>
      </c>
      <c r="D112" s="804"/>
      <c r="E112" s="804"/>
      <c r="F112" s="804"/>
      <c r="G112" s="804"/>
      <c r="H112" s="804"/>
      <c r="I112" s="805"/>
      <c r="J112" s="806" t="s">
        <v>128</v>
      </c>
      <c r="K112" s="807"/>
      <c r="L112" s="807"/>
      <c r="M112" s="807"/>
      <c r="N112" s="807"/>
      <c r="O112" s="808"/>
      <c r="P112" s="776" t="s">
        <v>129</v>
      </c>
      <c r="Q112" s="777"/>
      <c r="R112" s="777"/>
      <c r="S112" s="777"/>
      <c r="T112" s="777"/>
      <c r="U112" s="777"/>
      <c r="V112" s="777"/>
      <c r="W112" s="777"/>
      <c r="X112" s="777"/>
      <c r="Y112" s="777"/>
      <c r="Z112" s="777"/>
      <c r="AA112" s="777"/>
      <c r="AB112" s="777"/>
      <c r="AC112" s="777"/>
      <c r="AD112" s="777"/>
      <c r="AE112" s="777"/>
      <c r="AF112" s="777"/>
      <c r="AG112" s="777"/>
      <c r="AH112" s="777"/>
      <c r="AI112" s="777"/>
      <c r="AJ112" s="778"/>
      <c r="AK112" s="779" t="s">
        <v>268</v>
      </c>
      <c r="AL112" s="780"/>
      <c r="AM112" s="780"/>
      <c r="AN112" s="780"/>
      <c r="AO112" s="780"/>
      <c r="AP112" s="780"/>
      <c r="AQ112" s="780"/>
      <c r="AR112" s="780"/>
      <c r="AS112" s="780"/>
      <c r="AT112" s="780"/>
      <c r="AU112" s="780"/>
      <c r="AV112" s="780"/>
      <c r="AW112" s="780"/>
      <c r="AX112" s="780"/>
      <c r="AY112" s="780"/>
      <c r="AZ112" s="780"/>
      <c r="BA112" s="780"/>
      <c r="BB112" s="780"/>
      <c r="BC112" s="780"/>
      <c r="BD112" s="780"/>
      <c r="BE112" s="780"/>
      <c r="BF112" s="780"/>
      <c r="BG112" s="780"/>
      <c r="BH112" s="780"/>
      <c r="BI112" s="780"/>
      <c r="BJ112" s="780"/>
      <c r="BK112" s="780"/>
      <c r="BL112" s="780"/>
      <c r="BM112" s="780"/>
      <c r="BN112" s="780"/>
      <c r="BO112" s="780"/>
      <c r="BP112" s="780"/>
      <c r="BQ112" s="780"/>
      <c r="BR112" s="780"/>
      <c r="BS112" s="780"/>
      <c r="BT112" s="780"/>
      <c r="BU112" s="780"/>
      <c r="BV112" s="780"/>
      <c r="BW112" s="780"/>
      <c r="BX112" s="780"/>
      <c r="BY112" s="780"/>
      <c r="BZ112" s="780"/>
      <c r="CA112" s="780"/>
      <c r="CB112" s="780"/>
      <c r="CC112" s="780"/>
      <c r="CD112" s="780"/>
      <c r="CE112" s="780"/>
      <c r="CF112" s="780"/>
      <c r="CG112" s="780"/>
      <c r="CH112" s="780"/>
      <c r="CI112" s="307"/>
      <c r="CJ112" s="307"/>
      <c r="CK112" s="307"/>
      <c r="CL112" s="126"/>
      <c r="CM112" s="126"/>
      <c r="CN112" s="126"/>
      <c r="CO112" s="126"/>
      <c r="CP112" s="126"/>
      <c r="CQ112" s="126"/>
      <c r="CR112" s="126"/>
      <c r="CS112" s="126"/>
      <c r="CT112" s="126"/>
      <c r="CU112" s="126"/>
      <c r="CV112" s="126"/>
      <c r="CW112" s="126"/>
      <c r="CX112" s="126"/>
      <c r="CY112" s="126"/>
      <c r="CZ112" s="126"/>
      <c r="DA112" s="126"/>
      <c r="DB112" s="126"/>
      <c r="DC112" s="126"/>
      <c r="DD112" s="126"/>
      <c r="DE112" s="126"/>
      <c r="DF112" s="126"/>
      <c r="DG112" s="233"/>
      <c r="DH112" s="763" t="s">
        <v>302</v>
      </c>
      <c r="DI112" s="629"/>
      <c r="DJ112" s="629"/>
      <c r="DK112" s="629"/>
      <c r="DL112" s="629"/>
      <c r="DM112" s="764"/>
    </row>
    <row r="113" spans="3:124" ht="8.1" customHeight="1">
      <c r="C113" s="603" t="s">
        <v>130</v>
      </c>
      <c r="D113" s="702"/>
      <c r="E113" s="702"/>
      <c r="F113" s="702"/>
      <c r="G113" s="702"/>
      <c r="H113" s="702"/>
      <c r="I113" s="703"/>
      <c r="J113" s="809"/>
      <c r="K113" s="810"/>
      <c r="L113" s="810"/>
      <c r="M113" s="810"/>
      <c r="N113" s="810"/>
      <c r="O113" s="811"/>
      <c r="P113" s="704" t="s">
        <v>131</v>
      </c>
      <c r="Q113" s="705"/>
      <c r="R113" s="705"/>
      <c r="S113" s="705"/>
      <c r="T113" s="705"/>
      <c r="U113" s="705"/>
      <c r="V113" s="705"/>
      <c r="W113" s="705"/>
      <c r="X113" s="705"/>
      <c r="Y113" s="705"/>
      <c r="Z113" s="705"/>
      <c r="AA113" s="705"/>
      <c r="AB113" s="706"/>
      <c r="AC113" s="509" t="s">
        <v>132</v>
      </c>
      <c r="AD113" s="705"/>
      <c r="AE113" s="705"/>
      <c r="AF113" s="705"/>
      <c r="AG113" s="705"/>
      <c r="AH113" s="705"/>
      <c r="AI113" s="705"/>
      <c r="AJ113" s="710"/>
      <c r="AK113" s="781"/>
      <c r="AL113" s="782"/>
      <c r="AM113" s="782"/>
      <c r="AN113" s="782"/>
      <c r="AO113" s="782"/>
      <c r="AP113" s="782"/>
      <c r="AQ113" s="782"/>
      <c r="AR113" s="782"/>
      <c r="AS113" s="782"/>
      <c r="AT113" s="782"/>
      <c r="AU113" s="782"/>
      <c r="AV113" s="782"/>
      <c r="AW113" s="782"/>
      <c r="AX113" s="782"/>
      <c r="AY113" s="782"/>
      <c r="AZ113" s="782"/>
      <c r="BA113" s="782"/>
      <c r="BB113" s="782"/>
      <c r="BC113" s="782"/>
      <c r="BD113" s="782"/>
      <c r="BE113" s="782"/>
      <c r="BF113" s="782"/>
      <c r="BG113" s="782"/>
      <c r="BH113" s="782"/>
      <c r="BI113" s="782"/>
      <c r="BJ113" s="782"/>
      <c r="BK113" s="782"/>
      <c r="BL113" s="782"/>
      <c r="BM113" s="782"/>
      <c r="BN113" s="782"/>
      <c r="BO113" s="782"/>
      <c r="BP113" s="782"/>
      <c r="BQ113" s="782"/>
      <c r="BR113" s="782"/>
      <c r="BS113" s="782"/>
      <c r="BT113" s="782"/>
      <c r="BU113" s="782"/>
      <c r="BV113" s="782"/>
      <c r="BW113" s="782"/>
      <c r="BX113" s="782"/>
      <c r="BY113" s="782"/>
      <c r="BZ113" s="782"/>
      <c r="CA113" s="782"/>
      <c r="CB113" s="782"/>
      <c r="CC113" s="782"/>
      <c r="CD113" s="782"/>
      <c r="CE113" s="782"/>
      <c r="CF113" s="782"/>
      <c r="CG113" s="782"/>
      <c r="CH113" s="782"/>
      <c r="CI113" s="308"/>
      <c r="CJ113" s="308"/>
      <c r="CK113" s="308"/>
      <c r="CL113" s="301"/>
      <c r="CM113" s="301"/>
      <c r="CN113" s="301"/>
      <c r="CO113" s="301"/>
      <c r="CP113" s="301"/>
      <c r="CQ113" s="301"/>
      <c r="CR113" s="301"/>
      <c r="CS113" s="301"/>
      <c r="CT113" s="301"/>
      <c r="CU113" s="301"/>
      <c r="CV113" s="301"/>
      <c r="CW113" s="301"/>
      <c r="CX113" s="301"/>
      <c r="CY113" s="301"/>
      <c r="CZ113" s="301"/>
      <c r="DA113" s="301"/>
      <c r="DB113" s="301"/>
      <c r="DC113" s="301"/>
      <c r="DD113" s="301"/>
      <c r="DE113" s="301"/>
      <c r="DF113" s="301"/>
      <c r="DG113" s="167"/>
      <c r="DH113" s="532"/>
      <c r="DI113" s="677"/>
      <c r="DJ113" s="677"/>
      <c r="DK113" s="677"/>
      <c r="DL113" s="677"/>
      <c r="DM113" s="765"/>
    </row>
    <row r="114" spans="3:124" ht="8.1" customHeight="1">
      <c r="C114" s="165"/>
      <c r="D114" s="119"/>
      <c r="I114" s="139"/>
      <c r="J114" s="162"/>
      <c r="K114" s="119"/>
      <c r="L114" s="119"/>
      <c r="M114" s="119"/>
      <c r="N114" s="119"/>
      <c r="O114" s="234"/>
      <c r="P114" s="707"/>
      <c r="Q114" s="708"/>
      <c r="R114" s="708"/>
      <c r="S114" s="708"/>
      <c r="T114" s="708"/>
      <c r="U114" s="708"/>
      <c r="V114" s="708"/>
      <c r="W114" s="708"/>
      <c r="X114" s="708"/>
      <c r="Y114" s="708"/>
      <c r="Z114" s="708"/>
      <c r="AA114" s="708"/>
      <c r="AB114" s="709"/>
      <c r="AC114" s="711"/>
      <c r="AD114" s="708"/>
      <c r="AE114" s="708"/>
      <c r="AF114" s="708"/>
      <c r="AG114" s="708"/>
      <c r="AH114" s="708"/>
      <c r="AI114" s="708"/>
      <c r="AJ114" s="712"/>
      <c r="AK114" s="713" t="s">
        <v>221</v>
      </c>
      <c r="AL114" s="714"/>
      <c r="AM114" s="714"/>
      <c r="AN114" s="714"/>
      <c r="AO114" s="714"/>
      <c r="AP114" s="714"/>
      <c r="AQ114" s="714"/>
      <c r="AR114" s="714"/>
      <c r="AS114" s="714"/>
      <c r="AT114" s="714"/>
      <c r="AU114" s="714"/>
      <c r="AV114" s="714"/>
      <c r="AW114" s="714"/>
      <c r="AX114" s="714"/>
      <c r="AY114" s="714"/>
      <c r="AZ114" s="714"/>
      <c r="BA114" s="714"/>
      <c r="BB114" s="300"/>
      <c r="BC114" s="300"/>
      <c r="BD114" s="300"/>
      <c r="BE114" s="300"/>
      <c r="BF114" s="235"/>
      <c r="BG114" s="300"/>
      <c r="BH114" s="300"/>
      <c r="BI114" s="300"/>
      <c r="BJ114" s="300"/>
      <c r="BK114" s="717" t="s">
        <v>299</v>
      </c>
      <c r="BL114" s="718"/>
      <c r="BM114" s="718"/>
      <c r="BN114" s="718"/>
      <c r="BO114" s="718"/>
      <c r="BP114" s="718"/>
      <c r="BQ114" s="718"/>
      <c r="BR114" s="718"/>
      <c r="BS114" s="718"/>
      <c r="BT114" s="718"/>
      <c r="BU114" s="718"/>
      <c r="BV114" s="718"/>
      <c r="BX114" s="300"/>
      <c r="BY114" s="300"/>
      <c r="BZ114" s="300"/>
      <c r="CA114" s="300"/>
      <c r="CB114" s="300"/>
      <c r="CC114" s="300"/>
      <c r="CD114" s="300"/>
      <c r="CE114" s="300"/>
      <c r="CF114" s="300"/>
      <c r="CG114" s="236"/>
      <c r="CH114" s="235"/>
      <c r="CI114" s="721" t="s">
        <v>300</v>
      </c>
      <c r="CJ114" s="505"/>
      <c r="CK114" s="510"/>
      <c r="CL114" s="723" t="s">
        <v>269</v>
      </c>
      <c r="CM114" s="705"/>
      <c r="CN114" s="705"/>
      <c r="CO114" s="705"/>
      <c r="CP114" s="705"/>
      <c r="CQ114" s="705"/>
      <c r="CR114" s="705"/>
      <c r="CS114" s="705"/>
      <c r="CT114" s="705"/>
      <c r="CU114" s="705"/>
      <c r="CV114" s="705"/>
      <c r="CW114" s="300"/>
      <c r="CX114" s="300"/>
      <c r="CY114" s="300"/>
      <c r="CZ114" s="300"/>
      <c r="DA114" s="300"/>
      <c r="DB114" s="138"/>
      <c r="DC114" s="660" t="s">
        <v>303</v>
      </c>
      <c r="DD114" s="505"/>
      <c r="DE114" s="505"/>
      <c r="DF114" s="505"/>
      <c r="DG114" s="510"/>
      <c r="DH114" s="532"/>
      <c r="DI114" s="677"/>
      <c r="DJ114" s="677"/>
      <c r="DK114" s="677"/>
      <c r="DL114" s="677"/>
      <c r="DM114" s="765"/>
    </row>
    <row r="115" spans="3:124" ht="5.0999999999999996" customHeight="1">
      <c r="C115" s="165"/>
      <c r="D115" s="119"/>
      <c r="E115" s="660" t="s">
        <v>294</v>
      </c>
      <c r="F115" s="505"/>
      <c r="G115" s="505"/>
      <c r="H115" s="505"/>
      <c r="I115" s="510"/>
      <c r="J115" s="786" t="s">
        <v>295</v>
      </c>
      <c r="K115" s="677"/>
      <c r="L115" s="677"/>
      <c r="M115" s="677"/>
      <c r="N115" s="677"/>
      <c r="O115" s="787"/>
      <c r="P115" s="788" t="s">
        <v>296</v>
      </c>
      <c r="Q115" s="505"/>
      <c r="R115" s="510"/>
      <c r="S115" s="791" t="s">
        <v>270</v>
      </c>
      <c r="T115" s="792"/>
      <c r="U115" s="792"/>
      <c r="V115" s="792"/>
      <c r="W115" s="792"/>
      <c r="X115" s="300"/>
      <c r="Y115" s="300"/>
      <c r="Z115" s="300"/>
      <c r="AA115" s="300"/>
      <c r="AB115" s="138"/>
      <c r="AC115" s="660" t="s">
        <v>297</v>
      </c>
      <c r="AD115" s="505"/>
      <c r="AE115" s="510"/>
      <c r="AF115" s="796" t="s">
        <v>271</v>
      </c>
      <c r="AG115" s="797"/>
      <c r="AH115" s="797"/>
      <c r="AI115" s="797"/>
      <c r="AJ115" s="798"/>
      <c r="AK115" s="715"/>
      <c r="AL115" s="716"/>
      <c r="AM115" s="716"/>
      <c r="AN115" s="716"/>
      <c r="AO115" s="716"/>
      <c r="AP115" s="716"/>
      <c r="AQ115" s="716"/>
      <c r="AR115" s="716"/>
      <c r="AS115" s="716"/>
      <c r="AT115" s="716"/>
      <c r="AU115" s="716"/>
      <c r="AV115" s="716"/>
      <c r="AW115" s="716"/>
      <c r="AX115" s="716"/>
      <c r="AY115" s="716"/>
      <c r="AZ115" s="716"/>
      <c r="BA115" s="716"/>
      <c r="BB115" s="673" t="s">
        <v>14163</v>
      </c>
      <c r="BC115" s="674"/>
      <c r="BD115" s="674"/>
      <c r="BE115" s="674"/>
      <c r="BF115" s="675"/>
      <c r="BG115" s="771" t="s">
        <v>298</v>
      </c>
      <c r="BH115" s="772"/>
      <c r="BI115" s="772"/>
      <c r="BJ115" s="773"/>
      <c r="BK115" s="719"/>
      <c r="BL115" s="720"/>
      <c r="BM115" s="720"/>
      <c r="BN115" s="720"/>
      <c r="BO115" s="720"/>
      <c r="BP115" s="720"/>
      <c r="BQ115" s="720"/>
      <c r="BR115" s="720"/>
      <c r="BS115" s="720"/>
      <c r="BT115" s="720"/>
      <c r="BU115" s="720"/>
      <c r="BV115" s="720"/>
      <c r="BX115" s="753" t="s">
        <v>61</v>
      </c>
      <c r="BY115" s="674"/>
      <c r="BZ115" s="674"/>
      <c r="CA115" s="674"/>
      <c r="CB115" s="752"/>
      <c r="CC115" s="751" t="s">
        <v>133</v>
      </c>
      <c r="CD115" s="674"/>
      <c r="CE115" s="674"/>
      <c r="CF115" s="674"/>
      <c r="CG115" s="674"/>
      <c r="CH115" s="675"/>
      <c r="CI115" s="676"/>
      <c r="CJ115" s="677"/>
      <c r="CK115" s="604"/>
      <c r="CL115" s="724"/>
      <c r="CM115" s="702"/>
      <c r="CN115" s="702"/>
      <c r="CO115" s="702"/>
      <c r="CP115" s="702"/>
      <c r="CQ115" s="702"/>
      <c r="CR115" s="702"/>
      <c r="CS115" s="702"/>
      <c r="CT115" s="702"/>
      <c r="CU115" s="702"/>
      <c r="CV115" s="702"/>
      <c r="CW115" s="673" t="s">
        <v>301</v>
      </c>
      <c r="CX115" s="674"/>
      <c r="CY115" s="674"/>
      <c r="CZ115" s="674"/>
      <c r="DA115" s="674"/>
      <c r="DB115" s="752"/>
      <c r="DC115" s="532"/>
      <c r="DD115" s="677"/>
      <c r="DE115" s="677"/>
      <c r="DF115" s="677"/>
      <c r="DG115" s="604"/>
      <c r="DH115" s="119"/>
      <c r="DI115" s="119"/>
      <c r="DJ115" s="119"/>
      <c r="DK115" s="119"/>
      <c r="DL115" s="237"/>
      <c r="DM115" s="128"/>
    </row>
    <row r="116" spans="3:124" ht="9.9499999999999993" customHeight="1">
      <c r="C116" s="165"/>
      <c r="D116" s="119"/>
      <c r="E116" s="532"/>
      <c r="F116" s="677"/>
      <c r="G116" s="677"/>
      <c r="H116" s="677"/>
      <c r="I116" s="604"/>
      <c r="J116" s="532"/>
      <c r="K116" s="677"/>
      <c r="L116" s="677"/>
      <c r="M116" s="677"/>
      <c r="N116" s="677"/>
      <c r="O116" s="787"/>
      <c r="P116" s="789"/>
      <c r="Q116" s="677"/>
      <c r="R116" s="604"/>
      <c r="S116" s="793"/>
      <c r="T116" s="794"/>
      <c r="U116" s="794"/>
      <c r="V116" s="794"/>
      <c r="W116" s="794"/>
      <c r="X116" s="753" t="s">
        <v>134</v>
      </c>
      <c r="Y116" s="754"/>
      <c r="Z116" s="754"/>
      <c r="AA116" s="754"/>
      <c r="AB116" s="755"/>
      <c r="AC116" s="532"/>
      <c r="AD116" s="677"/>
      <c r="AE116" s="604"/>
      <c r="AF116" s="799"/>
      <c r="AG116" s="800"/>
      <c r="AH116" s="800"/>
      <c r="AI116" s="800"/>
      <c r="AJ116" s="801"/>
      <c r="AK116" s="119"/>
      <c r="AL116" s="119" t="s">
        <v>272</v>
      </c>
      <c r="AZ116" s="119"/>
      <c r="BB116" s="676"/>
      <c r="BC116" s="677"/>
      <c r="BD116" s="677"/>
      <c r="BE116" s="677"/>
      <c r="BF116" s="678"/>
      <c r="BG116" s="774"/>
      <c r="BH116" s="772"/>
      <c r="BI116" s="772"/>
      <c r="BJ116" s="773"/>
      <c r="BK116" s="309"/>
      <c r="BL116" s="119"/>
      <c r="BM116" s="119"/>
      <c r="BN116" s="119"/>
      <c r="BO116" s="119"/>
      <c r="BP116" s="119"/>
      <c r="BQ116" s="119"/>
      <c r="BR116" s="119"/>
      <c r="BS116" s="119"/>
      <c r="BT116" s="119"/>
      <c r="BU116" s="119"/>
      <c r="BV116" s="119"/>
      <c r="BX116" s="676"/>
      <c r="BY116" s="677"/>
      <c r="BZ116" s="677"/>
      <c r="CA116" s="677"/>
      <c r="CB116" s="604"/>
      <c r="CC116" s="532"/>
      <c r="CD116" s="677"/>
      <c r="CE116" s="677"/>
      <c r="CF116" s="677"/>
      <c r="CG116" s="677"/>
      <c r="CH116" s="678"/>
      <c r="CI116" s="676"/>
      <c r="CJ116" s="677"/>
      <c r="CK116" s="604"/>
      <c r="CL116" s="161"/>
      <c r="CM116" s="152"/>
      <c r="CN116" s="152"/>
      <c r="CO116" s="152"/>
      <c r="CP116" s="152"/>
      <c r="CQ116" s="152"/>
      <c r="CR116" s="152"/>
      <c r="CS116" s="119"/>
      <c r="CT116" s="119"/>
      <c r="CU116" s="119"/>
      <c r="CV116" s="119"/>
      <c r="CW116" s="676"/>
      <c r="CX116" s="677"/>
      <c r="CY116" s="677"/>
      <c r="CZ116" s="677"/>
      <c r="DA116" s="677"/>
      <c r="DB116" s="604"/>
      <c r="DC116" s="532"/>
      <c r="DD116" s="677"/>
      <c r="DE116" s="677"/>
      <c r="DF116" s="677"/>
      <c r="DG116" s="604"/>
      <c r="DH116" s="238" t="s">
        <v>273</v>
      </c>
      <c r="DI116" s="237"/>
      <c r="DJ116" s="237"/>
      <c r="DK116" s="239"/>
      <c r="DL116" s="677" t="s">
        <v>136</v>
      </c>
      <c r="DM116" s="1003"/>
    </row>
    <row r="117" spans="3:124" ht="9.9499999999999993" customHeight="1">
      <c r="C117" s="165"/>
      <c r="D117" s="119"/>
      <c r="E117" s="532"/>
      <c r="F117" s="677"/>
      <c r="G117" s="677"/>
      <c r="H117" s="677"/>
      <c r="I117" s="604"/>
      <c r="J117" s="532"/>
      <c r="K117" s="677"/>
      <c r="L117" s="677"/>
      <c r="M117" s="677"/>
      <c r="N117" s="677"/>
      <c r="O117" s="787"/>
      <c r="P117" s="789"/>
      <c r="Q117" s="677"/>
      <c r="R117" s="604"/>
      <c r="S117" s="793"/>
      <c r="T117" s="794"/>
      <c r="U117" s="794"/>
      <c r="V117" s="794"/>
      <c r="W117" s="794"/>
      <c r="X117" s="676" t="s">
        <v>135</v>
      </c>
      <c r="Y117" s="736"/>
      <c r="Z117" s="736"/>
      <c r="AA117" s="736"/>
      <c r="AB117" s="737"/>
      <c r="AC117" s="532"/>
      <c r="AD117" s="677"/>
      <c r="AE117" s="604"/>
      <c r="AF117" s="799"/>
      <c r="AG117" s="802"/>
      <c r="AH117" s="802"/>
      <c r="AI117" s="802"/>
      <c r="AJ117" s="801"/>
      <c r="AK117" s="119"/>
      <c r="AL117" s="119" t="s">
        <v>137</v>
      </c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/>
      <c r="AZ117" s="119"/>
      <c r="BB117" s="676"/>
      <c r="BC117" s="677"/>
      <c r="BD117" s="677"/>
      <c r="BE117" s="677"/>
      <c r="BF117" s="678"/>
      <c r="BG117" s="774"/>
      <c r="BH117" s="772"/>
      <c r="BI117" s="772"/>
      <c r="BJ117" s="773"/>
      <c r="BK117" s="309"/>
      <c r="BL117" s="119"/>
      <c r="BM117" s="119"/>
      <c r="BN117" s="119"/>
      <c r="BO117" s="119"/>
      <c r="BP117" s="119"/>
      <c r="BQ117" s="119"/>
      <c r="BR117" s="119"/>
      <c r="BS117" s="119"/>
      <c r="BT117" s="119"/>
      <c r="BU117" s="119"/>
      <c r="BV117" s="119"/>
      <c r="BX117" s="676" t="s">
        <v>64</v>
      </c>
      <c r="BY117" s="738"/>
      <c r="BZ117" s="738"/>
      <c r="CA117" s="738"/>
      <c r="CB117" s="703"/>
      <c r="CC117" s="739" t="s">
        <v>18</v>
      </c>
      <c r="CD117" s="948" t="s">
        <v>19</v>
      </c>
      <c r="CE117" s="948" t="s">
        <v>20</v>
      </c>
      <c r="CF117" s="948" t="s">
        <v>28</v>
      </c>
      <c r="CG117" s="119"/>
      <c r="CH117" s="240"/>
      <c r="CI117" s="676"/>
      <c r="CJ117" s="677"/>
      <c r="CK117" s="604"/>
      <c r="CL117" s="161"/>
      <c r="CM117" s="152"/>
      <c r="CN117" s="152"/>
      <c r="CO117" s="152"/>
      <c r="CP117" s="152"/>
      <c r="CQ117" s="152"/>
      <c r="CR117" s="152"/>
      <c r="CS117" s="119"/>
      <c r="CT117" s="119"/>
      <c r="CU117" s="119"/>
      <c r="CV117" s="119"/>
      <c r="CW117" s="676"/>
      <c r="CX117" s="677"/>
      <c r="CY117" s="677"/>
      <c r="CZ117" s="677"/>
      <c r="DA117" s="677"/>
      <c r="DB117" s="604"/>
      <c r="DC117" s="532"/>
      <c r="DD117" s="677"/>
      <c r="DE117" s="677"/>
      <c r="DF117" s="677"/>
      <c r="DG117" s="604"/>
      <c r="DH117" s="162"/>
      <c r="DI117" s="677" t="s">
        <v>274</v>
      </c>
      <c r="DJ117" s="677"/>
      <c r="DK117" s="296"/>
      <c r="DL117" s="736"/>
      <c r="DM117" s="1003"/>
    </row>
    <row r="118" spans="3:124" ht="9.9499999999999993" customHeight="1" thickBot="1">
      <c r="C118" s="241"/>
      <c r="D118" s="185"/>
      <c r="E118" s="184"/>
      <c r="F118" s="185"/>
      <c r="G118" s="185"/>
      <c r="H118" s="185"/>
      <c r="I118" s="186"/>
      <c r="J118" s="687" t="s">
        <v>307</v>
      </c>
      <c r="K118" s="688"/>
      <c r="L118" s="688"/>
      <c r="M118" s="688"/>
      <c r="N118" s="688"/>
      <c r="O118" s="689"/>
      <c r="P118" s="790"/>
      <c r="Q118" s="680"/>
      <c r="R118" s="722"/>
      <c r="S118" s="690" t="s">
        <v>308</v>
      </c>
      <c r="T118" s="691"/>
      <c r="U118" s="691"/>
      <c r="V118" s="691"/>
      <c r="W118" s="691"/>
      <c r="X118" s="692" t="s">
        <v>308</v>
      </c>
      <c r="Y118" s="691"/>
      <c r="Z118" s="691"/>
      <c r="AA118" s="691"/>
      <c r="AB118" s="693"/>
      <c r="AC118" s="795"/>
      <c r="AD118" s="680"/>
      <c r="AE118" s="722"/>
      <c r="AF118" s="690" t="s">
        <v>308</v>
      </c>
      <c r="AG118" s="691"/>
      <c r="AH118" s="691"/>
      <c r="AI118" s="691"/>
      <c r="AJ118" s="694"/>
      <c r="AK118" s="185"/>
      <c r="AL118" s="185"/>
      <c r="AM118" s="185"/>
      <c r="AN118" s="185"/>
      <c r="AO118" s="185"/>
      <c r="AP118" s="185"/>
      <c r="AQ118" s="185"/>
      <c r="AR118" s="185"/>
      <c r="AS118" s="185"/>
      <c r="AT118" s="185"/>
      <c r="AU118" s="185"/>
      <c r="AV118" s="185"/>
      <c r="AW118" s="185"/>
      <c r="AX118" s="185"/>
      <c r="AY118" s="185"/>
      <c r="AZ118" s="185"/>
      <c r="BA118" s="242"/>
      <c r="BB118" s="679"/>
      <c r="BC118" s="680"/>
      <c r="BD118" s="680"/>
      <c r="BE118" s="680"/>
      <c r="BF118" s="681"/>
      <c r="BG118" s="775"/>
      <c r="BH118" s="769"/>
      <c r="BI118" s="769"/>
      <c r="BJ118" s="770"/>
      <c r="BK118" s="310"/>
      <c r="BL118" s="185"/>
      <c r="BM118" s="185"/>
      <c r="BN118" s="185"/>
      <c r="BO118" s="185"/>
      <c r="BP118" s="185"/>
      <c r="BQ118" s="185"/>
      <c r="BR118" s="185"/>
      <c r="BS118" s="185"/>
      <c r="BT118" s="185"/>
      <c r="BU118" s="185"/>
      <c r="BV118" s="185"/>
      <c r="BW118" s="242"/>
      <c r="BX118" s="297"/>
      <c r="BY118" s="311"/>
      <c r="BZ118" s="311"/>
      <c r="CA118" s="311"/>
      <c r="CB118" s="312"/>
      <c r="CC118" s="740"/>
      <c r="CD118" s="949"/>
      <c r="CE118" s="949"/>
      <c r="CF118" s="949"/>
      <c r="CG118" s="185"/>
      <c r="CH118" s="242"/>
      <c r="CI118" s="679"/>
      <c r="CJ118" s="680"/>
      <c r="CK118" s="722"/>
      <c r="CL118" s="766" t="s">
        <v>308</v>
      </c>
      <c r="CM118" s="767"/>
      <c r="CN118" s="767"/>
      <c r="CO118" s="767"/>
      <c r="CP118" s="767"/>
      <c r="CQ118" s="767"/>
      <c r="CR118" s="767"/>
      <c r="CS118" s="185"/>
      <c r="CT118" s="185"/>
      <c r="CU118" s="185"/>
      <c r="CV118" s="185"/>
      <c r="CW118" s="768" t="s">
        <v>307</v>
      </c>
      <c r="CX118" s="769"/>
      <c r="CY118" s="769"/>
      <c r="CZ118" s="769"/>
      <c r="DA118" s="769"/>
      <c r="DB118" s="770"/>
      <c r="DC118" s="795"/>
      <c r="DD118" s="680"/>
      <c r="DE118" s="680"/>
      <c r="DF118" s="680"/>
      <c r="DG118" s="722"/>
      <c r="DH118" s="185"/>
      <c r="DI118" s="298"/>
      <c r="DJ118" s="298"/>
      <c r="DK118" s="298"/>
      <c r="DL118" s="299"/>
      <c r="DM118" s="313"/>
    </row>
    <row r="119" spans="3:124" ht="12.95" customHeight="1" thickTop="1">
      <c r="C119" s="697" t="s">
        <v>275</v>
      </c>
      <c r="D119" s="698"/>
      <c r="E119" s="646" t="s">
        <v>138</v>
      </c>
      <c r="F119" s="647"/>
      <c r="G119" s="647"/>
      <c r="H119" s="647"/>
      <c r="I119" s="648"/>
      <c r="J119" s="682">
        <f>S119+CL119+CL120+'２枚目'!DT93+'3枚目'!DT93+'4枚目'!DT93+'5枚目'!DT93</f>
        <v>0</v>
      </c>
      <c r="K119" s="683"/>
      <c r="L119" s="683"/>
      <c r="M119" s="683"/>
      <c r="N119" s="119"/>
      <c r="O119" s="119"/>
      <c r="P119" s="684"/>
      <c r="Q119" s="685"/>
      <c r="R119" s="686"/>
      <c r="S119" s="953"/>
      <c r="T119" s="954"/>
      <c r="U119" s="954"/>
      <c r="V119" s="954"/>
      <c r="W119" s="955"/>
      <c r="X119" s="953"/>
      <c r="Y119" s="954"/>
      <c r="Z119" s="954"/>
      <c r="AA119" s="954"/>
      <c r="AB119" s="955"/>
      <c r="AC119" s="346"/>
      <c r="AD119" s="346"/>
      <c r="AE119" s="347"/>
      <c r="AF119" s="244"/>
      <c r="AG119" s="243"/>
      <c r="AH119" s="243"/>
      <c r="AI119" s="243"/>
      <c r="AJ119" s="245"/>
      <c r="AK119" s="478" t="s">
        <v>139</v>
      </c>
      <c r="AL119" s="479"/>
      <c r="AM119" s="479"/>
      <c r="AN119" s="479"/>
      <c r="AO119" s="516"/>
      <c r="AP119" s="517"/>
      <c r="AQ119" s="517"/>
      <c r="AR119" s="517"/>
      <c r="AS119" s="517"/>
      <c r="AT119" s="517"/>
      <c r="AU119" s="517"/>
      <c r="AV119" s="517"/>
      <c r="AW119" s="517"/>
      <c r="AX119" s="517"/>
      <c r="AY119" s="517"/>
      <c r="AZ119" s="517"/>
      <c r="BA119" s="518"/>
      <c r="BB119" s="480"/>
      <c r="BC119" s="481"/>
      <c r="BD119" s="481"/>
      <c r="BE119" s="481"/>
      <c r="BF119" s="482"/>
      <c r="BG119" s="783"/>
      <c r="BH119" s="1004"/>
      <c r="BI119" s="1004"/>
      <c r="BJ119" s="1005"/>
      <c r="BK119" s="516"/>
      <c r="BL119" s="517"/>
      <c r="BM119" s="517"/>
      <c r="BN119" s="517"/>
      <c r="BO119" s="517"/>
      <c r="BP119" s="517"/>
      <c r="BQ119" s="517"/>
      <c r="BR119" s="517"/>
      <c r="BS119" s="517"/>
      <c r="BT119" s="517"/>
      <c r="BU119" s="517"/>
      <c r="BV119" s="517"/>
      <c r="BW119" s="518"/>
      <c r="BX119" s="956"/>
      <c r="BY119" s="957"/>
      <c r="BZ119" s="957"/>
      <c r="CA119" s="957"/>
      <c r="CB119" s="958"/>
      <c r="CC119" s="978"/>
      <c r="CD119" s="979"/>
      <c r="CE119" s="979"/>
      <c r="CF119" s="980"/>
      <c r="CG119" s="429" t="s">
        <v>140</v>
      </c>
      <c r="CH119" s="240"/>
      <c r="CI119" s="975"/>
      <c r="CJ119" s="976"/>
      <c r="CK119" s="977"/>
      <c r="CL119" s="973"/>
      <c r="CM119" s="974"/>
      <c r="CN119" s="974"/>
      <c r="CO119" s="974"/>
      <c r="CP119" s="974"/>
      <c r="CQ119" s="974"/>
      <c r="CR119" s="974"/>
      <c r="CS119" s="119" t="s">
        <v>141</v>
      </c>
      <c r="CT119" s="119"/>
      <c r="CU119" s="119"/>
      <c r="CV119" s="119"/>
      <c r="CW119" s="981"/>
      <c r="CX119" s="974"/>
      <c r="CY119" s="974"/>
      <c r="CZ119" s="974"/>
      <c r="DA119" s="119"/>
      <c r="DB119" s="246" t="s">
        <v>141</v>
      </c>
      <c r="DC119" s="1122">
        <f>DS119+DS120+'２枚目'!DT94+'3枚目'!DT94+'4枚目'!DT94+'5枚目'!DT94</f>
        <v>0</v>
      </c>
      <c r="DD119" s="1123"/>
      <c r="DE119" s="1123"/>
      <c r="DF119" s="119"/>
      <c r="DG119" s="246"/>
      <c r="DH119" s="1142">
        <f>IFERROR((DT119+DC119)*100/J119,0)</f>
        <v>0</v>
      </c>
      <c r="DI119" s="1143"/>
      <c r="DJ119" s="1143"/>
      <c r="DK119" s="1143"/>
      <c r="DL119" s="1143"/>
      <c r="DM119" s="247"/>
      <c r="DS119" s="295">
        <f>IF(CI119="7.焼却",0,IF(CI119="8.海面処分",0,IF(CI119="9.内陸処分",0,IF(CI119="",0,CL119))))</f>
        <v>0</v>
      </c>
      <c r="DT119" s="295">
        <f>S119+'２枚目'!DU93+'3枚目'!DU93+'4枚目'!DU93+'5枚目'!DU93</f>
        <v>0</v>
      </c>
    </row>
    <row r="120" spans="3:124" ht="12.95" customHeight="1">
      <c r="C120" s="699"/>
      <c r="D120" s="698"/>
      <c r="E120" s="301"/>
      <c r="F120" s="301"/>
      <c r="G120" s="301"/>
      <c r="H120" s="301"/>
      <c r="I120" s="167"/>
      <c r="J120" s="649"/>
      <c r="K120" s="650"/>
      <c r="L120" s="650"/>
      <c r="M120" s="650"/>
      <c r="N120" s="301"/>
      <c r="O120" s="248" t="s">
        <v>141</v>
      </c>
      <c r="P120" s="625"/>
      <c r="Q120" s="626"/>
      <c r="R120" s="627"/>
      <c r="S120" s="418"/>
      <c r="T120" s="419"/>
      <c r="U120" s="419"/>
      <c r="V120" s="329"/>
      <c r="W120" s="248" t="s">
        <v>141</v>
      </c>
      <c r="X120" s="420"/>
      <c r="Y120" s="421"/>
      <c r="Z120" s="421"/>
      <c r="AA120" s="329"/>
      <c r="AB120" s="249" t="s">
        <v>141</v>
      </c>
      <c r="AC120" s="250"/>
      <c r="AD120" s="250"/>
      <c r="AE120" s="348"/>
      <c r="AF120" s="349"/>
      <c r="AG120" s="250"/>
      <c r="AH120" s="250"/>
      <c r="AI120" s="250"/>
      <c r="AJ120" s="350"/>
      <c r="AK120" s="488" t="s">
        <v>142</v>
      </c>
      <c r="AL120" s="489"/>
      <c r="AM120" s="489"/>
      <c r="AN120" s="489"/>
      <c r="AO120" s="465"/>
      <c r="AP120" s="460"/>
      <c r="AQ120" s="460"/>
      <c r="AR120" s="460"/>
      <c r="AS120" s="460"/>
      <c r="AT120" s="460"/>
      <c r="AU120" s="460"/>
      <c r="AV120" s="460"/>
      <c r="AW120" s="460"/>
      <c r="AX120" s="460"/>
      <c r="AY120" s="460"/>
      <c r="AZ120" s="460"/>
      <c r="BA120" s="461"/>
      <c r="BB120" s="485"/>
      <c r="BC120" s="671"/>
      <c r="BD120" s="671"/>
      <c r="BE120" s="671"/>
      <c r="BF120" s="672"/>
      <c r="BG120" s="485"/>
      <c r="BH120" s="494"/>
      <c r="BI120" s="494"/>
      <c r="BJ120" s="495"/>
      <c r="BK120" s="465"/>
      <c r="BL120" s="460"/>
      <c r="BM120" s="460"/>
      <c r="BN120" s="460"/>
      <c r="BO120" s="460"/>
      <c r="BP120" s="460"/>
      <c r="BQ120" s="460"/>
      <c r="BR120" s="460"/>
      <c r="BS120" s="460"/>
      <c r="BT120" s="460"/>
      <c r="BU120" s="460"/>
      <c r="BV120" s="460"/>
      <c r="BW120" s="461"/>
      <c r="BX120" s="497"/>
      <c r="BY120" s="498"/>
      <c r="BZ120" s="498"/>
      <c r="CA120" s="498"/>
      <c r="CB120" s="499"/>
      <c r="CC120" s="880"/>
      <c r="CD120" s="881"/>
      <c r="CE120" s="881"/>
      <c r="CF120" s="882"/>
      <c r="CG120" s="430" t="s">
        <v>140</v>
      </c>
      <c r="CH120" s="431"/>
      <c r="CI120" s="883"/>
      <c r="CJ120" s="884"/>
      <c r="CK120" s="885"/>
      <c r="CL120" s="725"/>
      <c r="CM120" s="667"/>
      <c r="CN120" s="667"/>
      <c r="CO120" s="667"/>
      <c r="CP120" s="667"/>
      <c r="CQ120" s="667"/>
      <c r="CR120" s="667"/>
      <c r="CS120" s="251" t="s">
        <v>141</v>
      </c>
      <c r="CT120" s="251"/>
      <c r="CU120" s="251"/>
      <c r="CV120" s="251"/>
      <c r="CW120" s="666"/>
      <c r="CX120" s="667"/>
      <c r="CY120" s="667"/>
      <c r="CZ120" s="667"/>
      <c r="DA120" s="251"/>
      <c r="DB120" s="252" t="s">
        <v>141</v>
      </c>
      <c r="DC120" s="1122"/>
      <c r="DD120" s="1123"/>
      <c r="DE120" s="1123"/>
      <c r="DF120" s="329"/>
      <c r="DG120" s="249" t="s">
        <v>141</v>
      </c>
      <c r="DH120" s="1144"/>
      <c r="DI120" s="1145"/>
      <c r="DJ120" s="1145"/>
      <c r="DK120" s="1145"/>
      <c r="DL120" s="1145"/>
      <c r="DM120" s="253" t="s">
        <v>69</v>
      </c>
      <c r="DS120" s="295">
        <f t="shared" ref="DS120:DS146" si="2">IF(CI120="7.焼却",0,IF(CI120="8.海面処分",0,IF(CI120="9.内陸処分",0,IF(CI120="",0,CL120))))</f>
        <v>0</v>
      </c>
    </row>
    <row r="121" spans="3:124" ht="12.95" customHeight="1">
      <c r="C121" s="699"/>
      <c r="D121" s="698"/>
      <c r="E121" s="587" t="s">
        <v>276</v>
      </c>
      <c r="F121" s="588"/>
      <c r="G121" s="588"/>
      <c r="H121" s="588"/>
      <c r="I121" s="589"/>
      <c r="J121" s="593">
        <f>S121+CL121+CL122+'２枚目'!DT95+'3枚目'!DT95+'4枚目'!DT95+'5枚目'!DT95</f>
        <v>0</v>
      </c>
      <c r="K121" s="594"/>
      <c r="L121" s="594"/>
      <c r="M121" s="594"/>
      <c r="N121" s="119"/>
      <c r="O121" s="119"/>
      <c r="P121" s="633"/>
      <c r="Q121" s="634"/>
      <c r="R121" s="635"/>
      <c r="S121" s="950"/>
      <c r="T121" s="951"/>
      <c r="U121" s="951"/>
      <c r="V121" s="951"/>
      <c r="W121" s="952"/>
      <c r="X121" s="950"/>
      <c r="Y121" s="951"/>
      <c r="Z121" s="951"/>
      <c r="AA121" s="951"/>
      <c r="AB121" s="952"/>
      <c r="AC121" s="254"/>
      <c r="AD121" s="254"/>
      <c r="AE121" s="254"/>
      <c r="AF121" s="351"/>
      <c r="AG121" s="254"/>
      <c r="AH121" s="254"/>
      <c r="AI121" s="254"/>
      <c r="AJ121" s="352"/>
      <c r="AK121" s="595" t="s">
        <v>139</v>
      </c>
      <c r="AL121" s="596"/>
      <c r="AM121" s="596"/>
      <c r="AN121" s="596"/>
      <c r="AO121" s="466"/>
      <c r="AP121" s="463"/>
      <c r="AQ121" s="463"/>
      <c r="AR121" s="463"/>
      <c r="AS121" s="463"/>
      <c r="AT121" s="463"/>
      <c r="AU121" s="463"/>
      <c r="AV121" s="463"/>
      <c r="AW121" s="463"/>
      <c r="AX121" s="463"/>
      <c r="AY121" s="463"/>
      <c r="AZ121" s="463"/>
      <c r="BA121" s="464"/>
      <c r="BB121" s="480"/>
      <c r="BC121" s="481"/>
      <c r="BD121" s="481"/>
      <c r="BE121" s="481"/>
      <c r="BF121" s="482"/>
      <c r="BG121" s="480"/>
      <c r="BH121" s="503"/>
      <c r="BI121" s="503"/>
      <c r="BJ121" s="504"/>
      <c r="BK121" s="466"/>
      <c r="BL121" s="463"/>
      <c r="BM121" s="463"/>
      <c r="BN121" s="463"/>
      <c r="BO121" s="463"/>
      <c r="BP121" s="463"/>
      <c r="BQ121" s="463"/>
      <c r="BR121" s="463"/>
      <c r="BS121" s="463"/>
      <c r="BT121" s="463"/>
      <c r="BU121" s="463"/>
      <c r="BV121" s="463"/>
      <c r="BW121" s="464"/>
      <c r="BX121" s="500"/>
      <c r="BY121" s="501"/>
      <c r="BZ121" s="501"/>
      <c r="CA121" s="501"/>
      <c r="CB121" s="502"/>
      <c r="CC121" s="726"/>
      <c r="CD121" s="727"/>
      <c r="CE121" s="727"/>
      <c r="CF121" s="728"/>
      <c r="CG121" s="432" t="s">
        <v>140</v>
      </c>
      <c r="CH121" s="433"/>
      <c r="CI121" s="729"/>
      <c r="CJ121" s="730"/>
      <c r="CK121" s="731"/>
      <c r="CL121" s="732"/>
      <c r="CM121" s="733"/>
      <c r="CN121" s="733"/>
      <c r="CO121" s="733"/>
      <c r="CP121" s="733"/>
      <c r="CQ121" s="733"/>
      <c r="CR121" s="733"/>
      <c r="CS121" s="236" t="s">
        <v>141</v>
      </c>
      <c r="CT121" s="236"/>
      <c r="CU121" s="236"/>
      <c r="CV121" s="235"/>
      <c r="CW121" s="362"/>
      <c r="CX121" s="255"/>
      <c r="CY121" s="255"/>
      <c r="CZ121" s="255"/>
      <c r="DA121" s="255"/>
      <c r="DB121" s="260"/>
      <c r="DC121" s="1124">
        <f>DS121+DS122+'２枚目'!DT96+'3枚目'!DT96+'4枚目'!DT96+'5枚目'!DT96</f>
        <v>0</v>
      </c>
      <c r="DD121" s="1125"/>
      <c r="DE121" s="1125"/>
      <c r="DF121" s="328"/>
      <c r="DG121" s="270"/>
      <c r="DH121" s="1142">
        <f>IFERROR((DT121+DC121)*100/J121,0)</f>
        <v>0</v>
      </c>
      <c r="DI121" s="1143"/>
      <c r="DJ121" s="1143"/>
      <c r="DK121" s="1143"/>
      <c r="DL121" s="1143"/>
      <c r="DM121" s="257"/>
      <c r="DS121" s="295">
        <f t="shared" si="2"/>
        <v>0</v>
      </c>
      <c r="DT121" s="295">
        <f>S121+'２枚目'!DU95+'3枚目'!DU95+'4枚目'!DU95+'5枚目'!DU95</f>
        <v>0</v>
      </c>
    </row>
    <row r="122" spans="3:124" ht="12.95" customHeight="1">
      <c r="C122" s="699"/>
      <c r="D122" s="698"/>
      <c r="E122" s="668" t="s">
        <v>222</v>
      </c>
      <c r="F122" s="669"/>
      <c r="G122" s="669"/>
      <c r="H122" s="669"/>
      <c r="I122" s="670"/>
      <c r="J122" s="593"/>
      <c r="K122" s="594"/>
      <c r="L122" s="594"/>
      <c r="M122" s="594"/>
      <c r="N122" s="301"/>
      <c r="O122" s="248" t="s">
        <v>141</v>
      </c>
      <c r="P122" s="625"/>
      <c r="Q122" s="626"/>
      <c r="R122" s="627"/>
      <c r="S122" s="420"/>
      <c r="T122" s="421"/>
      <c r="U122" s="421"/>
      <c r="V122" s="329"/>
      <c r="W122" s="248" t="s">
        <v>141</v>
      </c>
      <c r="X122" s="420"/>
      <c r="Y122" s="421"/>
      <c r="Z122" s="421"/>
      <c r="AA122" s="329"/>
      <c r="AB122" s="249" t="s">
        <v>141</v>
      </c>
      <c r="AC122" s="258"/>
      <c r="AD122" s="258"/>
      <c r="AE122" s="258"/>
      <c r="AF122" s="353"/>
      <c r="AG122" s="258"/>
      <c r="AH122" s="258"/>
      <c r="AI122" s="258"/>
      <c r="AJ122" s="354"/>
      <c r="AK122" s="483" t="s">
        <v>142</v>
      </c>
      <c r="AL122" s="484"/>
      <c r="AM122" s="484"/>
      <c r="AN122" s="484"/>
      <c r="AO122" s="465"/>
      <c r="AP122" s="460"/>
      <c r="AQ122" s="460"/>
      <c r="AR122" s="460"/>
      <c r="AS122" s="460"/>
      <c r="AT122" s="460"/>
      <c r="AU122" s="460"/>
      <c r="AV122" s="460"/>
      <c r="AW122" s="460"/>
      <c r="AX122" s="460"/>
      <c r="AY122" s="460"/>
      <c r="AZ122" s="460"/>
      <c r="BA122" s="461"/>
      <c r="BB122" s="485"/>
      <c r="BC122" s="671"/>
      <c r="BD122" s="671"/>
      <c r="BE122" s="671"/>
      <c r="BF122" s="672"/>
      <c r="BG122" s="485"/>
      <c r="BH122" s="494"/>
      <c r="BI122" s="494"/>
      <c r="BJ122" s="495"/>
      <c r="BK122" s="465"/>
      <c r="BL122" s="460"/>
      <c r="BM122" s="460"/>
      <c r="BN122" s="460"/>
      <c r="BO122" s="460"/>
      <c r="BP122" s="460"/>
      <c r="BQ122" s="460"/>
      <c r="BR122" s="460"/>
      <c r="BS122" s="460"/>
      <c r="BT122" s="460"/>
      <c r="BU122" s="460"/>
      <c r="BV122" s="460"/>
      <c r="BW122" s="461"/>
      <c r="BX122" s="497"/>
      <c r="BY122" s="498"/>
      <c r="BZ122" s="498"/>
      <c r="CA122" s="498"/>
      <c r="CB122" s="499"/>
      <c r="CC122" s="880"/>
      <c r="CD122" s="881"/>
      <c r="CE122" s="881"/>
      <c r="CF122" s="882"/>
      <c r="CG122" s="434" t="s">
        <v>140</v>
      </c>
      <c r="CH122" s="435"/>
      <c r="CI122" s="883"/>
      <c r="CJ122" s="884"/>
      <c r="CK122" s="885"/>
      <c r="CL122" s="725"/>
      <c r="CM122" s="667"/>
      <c r="CN122" s="667"/>
      <c r="CO122" s="667"/>
      <c r="CP122" s="667"/>
      <c r="CQ122" s="667"/>
      <c r="CR122" s="667"/>
      <c r="CS122" s="192" t="s">
        <v>141</v>
      </c>
      <c r="CT122" s="192"/>
      <c r="CU122" s="192"/>
      <c r="CV122" s="435"/>
      <c r="CW122" s="365"/>
      <c r="CX122" s="250"/>
      <c r="CY122" s="250"/>
      <c r="CZ122" s="250"/>
      <c r="DA122" s="250"/>
      <c r="DB122" s="261"/>
      <c r="DC122" s="1124"/>
      <c r="DD122" s="1125"/>
      <c r="DE122" s="1125"/>
      <c r="DF122" s="329"/>
      <c r="DG122" s="249" t="s">
        <v>141</v>
      </c>
      <c r="DH122" s="1144"/>
      <c r="DI122" s="1145"/>
      <c r="DJ122" s="1145"/>
      <c r="DK122" s="1145"/>
      <c r="DL122" s="1145"/>
      <c r="DM122" s="253" t="s">
        <v>69</v>
      </c>
      <c r="DS122" s="295">
        <f t="shared" si="2"/>
        <v>0</v>
      </c>
    </row>
    <row r="123" spans="3:124" ht="12.95" customHeight="1">
      <c r="C123" s="699"/>
      <c r="D123" s="698"/>
      <c r="E123" s="640" t="s">
        <v>143</v>
      </c>
      <c r="F123" s="641"/>
      <c r="G123" s="641"/>
      <c r="H123" s="641"/>
      <c r="I123" s="642"/>
      <c r="J123" s="593">
        <f>S123+CL123+CL124+'２枚目'!DT97+'3枚目'!DT97+'4枚目'!DT97+'5枚目'!DT97</f>
        <v>0</v>
      </c>
      <c r="K123" s="594"/>
      <c r="L123" s="594"/>
      <c r="M123" s="594"/>
      <c r="N123" s="119"/>
      <c r="O123" s="119"/>
      <c r="P123" s="622"/>
      <c r="Q123" s="623"/>
      <c r="R123" s="624"/>
      <c r="S123" s="950"/>
      <c r="T123" s="951"/>
      <c r="U123" s="951"/>
      <c r="V123" s="951"/>
      <c r="W123" s="952"/>
      <c r="X123" s="950"/>
      <c r="Y123" s="951"/>
      <c r="Z123" s="951"/>
      <c r="AA123" s="951"/>
      <c r="AB123" s="952"/>
      <c r="AC123" s="243"/>
      <c r="AD123" s="243"/>
      <c r="AE123" s="243"/>
      <c r="AF123" s="244"/>
      <c r="AG123" s="243"/>
      <c r="AH123" s="243"/>
      <c r="AI123" s="243"/>
      <c r="AJ123" s="245"/>
      <c r="AK123" s="478" t="s">
        <v>139</v>
      </c>
      <c r="AL123" s="479"/>
      <c r="AM123" s="479"/>
      <c r="AN123" s="479"/>
      <c r="AO123" s="466"/>
      <c r="AP123" s="463"/>
      <c r="AQ123" s="463"/>
      <c r="AR123" s="463"/>
      <c r="AS123" s="463"/>
      <c r="AT123" s="463"/>
      <c r="AU123" s="463"/>
      <c r="AV123" s="463"/>
      <c r="AW123" s="463"/>
      <c r="AX123" s="463"/>
      <c r="AY123" s="463"/>
      <c r="AZ123" s="463"/>
      <c r="BA123" s="464"/>
      <c r="BB123" s="480"/>
      <c r="BC123" s="481"/>
      <c r="BD123" s="481"/>
      <c r="BE123" s="481"/>
      <c r="BF123" s="482"/>
      <c r="BG123" s="480"/>
      <c r="BH123" s="503"/>
      <c r="BI123" s="503"/>
      <c r="BJ123" s="504"/>
      <c r="BK123" s="466"/>
      <c r="BL123" s="463"/>
      <c r="BM123" s="463"/>
      <c r="BN123" s="463"/>
      <c r="BO123" s="463"/>
      <c r="BP123" s="463"/>
      <c r="BQ123" s="463"/>
      <c r="BR123" s="463"/>
      <c r="BS123" s="463"/>
      <c r="BT123" s="463"/>
      <c r="BU123" s="463"/>
      <c r="BV123" s="463"/>
      <c r="BW123" s="464"/>
      <c r="BX123" s="500"/>
      <c r="BY123" s="501"/>
      <c r="BZ123" s="501"/>
      <c r="CA123" s="501"/>
      <c r="CB123" s="502"/>
      <c r="CC123" s="726"/>
      <c r="CD123" s="727"/>
      <c r="CE123" s="727"/>
      <c r="CF123" s="728"/>
      <c r="CG123" s="429" t="s">
        <v>140</v>
      </c>
      <c r="CH123" s="240"/>
      <c r="CI123" s="729"/>
      <c r="CJ123" s="730"/>
      <c r="CK123" s="731"/>
      <c r="CL123" s="732"/>
      <c r="CM123" s="733"/>
      <c r="CN123" s="733"/>
      <c r="CO123" s="733"/>
      <c r="CP123" s="733"/>
      <c r="CQ123" s="733"/>
      <c r="CR123" s="733"/>
      <c r="CS123" s="119" t="s">
        <v>141</v>
      </c>
      <c r="CT123" s="119"/>
      <c r="CU123" s="119"/>
      <c r="CV123" s="119"/>
      <c r="CW123" s="947"/>
      <c r="CX123" s="733"/>
      <c r="CY123" s="733"/>
      <c r="CZ123" s="733"/>
      <c r="DA123" s="119"/>
      <c r="DB123" s="246" t="s">
        <v>141</v>
      </c>
      <c r="DC123" s="1124">
        <f>DS123+DS124+'２枚目'!DT98+'3枚目'!DT98+'4枚目'!DT98+'5枚目'!DT98</f>
        <v>0</v>
      </c>
      <c r="DD123" s="1125"/>
      <c r="DE123" s="1125"/>
      <c r="DF123" s="119"/>
      <c r="DG123" s="246"/>
      <c r="DH123" s="1142">
        <f t="shared" ref="DH123" si="3">IFERROR((DT123+DC123)*100/J123,0)</f>
        <v>0</v>
      </c>
      <c r="DI123" s="1143"/>
      <c r="DJ123" s="1143"/>
      <c r="DK123" s="1143"/>
      <c r="DL123" s="1143"/>
      <c r="DM123" s="247"/>
      <c r="DS123" s="295">
        <f t="shared" si="2"/>
        <v>0</v>
      </c>
      <c r="DT123" s="295">
        <f>S123+'２枚目'!DU97+'3枚目'!DU97+'4枚目'!DU97+'5枚目'!DU97</f>
        <v>0</v>
      </c>
    </row>
    <row r="124" spans="3:124" ht="12.95" customHeight="1">
      <c r="C124" s="700"/>
      <c r="D124" s="701"/>
      <c r="E124" s="657"/>
      <c r="F124" s="658"/>
      <c r="G124" s="658"/>
      <c r="H124" s="658"/>
      <c r="I124" s="659"/>
      <c r="J124" s="593"/>
      <c r="K124" s="594"/>
      <c r="L124" s="594"/>
      <c r="M124" s="594"/>
      <c r="N124" s="301"/>
      <c r="O124" s="248" t="s">
        <v>141</v>
      </c>
      <c r="P124" s="625"/>
      <c r="Q124" s="626"/>
      <c r="R124" s="627"/>
      <c r="S124" s="420"/>
      <c r="T124" s="421"/>
      <c r="U124" s="421"/>
      <c r="V124" s="329"/>
      <c r="W124" s="248" t="s">
        <v>141</v>
      </c>
      <c r="X124" s="420"/>
      <c r="Y124" s="421"/>
      <c r="Z124" s="421"/>
      <c r="AA124" s="329"/>
      <c r="AB124" s="249" t="s">
        <v>141</v>
      </c>
      <c r="AC124" s="250"/>
      <c r="AD124" s="250"/>
      <c r="AE124" s="250"/>
      <c r="AF124" s="349"/>
      <c r="AG124" s="250"/>
      <c r="AH124" s="250"/>
      <c r="AI124" s="250"/>
      <c r="AJ124" s="350"/>
      <c r="AK124" s="488" t="s">
        <v>142</v>
      </c>
      <c r="AL124" s="489"/>
      <c r="AM124" s="489"/>
      <c r="AN124" s="489"/>
      <c r="AO124" s="465"/>
      <c r="AP124" s="460"/>
      <c r="AQ124" s="460"/>
      <c r="AR124" s="460"/>
      <c r="AS124" s="460"/>
      <c r="AT124" s="460"/>
      <c r="AU124" s="460"/>
      <c r="AV124" s="460"/>
      <c r="AW124" s="460"/>
      <c r="AX124" s="460"/>
      <c r="AY124" s="460"/>
      <c r="AZ124" s="460"/>
      <c r="BA124" s="461"/>
      <c r="BB124" s="485"/>
      <c r="BC124" s="486"/>
      <c r="BD124" s="486"/>
      <c r="BE124" s="486"/>
      <c r="BF124" s="487"/>
      <c r="BG124" s="485"/>
      <c r="BH124" s="494"/>
      <c r="BI124" s="494"/>
      <c r="BJ124" s="495"/>
      <c r="BK124" s="465"/>
      <c r="BL124" s="460"/>
      <c r="BM124" s="460"/>
      <c r="BN124" s="460"/>
      <c r="BO124" s="460"/>
      <c r="BP124" s="460"/>
      <c r="BQ124" s="460"/>
      <c r="BR124" s="460"/>
      <c r="BS124" s="460"/>
      <c r="BT124" s="460"/>
      <c r="BU124" s="460"/>
      <c r="BV124" s="460"/>
      <c r="BW124" s="461"/>
      <c r="BX124" s="497"/>
      <c r="BY124" s="498"/>
      <c r="BZ124" s="498"/>
      <c r="CA124" s="498"/>
      <c r="CB124" s="499"/>
      <c r="CC124" s="880"/>
      <c r="CD124" s="881"/>
      <c r="CE124" s="881"/>
      <c r="CF124" s="882"/>
      <c r="CG124" s="430" t="s">
        <v>140</v>
      </c>
      <c r="CH124" s="431"/>
      <c r="CI124" s="883"/>
      <c r="CJ124" s="884"/>
      <c r="CK124" s="885"/>
      <c r="CL124" s="725"/>
      <c r="CM124" s="667"/>
      <c r="CN124" s="667"/>
      <c r="CO124" s="667"/>
      <c r="CP124" s="667"/>
      <c r="CQ124" s="667"/>
      <c r="CR124" s="667"/>
      <c r="CS124" s="251" t="s">
        <v>141</v>
      </c>
      <c r="CT124" s="251"/>
      <c r="CU124" s="251"/>
      <c r="CV124" s="251"/>
      <c r="CW124" s="666"/>
      <c r="CX124" s="667"/>
      <c r="CY124" s="667"/>
      <c r="CZ124" s="667"/>
      <c r="DA124" s="251"/>
      <c r="DB124" s="252" t="s">
        <v>141</v>
      </c>
      <c r="DC124" s="1124"/>
      <c r="DD124" s="1125"/>
      <c r="DE124" s="1125"/>
      <c r="DF124" s="329"/>
      <c r="DG124" s="249" t="s">
        <v>141</v>
      </c>
      <c r="DH124" s="1144"/>
      <c r="DI124" s="1145"/>
      <c r="DJ124" s="1145"/>
      <c r="DK124" s="1145"/>
      <c r="DL124" s="1145"/>
      <c r="DM124" s="253" t="s">
        <v>69</v>
      </c>
      <c r="DS124" s="295">
        <f t="shared" si="2"/>
        <v>0</v>
      </c>
    </row>
    <row r="125" spans="3:124" ht="12.95" customHeight="1">
      <c r="C125" s="579" t="s">
        <v>144</v>
      </c>
      <c r="D125" s="580"/>
      <c r="E125" s="587" t="s">
        <v>223</v>
      </c>
      <c r="F125" s="588"/>
      <c r="G125" s="588"/>
      <c r="H125" s="588"/>
      <c r="I125" s="589"/>
      <c r="J125" s="593">
        <f>S125+CL125+CL126+'２枚目'!DT99+'3枚目'!DT99+'4枚目'!DT99+'5枚目'!DT99</f>
        <v>0</v>
      </c>
      <c r="K125" s="594"/>
      <c r="L125" s="594"/>
      <c r="M125" s="594"/>
      <c r="N125" s="119"/>
      <c r="O125" s="119"/>
      <c r="P125" s="302"/>
      <c r="Q125" s="303"/>
      <c r="R125" s="304"/>
      <c r="S125" s="243"/>
      <c r="T125" s="243"/>
      <c r="U125" s="243"/>
      <c r="V125" s="243"/>
      <c r="W125" s="243"/>
      <c r="X125" s="243"/>
      <c r="Y125" s="243"/>
      <c r="Z125" s="243"/>
      <c r="AA125" s="243"/>
      <c r="AB125" s="355"/>
      <c r="AC125" s="254"/>
      <c r="AD125" s="254"/>
      <c r="AE125" s="254"/>
      <c r="AF125" s="351"/>
      <c r="AG125" s="254"/>
      <c r="AH125" s="254"/>
      <c r="AI125" s="254"/>
      <c r="AJ125" s="352"/>
      <c r="AK125" s="595" t="s">
        <v>139</v>
      </c>
      <c r="AL125" s="596"/>
      <c r="AM125" s="596"/>
      <c r="AN125" s="596"/>
      <c r="AO125" s="466"/>
      <c r="AP125" s="463"/>
      <c r="AQ125" s="463"/>
      <c r="AR125" s="463"/>
      <c r="AS125" s="463"/>
      <c r="AT125" s="463"/>
      <c r="AU125" s="463"/>
      <c r="AV125" s="463"/>
      <c r="AW125" s="463"/>
      <c r="AX125" s="463"/>
      <c r="AY125" s="463"/>
      <c r="AZ125" s="463"/>
      <c r="BA125" s="464"/>
      <c r="BB125" s="480"/>
      <c r="BC125" s="481"/>
      <c r="BD125" s="481"/>
      <c r="BE125" s="481"/>
      <c r="BF125" s="482"/>
      <c r="BG125" s="480"/>
      <c r="BH125" s="503"/>
      <c r="BI125" s="503"/>
      <c r="BJ125" s="504"/>
      <c r="BK125" s="466"/>
      <c r="BL125" s="463"/>
      <c r="BM125" s="463"/>
      <c r="BN125" s="463"/>
      <c r="BO125" s="463"/>
      <c r="BP125" s="463"/>
      <c r="BQ125" s="463"/>
      <c r="BR125" s="463"/>
      <c r="BS125" s="463"/>
      <c r="BT125" s="463"/>
      <c r="BU125" s="463"/>
      <c r="BV125" s="463"/>
      <c r="BW125" s="464"/>
      <c r="BX125" s="500"/>
      <c r="BY125" s="501"/>
      <c r="BZ125" s="501"/>
      <c r="CA125" s="501"/>
      <c r="CB125" s="502"/>
      <c r="CC125" s="726"/>
      <c r="CD125" s="727"/>
      <c r="CE125" s="727"/>
      <c r="CF125" s="728"/>
      <c r="CG125" s="432" t="s">
        <v>140</v>
      </c>
      <c r="CH125" s="433"/>
      <c r="CI125" s="729"/>
      <c r="CJ125" s="730"/>
      <c r="CK125" s="731"/>
      <c r="CL125" s="732"/>
      <c r="CM125" s="733"/>
      <c r="CN125" s="733"/>
      <c r="CO125" s="733"/>
      <c r="CP125" s="733"/>
      <c r="CQ125" s="733"/>
      <c r="CR125" s="733"/>
      <c r="CS125" s="328" t="s">
        <v>141</v>
      </c>
      <c r="CT125" s="328"/>
      <c r="CU125" s="328"/>
      <c r="CV125" s="328"/>
      <c r="CW125" s="362"/>
      <c r="CX125" s="255"/>
      <c r="CY125" s="255"/>
      <c r="CZ125" s="255"/>
      <c r="DA125" s="255"/>
      <c r="DB125" s="260"/>
      <c r="DC125" s="1124">
        <f>DS125+DS126+'２枚目'!DT100+'3枚目'!DT100+'4枚目'!DT100+'5枚目'!DT100</f>
        <v>0</v>
      </c>
      <c r="DD125" s="1125"/>
      <c r="DE125" s="1125"/>
      <c r="DF125" s="328"/>
      <c r="DG125" s="270"/>
      <c r="DH125" s="1142">
        <f t="shared" ref="DH125" si="4">IFERROR((DT125+DC125)*100/J125,0)</f>
        <v>0</v>
      </c>
      <c r="DI125" s="1143"/>
      <c r="DJ125" s="1143"/>
      <c r="DK125" s="1143"/>
      <c r="DL125" s="1143"/>
      <c r="DM125" s="257"/>
      <c r="DS125" s="295">
        <f t="shared" si="2"/>
        <v>0</v>
      </c>
      <c r="DT125" s="295">
        <f>S125+'２枚目'!DU99+'3枚目'!DU99+'4枚目'!DU99+'5枚目'!DU99</f>
        <v>0</v>
      </c>
    </row>
    <row r="126" spans="3:124" ht="12.95" customHeight="1">
      <c r="C126" s="581"/>
      <c r="D126" s="582"/>
      <c r="E126" s="590"/>
      <c r="F126" s="591"/>
      <c r="G126" s="591"/>
      <c r="H126" s="591"/>
      <c r="I126" s="592"/>
      <c r="J126" s="593"/>
      <c r="K126" s="594"/>
      <c r="L126" s="594"/>
      <c r="M126" s="594"/>
      <c r="N126" s="301"/>
      <c r="O126" s="248" t="s">
        <v>141</v>
      </c>
      <c r="P126" s="356"/>
      <c r="Q126" s="357"/>
      <c r="R126" s="358"/>
      <c r="S126" s="250"/>
      <c r="T126" s="250"/>
      <c r="U126" s="250"/>
      <c r="V126" s="250"/>
      <c r="W126" s="250"/>
      <c r="X126" s="250"/>
      <c r="Y126" s="250"/>
      <c r="Z126" s="250"/>
      <c r="AA126" s="250"/>
      <c r="AB126" s="348"/>
      <c r="AC126" s="258"/>
      <c r="AD126" s="258"/>
      <c r="AE126" s="258"/>
      <c r="AF126" s="353"/>
      <c r="AG126" s="258"/>
      <c r="AH126" s="258"/>
      <c r="AI126" s="258"/>
      <c r="AJ126" s="354"/>
      <c r="AK126" s="483" t="s">
        <v>142</v>
      </c>
      <c r="AL126" s="484"/>
      <c r="AM126" s="484"/>
      <c r="AN126" s="484"/>
      <c r="AO126" s="465"/>
      <c r="AP126" s="460"/>
      <c r="AQ126" s="460"/>
      <c r="AR126" s="460"/>
      <c r="AS126" s="460"/>
      <c r="AT126" s="460"/>
      <c r="AU126" s="460"/>
      <c r="AV126" s="460"/>
      <c r="AW126" s="460"/>
      <c r="AX126" s="460"/>
      <c r="AY126" s="460"/>
      <c r="AZ126" s="460"/>
      <c r="BA126" s="461"/>
      <c r="BB126" s="485"/>
      <c r="BC126" s="486"/>
      <c r="BD126" s="486"/>
      <c r="BE126" s="486"/>
      <c r="BF126" s="487"/>
      <c r="BG126" s="485"/>
      <c r="BH126" s="494"/>
      <c r="BI126" s="494"/>
      <c r="BJ126" s="495"/>
      <c r="BK126" s="465"/>
      <c r="BL126" s="460"/>
      <c r="BM126" s="460"/>
      <c r="BN126" s="460"/>
      <c r="BO126" s="460"/>
      <c r="BP126" s="460"/>
      <c r="BQ126" s="460"/>
      <c r="BR126" s="460"/>
      <c r="BS126" s="460"/>
      <c r="BT126" s="460"/>
      <c r="BU126" s="460"/>
      <c r="BV126" s="460"/>
      <c r="BW126" s="461"/>
      <c r="BX126" s="497"/>
      <c r="BY126" s="498"/>
      <c r="BZ126" s="498"/>
      <c r="CA126" s="498"/>
      <c r="CB126" s="499"/>
      <c r="CC126" s="880"/>
      <c r="CD126" s="881"/>
      <c r="CE126" s="881"/>
      <c r="CF126" s="882"/>
      <c r="CG126" s="434" t="s">
        <v>140</v>
      </c>
      <c r="CH126" s="435"/>
      <c r="CI126" s="883"/>
      <c r="CJ126" s="884"/>
      <c r="CK126" s="885"/>
      <c r="CL126" s="725"/>
      <c r="CM126" s="667"/>
      <c r="CN126" s="667"/>
      <c r="CO126" s="667"/>
      <c r="CP126" s="667"/>
      <c r="CQ126" s="667"/>
      <c r="CR126" s="667"/>
      <c r="CS126" s="192" t="s">
        <v>141</v>
      </c>
      <c r="CT126" s="192"/>
      <c r="CU126" s="192"/>
      <c r="CV126" s="192"/>
      <c r="CW126" s="365"/>
      <c r="CX126" s="250"/>
      <c r="CY126" s="250"/>
      <c r="CZ126" s="250"/>
      <c r="DA126" s="250"/>
      <c r="DB126" s="261"/>
      <c r="DC126" s="1124"/>
      <c r="DD126" s="1125"/>
      <c r="DE126" s="1125"/>
      <c r="DF126" s="329"/>
      <c r="DG126" s="249" t="s">
        <v>141</v>
      </c>
      <c r="DH126" s="1144"/>
      <c r="DI126" s="1145"/>
      <c r="DJ126" s="1145"/>
      <c r="DK126" s="1145"/>
      <c r="DL126" s="1145"/>
      <c r="DM126" s="253" t="s">
        <v>69</v>
      </c>
      <c r="DS126" s="295">
        <f t="shared" si="2"/>
        <v>0</v>
      </c>
    </row>
    <row r="127" spans="3:124" ht="12.95" customHeight="1">
      <c r="C127" s="581"/>
      <c r="D127" s="582"/>
      <c r="E127" s="587" t="s">
        <v>277</v>
      </c>
      <c r="F127" s="588"/>
      <c r="G127" s="588"/>
      <c r="H127" s="588"/>
      <c r="I127" s="589"/>
      <c r="J127" s="593">
        <f>S127+CL127+CL128+'２枚目'!DT101+'3枚目'!DT101+'4枚目'!DT101+'5枚目'!DT101</f>
        <v>0</v>
      </c>
      <c r="K127" s="594"/>
      <c r="L127" s="594"/>
      <c r="M127" s="594"/>
      <c r="N127" s="119"/>
      <c r="O127" s="119"/>
      <c r="P127" s="622"/>
      <c r="Q127" s="623"/>
      <c r="R127" s="624"/>
      <c r="S127" s="950"/>
      <c r="T127" s="951"/>
      <c r="U127" s="951"/>
      <c r="V127" s="951"/>
      <c r="W127" s="952"/>
      <c r="X127" s="950"/>
      <c r="Y127" s="951"/>
      <c r="Z127" s="951"/>
      <c r="AA127" s="951"/>
      <c r="AB127" s="952"/>
      <c r="AC127" s="254"/>
      <c r="AD127" s="254"/>
      <c r="AE127" s="254"/>
      <c r="AF127" s="351"/>
      <c r="AG127" s="254"/>
      <c r="AH127" s="254"/>
      <c r="AI127" s="254"/>
      <c r="AJ127" s="352"/>
      <c r="AK127" s="595" t="s">
        <v>139</v>
      </c>
      <c r="AL127" s="596"/>
      <c r="AM127" s="596"/>
      <c r="AN127" s="596"/>
      <c r="AO127" s="466"/>
      <c r="AP127" s="463"/>
      <c r="AQ127" s="463"/>
      <c r="AR127" s="463"/>
      <c r="AS127" s="463"/>
      <c r="AT127" s="463"/>
      <c r="AU127" s="463"/>
      <c r="AV127" s="463"/>
      <c r="AW127" s="463"/>
      <c r="AX127" s="463"/>
      <c r="AY127" s="463"/>
      <c r="AZ127" s="463"/>
      <c r="BA127" s="464"/>
      <c r="BB127" s="480"/>
      <c r="BC127" s="481"/>
      <c r="BD127" s="481"/>
      <c r="BE127" s="481"/>
      <c r="BF127" s="482"/>
      <c r="BG127" s="480"/>
      <c r="BH127" s="503"/>
      <c r="BI127" s="503"/>
      <c r="BJ127" s="504"/>
      <c r="BK127" s="466"/>
      <c r="BL127" s="463"/>
      <c r="BM127" s="463"/>
      <c r="BN127" s="463"/>
      <c r="BO127" s="463"/>
      <c r="BP127" s="463"/>
      <c r="BQ127" s="463"/>
      <c r="BR127" s="463"/>
      <c r="BS127" s="463"/>
      <c r="BT127" s="463"/>
      <c r="BU127" s="463"/>
      <c r="BV127" s="463"/>
      <c r="BW127" s="464"/>
      <c r="BX127" s="500"/>
      <c r="BY127" s="501"/>
      <c r="BZ127" s="501"/>
      <c r="CA127" s="501"/>
      <c r="CB127" s="502"/>
      <c r="CC127" s="726"/>
      <c r="CD127" s="727"/>
      <c r="CE127" s="727"/>
      <c r="CF127" s="728"/>
      <c r="CG127" s="432" t="s">
        <v>140</v>
      </c>
      <c r="CH127" s="433"/>
      <c r="CI127" s="729"/>
      <c r="CJ127" s="730"/>
      <c r="CK127" s="731"/>
      <c r="CL127" s="732"/>
      <c r="CM127" s="733"/>
      <c r="CN127" s="733"/>
      <c r="CO127" s="733"/>
      <c r="CP127" s="733"/>
      <c r="CQ127" s="733"/>
      <c r="CR127" s="733"/>
      <c r="CS127" s="236" t="s">
        <v>141</v>
      </c>
      <c r="CT127" s="236"/>
      <c r="CU127" s="236"/>
      <c r="CV127" s="235"/>
      <c r="CW127" s="362"/>
      <c r="CX127" s="255"/>
      <c r="CY127" s="255"/>
      <c r="CZ127" s="255"/>
      <c r="DA127" s="255"/>
      <c r="DB127" s="260"/>
      <c r="DC127" s="1124">
        <f>DS127+DS128+'２枚目'!DT102+'3枚目'!DT102+'4枚目'!DT102+'5枚目'!DT102</f>
        <v>0</v>
      </c>
      <c r="DD127" s="1125"/>
      <c r="DE127" s="1125"/>
      <c r="DF127" s="328"/>
      <c r="DG127" s="270"/>
      <c r="DH127" s="1142">
        <f t="shared" ref="DH127" si="5">IFERROR((DT127+DC127)*100/J127,0)</f>
        <v>0</v>
      </c>
      <c r="DI127" s="1143"/>
      <c r="DJ127" s="1143"/>
      <c r="DK127" s="1143"/>
      <c r="DL127" s="1143"/>
      <c r="DM127" s="257"/>
      <c r="DS127" s="295">
        <f t="shared" si="2"/>
        <v>0</v>
      </c>
      <c r="DT127" s="295">
        <f>S127+'２枚目'!DU101+'3枚目'!DU101+'4枚目'!DU101+'5枚目'!DU101</f>
        <v>0</v>
      </c>
    </row>
    <row r="128" spans="3:124" ht="12.95" customHeight="1">
      <c r="C128" s="581"/>
      <c r="D128" s="582"/>
      <c r="E128" s="668" t="s">
        <v>224</v>
      </c>
      <c r="F128" s="669"/>
      <c r="G128" s="669"/>
      <c r="H128" s="669"/>
      <c r="I128" s="670"/>
      <c r="J128" s="593"/>
      <c r="K128" s="594"/>
      <c r="L128" s="594"/>
      <c r="M128" s="594"/>
      <c r="N128" s="301"/>
      <c r="O128" s="248" t="s">
        <v>141</v>
      </c>
      <c r="P128" s="625"/>
      <c r="Q128" s="626"/>
      <c r="R128" s="627"/>
      <c r="S128" s="420"/>
      <c r="T128" s="421"/>
      <c r="U128" s="421"/>
      <c r="V128" s="329"/>
      <c r="W128" s="248" t="s">
        <v>141</v>
      </c>
      <c r="X128" s="420"/>
      <c r="Y128" s="421"/>
      <c r="Z128" s="421"/>
      <c r="AA128" s="329"/>
      <c r="AB128" s="249" t="s">
        <v>141</v>
      </c>
      <c r="AC128" s="258"/>
      <c r="AD128" s="258"/>
      <c r="AE128" s="258"/>
      <c r="AF128" s="353"/>
      <c r="AG128" s="258"/>
      <c r="AH128" s="258"/>
      <c r="AI128" s="258"/>
      <c r="AJ128" s="354"/>
      <c r="AK128" s="483" t="s">
        <v>142</v>
      </c>
      <c r="AL128" s="484"/>
      <c r="AM128" s="484"/>
      <c r="AN128" s="484"/>
      <c r="AO128" s="465"/>
      <c r="AP128" s="460"/>
      <c r="AQ128" s="460"/>
      <c r="AR128" s="460"/>
      <c r="AS128" s="460"/>
      <c r="AT128" s="460"/>
      <c r="AU128" s="460"/>
      <c r="AV128" s="460"/>
      <c r="AW128" s="460"/>
      <c r="AX128" s="460"/>
      <c r="AY128" s="460"/>
      <c r="AZ128" s="460"/>
      <c r="BA128" s="461"/>
      <c r="BB128" s="485"/>
      <c r="BC128" s="486"/>
      <c r="BD128" s="486"/>
      <c r="BE128" s="486"/>
      <c r="BF128" s="487"/>
      <c r="BG128" s="485"/>
      <c r="BH128" s="494"/>
      <c r="BI128" s="494"/>
      <c r="BJ128" s="495"/>
      <c r="BK128" s="465"/>
      <c r="BL128" s="460"/>
      <c r="BM128" s="460"/>
      <c r="BN128" s="460"/>
      <c r="BO128" s="460"/>
      <c r="BP128" s="460"/>
      <c r="BQ128" s="460"/>
      <c r="BR128" s="460"/>
      <c r="BS128" s="460"/>
      <c r="BT128" s="460"/>
      <c r="BU128" s="460"/>
      <c r="BV128" s="460"/>
      <c r="BW128" s="461"/>
      <c r="BX128" s="497"/>
      <c r="BY128" s="498"/>
      <c r="BZ128" s="498"/>
      <c r="CA128" s="498"/>
      <c r="CB128" s="499"/>
      <c r="CC128" s="880"/>
      <c r="CD128" s="881"/>
      <c r="CE128" s="881"/>
      <c r="CF128" s="882"/>
      <c r="CG128" s="434" t="s">
        <v>140</v>
      </c>
      <c r="CH128" s="435"/>
      <c r="CI128" s="883"/>
      <c r="CJ128" s="884"/>
      <c r="CK128" s="885"/>
      <c r="CL128" s="725"/>
      <c r="CM128" s="667"/>
      <c r="CN128" s="667"/>
      <c r="CO128" s="667"/>
      <c r="CP128" s="667"/>
      <c r="CQ128" s="667"/>
      <c r="CR128" s="667"/>
      <c r="CS128" s="192" t="s">
        <v>141</v>
      </c>
      <c r="CT128" s="192"/>
      <c r="CU128" s="192"/>
      <c r="CV128" s="435"/>
      <c r="CW128" s="365"/>
      <c r="CX128" s="250"/>
      <c r="CY128" s="250"/>
      <c r="CZ128" s="250"/>
      <c r="DA128" s="250"/>
      <c r="DB128" s="261"/>
      <c r="DC128" s="1124"/>
      <c r="DD128" s="1125"/>
      <c r="DE128" s="1125"/>
      <c r="DF128" s="329"/>
      <c r="DG128" s="249" t="s">
        <v>141</v>
      </c>
      <c r="DH128" s="1144"/>
      <c r="DI128" s="1145"/>
      <c r="DJ128" s="1145"/>
      <c r="DK128" s="1145"/>
      <c r="DL128" s="1145"/>
      <c r="DM128" s="253" t="s">
        <v>69</v>
      </c>
      <c r="DS128" s="295">
        <f t="shared" si="2"/>
        <v>0</v>
      </c>
    </row>
    <row r="129" spans="3:126" ht="12.95" customHeight="1">
      <c r="C129" s="581"/>
      <c r="D129" s="582"/>
      <c r="E129" s="509" t="s">
        <v>225</v>
      </c>
      <c r="F129" s="505"/>
      <c r="G129" s="505"/>
      <c r="H129" s="505"/>
      <c r="I129" s="510"/>
      <c r="J129" s="593">
        <f>S129+AF129+CL129+CL130+'２枚目'!DT103+'3枚目'!DT103+'4枚目'!DT103+'5枚目'!DT103</f>
        <v>0</v>
      </c>
      <c r="K129" s="594"/>
      <c r="L129" s="594"/>
      <c r="M129" s="594"/>
      <c r="N129" s="119"/>
      <c r="O129" s="119"/>
      <c r="P129" s="622"/>
      <c r="Q129" s="623"/>
      <c r="R129" s="624"/>
      <c r="S129" s="950"/>
      <c r="T129" s="951"/>
      <c r="U129" s="951"/>
      <c r="V129" s="951"/>
      <c r="W129" s="952"/>
      <c r="X129" s="950"/>
      <c r="Y129" s="951"/>
      <c r="Z129" s="951"/>
      <c r="AA129" s="951"/>
      <c r="AB129" s="952"/>
      <c r="AC129" s="695"/>
      <c r="AD129" s="623"/>
      <c r="AE129" s="624"/>
      <c r="AF129" s="1000"/>
      <c r="AG129" s="1001"/>
      <c r="AH129" s="1001"/>
      <c r="AI129" s="1001"/>
      <c r="AJ129" s="1002"/>
      <c r="AK129" s="478" t="s">
        <v>139</v>
      </c>
      <c r="AL129" s="479"/>
      <c r="AM129" s="479"/>
      <c r="AN129" s="479"/>
      <c r="AO129" s="466"/>
      <c r="AP129" s="463"/>
      <c r="AQ129" s="463"/>
      <c r="AR129" s="463"/>
      <c r="AS129" s="463"/>
      <c r="AT129" s="463"/>
      <c r="AU129" s="463"/>
      <c r="AV129" s="463"/>
      <c r="AW129" s="463"/>
      <c r="AX129" s="463"/>
      <c r="AY129" s="463"/>
      <c r="AZ129" s="463"/>
      <c r="BA129" s="464"/>
      <c r="BB129" s="480"/>
      <c r="BC129" s="481"/>
      <c r="BD129" s="481"/>
      <c r="BE129" s="481"/>
      <c r="BF129" s="482"/>
      <c r="BG129" s="480"/>
      <c r="BH129" s="503"/>
      <c r="BI129" s="503"/>
      <c r="BJ129" s="504"/>
      <c r="BK129" s="466"/>
      <c r="BL129" s="463"/>
      <c r="BM129" s="463"/>
      <c r="BN129" s="463"/>
      <c r="BO129" s="463"/>
      <c r="BP129" s="463"/>
      <c r="BQ129" s="463"/>
      <c r="BR129" s="463"/>
      <c r="BS129" s="463"/>
      <c r="BT129" s="463"/>
      <c r="BU129" s="463"/>
      <c r="BV129" s="463"/>
      <c r="BW129" s="464"/>
      <c r="BX129" s="500"/>
      <c r="BY129" s="501"/>
      <c r="BZ129" s="501"/>
      <c r="CA129" s="501"/>
      <c r="CB129" s="502"/>
      <c r="CC129" s="726"/>
      <c r="CD129" s="727"/>
      <c r="CE129" s="727"/>
      <c r="CF129" s="728"/>
      <c r="CG129" s="429" t="s">
        <v>140</v>
      </c>
      <c r="CH129" s="240"/>
      <c r="CI129" s="729"/>
      <c r="CJ129" s="730"/>
      <c r="CK129" s="731"/>
      <c r="CL129" s="732"/>
      <c r="CM129" s="733"/>
      <c r="CN129" s="733"/>
      <c r="CO129" s="733"/>
      <c r="CP129" s="733"/>
      <c r="CQ129" s="733"/>
      <c r="CR129" s="733"/>
      <c r="CS129" s="119" t="s">
        <v>141</v>
      </c>
      <c r="CT129" s="119"/>
      <c r="CU129" s="119"/>
      <c r="CV129" s="119"/>
      <c r="CW129" s="947"/>
      <c r="CX129" s="733"/>
      <c r="CY129" s="733"/>
      <c r="CZ129" s="733"/>
      <c r="DA129" s="119"/>
      <c r="DB129" s="246" t="s">
        <v>141</v>
      </c>
      <c r="DC129" s="1124">
        <f>DS129+DS130+'２枚目'!DT104+'3枚目'!DT104+'4枚目'!DT104+'5枚目'!DT104</f>
        <v>0</v>
      </c>
      <c r="DD129" s="1125"/>
      <c r="DE129" s="1125"/>
      <c r="DF129" s="119"/>
      <c r="DG129" s="246"/>
      <c r="DH129" s="1142">
        <f>IFERROR((DT129+DV129+DC129)*100/J129,0)</f>
        <v>0</v>
      </c>
      <c r="DI129" s="1143"/>
      <c r="DJ129" s="1143"/>
      <c r="DK129" s="1143"/>
      <c r="DL129" s="1143"/>
      <c r="DM129" s="247"/>
      <c r="DS129" s="295">
        <f t="shared" si="2"/>
        <v>0</v>
      </c>
      <c r="DT129" s="295">
        <f>S129+'２枚目'!DU103+'3枚目'!DU103+'4枚目'!DU103+'5枚目'!DU103</f>
        <v>0</v>
      </c>
      <c r="DV129" s="458">
        <f>AF129+'２枚目'!DV103+'3枚目'!DV103+'4枚目'!DV103+'5枚目'!DV103</f>
        <v>0</v>
      </c>
    </row>
    <row r="130" spans="3:126" ht="12.95" customHeight="1">
      <c r="C130" s="581"/>
      <c r="D130" s="582"/>
      <c r="E130" s="511"/>
      <c r="F130" s="506"/>
      <c r="G130" s="506"/>
      <c r="H130" s="506"/>
      <c r="I130" s="512"/>
      <c r="J130" s="593"/>
      <c r="K130" s="594"/>
      <c r="L130" s="594"/>
      <c r="M130" s="594"/>
      <c r="N130" s="301"/>
      <c r="O130" s="248" t="s">
        <v>141</v>
      </c>
      <c r="P130" s="625"/>
      <c r="Q130" s="626"/>
      <c r="R130" s="627"/>
      <c r="S130" s="420"/>
      <c r="T130" s="421"/>
      <c r="U130" s="421"/>
      <c r="V130" s="329"/>
      <c r="W130" s="248" t="s">
        <v>141</v>
      </c>
      <c r="X130" s="420"/>
      <c r="Y130" s="421"/>
      <c r="Z130" s="421"/>
      <c r="AA130" s="329"/>
      <c r="AB130" s="249" t="s">
        <v>141</v>
      </c>
      <c r="AC130" s="696"/>
      <c r="AD130" s="626"/>
      <c r="AE130" s="627"/>
      <c r="AF130" s="420"/>
      <c r="AG130" s="421"/>
      <c r="AH130" s="421"/>
      <c r="AI130" s="329"/>
      <c r="AJ130" s="422" t="s">
        <v>141</v>
      </c>
      <c r="AK130" s="488" t="s">
        <v>142</v>
      </c>
      <c r="AL130" s="489"/>
      <c r="AM130" s="489"/>
      <c r="AN130" s="489"/>
      <c r="AO130" s="465"/>
      <c r="AP130" s="460"/>
      <c r="AQ130" s="460"/>
      <c r="AR130" s="460"/>
      <c r="AS130" s="460"/>
      <c r="AT130" s="460"/>
      <c r="AU130" s="460"/>
      <c r="AV130" s="460"/>
      <c r="AW130" s="460"/>
      <c r="AX130" s="460"/>
      <c r="AY130" s="460"/>
      <c r="AZ130" s="460"/>
      <c r="BA130" s="461"/>
      <c r="BB130" s="485"/>
      <c r="BC130" s="486"/>
      <c r="BD130" s="486"/>
      <c r="BE130" s="486"/>
      <c r="BF130" s="487"/>
      <c r="BG130" s="485"/>
      <c r="BH130" s="494"/>
      <c r="BI130" s="494"/>
      <c r="BJ130" s="495"/>
      <c r="BK130" s="465"/>
      <c r="BL130" s="460"/>
      <c r="BM130" s="460"/>
      <c r="BN130" s="460"/>
      <c r="BO130" s="460"/>
      <c r="BP130" s="460"/>
      <c r="BQ130" s="460"/>
      <c r="BR130" s="460"/>
      <c r="BS130" s="460"/>
      <c r="BT130" s="460"/>
      <c r="BU130" s="460"/>
      <c r="BV130" s="460"/>
      <c r="BW130" s="461"/>
      <c r="BX130" s="497"/>
      <c r="BY130" s="498"/>
      <c r="BZ130" s="498"/>
      <c r="CA130" s="498"/>
      <c r="CB130" s="499"/>
      <c r="CC130" s="880"/>
      <c r="CD130" s="881"/>
      <c r="CE130" s="881"/>
      <c r="CF130" s="882"/>
      <c r="CG130" s="430" t="s">
        <v>140</v>
      </c>
      <c r="CH130" s="431"/>
      <c r="CI130" s="883"/>
      <c r="CJ130" s="884"/>
      <c r="CK130" s="885"/>
      <c r="CL130" s="725"/>
      <c r="CM130" s="667"/>
      <c r="CN130" s="667"/>
      <c r="CO130" s="667"/>
      <c r="CP130" s="667"/>
      <c r="CQ130" s="667"/>
      <c r="CR130" s="667"/>
      <c r="CS130" s="251" t="s">
        <v>141</v>
      </c>
      <c r="CT130" s="251"/>
      <c r="CU130" s="251"/>
      <c r="CV130" s="251"/>
      <c r="CW130" s="666"/>
      <c r="CX130" s="667"/>
      <c r="CY130" s="667"/>
      <c r="CZ130" s="667"/>
      <c r="DA130" s="251"/>
      <c r="DB130" s="252" t="s">
        <v>141</v>
      </c>
      <c r="DC130" s="1124"/>
      <c r="DD130" s="1125"/>
      <c r="DE130" s="1125"/>
      <c r="DF130" s="329"/>
      <c r="DG130" s="249" t="s">
        <v>141</v>
      </c>
      <c r="DH130" s="1144"/>
      <c r="DI130" s="1145"/>
      <c r="DJ130" s="1145"/>
      <c r="DK130" s="1145"/>
      <c r="DL130" s="1145"/>
      <c r="DM130" s="253" t="s">
        <v>69</v>
      </c>
      <c r="DS130" s="295">
        <f t="shared" si="2"/>
        <v>0</v>
      </c>
    </row>
    <row r="131" spans="3:126" ht="12.95" customHeight="1">
      <c r="C131" s="581"/>
      <c r="D131" s="582"/>
      <c r="E131" s="509" t="s">
        <v>226</v>
      </c>
      <c r="F131" s="505"/>
      <c r="G131" s="505"/>
      <c r="H131" s="505"/>
      <c r="I131" s="510"/>
      <c r="J131" s="593">
        <f>S131+CL131+CL132+'２枚目'!DT105+'3枚目'!DT105+'4枚目'!DT105+'5枚目'!DT105</f>
        <v>0</v>
      </c>
      <c r="K131" s="594"/>
      <c r="L131" s="594"/>
      <c r="M131" s="594"/>
      <c r="N131" s="300"/>
      <c r="O131" s="300"/>
      <c r="P131" s="359"/>
      <c r="Q131" s="360"/>
      <c r="R131" s="361"/>
      <c r="S131" s="255"/>
      <c r="T131" s="255"/>
      <c r="U131" s="255"/>
      <c r="V131" s="255"/>
      <c r="W131" s="255"/>
      <c r="X131" s="362"/>
      <c r="Y131" s="255"/>
      <c r="Z131" s="255"/>
      <c r="AA131" s="255"/>
      <c r="AB131" s="256"/>
      <c r="AC131" s="255"/>
      <c r="AD131" s="255"/>
      <c r="AE131" s="255"/>
      <c r="AF131" s="262"/>
      <c r="AG131" s="255"/>
      <c r="AH131" s="255"/>
      <c r="AI131" s="255"/>
      <c r="AJ131" s="363"/>
      <c r="AK131" s="595" t="s">
        <v>139</v>
      </c>
      <c r="AL131" s="596"/>
      <c r="AM131" s="596"/>
      <c r="AN131" s="596"/>
      <c r="AO131" s="466"/>
      <c r="AP131" s="463"/>
      <c r="AQ131" s="463"/>
      <c r="AR131" s="463"/>
      <c r="AS131" s="463"/>
      <c r="AT131" s="463"/>
      <c r="AU131" s="463"/>
      <c r="AV131" s="463"/>
      <c r="AW131" s="463"/>
      <c r="AX131" s="463"/>
      <c r="AY131" s="463"/>
      <c r="AZ131" s="463"/>
      <c r="BA131" s="464"/>
      <c r="BB131" s="480"/>
      <c r="BC131" s="481"/>
      <c r="BD131" s="481"/>
      <c r="BE131" s="481"/>
      <c r="BF131" s="482"/>
      <c r="BG131" s="480"/>
      <c r="BH131" s="503"/>
      <c r="BI131" s="503"/>
      <c r="BJ131" s="504"/>
      <c r="BK131" s="466"/>
      <c r="BL131" s="463"/>
      <c r="BM131" s="463"/>
      <c r="BN131" s="463"/>
      <c r="BO131" s="463"/>
      <c r="BP131" s="463"/>
      <c r="BQ131" s="463"/>
      <c r="BR131" s="463"/>
      <c r="BS131" s="463"/>
      <c r="BT131" s="463"/>
      <c r="BU131" s="463"/>
      <c r="BV131" s="463"/>
      <c r="BW131" s="464"/>
      <c r="BX131" s="500"/>
      <c r="BY131" s="501"/>
      <c r="BZ131" s="501"/>
      <c r="CA131" s="501"/>
      <c r="CB131" s="502"/>
      <c r="CC131" s="726"/>
      <c r="CD131" s="727"/>
      <c r="CE131" s="727"/>
      <c r="CF131" s="728"/>
      <c r="CG131" s="432" t="s">
        <v>140</v>
      </c>
      <c r="CH131" s="433"/>
      <c r="CI131" s="729"/>
      <c r="CJ131" s="730"/>
      <c r="CK131" s="731"/>
      <c r="CL131" s="732"/>
      <c r="CM131" s="733"/>
      <c r="CN131" s="733"/>
      <c r="CO131" s="733"/>
      <c r="CP131" s="733"/>
      <c r="CQ131" s="733"/>
      <c r="CR131" s="733"/>
      <c r="CS131" s="328" t="s">
        <v>141</v>
      </c>
      <c r="CT131" s="328"/>
      <c r="CU131" s="328"/>
      <c r="CV131" s="328"/>
      <c r="CW131" s="362"/>
      <c r="CX131" s="255"/>
      <c r="CY131" s="255"/>
      <c r="CZ131" s="255"/>
      <c r="DA131" s="255"/>
      <c r="DB131" s="260"/>
      <c r="DC131" s="1124">
        <f>DS131+DS132+'２枚目'!DT106+'3枚目'!DT106+'4枚目'!DT106+'5枚目'!DT106</f>
        <v>0</v>
      </c>
      <c r="DD131" s="1125"/>
      <c r="DE131" s="1125"/>
      <c r="DF131" s="328"/>
      <c r="DG131" s="270"/>
      <c r="DH131" s="1142">
        <f t="shared" ref="DH131" si="6">IFERROR((DT131+DC131)*100/J131,0)</f>
        <v>0</v>
      </c>
      <c r="DI131" s="1143"/>
      <c r="DJ131" s="1143"/>
      <c r="DK131" s="1143"/>
      <c r="DL131" s="1143"/>
      <c r="DM131" s="257"/>
      <c r="DS131" s="295">
        <f t="shared" si="2"/>
        <v>0</v>
      </c>
      <c r="DT131" s="295">
        <f>S131+'２枚目'!DU105+'3枚目'!DU105+'4枚目'!DU105+'5枚目'!DU105</f>
        <v>0</v>
      </c>
    </row>
    <row r="132" spans="3:126" ht="12.95" customHeight="1">
      <c r="C132" s="581"/>
      <c r="D132" s="582"/>
      <c r="E132" s="511"/>
      <c r="F132" s="506"/>
      <c r="G132" s="506"/>
      <c r="H132" s="506"/>
      <c r="I132" s="512"/>
      <c r="J132" s="593"/>
      <c r="K132" s="594"/>
      <c r="L132" s="594"/>
      <c r="M132" s="594"/>
      <c r="N132" s="301"/>
      <c r="O132" s="248" t="s">
        <v>141</v>
      </c>
      <c r="P132" s="356"/>
      <c r="Q132" s="357"/>
      <c r="R132" s="358"/>
      <c r="S132" s="250"/>
      <c r="T132" s="250"/>
      <c r="U132" s="250"/>
      <c r="V132" s="250"/>
      <c r="W132" s="364"/>
      <c r="X132" s="365"/>
      <c r="Y132" s="250"/>
      <c r="Z132" s="250"/>
      <c r="AA132" s="250"/>
      <c r="AB132" s="261"/>
      <c r="AC132" s="250"/>
      <c r="AD132" s="250"/>
      <c r="AE132" s="250"/>
      <c r="AF132" s="349"/>
      <c r="AG132" s="250"/>
      <c r="AH132" s="250"/>
      <c r="AI132" s="250"/>
      <c r="AJ132" s="350"/>
      <c r="AK132" s="483" t="s">
        <v>142</v>
      </c>
      <c r="AL132" s="484"/>
      <c r="AM132" s="484"/>
      <c r="AN132" s="484"/>
      <c r="AO132" s="465"/>
      <c r="AP132" s="460"/>
      <c r="AQ132" s="460"/>
      <c r="AR132" s="460"/>
      <c r="AS132" s="460"/>
      <c r="AT132" s="460"/>
      <c r="AU132" s="460"/>
      <c r="AV132" s="460"/>
      <c r="AW132" s="460"/>
      <c r="AX132" s="460"/>
      <c r="AY132" s="460"/>
      <c r="AZ132" s="460"/>
      <c r="BA132" s="461"/>
      <c r="BB132" s="485"/>
      <c r="BC132" s="486"/>
      <c r="BD132" s="486"/>
      <c r="BE132" s="486"/>
      <c r="BF132" s="487"/>
      <c r="BG132" s="485"/>
      <c r="BH132" s="494"/>
      <c r="BI132" s="494"/>
      <c r="BJ132" s="495"/>
      <c r="BK132" s="465"/>
      <c r="BL132" s="460"/>
      <c r="BM132" s="460"/>
      <c r="BN132" s="460"/>
      <c r="BO132" s="460"/>
      <c r="BP132" s="460"/>
      <c r="BQ132" s="460"/>
      <c r="BR132" s="460"/>
      <c r="BS132" s="460"/>
      <c r="BT132" s="460"/>
      <c r="BU132" s="460"/>
      <c r="BV132" s="460"/>
      <c r="BW132" s="461"/>
      <c r="BX132" s="497"/>
      <c r="BY132" s="498"/>
      <c r="BZ132" s="498"/>
      <c r="CA132" s="498"/>
      <c r="CB132" s="499"/>
      <c r="CC132" s="880"/>
      <c r="CD132" s="881"/>
      <c r="CE132" s="881"/>
      <c r="CF132" s="882"/>
      <c r="CG132" s="434" t="s">
        <v>140</v>
      </c>
      <c r="CH132" s="435"/>
      <c r="CI132" s="883"/>
      <c r="CJ132" s="884"/>
      <c r="CK132" s="885"/>
      <c r="CL132" s="725"/>
      <c r="CM132" s="667"/>
      <c r="CN132" s="667"/>
      <c r="CO132" s="667"/>
      <c r="CP132" s="667"/>
      <c r="CQ132" s="667"/>
      <c r="CR132" s="667"/>
      <c r="CS132" s="192" t="s">
        <v>141</v>
      </c>
      <c r="CT132" s="192"/>
      <c r="CU132" s="192"/>
      <c r="CV132" s="192"/>
      <c r="CW132" s="365"/>
      <c r="CX132" s="250"/>
      <c r="CY132" s="250"/>
      <c r="CZ132" s="250"/>
      <c r="DA132" s="250"/>
      <c r="DB132" s="261"/>
      <c r="DC132" s="1124"/>
      <c r="DD132" s="1125"/>
      <c r="DE132" s="1125"/>
      <c r="DF132" s="329"/>
      <c r="DG132" s="249" t="s">
        <v>141</v>
      </c>
      <c r="DH132" s="1144"/>
      <c r="DI132" s="1145"/>
      <c r="DJ132" s="1145"/>
      <c r="DK132" s="1145"/>
      <c r="DL132" s="1145"/>
      <c r="DM132" s="253" t="s">
        <v>69</v>
      </c>
      <c r="DS132" s="295">
        <f t="shared" si="2"/>
        <v>0</v>
      </c>
    </row>
    <row r="133" spans="3:126" ht="12.95" customHeight="1">
      <c r="C133" s="581"/>
      <c r="D133" s="582"/>
      <c r="E133" s="660" t="s">
        <v>227</v>
      </c>
      <c r="F133" s="661"/>
      <c r="G133" s="661"/>
      <c r="H133" s="661"/>
      <c r="I133" s="662"/>
      <c r="J133" s="593">
        <f>S133+CL133+CL134+'２枚目'!DT107+'3枚目'!DT107+'4枚目'!DT107+'5枚目'!DT107</f>
        <v>0</v>
      </c>
      <c r="K133" s="594"/>
      <c r="L133" s="594"/>
      <c r="M133" s="594"/>
      <c r="N133" s="119"/>
      <c r="O133" s="119"/>
      <c r="P133" s="302"/>
      <c r="Q133" s="303"/>
      <c r="R133" s="304"/>
      <c r="S133" s="243"/>
      <c r="T133" s="243"/>
      <c r="U133" s="243"/>
      <c r="V133" s="243"/>
      <c r="W133" s="243"/>
      <c r="X133" s="366"/>
      <c r="Y133" s="243"/>
      <c r="Z133" s="243"/>
      <c r="AA133" s="243"/>
      <c r="AB133" s="355"/>
      <c r="AC133" s="243"/>
      <c r="AD133" s="243"/>
      <c r="AE133" s="243"/>
      <c r="AF133" s="244"/>
      <c r="AG133" s="243"/>
      <c r="AH133" s="243"/>
      <c r="AI133" s="243"/>
      <c r="AJ133" s="245"/>
      <c r="AK133" s="478" t="s">
        <v>139</v>
      </c>
      <c r="AL133" s="479"/>
      <c r="AM133" s="479"/>
      <c r="AN133" s="479"/>
      <c r="AO133" s="466"/>
      <c r="AP133" s="463"/>
      <c r="AQ133" s="463"/>
      <c r="AR133" s="463"/>
      <c r="AS133" s="463"/>
      <c r="AT133" s="463"/>
      <c r="AU133" s="463"/>
      <c r="AV133" s="463"/>
      <c r="AW133" s="463"/>
      <c r="AX133" s="463"/>
      <c r="AY133" s="463"/>
      <c r="AZ133" s="463"/>
      <c r="BA133" s="464"/>
      <c r="BB133" s="480"/>
      <c r="BC133" s="481"/>
      <c r="BD133" s="481"/>
      <c r="BE133" s="481"/>
      <c r="BF133" s="482"/>
      <c r="BG133" s="480"/>
      <c r="BH133" s="503"/>
      <c r="BI133" s="503"/>
      <c r="BJ133" s="504"/>
      <c r="BK133" s="466"/>
      <c r="BL133" s="463"/>
      <c r="BM133" s="463"/>
      <c r="BN133" s="463"/>
      <c r="BO133" s="463"/>
      <c r="BP133" s="463"/>
      <c r="BQ133" s="463"/>
      <c r="BR133" s="463"/>
      <c r="BS133" s="463"/>
      <c r="BT133" s="463"/>
      <c r="BU133" s="463"/>
      <c r="BV133" s="463"/>
      <c r="BW133" s="464"/>
      <c r="BX133" s="500"/>
      <c r="BY133" s="501"/>
      <c r="BZ133" s="501"/>
      <c r="CA133" s="501"/>
      <c r="CB133" s="502"/>
      <c r="CC133" s="726"/>
      <c r="CD133" s="727"/>
      <c r="CE133" s="727"/>
      <c r="CF133" s="728"/>
      <c r="CG133" s="429" t="s">
        <v>140</v>
      </c>
      <c r="CH133" s="240"/>
      <c r="CI133" s="729"/>
      <c r="CJ133" s="730"/>
      <c r="CK133" s="731"/>
      <c r="CL133" s="732"/>
      <c r="CM133" s="733"/>
      <c r="CN133" s="733"/>
      <c r="CO133" s="733"/>
      <c r="CP133" s="733"/>
      <c r="CQ133" s="733"/>
      <c r="CR133" s="733"/>
      <c r="CS133" s="328" t="s">
        <v>141</v>
      </c>
      <c r="CT133" s="328"/>
      <c r="CU133" s="119"/>
      <c r="CV133" s="119"/>
      <c r="CW133" s="366"/>
      <c r="CX133" s="243"/>
      <c r="CY133" s="243"/>
      <c r="CZ133" s="243"/>
      <c r="DA133" s="243"/>
      <c r="DB133" s="263"/>
      <c r="DC133" s="1124">
        <f>DS133+DS134+'２枚目'!DT108+'3枚目'!DT108+'4枚目'!DT108+'5枚目'!DT108</f>
        <v>0</v>
      </c>
      <c r="DD133" s="1125"/>
      <c r="DE133" s="1125"/>
      <c r="DF133" s="119"/>
      <c r="DG133" s="246"/>
      <c r="DH133" s="1142">
        <f t="shared" ref="DH133" si="7">IFERROR((DT133+DC133)*100/J133,0)</f>
        <v>0</v>
      </c>
      <c r="DI133" s="1143"/>
      <c r="DJ133" s="1143"/>
      <c r="DK133" s="1143"/>
      <c r="DL133" s="1143"/>
      <c r="DM133" s="247"/>
      <c r="DS133" s="295">
        <f t="shared" si="2"/>
        <v>0</v>
      </c>
      <c r="DT133" s="295">
        <f>S133+'２枚目'!DU107+'3枚目'!DU107+'4枚目'!DU107+'5枚目'!DU107</f>
        <v>0</v>
      </c>
    </row>
    <row r="134" spans="3:126" ht="12.95" customHeight="1">
      <c r="C134" s="581"/>
      <c r="D134" s="582"/>
      <c r="E134" s="663"/>
      <c r="F134" s="664"/>
      <c r="G134" s="664"/>
      <c r="H134" s="664"/>
      <c r="I134" s="665"/>
      <c r="J134" s="593"/>
      <c r="K134" s="594"/>
      <c r="L134" s="594"/>
      <c r="M134" s="594"/>
      <c r="N134" s="301"/>
      <c r="O134" s="248" t="s">
        <v>141</v>
      </c>
      <c r="P134" s="356"/>
      <c r="Q134" s="357"/>
      <c r="R134" s="358"/>
      <c r="S134" s="250"/>
      <c r="T134" s="250"/>
      <c r="U134" s="250"/>
      <c r="V134" s="250"/>
      <c r="W134" s="250"/>
      <c r="X134" s="365"/>
      <c r="Y134" s="250"/>
      <c r="Z134" s="250"/>
      <c r="AA134" s="250"/>
      <c r="AB134" s="348"/>
      <c r="AC134" s="250"/>
      <c r="AD134" s="250"/>
      <c r="AE134" s="250"/>
      <c r="AF134" s="349"/>
      <c r="AG134" s="250"/>
      <c r="AH134" s="250"/>
      <c r="AI134" s="250"/>
      <c r="AJ134" s="367"/>
      <c r="AK134" s="483" t="s">
        <v>142</v>
      </c>
      <c r="AL134" s="484"/>
      <c r="AM134" s="484"/>
      <c r="AN134" s="484"/>
      <c r="AO134" s="465"/>
      <c r="AP134" s="460"/>
      <c r="AQ134" s="460"/>
      <c r="AR134" s="460"/>
      <c r="AS134" s="460"/>
      <c r="AT134" s="460"/>
      <c r="AU134" s="460"/>
      <c r="AV134" s="460"/>
      <c r="AW134" s="460"/>
      <c r="AX134" s="460"/>
      <c r="AY134" s="460"/>
      <c r="AZ134" s="460"/>
      <c r="BA134" s="461"/>
      <c r="BB134" s="485"/>
      <c r="BC134" s="486"/>
      <c r="BD134" s="486"/>
      <c r="BE134" s="486"/>
      <c r="BF134" s="487"/>
      <c r="BG134" s="485"/>
      <c r="BH134" s="494"/>
      <c r="BI134" s="494"/>
      <c r="BJ134" s="495"/>
      <c r="BK134" s="465"/>
      <c r="BL134" s="460"/>
      <c r="BM134" s="460"/>
      <c r="BN134" s="460"/>
      <c r="BO134" s="460"/>
      <c r="BP134" s="460"/>
      <c r="BQ134" s="460"/>
      <c r="BR134" s="460"/>
      <c r="BS134" s="460"/>
      <c r="BT134" s="460"/>
      <c r="BU134" s="460"/>
      <c r="BV134" s="460"/>
      <c r="BW134" s="461"/>
      <c r="BX134" s="497"/>
      <c r="BY134" s="498"/>
      <c r="BZ134" s="498"/>
      <c r="CA134" s="498"/>
      <c r="CB134" s="499"/>
      <c r="CC134" s="880"/>
      <c r="CD134" s="881"/>
      <c r="CE134" s="881"/>
      <c r="CF134" s="882"/>
      <c r="CG134" s="434" t="s">
        <v>140</v>
      </c>
      <c r="CH134" s="435"/>
      <c r="CI134" s="883"/>
      <c r="CJ134" s="884"/>
      <c r="CK134" s="885"/>
      <c r="CL134" s="725"/>
      <c r="CM134" s="667"/>
      <c r="CN134" s="667"/>
      <c r="CO134" s="667"/>
      <c r="CP134" s="667"/>
      <c r="CQ134" s="667"/>
      <c r="CR134" s="667"/>
      <c r="CS134" s="192" t="s">
        <v>141</v>
      </c>
      <c r="CT134" s="192"/>
      <c r="CU134" s="192"/>
      <c r="CV134" s="192"/>
      <c r="CW134" s="365"/>
      <c r="CX134" s="250"/>
      <c r="CY134" s="250"/>
      <c r="CZ134" s="250"/>
      <c r="DA134" s="250"/>
      <c r="DB134" s="261"/>
      <c r="DC134" s="1124"/>
      <c r="DD134" s="1125"/>
      <c r="DE134" s="1125"/>
      <c r="DF134" s="329"/>
      <c r="DG134" s="249" t="s">
        <v>141</v>
      </c>
      <c r="DH134" s="1144"/>
      <c r="DI134" s="1145"/>
      <c r="DJ134" s="1145"/>
      <c r="DK134" s="1145"/>
      <c r="DL134" s="1145"/>
      <c r="DM134" s="253" t="s">
        <v>69</v>
      </c>
      <c r="DS134" s="295">
        <f t="shared" si="2"/>
        <v>0</v>
      </c>
    </row>
    <row r="135" spans="3:126" ht="12.95" customHeight="1">
      <c r="C135" s="581"/>
      <c r="D135" s="582"/>
      <c r="E135" s="640" t="s">
        <v>228</v>
      </c>
      <c r="F135" s="641"/>
      <c r="G135" s="641"/>
      <c r="H135" s="641"/>
      <c r="I135" s="642"/>
      <c r="J135" s="593">
        <f>S135+CL135+CL136+'２枚目'!DT109+'3枚目'!DT109+'4枚目'!DT109+'5枚目'!DT109</f>
        <v>0</v>
      </c>
      <c r="K135" s="594"/>
      <c r="L135" s="594"/>
      <c r="M135" s="594"/>
      <c r="N135" s="119"/>
      <c r="O135" s="119"/>
      <c r="P135" s="302"/>
      <c r="Q135" s="303"/>
      <c r="R135" s="304"/>
      <c r="S135" s="243"/>
      <c r="T135" s="243"/>
      <c r="U135" s="243"/>
      <c r="V135" s="243"/>
      <c r="W135" s="243"/>
      <c r="X135" s="366"/>
      <c r="Y135" s="243"/>
      <c r="Z135" s="243"/>
      <c r="AA135" s="243"/>
      <c r="AB135" s="355"/>
      <c r="AC135" s="243"/>
      <c r="AD135" s="243"/>
      <c r="AE135" s="243"/>
      <c r="AF135" s="244"/>
      <c r="AG135" s="243"/>
      <c r="AH135" s="243"/>
      <c r="AI135" s="243"/>
      <c r="AJ135" s="245"/>
      <c r="AK135" s="595" t="s">
        <v>139</v>
      </c>
      <c r="AL135" s="596"/>
      <c r="AM135" s="596"/>
      <c r="AN135" s="596"/>
      <c r="AO135" s="466"/>
      <c r="AP135" s="463"/>
      <c r="AQ135" s="463"/>
      <c r="AR135" s="463"/>
      <c r="AS135" s="463"/>
      <c r="AT135" s="463"/>
      <c r="AU135" s="463"/>
      <c r="AV135" s="463"/>
      <c r="AW135" s="463"/>
      <c r="AX135" s="463"/>
      <c r="AY135" s="463"/>
      <c r="AZ135" s="463"/>
      <c r="BA135" s="464"/>
      <c r="BB135" s="480"/>
      <c r="BC135" s="481"/>
      <c r="BD135" s="481"/>
      <c r="BE135" s="481"/>
      <c r="BF135" s="482"/>
      <c r="BG135" s="480"/>
      <c r="BH135" s="503"/>
      <c r="BI135" s="503"/>
      <c r="BJ135" s="504"/>
      <c r="BK135" s="466"/>
      <c r="BL135" s="463"/>
      <c r="BM135" s="463"/>
      <c r="BN135" s="463"/>
      <c r="BO135" s="463"/>
      <c r="BP135" s="463"/>
      <c r="BQ135" s="463"/>
      <c r="BR135" s="463"/>
      <c r="BS135" s="463"/>
      <c r="BT135" s="463"/>
      <c r="BU135" s="463"/>
      <c r="BV135" s="463"/>
      <c r="BW135" s="464"/>
      <c r="BX135" s="500"/>
      <c r="BY135" s="501"/>
      <c r="BZ135" s="501"/>
      <c r="CA135" s="501"/>
      <c r="CB135" s="502"/>
      <c r="CC135" s="726"/>
      <c r="CD135" s="727"/>
      <c r="CE135" s="727"/>
      <c r="CF135" s="728"/>
      <c r="CG135" s="432" t="s">
        <v>140</v>
      </c>
      <c r="CH135" s="433"/>
      <c r="CI135" s="729"/>
      <c r="CJ135" s="730"/>
      <c r="CK135" s="731"/>
      <c r="CL135" s="732"/>
      <c r="CM135" s="733"/>
      <c r="CN135" s="733"/>
      <c r="CO135" s="733"/>
      <c r="CP135" s="733"/>
      <c r="CQ135" s="733"/>
      <c r="CR135" s="733"/>
      <c r="CS135" s="328" t="s">
        <v>141</v>
      </c>
      <c r="CT135" s="328"/>
      <c r="CU135" s="328"/>
      <c r="CV135" s="328"/>
      <c r="CW135" s="362"/>
      <c r="CX135" s="255"/>
      <c r="CY135" s="255"/>
      <c r="CZ135" s="255"/>
      <c r="DA135" s="255"/>
      <c r="DB135" s="260"/>
      <c r="DC135" s="1124">
        <f>DS135+DS136+'２枚目'!DT110+'3枚目'!DT110+'4枚目'!DT110+'5枚目'!DT110</f>
        <v>0</v>
      </c>
      <c r="DD135" s="1125"/>
      <c r="DE135" s="1125"/>
      <c r="DF135" s="328"/>
      <c r="DG135" s="270"/>
      <c r="DH135" s="1142">
        <f t="shared" ref="DH135" si="8">IFERROR((DT135+DC135)*100/J135,0)</f>
        <v>0</v>
      </c>
      <c r="DI135" s="1143"/>
      <c r="DJ135" s="1143"/>
      <c r="DK135" s="1143"/>
      <c r="DL135" s="1143"/>
      <c r="DM135" s="257"/>
      <c r="DS135" s="295">
        <f t="shared" si="2"/>
        <v>0</v>
      </c>
      <c r="DT135" s="295">
        <f>S135+'２枚目'!DU109+'3枚目'!DU109+'4枚目'!DU109+'5枚目'!DU109</f>
        <v>0</v>
      </c>
    </row>
    <row r="136" spans="3:126" ht="12.95" customHeight="1">
      <c r="C136" s="581"/>
      <c r="D136" s="582"/>
      <c r="E136" s="657"/>
      <c r="F136" s="658"/>
      <c r="G136" s="658"/>
      <c r="H136" s="658"/>
      <c r="I136" s="659"/>
      <c r="J136" s="593"/>
      <c r="K136" s="594"/>
      <c r="L136" s="594"/>
      <c r="M136" s="594"/>
      <c r="N136" s="301"/>
      <c r="O136" s="248" t="s">
        <v>141</v>
      </c>
      <c r="P136" s="356"/>
      <c r="Q136" s="357"/>
      <c r="R136" s="358"/>
      <c r="S136" s="250"/>
      <c r="T136" s="250"/>
      <c r="U136" s="250"/>
      <c r="V136" s="250"/>
      <c r="W136" s="364"/>
      <c r="X136" s="365"/>
      <c r="Y136" s="250"/>
      <c r="Z136" s="250"/>
      <c r="AA136" s="250"/>
      <c r="AB136" s="261"/>
      <c r="AC136" s="250"/>
      <c r="AD136" s="250"/>
      <c r="AE136" s="250"/>
      <c r="AF136" s="349"/>
      <c r="AG136" s="250"/>
      <c r="AH136" s="250"/>
      <c r="AI136" s="250"/>
      <c r="AJ136" s="350"/>
      <c r="AK136" s="483" t="s">
        <v>142</v>
      </c>
      <c r="AL136" s="484"/>
      <c r="AM136" s="484"/>
      <c r="AN136" s="484"/>
      <c r="AO136" s="465"/>
      <c r="AP136" s="460"/>
      <c r="AQ136" s="460"/>
      <c r="AR136" s="460"/>
      <c r="AS136" s="460"/>
      <c r="AT136" s="460"/>
      <c r="AU136" s="460"/>
      <c r="AV136" s="460"/>
      <c r="AW136" s="460"/>
      <c r="AX136" s="460"/>
      <c r="AY136" s="460"/>
      <c r="AZ136" s="460"/>
      <c r="BA136" s="461"/>
      <c r="BB136" s="485"/>
      <c r="BC136" s="486"/>
      <c r="BD136" s="486"/>
      <c r="BE136" s="486"/>
      <c r="BF136" s="487"/>
      <c r="BG136" s="485"/>
      <c r="BH136" s="494"/>
      <c r="BI136" s="494"/>
      <c r="BJ136" s="495"/>
      <c r="BK136" s="465"/>
      <c r="BL136" s="460"/>
      <c r="BM136" s="460"/>
      <c r="BN136" s="460"/>
      <c r="BO136" s="460"/>
      <c r="BP136" s="460"/>
      <c r="BQ136" s="460"/>
      <c r="BR136" s="460"/>
      <c r="BS136" s="460"/>
      <c r="BT136" s="460"/>
      <c r="BU136" s="460"/>
      <c r="BV136" s="460"/>
      <c r="BW136" s="461"/>
      <c r="BX136" s="497"/>
      <c r="BY136" s="498"/>
      <c r="BZ136" s="498"/>
      <c r="CA136" s="498"/>
      <c r="CB136" s="499"/>
      <c r="CC136" s="880"/>
      <c r="CD136" s="881"/>
      <c r="CE136" s="881"/>
      <c r="CF136" s="882"/>
      <c r="CG136" s="434" t="s">
        <v>140</v>
      </c>
      <c r="CH136" s="435"/>
      <c r="CI136" s="883"/>
      <c r="CJ136" s="884"/>
      <c r="CK136" s="885"/>
      <c r="CL136" s="725"/>
      <c r="CM136" s="667"/>
      <c r="CN136" s="667"/>
      <c r="CO136" s="667"/>
      <c r="CP136" s="667"/>
      <c r="CQ136" s="667"/>
      <c r="CR136" s="667"/>
      <c r="CS136" s="192" t="s">
        <v>141</v>
      </c>
      <c r="CT136" s="192"/>
      <c r="CU136" s="192"/>
      <c r="CV136" s="192"/>
      <c r="CW136" s="365"/>
      <c r="CX136" s="250"/>
      <c r="CY136" s="250"/>
      <c r="CZ136" s="250"/>
      <c r="DA136" s="250"/>
      <c r="DB136" s="261"/>
      <c r="DC136" s="1124"/>
      <c r="DD136" s="1125"/>
      <c r="DE136" s="1125"/>
      <c r="DF136" s="329"/>
      <c r="DG136" s="249" t="s">
        <v>141</v>
      </c>
      <c r="DH136" s="1144"/>
      <c r="DI136" s="1145"/>
      <c r="DJ136" s="1145"/>
      <c r="DK136" s="1145"/>
      <c r="DL136" s="1145"/>
      <c r="DM136" s="253" t="s">
        <v>69</v>
      </c>
      <c r="DS136" s="295">
        <f t="shared" si="2"/>
        <v>0</v>
      </c>
    </row>
    <row r="137" spans="3:126" ht="12.95" customHeight="1">
      <c r="C137" s="581"/>
      <c r="D137" s="582"/>
      <c r="E137" s="509" t="s">
        <v>229</v>
      </c>
      <c r="F137" s="505"/>
      <c r="G137" s="505"/>
      <c r="H137" s="505"/>
      <c r="I137" s="510"/>
      <c r="J137" s="593">
        <f>S137+CL137+CL138+'２枚目'!DT111+'3枚目'!DT111+'4枚目'!DT111+'5枚目'!DT111</f>
        <v>0</v>
      </c>
      <c r="K137" s="594"/>
      <c r="L137" s="594"/>
      <c r="M137" s="594"/>
      <c r="N137" s="119"/>
      <c r="O137" s="119"/>
      <c r="P137" s="302"/>
      <c r="Q137" s="303"/>
      <c r="R137" s="304"/>
      <c r="S137" s="243"/>
      <c r="T137" s="243"/>
      <c r="U137" s="243"/>
      <c r="V137" s="243"/>
      <c r="W137" s="243"/>
      <c r="X137" s="366"/>
      <c r="Y137" s="243"/>
      <c r="Z137" s="243"/>
      <c r="AA137" s="243"/>
      <c r="AB137" s="355"/>
      <c r="AC137" s="243"/>
      <c r="AD137" s="243"/>
      <c r="AE137" s="243"/>
      <c r="AF137" s="244"/>
      <c r="AG137" s="243"/>
      <c r="AH137" s="243"/>
      <c r="AI137" s="243"/>
      <c r="AJ137" s="245"/>
      <c r="AK137" s="595" t="s">
        <v>139</v>
      </c>
      <c r="AL137" s="596"/>
      <c r="AM137" s="596"/>
      <c r="AN137" s="596"/>
      <c r="AO137" s="466"/>
      <c r="AP137" s="463"/>
      <c r="AQ137" s="463"/>
      <c r="AR137" s="463"/>
      <c r="AS137" s="463"/>
      <c r="AT137" s="463"/>
      <c r="AU137" s="463"/>
      <c r="AV137" s="463"/>
      <c r="AW137" s="463"/>
      <c r="AX137" s="463"/>
      <c r="AY137" s="463"/>
      <c r="AZ137" s="463"/>
      <c r="BA137" s="464"/>
      <c r="BB137" s="480"/>
      <c r="BC137" s="481"/>
      <c r="BD137" s="481"/>
      <c r="BE137" s="481"/>
      <c r="BF137" s="482"/>
      <c r="BG137" s="480"/>
      <c r="BH137" s="503"/>
      <c r="BI137" s="503"/>
      <c r="BJ137" s="504"/>
      <c r="BK137" s="466"/>
      <c r="BL137" s="463"/>
      <c r="BM137" s="463"/>
      <c r="BN137" s="463"/>
      <c r="BO137" s="463"/>
      <c r="BP137" s="463"/>
      <c r="BQ137" s="463"/>
      <c r="BR137" s="463"/>
      <c r="BS137" s="463"/>
      <c r="BT137" s="463"/>
      <c r="BU137" s="463"/>
      <c r="BV137" s="463"/>
      <c r="BW137" s="464"/>
      <c r="BX137" s="500"/>
      <c r="BY137" s="501"/>
      <c r="BZ137" s="501"/>
      <c r="CA137" s="501"/>
      <c r="CB137" s="502"/>
      <c r="CC137" s="726"/>
      <c r="CD137" s="727"/>
      <c r="CE137" s="727"/>
      <c r="CF137" s="728"/>
      <c r="CG137" s="432" t="s">
        <v>140</v>
      </c>
      <c r="CH137" s="433"/>
      <c r="CI137" s="729"/>
      <c r="CJ137" s="730"/>
      <c r="CK137" s="731"/>
      <c r="CL137" s="732"/>
      <c r="CM137" s="733"/>
      <c r="CN137" s="733"/>
      <c r="CO137" s="733"/>
      <c r="CP137" s="733"/>
      <c r="CQ137" s="733"/>
      <c r="CR137" s="733"/>
      <c r="CS137" s="328" t="s">
        <v>141</v>
      </c>
      <c r="CT137" s="328"/>
      <c r="CU137" s="328"/>
      <c r="CV137" s="328"/>
      <c r="CW137" s="362"/>
      <c r="CX137" s="255"/>
      <c r="CY137" s="255"/>
      <c r="CZ137" s="255"/>
      <c r="DA137" s="255"/>
      <c r="DB137" s="260"/>
      <c r="DC137" s="1124">
        <f>DS137+DS138+'２枚目'!DT112+'3枚目'!DT112+'4枚目'!DT112+'5枚目'!DT112</f>
        <v>0</v>
      </c>
      <c r="DD137" s="1125"/>
      <c r="DE137" s="1125"/>
      <c r="DF137" s="328"/>
      <c r="DG137" s="270"/>
      <c r="DH137" s="1142">
        <f t="shared" ref="DH137" si="9">IFERROR((DT137+DC137)*100/J137,0)</f>
        <v>0</v>
      </c>
      <c r="DI137" s="1143"/>
      <c r="DJ137" s="1143"/>
      <c r="DK137" s="1143"/>
      <c r="DL137" s="1143"/>
      <c r="DM137" s="257"/>
      <c r="DS137" s="295">
        <f t="shared" si="2"/>
        <v>0</v>
      </c>
      <c r="DT137" s="295">
        <f>S137+'２枚目'!DU111+'3枚目'!DU111+'4枚目'!DU111+'5枚目'!DU111</f>
        <v>0</v>
      </c>
    </row>
    <row r="138" spans="3:126" ht="12.95" customHeight="1">
      <c r="C138" s="581"/>
      <c r="D138" s="582"/>
      <c r="E138" s="511"/>
      <c r="F138" s="506"/>
      <c r="G138" s="506"/>
      <c r="H138" s="506"/>
      <c r="I138" s="512"/>
      <c r="J138" s="593"/>
      <c r="K138" s="594"/>
      <c r="L138" s="594"/>
      <c r="M138" s="594"/>
      <c r="N138" s="301"/>
      <c r="O138" s="248" t="s">
        <v>141</v>
      </c>
      <c r="P138" s="356"/>
      <c r="Q138" s="357"/>
      <c r="R138" s="358"/>
      <c r="S138" s="250"/>
      <c r="T138" s="250"/>
      <c r="U138" s="250"/>
      <c r="V138" s="250"/>
      <c r="W138" s="250"/>
      <c r="X138" s="365"/>
      <c r="Y138" s="250"/>
      <c r="Z138" s="250"/>
      <c r="AA138" s="250"/>
      <c r="AB138" s="348"/>
      <c r="AC138" s="250"/>
      <c r="AD138" s="250"/>
      <c r="AE138" s="250"/>
      <c r="AF138" s="349"/>
      <c r="AG138" s="250"/>
      <c r="AH138" s="250"/>
      <c r="AI138" s="250"/>
      <c r="AJ138" s="367"/>
      <c r="AK138" s="483" t="s">
        <v>142</v>
      </c>
      <c r="AL138" s="484"/>
      <c r="AM138" s="484"/>
      <c r="AN138" s="484"/>
      <c r="AO138" s="465"/>
      <c r="AP138" s="460"/>
      <c r="AQ138" s="460"/>
      <c r="AR138" s="460"/>
      <c r="AS138" s="460"/>
      <c r="AT138" s="460"/>
      <c r="AU138" s="460"/>
      <c r="AV138" s="460"/>
      <c r="AW138" s="460"/>
      <c r="AX138" s="460"/>
      <c r="AY138" s="460"/>
      <c r="AZ138" s="460"/>
      <c r="BA138" s="461"/>
      <c r="BB138" s="485"/>
      <c r="BC138" s="486"/>
      <c r="BD138" s="486"/>
      <c r="BE138" s="486"/>
      <c r="BF138" s="487"/>
      <c r="BG138" s="485"/>
      <c r="BH138" s="494"/>
      <c r="BI138" s="494"/>
      <c r="BJ138" s="495"/>
      <c r="BK138" s="465"/>
      <c r="BL138" s="460"/>
      <c r="BM138" s="460"/>
      <c r="BN138" s="460"/>
      <c r="BO138" s="460"/>
      <c r="BP138" s="460"/>
      <c r="BQ138" s="460"/>
      <c r="BR138" s="460"/>
      <c r="BS138" s="460"/>
      <c r="BT138" s="460"/>
      <c r="BU138" s="460"/>
      <c r="BV138" s="460"/>
      <c r="BW138" s="461"/>
      <c r="BX138" s="497"/>
      <c r="BY138" s="498"/>
      <c r="BZ138" s="498"/>
      <c r="CA138" s="498"/>
      <c r="CB138" s="499"/>
      <c r="CC138" s="880"/>
      <c r="CD138" s="881"/>
      <c r="CE138" s="881"/>
      <c r="CF138" s="882"/>
      <c r="CG138" s="434" t="s">
        <v>140</v>
      </c>
      <c r="CH138" s="435"/>
      <c r="CI138" s="883"/>
      <c r="CJ138" s="884"/>
      <c r="CK138" s="885"/>
      <c r="CL138" s="725"/>
      <c r="CM138" s="667"/>
      <c r="CN138" s="667"/>
      <c r="CO138" s="667"/>
      <c r="CP138" s="667"/>
      <c r="CQ138" s="667"/>
      <c r="CR138" s="667"/>
      <c r="CS138" s="192" t="s">
        <v>141</v>
      </c>
      <c r="CT138" s="192"/>
      <c r="CU138" s="192"/>
      <c r="CV138" s="192"/>
      <c r="CW138" s="365"/>
      <c r="CX138" s="250"/>
      <c r="CY138" s="250"/>
      <c r="CZ138" s="250"/>
      <c r="DA138" s="250"/>
      <c r="DB138" s="261"/>
      <c r="DC138" s="1124"/>
      <c r="DD138" s="1125"/>
      <c r="DE138" s="1125"/>
      <c r="DF138" s="329"/>
      <c r="DG138" s="249" t="s">
        <v>141</v>
      </c>
      <c r="DH138" s="1144"/>
      <c r="DI138" s="1145"/>
      <c r="DJ138" s="1145"/>
      <c r="DK138" s="1145"/>
      <c r="DL138" s="1145"/>
      <c r="DM138" s="253" t="s">
        <v>69</v>
      </c>
      <c r="DS138" s="295">
        <f t="shared" si="2"/>
        <v>0</v>
      </c>
    </row>
    <row r="139" spans="3:126" ht="12.95" customHeight="1">
      <c r="C139" s="581"/>
      <c r="D139" s="582"/>
      <c r="E139" s="509" t="s">
        <v>230</v>
      </c>
      <c r="F139" s="505"/>
      <c r="G139" s="505"/>
      <c r="H139" s="505"/>
      <c r="I139" s="510"/>
      <c r="J139" s="593">
        <f>S139+CL139+CL140+'２枚目'!DT113+'3枚目'!DT113+'4枚目'!DT113+'5枚目'!DT113</f>
        <v>0</v>
      </c>
      <c r="K139" s="594"/>
      <c r="L139" s="594"/>
      <c r="M139" s="594"/>
      <c r="N139" s="300"/>
      <c r="O139" s="300"/>
      <c r="P139" s="359"/>
      <c r="Q139" s="360"/>
      <c r="R139" s="361"/>
      <c r="S139" s="255"/>
      <c r="T139" s="255"/>
      <c r="U139" s="255"/>
      <c r="V139" s="255"/>
      <c r="W139" s="255"/>
      <c r="X139" s="362"/>
      <c r="Y139" s="255"/>
      <c r="Z139" s="255"/>
      <c r="AA139" s="255"/>
      <c r="AB139" s="256"/>
      <c r="AC139" s="254"/>
      <c r="AD139" s="254"/>
      <c r="AE139" s="254"/>
      <c r="AF139" s="351"/>
      <c r="AG139" s="254"/>
      <c r="AH139" s="254"/>
      <c r="AI139" s="254"/>
      <c r="AJ139" s="352"/>
      <c r="AK139" s="595" t="s">
        <v>139</v>
      </c>
      <c r="AL139" s="596"/>
      <c r="AM139" s="596"/>
      <c r="AN139" s="596"/>
      <c r="AO139" s="466"/>
      <c r="AP139" s="463"/>
      <c r="AQ139" s="463"/>
      <c r="AR139" s="463"/>
      <c r="AS139" s="463"/>
      <c r="AT139" s="463"/>
      <c r="AU139" s="463"/>
      <c r="AV139" s="463"/>
      <c r="AW139" s="463"/>
      <c r="AX139" s="463"/>
      <c r="AY139" s="463"/>
      <c r="AZ139" s="463"/>
      <c r="BA139" s="464"/>
      <c r="BB139" s="480"/>
      <c r="BC139" s="481"/>
      <c r="BD139" s="481"/>
      <c r="BE139" s="481"/>
      <c r="BF139" s="482"/>
      <c r="BG139" s="480"/>
      <c r="BH139" s="503"/>
      <c r="BI139" s="503"/>
      <c r="BJ139" s="504"/>
      <c r="BK139" s="466"/>
      <c r="BL139" s="463"/>
      <c r="BM139" s="463"/>
      <c r="BN139" s="463"/>
      <c r="BO139" s="463"/>
      <c r="BP139" s="463"/>
      <c r="BQ139" s="463"/>
      <c r="BR139" s="463"/>
      <c r="BS139" s="463"/>
      <c r="BT139" s="463"/>
      <c r="BU139" s="463"/>
      <c r="BV139" s="463"/>
      <c r="BW139" s="464"/>
      <c r="BX139" s="500"/>
      <c r="BY139" s="501"/>
      <c r="BZ139" s="501"/>
      <c r="CA139" s="501"/>
      <c r="CB139" s="502"/>
      <c r="CC139" s="726"/>
      <c r="CD139" s="727"/>
      <c r="CE139" s="727"/>
      <c r="CF139" s="728"/>
      <c r="CG139" s="432" t="s">
        <v>140</v>
      </c>
      <c r="CH139" s="433"/>
      <c r="CI139" s="729"/>
      <c r="CJ139" s="730"/>
      <c r="CK139" s="731"/>
      <c r="CL139" s="732"/>
      <c r="CM139" s="733"/>
      <c r="CN139" s="733"/>
      <c r="CO139" s="733"/>
      <c r="CP139" s="733"/>
      <c r="CQ139" s="733"/>
      <c r="CR139" s="733"/>
      <c r="CS139" s="236" t="s">
        <v>141</v>
      </c>
      <c r="CT139" s="236"/>
      <c r="CU139" s="236"/>
      <c r="CV139" s="235"/>
      <c r="CW139" s="362"/>
      <c r="CX139" s="255"/>
      <c r="CY139" s="255"/>
      <c r="CZ139" s="255"/>
      <c r="DA139" s="255"/>
      <c r="DB139" s="260"/>
      <c r="DC139" s="1124">
        <f>DS139+DS140+'２枚目'!DT114+'3枚目'!DT114+'4枚目'!DT114+'5枚目'!DT114</f>
        <v>0</v>
      </c>
      <c r="DD139" s="1125"/>
      <c r="DE139" s="1125"/>
      <c r="DF139" s="328"/>
      <c r="DG139" s="270"/>
      <c r="DH139" s="1142">
        <f t="shared" ref="DH139" si="10">IFERROR((DT139+DC139)*100/J139,0)</f>
        <v>0</v>
      </c>
      <c r="DI139" s="1143"/>
      <c r="DJ139" s="1143"/>
      <c r="DK139" s="1143"/>
      <c r="DL139" s="1143"/>
      <c r="DM139" s="257"/>
      <c r="DS139" s="295">
        <f t="shared" si="2"/>
        <v>0</v>
      </c>
      <c r="DT139" s="295">
        <f>S139+'２枚目'!DU113+'3枚目'!DU113+'4枚目'!DU113+'5枚目'!DU113</f>
        <v>0</v>
      </c>
    </row>
    <row r="140" spans="3:126" ht="12.95" customHeight="1">
      <c r="C140" s="581"/>
      <c r="D140" s="582"/>
      <c r="E140" s="511"/>
      <c r="F140" s="506"/>
      <c r="G140" s="506"/>
      <c r="H140" s="506"/>
      <c r="I140" s="512"/>
      <c r="J140" s="593"/>
      <c r="K140" s="594"/>
      <c r="L140" s="594"/>
      <c r="M140" s="594"/>
      <c r="N140" s="301"/>
      <c r="O140" s="248" t="s">
        <v>141</v>
      </c>
      <c r="P140" s="356"/>
      <c r="Q140" s="357"/>
      <c r="R140" s="358"/>
      <c r="S140" s="250"/>
      <c r="T140" s="250"/>
      <c r="U140" s="250"/>
      <c r="V140" s="250"/>
      <c r="W140" s="250"/>
      <c r="X140" s="365"/>
      <c r="Y140" s="250"/>
      <c r="Z140" s="250"/>
      <c r="AA140" s="250"/>
      <c r="AB140" s="348"/>
      <c r="AC140" s="258"/>
      <c r="AD140" s="258"/>
      <c r="AE140" s="258"/>
      <c r="AF140" s="353"/>
      <c r="AG140" s="258"/>
      <c r="AH140" s="258"/>
      <c r="AI140" s="258"/>
      <c r="AJ140" s="354"/>
      <c r="AK140" s="483" t="s">
        <v>142</v>
      </c>
      <c r="AL140" s="484"/>
      <c r="AM140" s="484"/>
      <c r="AN140" s="484"/>
      <c r="AO140" s="465"/>
      <c r="AP140" s="460"/>
      <c r="AQ140" s="460"/>
      <c r="AR140" s="460"/>
      <c r="AS140" s="460"/>
      <c r="AT140" s="460"/>
      <c r="AU140" s="460"/>
      <c r="AV140" s="460"/>
      <c r="AW140" s="460"/>
      <c r="AX140" s="460"/>
      <c r="AY140" s="460"/>
      <c r="AZ140" s="460"/>
      <c r="BA140" s="461"/>
      <c r="BB140" s="485"/>
      <c r="BC140" s="486"/>
      <c r="BD140" s="486"/>
      <c r="BE140" s="486"/>
      <c r="BF140" s="487"/>
      <c r="BG140" s="485"/>
      <c r="BH140" s="494"/>
      <c r="BI140" s="494"/>
      <c r="BJ140" s="495"/>
      <c r="BK140" s="465"/>
      <c r="BL140" s="460"/>
      <c r="BM140" s="460"/>
      <c r="BN140" s="460"/>
      <c r="BO140" s="460"/>
      <c r="BP140" s="460"/>
      <c r="BQ140" s="460"/>
      <c r="BR140" s="460"/>
      <c r="BS140" s="460"/>
      <c r="BT140" s="460"/>
      <c r="BU140" s="460"/>
      <c r="BV140" s="460"/>
      <c r="BW140" s="461"/>
      <c r="BX140" s="497"/>
      <c r="BY140" s="498"/>
      <c r="BZ140" s="498"/>
      <c r="CA140" s="498"/>
      <c r="CB140" s="499"/>
      <c r="CC140" s="880"/>
      <c r="CD140" s="881"/>
      <c r="CE140" s="881"/>
      <c r="CF140" s="882"/>
      <c r="CG140" s="434" t="s">
        <v>140</v>
      </c>
      <c r="CH140" s="435"/>
      <c r="CI140" s="883"/>
      <c r="CJ140" s="884"/>
      <c r="CK140" s="885"/>
      <c r="CL140" s="725"/>
      <c r="CM140" s="667"/>
      <c r="CN140" s="667"/>
      <c r="CO140" s="667"/>
      <c r="CP140" s="667"/>
      <c r="CQ140" s="667"/>
      <c r="CR140" s="667"/>
      <c r="CS140" s="192" t="s">
        <v>141</v>
      </c>
      <c r="CT140" s="192"/>
      <c r="CU140" s="192"/>
      <c r="CV140" s="435"/>
      <c r="CW140" s="365"/>
      <c r="CX140" s="250"/>
      <c r="CY140" s="250"/>
      <c r="CZ140" s="250"/>
      <c r="DA140" s="250"/>
      <c r="DB140" s="261"/>
      <c r="DC140" s="1124"/>
      <c r="DD140" s="1125"/>
      <c r="DE140" s="1125"/>
      <c r="DF140" s="329"/>
      <c r="DG140" s="249" t="s">
        <v>141</v>
      </c>
      <c r="DH140" s="1144"/>
      <c r="DI140" s="1145"/>
      <c r="DJ140" s="1145"/>
      <c r="DK140" s="1145"/>
      <c r="DL140" s="1145"/>
      <c r="DM140" s="253" t="s">
        <v>69</v>
      </c>
      <c r="DS140" s="295">
        <f t="shared" si="2"/>
        <v>0</v>
      </c>
    </row>
    <row r="141" spans="3:126" ht="12.95" customHeight="1">
      <c r="C141" s="581"/>
      <c r="D141" s="582"/>
      <c r="E141" s="654" t="s">
        <v>145</v>
      </c>
      <c r="F141" s="655"/>
      <c r="G141" s="655"/>
      <c r="H141" s="655"/>
      <c r="I141" s="656"/>
      <c r="J141" s="593">
        <f>S141+CL141+CL142+'２枚目'!DT115+'3枚目'!DT115+'4枚目'!DT115+'5枚目'!DT115</f>
        <v>0</v>
      </c>
      <c r="K141" s="594"/>
      <c r="L141" s="594"/>
      <c r="M141" s="594"/>
      <c r="N141" s="119"/>
      <c r="O141" s="119"/>
      <c r="P141" s="302"/>
      <c r="Q141" s="303"/>
      <c r="R141" s="304"/>
      <c r="S141" s="243"/>
      <c r="T141" s="243"/>
      <c r="U141" s="243"/>
      <c r="V141" s="243"/>
      <c r="W141" s="243"/>
      <c r="X141" s="366"/>
      <c r="Y141" s="243"/>
      <c r="Z141" s="243"/>
      <c r="AA141" s="243"/>
      <c r="AB141" s="355"/>
      <c r="AC141" s="243"/>
      <c r="AD141" s="243"/>
      <c r="AE141" s="243"/>
      <c r="AF141" s="244"/>
      <c r="AG141" s="243"/>
      <c r="AH141" s="243"/>
      <c r="AI141" s="243"/>
      <c r="AJ141" s="245"/>
      <c r="AK141" s="478" t="s">
        <v>139</v>
      </c>
      <c r="AL141" s="479"/>
      <c r="AM141" s="479"/>
      <c r="AN141" s="479"/>
      <c r="AO141" s="466"/>
      <c r="AP141" s="463"/>
      <c r="AQ141" s="463"/>
      <c r="AR141" s="463"/>
      <c r="AS141" s="463"/>
      <c r="AT141" s="463"/>
      <c r="AU141" s="463"/>
      <c r="AV141" s="463"/>
      <c r="AW141" s="463"/>
      <c r="AX141" s="463"/>
      <c r="AY141" s="463"/>
      <c r="AZ141" s="463"/>
      <c r="BA141" s="464"/>
      <c r="BB141" s="480"/>
      <c r="BC141" s="481"/>
      <c r="BD141" s="481"/>
      <c r="BE141" s="481"/>
      <c r="BF141" s="482"/>
      <c r="BG141" s="480"/>
      <c r="BH141" s="503"/>
      <c r="BI141" s="503"/>
      <c r="BJ141" s="504"/>
      <c r="BK141" s="466"/>
      <c r="BL141" s="463"/>
      <c r="BM141" s="463"/>
      <c r="BN141" s="463"/>
      <c r="BO141" s="463"/>
      <c r="BP141" s="463"/>
      <c r="BQ141" s="463"/>
      <c r="BR141" s="463"/>
      <c r="BS141" s="463"/>
      <c r="BT141" s="463"/>
      <c r="BU141" s="463"/>
      <c r="BV141" s="463"/>
      <c r="BW141" s="464"/>
      <c r="BX141" s="500"/>
      <c r="BY141" s="501"/>
      <c r="BZ141" s="501"/>
      <c r="CA141" s="501"/>
      <c r="CB141" s="502"/>
      <c r="CC141" s="726"/>
      <c r="CD141" s="727"/>
      <c r="CE141" s="727"/>
      <c r="CF141" s="728"/>
      <c r="CG141" s="429" t="s">
        <v>140</v>
      </c>
      <c r="CH141" s="240"/>
      <c r="CI141" s="729"/>
      <c r="CJ141" s="730"/>
      <c r="CK141" s="731"/>
      <c r="CL141" s="732"/>
      <c r="CM141" s="733"/>
      <c r="CN141" s="733"/>
      <c r="CO141" s="733"/>
      <c r="CP141" s="733"/>
      <c r="CQ141" s="733"/>
      <c r="CR141" s="733"/>
      <c r="CS141" s="119" t="s">
        <v>141</v>
      </c>
      <c r="CT141" s="119"/>
      <c r="CU141" s="119"/>
      <c r="CV141" s="119"/>
      <c r="CW141" s="366"/>
      <c r="CX141" s="243"/>
      <c r="CY141" s="243"/>
      <c r="CZ141" s="243"/>
      <c r="DA141" s="243"/>
      <c r="DB141" s="263"/>
      <c r="DC141" s="1124">
        <f>DS141+DS142+'２枚目'!DT116+'3枚目'!DT116+'4枚目'!DT116+'5枚目'!DT116</f>
        <v>0</v>
      </c>
      <c r="DD141" s="1125"/>
      <c r="DE141" s="1125"/>
      <c r="DF141" s="119"/>
      <c r="DG141" s="246"/>
      <c r="DH141" s="1142">
        <f t="shared" ref="DH141" si="11">IFERROR((DT141+DC141)*100/J141,0)</f>
        <v>0</v>
      </c>
      <c r="DI141" s="1143"/>
      <c r="DJ141" s="1143"/>
      <c r="DK141" s="1143"/>
      <c r="DL141" s="1143"/>
      <c r="DM141" s="247"/>
      <c r="DS141" s="295">
        <f t="shared" si="2"/>
        <v>0</v>
      </c>
      <c r="DT141" s="295">
        <f>S141+'２枚目'!DU115+'3枚目'!DU115+'4枚目'!DU115+'5枚目'!DU115</f>
        <v>0</v>
      </c>
    </row>
    <row r="142" spans="3:126" ht="12.95" customHeight="1">
      <c r="C142" s="581"/>
      <c r="D142" s="582"/>
      <c r="E142" s="657"/>
      <c r="F142" s="658"/>
      <c r="G142" s="658"/>
      <c r="H142" s="658"/>
      <c r="I142" s="659"/>
      <c r="J142" s="593"/>
      <c r="K142" s="594"/>
      <c r="L142" s="594"/>
      <c r="M142" s="594"/>
      <c r="N142" s="301"/>
      <c r="O142" s="248" t="s">
        <v>141</v>
      </c>
      <c r="P142" s="356"/>
      <c r="Q142" s="357"/>
      <c r="R142" s="358"/>
      <c r="S142" s="250"/>
      <c r="T142" s="250"/>
      <c r="U142" s="250"/>
      <c r="V142" s="250"/>
      <c r="W142" s="364"/>
      <c r="X142" s="365"/>
      <c r="Y142" s="250"/>
      <c r="Z142" s="250"/>
      <c r="AA142" s="250"/>
      <c r="AB142" s="261"/>
      <c r="AC142" s="250"/>
      <c r="AD142" s="250"/>
      <c r="AE142" s="250"/>
      <c r="AF142" s="349"/>
      <c r="AG142" s="250"/>
      <c r="AH142" s="250"/>
      <c r="AI142" s="250"/>
      <c r="AJ142" s="367"/>
      <c r="AK142" s="483" t="s">
        <v>142</v>
      </c>
      <c r="AL142" s="484"/>
      <c r="AM142" s="484"/>
      <c r="AN142" s="484"/>
      <c r="AO142" s="465"/>
      <c r="AP142" s="460"/>
      <c r="AQ142" s="460"/>
      <c r="AR142" s="460"/>
      <c r="AS142" s="460"/>
      <c r="AT142" s="460"/>
      <c r="AU142" s="460"/>
      <c r="AV142" s="460"/>
      <c r="AW142" s="460"/>
      <c r="AX142" s="460"/>
      <c r="AY142" s="460"/>
      <c r="AZ142" s="460"/>
      <c r="BA142" s="461"/>
      <c r="BB142" s="485"/>
      <c r="BC142" s="486"/>
      <c r="BD142" s="486"/>
      <c r="BE142" s="486"/>
      <c r="BF142" s="487"/>
      <c r="BG142" s="485"/>
      <c r="BH142" s="494"/>
      <c r="BI142" s="494"/>
      <c r="BJ142" s="495"/>
      <c r="BK142" s="465"/>
      <c r="BL142" s="460"/>
      <c r="BM142" s="460"/>
      <c r="BN142" s="460"/>
      <c r="BO142" s="460"/>
      <c r="BP142" s="460"/>
      <c r="BQ142" s="460"/>
      <c r="BR142" s="460"/>
      <c r="BS142" s="460"/>
      <c r="BT142" s="460"/>
      <c r="BU142" s="460"/>
      <c r="BV142" s="460"/>
      <c r="BW142" s="461"/>
      <c r="BX142" s="497"/>
      <c r="BY142" s="498"/>
      <c r="BZ142" s="498"/>
      <c r="CA142" s="498"/>
      <c r="CB142" s="499"/>
      <c r="CC142" s="880"/>
      <c r="CD142" s="881"/>
      <c r="CE142" s="881"/>
      <c r="CF142" s="882"/>
      <c r="CG142" s="434" t="s">
        <v>140</v>
      </c>
      <c r="CH142" s="435"/>
      <c r="CI142" s="883"/>
      <c r="CJ142" s="884"/>
      <c r="CK142" s="885"/>
      <c r="CL142" s="725"/>
      <c r="CM142" s="667"/>
      <c r="CN142" s="667"/>
      <c r="CO142" s="667"/>
      <c r="CP142" s="667"/>
      <c r="CQ142" s="667"/>
      <c r="CR142" s="667"/>
      <c r="CS142" s="192" t="s">
        <v>141</v>
      </c>
      <c r="CT142" s="192"/>
      <c r="CU142" s="192"/>
      <c r="CV142" s="192"/>
      <c r="CW142" s="365"/>
      <c r="CX142" s="250"/>
      <c r="CY142" s="250"/>
      <c r="CZ142" s="250"/>
      <c r="DA142" s="250"/>
      <c r="DB142" s="261"/>
      <c r="DC142" s="1124"/>
      <c r="DD142" s="1125"/>
      <c r="DE142" s="1125"/>
      <c r="DF142" s="329"/>
      <c r="DG142" s="249" t="s">
        <v>141</v>
      </c>
      <c r="DH142" s="1144"/>
      <c r="DI142" s="1145"/>
      <c r="DJ142" s="1145"/>
      <c r="DK142" s="1145"/>
      <c r="DL142" s="1145"/>
      <c r="DM142" s="253" t="s">
        <v>69</v>
      </c>
      <c r="DS142" s="295">
        <f t="shared" si="2"/>
        <v>0</v>
      </c>
    </row>
    <row r="143" spans="3:126" ht="12.95" customHeight="1">
      <c r="C143" s="581"/>
      <c r="D143" s="582"/>
      <c r="E143" s="640" t="s">
        <v>231</v>
      </c>
      <c r="F143" s="641"/>
      <c r="G143" s="641"/>
      <c r="H143" s="641"/>
      <c r="I143" s="642"/>
      <c r="J143" s="593">
        <f>S143+CL143+CL144+'２枚目'!DT117+'3枚目'!DT117+'4枚目'!DT117+'5枚目'!DT117</f>
        <v>0</v>
      </c>
      <c r="K143" s="594"/>
      <c r="L143" s="594"/>
      <c r="M143" s="594"/>
      <c r="N143" s="300"/>
      <c r="O143" s="300"/>
      <c r="P143" s="359"/>
      <c r="Q143" s="360"/>
      <c r="R143" s="361"/>
      <c r="S143" s="255"/>
      <c r="T143" s="255"/>
      <c r="U143" s="255"/>
      <c r="V143" s="255"/>
      <c r="W143" s="255"/>
      <c r="X143" s="362"/>
      <c r="Y143" s="255"/>
      <c r="Z143" s="255"/>
      <c r="AA143" s="255"/>
      <c r="AB143" s="256"/>
      <c r="AC143" s="255"/>
      <c r="AD143" s="255"/>
      <c r="AE143" s="255"/>
      <c r="AF143" s="262"/>
      <c r="AG143" s="255"/>
      <c r="AH143" s="255"/>
      <c r="AI143" s="255"/>
      <c r="AJ143" s="363"/>
      <c r="AK143" s="595" t="s">
        <v>139</v>
      </c>
      <c r="AL143" s="596"/>
      <c r="AM143" s="596"/>
      <c r="AN143" s="596"/>
      <c r="AO143" s="466"/>
      <c r="AP143" s="463"/>
      <c r="AQ143" s="463"/>
      <c r="AR143" s="463"/>
      <c r="AS143" s="463"/>
      <c r="AT143" s="463"/>
      <c r="AU143" s="463"/>
      <c r="AV143" s="463"/>
      <c r="AW143" s="463"/>
      <c r="AX143" s="463"/>
      <c r="AY143" s="463"/>
      <c r="AZ143" s="463"/>
      <c r="BA143" s="464"/>
      <c r="BB143" s="480"/>
      <c r="BC143" s="481"/>
      <c r="BD143" s="481"/>
      <c r="BE143" s="481"/>
      <c r="BF143" s="482"/>
      <c r="BG143" s="480"/>
      <c r="BH143" s="503"/>
      <c r="BI143" s="503"/>
      <c r="BJ143" s="504"/>
      <c r="BK143" s="466"/>
      <c r="BL143" s="463"/>
      <c r="BM143" s="463"/>
      <c r="BN143" s="463"/>
      <c r="BO143" s="463"/>
      <c r="BP143" s="463"/>
      <c r="BQ143" s="463"/>
      <c r="BR143" s="463"/>
      <c r="BS143" s="463"/>
      <c r="BT143" s="463"/>
      <c r="BU143" s="463"/>
      <c r="BV143" s="463"/>
      <c r="BW143" s="464"/>
      <c r="BX143" s="500"/>
      <c r="BY143" s="501"/>
      <c r="BZ143" s="501"/>
      <c r="CA143" s="501"/>
      <c r="CB143" s="502"/>
      <c r="CC143" s="726"/>
      <c r="CD143" s="727"/>
      <c r="CE143" s="727"/>
      <c r="CF143" s="728"/>
      <c r="CG143" s="432" t="s">
        <v>140</v>
      </c>
      <c r="CH143" s="433"/>
      <c r="CI143" s="729"/>
      <c r="CJ143" s="730"/>
      <c r="CK143" s="731"/>
      <c r="CL143" s="732"/>
      <c r="CM143" s="733"/>
      <c r="CN143" s="733"/>
      <c r="CO143" s="733"/>
      <c r="CP143" s="733"/>
      <c r="CQ143" s="733"/>
      <c r="CR143" s="733"/>
      <c r="CS143" s="328" t="s">
        <v>141</v>
      </c>
      <c r="CT143" s="328"/>
      <c r="CU143" s="328"/>
      <c r="CV143" s="328"/>
      <c r="CW143" s="362"/>
      <c r="CX143" s="255"/>
      <c r="CY143" s="255"/>
      <c r="CZ143" s="255"/>
      <c r="DA143" s="255"/>
      <c r="DB143" s="260"/>
      <c r="DC143" s="1124">
        <f>DS143+DS144+'２枚目'!DT118+'3枚目'!DT118+'4枚目'!DT118+'5枚目'!DT118</f>
        <v>0</v>
      </c>
      <c r="DD143" s="1125"/>
      <c r="DE143" s="1125"/>
      <c r="DF143" s="328"/>
      <c r="DG143" s="270"/>
      <c r="DH143" s="1142">
        <f t="shared" ref="DH143" si="12">IFERROR((DT143+DC143)*100/J143,0)</f>
        <v>0</v>
      </c>
      <c r="DI143" s="1143"/>
      <c r="DJ143" s="1143"/>
      <c r="DK143" s="1143"/>
      <c r="DL143" s="1143"/>
      <c r="DM143" s="257"/>
      <c r="DS143" s="295">
        <f t="shared" si="2"/>
        <v>0</v>
      </c>
      <c r="DT143" s="295">
        <f>S143+'２枚目'!DU117+'3枚目'!DU117+'4枚目'!DU117+'5枚目'!DU117</f>
        <v>0</v>
      </c>
    </row>
    <row r="144" spans="3:126" ht="12.95" customHeight="1">
      <c r="C144" s="581"/>
      <c r="D144" s="582"/>
      <c r="E144" s="643"/>
      <c r="F144" s="644"/>
      <c r="G144" s="644"/>
      <c r="H144" s="644"/>
      <c r="I144" s="645"/>
      <c r="J144" s="593"/>
      <c r="K144" s="594"/>
      <c r="L144" s="594"/>
      <c r="M144" s="594"/>
      <c r="N144" s="301"/>
      <c r="O144" s="248" t="s">
        <v>141</v>
      </c>
      <c r="P144" s="356"/>
      <c r="Q144" s="357"/>
      <c r="R144" s="358"/>
      <c r="S144" s="250"/>
      <c r="T144" s="250"/>
      <c r="U144" s="250"/>
      <c r="V144" s="250"/>
      <c r="W144" s="364"/>
      <c r="X144" s="365"/>
      <c r="Y144" s="250"/>
      <c r="Z144" s="250"/>
      <c r="AA144" s="250"/>
      <c r="AB144" s="261"/>
      <c r="AC144" s="250"/>
      <c r="AD144" s="250"/>
      <c r="AE144" s="250"/>
      <c r="AF144" s="349"/>
      <c r="AG144" s="250"/>
      <c r="AH144" s="250"/>
      <c r="AI144" s="250"/>
      <c r="AJ144" s="367"/>
      <c r="AK144" s="483" t="s">
        <v>142</v>
      </c>
      <c r="AL144" s="484"/>
      <c r="AM144" s="484"/>
      <c r="AN144" s="484"/>
      <c r="AO144" s="465"/>
      <c r="AP144" s="460"/>
      <c r="AQ144" s="460"/>
      <c r="AR144" s="460"/>
      <c r="AS144" s="460"/>
      <c r="AT144" s="460"/>
      <c r="AU144" s="460"/>
      <c r="AV144" s="460"/>
      <c r="AW144" s="460"/>
      <c r="AX144" s="460"/>
      <c r="AY144" s="460"/>
      <c r="AZ144" s="460"/>
      <c r="BA144" s="461"/>
      <c r="BB144" s="485"/>
      <c r="BC144" s="486"/>
      <c r="BD144" s="486"/>
      <c r="BE144" s="486"/>
      <c r="BF144" s="487"/>
      <c r="BG144" s="485"/>
      <c r="BH144" s="494"/>
      <c r="BI144" s="494"/>
      <c r="BJ144" s="495"/>
      <c r="BK144" s="465"/>
      <c r="BL144" s="460"/>
      <c r="BM144" s="460"/>
      <c r="BN144" s="460"/>
      <c r="BO144" s="460"/>
      <c r="BP144" s="460"/>
      <c r="BQ144" s="460"/>
      <c r="BR144" s="460"/>
      <c r="BS144" s="460"/>
      <c r="BT144" s="460"/>
      <c r="BU144" s="460"/>
      <c r="BV144" s="460"/>
      <c r="BW144" s="461"/>
      <c r="BX144" s="497"/>
      <c r="BY144" s="498"/>
      <c r="BZ144" s="498"/>
      <c r="CA144" s="498"/>
      <c r="CB144" s="499"/>
      <c r="CC144" s="880"/>
      <c r="CD144" s="881"/>
      <c r="CE144" s="881"/>
      <c r="CF144" s="882"/>
      <c r="CG144" s="434" t="s">
        <v>140</v>
      </c>
      <c r="CH144" s="435"/>
      <c r="CI144" s="883"/>
      <c r="CJ144" s="884"/>
      <c r="CK144" s="885"/>
      <c r="CL144" s="725"/>
      <c r="CM144" s="667"/>
      <c r="CN144" s="667"/>
      <c r="CO144" s="667"/>
      <c r="CP144" s="667"/>
      <c r="CQ144" s="667"/>
      <c r="CR144" s="667"/>
      <c r="CS144" s="192" t="s">
        <v>141</v>
      </c>
      <c r="CT144" s="192"/>
      <c r="CU144" s="192"/>
      <c r="CV144" s="192"/>
      <c r="CW144" s="365"/>
      <c r="CX144" s="250"/>
      <c r="CY144" s="250"/>
      <c r="CZ144" s="250"/>
      <c r="DA144" s="250"/>
      <c r="DB144" s="261"/>
      <c r="DC144" s="1124"/>
      <c r="DD144" s="1125"/>
      <c r="DE144" s="1125"/>
      <c r="DF144" s="329"/>
      <c r="DG144" s="249" t="s">
        <v>141</v>
      </c>
      <c r="DH144" s="1144"/>
      <c r="DI144" s="1145"/>
      <c r="DJ144" s="1145"/>
      <c r="DK144" s="1145"/>
      <c r="DL144" s="1145"/>
      <c r="DM144" s="253" t="s">
        <v>69</v>
      </c>
      <c r="DS144" s="295">
        <f t="shared" si="2"/>
        <v>0</v>
      </c>
    </row>
    <row r="145" spans="3:126" ht="12.95" customHeight="1">
      <c r="C145" s="583"/>
      <c r="D145" s="584"/>
      <c r="E145" s="646" t="s">
        <v>232</v>
      </c>
      <c r="F145" s="647"/>
      <c r="G145" s="647"/>
      <c r="H145" s="647"/>
      <c r="I145" s="648"/>
      <c r="J145" s="649">
        <f>S145+CL145+CL146+'２枚目'!DT119+'3枚目'!DT119+'4枚目'!DT119+'5枚目'!DT119</f>
        <v>0</v>
      </c>
      <c r="K145" s="650"/>
      <c r="L145" s="650"/>
      <c r="M145" s="650"/>
      <c r="N145" s="119"/>
      <c r="O145" s="119"/>
      <c r="P145" s="368"/>
      <c r="Q145" s="369"/>
      <c r="R145" s="370"/>
      <c r="S145" s="254"/>
      <c r="T145" s="254"/>
      <c r="U145" s="254"/>
      <c r="V145" s="254"/>
      <c r="W145" s="254"/>
      <c r="X145" s="371"/>
      <c r="Y145" s="254"/>
      <c r="Z145" s="254"/>
      <c r="AA145" s="254"/>
      <c r="AB145" s="372"/>
      <c r="AC145" s="254"/>
      <c r="AD145" s="254"/>
      <c r="AE145" s="254"/>
      <c r="AF145" s="351"/>
      <c r="AG145" s="254"/>
      <c r="AH145" s="254"/>
      <c r="AI145" s="254"/>
      <c r="AJ145" s="352"/>
      <c r="AK145" s="478" t="s">
        <v>139</v>
      </c>
      <c r="AL145" s="479"/>
      <c r="AM145" s="479"/>
      <c r="AN145" s="479"/>
      <c r="AO145" s="466"/>
      <c r="AP145" s="463"/>
      <c r="AQ145" s="463"/>
      <c r="AR145" s="463"/>
      <c r="AS145" s="463"/>
      <c r="AT145" s="463"/>
      <c r="AU145" s="463"/>
      <c r="AV145" s="463"/>
      <c r="AW145" s="463"/>
      <c r="AX145" s="463"/>
      <c r="AY145" s="463"/>
      <c r="AZ145" s="463"/>
      <c r="BA145" s="464"/>
      <c r="BB145" s="480"/>
      <c r="BC145" s="481"/>
      <c r="BD145" s="481"/>
      <c r="BE145" s="481"/>
      <c r="BF145" s="482"/>
      <c r="BG145" s="480"/>
      <c r="BH145" s="503"/>
      <c r="BI145" s="503"/>
      <c r="BJ145" s="504"/>
      <c r="BK145" s="466"/>
      <c r="BL145" s="463"/>
      <c r="BM145" s="463"/>
      <c r="BN145" s="463"/>
      <c r="BO145" s="463"/>
      <c r="BP145" s="463"/>
      <c r="BQ145" s="463"/>
      <c r="BR145" s="463"/>
      <c r="BS145" s="463"/>
      <c r="BT145" s="463"/>
      <c r="BU145" s="463"/>
      <c r="BV145" s="463"/>
      <c r="BW145" s="464"/>
      <c r="BX145" s="500"/>
      <c r="BY145" s="501"/>
      <c r="BZ145" s="501"/>
      <c r="CA145" s="501"/>
      <c r="CB145" s="502"/>
      <c r="CC145" s="726"/>
      <c r="CD145" s="727"/>
      <c r="CE145" s="727"/>
      <c r="CF145" s="728"/>
      <c r="CG145" s="429" t="s">
        <v>140</v>
      </c>
      <c r="CH145" s="240"/>
      <c r="CI145" s="729"/>
      <c r="CJ145" s="730"/>
      <c r="CK145" s="731"/>
      <c r="CL145" s="732"/>
      <c r="CM145" s="733"/>
      <c r="CN145" s="733"/>
      <c r="CO145" s="733"/>
      <c r="CP145" s="733"/>
      <c r="CQ145" s="733"/>
      <c r="CR145" s="733"/>
      <c r="CS145" s="119" t="s">
        <v>141</v>
      </c>
      <c r="CT145" s="119"/>
      <c r="CU145" s="119"/>
      <c r="CV145" s="119"/>
      <c r="CW145" s="371"/>
      <c r="CX145" s="254"/>
      <c r="CY145" s="254"/>
      <c r="CZ145" s="254"/>
      <c r="DA145" s="254"/>
      <c r="DB145" s="264"/>
      <c r="DC145" s="1138">
        <f>DS145+DS146+'２枚目'!DT120+'3枚目'!DT120+'4枚目'!DT120+'5枚目'!DT120</f>
        <v>0</v>
      </c>
      <c r="DD145" s="1139"/>
      <c r="DE145" s="1139"/>
      <c r="DF145" s="328"/>
      <c r="DG145" s="270"/>
      <c r="DH145" s="1144">
        <f t="shared" ref="DH145" si="13">IFERROR((DT145+DC145)*100/J145,0)</f>
        <v>0</v>
      </c>
      <c r="DI145" s="1145"/>
      <c r="DJ145" s="1145"/>
      <c r="DK145" s="1145"/>
      <c r="DL145" s="1145"/>
      <c r="DM145" s="257"/>
      <c r="DS145" s="295">
        <f t="shared" si="2"/>
        <v>0</v>
      </c>
      <c r="DT145" s="295">
        <f>S145+'２枚目'!DU119+'3枚目'!DU119+'4枚目'!DU119+'5枚目'!DU119</f>
        <v>0</v>
      </c>
    </row>
    <row r="146" spans="3:126" ht="12.95" customHeight="1" thickBot="1">
      <c r="C146" s="585"/>
      <c r="D146" s="586"/>
      <c r="E146" s="608" t="s">
        <v>233</v>
      </c>
      <c r="F146" s="609"/>
      <c r="G146" s="609"/>
      <c r="H146" s="609"/>
      <c r="I146" s="610"/>
      <c r="J146" s="982"/>
      <c r="K146" s="983"/>
      <c r="L146" s="983"/>
      <c r="M146" s="983"/>
      <c r="N146" s="301"/>
      <c r="O146" s="248" t="s">
        <v>141</v>
      </c>
      <c r="P146" s="373"/>
      <c r="Q146" s="374"/>
      <c r="R146" s="375"/>
      <c r="S146" s="376"/>
      <c r="T146" s="258"/>
      <c r="U146" s="258"/>
      <c r="V146" s="258"/>
      <c r="W146" s="377"/>
      <c r="X146" s="378"/>
      <c r="Y146" s="258"/>
      <c r="Z146" s="258"/>
      <c r="AA146" s="258"/>
      <c r="AB146" s="265"/>
      <c r="AC146" s="258"/>
      <c r="AD146" s="258"/>
      <c r="AE146" s="258"/>
      <c r="AF146" s="353"/>
      <c r="AG146" s="258"/>
      <c r="AH146" s="258"/>
      <c r="AI146" s="258"/>
      <c r="AJ146" s="354"/>
      <c r="AK146" s="483" t="s">
        <v>142</v>
      </c>
      <c r="AL146" s="484"/>
      <c r="AM146" s="484"/>
      <c r="AN146" s="484"/>
      <c r="AO146" s="931"/>
      <c r="AP146" s="932"/>
      <c r="AQ146" s="932"/>
      <c r="AR146" s="932"/>
      <c r="AS146" s="932"/>
      <c r="AT146" s="932"/>
      <c r="AU146" s="932"/>
      <c r="AV146" s="932"/>
      <c r="AW146" s="932"/>
      <c r="AX146" s="932"/>
      <c r="AY146" s="932"/>
      <c r="AZ146" s="932"/>
      <c r="BA146" s="933"/>
      <c r="BB146" s="651"/>
      <c r="BC146" s="652"/>
      <c r="BD146" s="652"/>
      <c r="BE146" s="652"/>
      <c r="BF146" s="653"/>
      <c r="BG146" s="651"/>
      <c r="BH146" s="934"/>
      <c r="BI146" s="934"/>
      <c r="BJ146" s="935"/>
      <c r="BK146" s="931"/>
      <c r="BL146" s="932"/>
      <c r="BM146" s="932"/>
      <c r="BN146" s="932"/>
      <c r="BO146" s="932"/>
      <c r="BP146" s="932"/>
      <c r="BQ146" s="932"/>
      <c r="BR146" s="932"/>
      <c r="BS146" s="932"/>
      <c r="BT146" s="932"/>
      <c r="BU146" s="932"/>
      <c r="BV146" s="932"/>
      <c r="BW146" s="933"/>
      <c r="BX146" s="936"/>
      <c r="BY146" s="937"/>
      <c r="BZ146" s="937"/>
      <c r="CA146" s="937"/>
      <c r="CB146" s="938"/>
      <c r="CC146" s="939"/>
      <c r="CD146" s="940"/>
      <c r="CE146" s="940"/>
      <c r="CF146" s="941"/>
      <c r="CG146" s="434" t="s">
        <v>140</v>
      </c>
      <c r="CH146" s="435"/>
      <c r="CI146" s="942"/>
      <c r="CJ146" s="943"/>
      <c r="CK146" s="944"/>
      <c r="CL146" s="945"/>
      <c r="CM146" s="946"/>
      <c r="CN146" s="946"/>
      <c r="CO146" s="946"/>
      <c r="CP146" s="946"/>
      <c r="CQ146" s="946"/>
      <c r="CR146" s="946"/>
      <c r="CS146" s="192" t="s">
        <v>141</v>
      </c>
      <c r="CT146" s="192"/>
      <c r="CU146" s="192"/>
      <c r="CV146" s="192"/>
      <c r="CW146" s="378"/>
      <c r="CX146" s="258"/>
      <c r="CY146" s="258"/>
      <c r="CZ146" s="258"/>
      <c r="DA146" s="258"/>
      <c r="DB146" s="265"/>
      <c r="DC146" s="1140"/>
      <c r="DD146" s="1141"/>
      <c r="DE146" s="1141"/>
      <c r="DF146" s="130"/>
      <c r="DG146" s="150" t="s">
        <v>141</v>
      </c>
      <c r="DH146" s="1146"/>
      <c r="DI146" s="1147"/>
      <c r="DJ146" s="1147"/>
      <c r="DK146" s="1147"/>
      <c r="DL146" s="1147"/>
      <c r="DM146" s="281" t="s">
        <v>69</v>
      </c>
      <c r="DS146" s="295">
        <f t="shared" si="2"/>
        <v>0</v>
      </c>
    </row>
    <row r="147" spans="3:126" ht="12.95" customHeight="1">
      <c r="C147" s="165"/>
      <c r="D147" s="119"/>
      <c r="E147" s="628" t="s">
        <v>146</v>
      </c>
      <c r="F147" s="629"/>
      <c r="G147" s="629"/>
      <c r="H147" s="629"/>
      <c r="I147" s="630"/>
      <c r="J147" s="631">
        <f>S147+CL147+CL148+'２枚目'!DT121+'3枚目'!DT121+'4枚目'!DT121+'5枚目'!DT121</f>
        <v>0</v>
      </c>
      <c r="K147" s="632"/>
      <c r="L147" s="632"/>
      <c r="M147" s="126"/>
      <c r="N147" s="126"/>
      <c r="O147" s="126"/>
      <c r="P147" s="633"/>
      <c r="Q147" s="634"/>
      <c r="R147" s="635"/>
      <c r="S147" s="1129"/>
      <c r="T147" s="1130"/>
      <c r="U147" s="1130"/>
      <c r="V147" s="1130"/>
      <c r="W147" s="1131"/>
      <c r="X147" s="1132"/>
      <c r="Y147" s="1130"/>
      <c r="Z147" s="1130"/>
      <c r="AA147" s="1130"/>
      <c r="AB147" s="1133"/>
      <c r="AC147" s="379"/>
      <c r="AD147" s="379"/>
      <c r="AE147" s="379"/>
      <c r="AF147" s="380"/>
      <c r="AG147" s="379"/>
      <c r="AH147" s="379"/>
      <c r="AI147" s="379"/>
      <c r="AJ147" s="381"/>
      <c r="AK147" s="636" t="s">
        <v>139</v>
      </c>
      <c r="AL147" s="637"/>
      <c r="AM147" s="637"/>
      <c r="AN147" s="637"/>
      <c r="AO147" s="918"/>
      <c r="AP147" s="919"/>
      <c r="AQ147" s="919"/>
      <c r="AR147" s="919"/>
      <c r="AS147" s="919"/>
      <c r="AT147" s="919"/>
      <c r="AU147" s="919"/>
      <c r="AV147" s="919"/>
      <c r="AW147" s="919"/>
      <c r="AX147" s="919"/>
      <c r="AY147" s="919"/>
      <c r="AZ147" s="919"/>
      <c r="BA147" s="920"/>
      <c r="BB147" s="480"/>
      <c r="BC147" s="481"/>
      <c r="BD147" s="481"/>
      <c r="BE147" s="481"/>
      <c r="BF147" s="482"/>
      <c r="BG147" s="480"/>
      <c r="BH147" s="503"/>
      <c r="BI147" s="503"/>
      <c r="BJ147" s="504"/>
      <c r="BK147" s="918"/>
      <c r="BL147" s="919"/>
      <c r="BM147" s="919"/>
      <c r="BN147" s="919"/>
      <c r="BO147" s="919"/>
      <c r="BP147" s="919"/>
      <c r="BQ147" s="919"/>
      <c r="BR147" s="919"/>
      <c r="BS147" s="919"/>
      <c r="BT147" s="919"/>
      <c r="BU147" s="919"/>
      <c r="BV147" s="919"/>
      <c r="BW147" s="920"/>
      <c r="BX147" s="921"/>
      <c r="BY147" s="922"/>
      <c r="BZ147" s="922"/>
      <c r="CA147" s="922"/>
      <c r="CB147" s="923"/>
      <c r="CC147" s="924"/>
      <c r="CD147" s="925"/>
      <c r="CE147" s="925"/>
      <c r="CF147" s="926"/>
      <c r="CG147" s="436" t="s">
        <v>140</v>
      </c>
      <c r="CH147" s="437"/>
      <c r="CI147" s="729"/>
      <c r="CJ147" s="730"/>
      <c r="CK147" s="731"/>
      <c r="CL147" s="927"/>
      <c r="CM147" s="928"/>
      <c r="CN147" s="928"/>
      <c r="CO147" s="928"/>
      <c r="CP147" s="928"/>
      <c r="CQ147" s="928"/>
      <c r="CR147" s="928"/>
      <c r="CS147" s="126" t="s">
        <v>14172</v>
      </c>
      <c r="CT147" s="126"/>
      <c r="CU147" s="126"/>
      <c r="CV147" s="126"/>
      <c r="CW147" s="929"/>
      <c r="CX147" s="930"/>
      <c r="CY147" s="930"/>
      <c r="CZ147" s="99"/>
      <c r="DA147" s="126"/>
      <c r="DB147" s="266" t="s">
        <v>14172</v>
      </c>
      <c r="DC147" s="914">
        <f>DS147+DS148+'２枚目'!DT122+'3枚目'!DT122+'4枚目'!DT122+'5枚目'!DT122</f>
        <v>0</v>
      </c>
      <c r="DD147" s="915"/>
      <c r="DE147" s="119"/>
      <c r="DF147" s="119"/>
      <c r="DG147" s="246"/>
      <c r="DH147" s="1134">
        <f>IFERROR((DT147+DC147)/J147,0)*100</f>
        <v>0</v>
      </c>
      <c r="DI147" s="1135"/>
      <c r="DJ147" s="1135"/>
      <c r="DK147" s="1135"/>
      <c r="DL147" s="1135"/>
      <c r="DM147" s="247"/>
      <c r="DS147" s="295">
        <f>IF(CI147="6.仮置(無)",0,IF(CI147="9.最終覆外",0,IF(CI147="10.土捨場",0,IF(CI147="",0,CL147))))</f>
        <v>0</v>
      </c>
      <c r="DT147" s="458">
        <f>S147+'２枚目'!DU121+'3枚目'!DU121+'4枚目'!DU121+'5枚目'!DU121</f>
        <v>0</v>
      </c>
    </row>
    <row r="148" spans="3:126" ht="12.95" customHeight="1">
      <c r="C148" s="165"/>
      <c r="D148" s="119"/>
      <c r="E148" s="511" t="s">
        <v>234</v>
      </c>
      <c r="F148" s="506"/>
      <c r="G148" s="506"/>
      <c r="H148" s="506"/>
      <c r="I148" s="512"/>
      <c r="J148" s="611"/>
      <c r="K148" s="612"/>
      <c r="L148" s="612"/>
      <c r="M148" s="119"/>
      <c r="N148" s="119"/>
      <c r="O148" s="212" t="s">
        <v>278</v>
      </c>
      <c r="P148" s="625"/>
      <c r="Q148" s="626"/>
      <c r="R148" s="627"/>
      <c r="S148" s="423"/>
      <c r="T148" s="424"/>
      <c r="U148" s="329"/>
      <c r="V148" s="329"/>
      <c r="W148" s="248" t="s">
        <v>14172</v>
      </c>
      <c r="X148" s="425"/>
      <c r="Y148" s="424"/>
      <c r="Z148" s="329"/>
      <c r="AA148" s="329"/>
      <c r="AB148" s="249" t="s">
        <v>14172</v>
      </c>
      <c r="AC148" s="243"/>
      <c r="AD148" s="243"/>
      <c r="AE148" s="243"/>
      <c r="AF148" s="244"/>
      <c r="AG148" s="243"/>
      <c r="AH148" s="243"/>
      <c r="AI148" s="243"/>
      <c r="AJ148" s="245"/>
      <c r="AK148" s="638" t="s">
        <v>142</v>
      </c>
      <c r="AL148" s="639"/>
      <c r="AM148" s="639"/>
      <c r="AN148" s="639"/>
      <c r="AO148" s="465"/>
      <c r="AP148" s="460"/>
      <c r="AQ148" s="460"/>
      <c r="AR148" s="460"/>
      <c r="AS148" s="460"/>
      <c r="AT148" s="460"/>
      <c r="AU148" s="460"/>
      <c r="AV148" s="460"/>
      <c r="AW148" s="460"/>
      <c r="AX148" s="460"/>
      <c r="AY148" s="460"/>
      <c r="AZ148" s="460"/>
      <c r="BA148" s="461"/>
      <c r="BB148" s="485"/>
      <c r="BC148" s="486"/>
      <c r="BD148" s="486"/>
      <c r="BE148" s="486"/>
      <c r="BF148" s="487"/>
      <c r="BG148" s="485"/>
      <c r="BH148" s="494"/>
      <c r="BI148" s="494"/>
      <c r="BJ148" s="495"/>
      <c r="BK148" s="465"/>
      <c r="BL148" s="460"/>
      <c r="BM148" s="460"/>
      <c r="BN148" s="460"/>
      <c r="BO148" s="460"/>
      <c r="BP148" s="460"/>
      <c r="BQ148" s="460"/>
      <c r="BR148" s="460"/>
      <c r="BS148" s="460"/>
      <c r="BT148" s="460"/>
      <c r="BU148" s="460"/>
      <c r="BV148" s="460"/>
      <c r="BW148" s="461"/>
      <c r="BX148" s="497"/>
      <c r="BY148" s="498"/>
      <c r="BZ148" s="498"/>
      <c r="CA148" s="498"/>
      <c r="CB148" s="499"/>
      <c r="CC148" s="880"/>
      <c r="CD148" s="881"/>
      <c r="CE148" s="881"/>
      <c r="CF148" s="882"/>
      <c r="CG148" s="438" t="s">
        <v>140</v>
      </c>
      <c r="CH148" s="439"/>
      <c r="CI148" s="883"/>
      <c r="CJ148" s="884"/>
      <c r="CK148" s="885"/>
      <c r="CL148" s="725"/>
      <c r="CM148" s="667"/>
      <c r="CN148" s="667"/>
      <c r="CO148" s="667"/>
      <c r="CP148" s="667"/>
      <c r="CQ148" s="667"/>
      <c r="CR148" s="667"/>
      <c r="CS148" s="267" t="s">
        <v>14172</v>
      </c>
      <c r="CT148" s="267"/>
      <c r="CU148" s="267"/>
      <c r="CV148" s="267"/>
      <c r="CW148" s="886"/>
      <c r="CX148" s="491"/>
      <c r="CY148" s="491"/>
      <c r="CZ148" s="113"/>
      <c r="DA148" s="267"/>
      <c r="DB148" s="268" t="s">
        <v>14172</v>
      </c>
      <c r="DC148" s="914"/>
      <c r="DD148" s="915"/>
      <c r="DE148" s="119"/>
      <c r="DF148" s="119"/>
      <c r="DG148" s="246" t="s">
        <v>14172</v>
      </c>
      <c r="DH148" s="1134"/>
      <c r="DI148" s="1135"/>
      <c r="DJ148" s="1135"/>
      <c r="DK148" s="1135"/>
      <c r="DL148" s="1135"/>
      <c r="DM148" s="269" t="s">
        <v>69</v>
      </c>
      <c r="DS148" s="295">
        <f t="shared" ref="DS148:DS160" si="14">IF(CI148="6.仮置(無)",0,IF(CI148="9.最終覆外",0,IF(CI148="10.土捨場",0,IF(CI148="",0,CL148))))</f>
        <v>0</v>
      </c>
      <c r="DT148" s="458"/>
    </row>
    <row r="149" spans="3:126" ht="12.95" customHeight="1">
      <c r="C149" s="603"/>
      <c r="D149" s="604"/>
      <c r="E149" s="509" t="s">
        <v>147</v>
      </c>
      <c r="F149" s="505"/>
      <c r="G149" s="505"/>
      <c r="H149" s="505"/>
      <c r="I149" s="510"/>
      <c r="J149" s="620">
        <f>S149+CL149+CL150+'２枚目'!DT123+'3枚目'!DT123+'4枚目'!DT123+'5枚目'!DT123</f>
        <v>0</v>
      </c>
      <c r="K149" s="621"/>
      <c r="L149" s="621"/>
      <c r="M149" s="300"/>
      <c r="N149" s="300"/>
      <c r="O149" s="300"/>
      <c r="P149" s="622"/>
      <c r="Q149" s="623"/>
      <c r="R149" s="624"/>
      <c r="S149" s="615"/>
      <c r="T149" s="616"/>
      <c r="U149" s="616"/>
      <c r="V149" s="616"/>
      <c r="W149" s="617"/>
      <c r="X149" s="618"/>
      <c r="Y149" s="616"/>
      <c r="Z149" s="616"/>
      <c r="AA149" s="616"/>
      <c r="AB149" s="619"/>
      <c r="AC149" s="255"/>
      <c r="AD149" s="255"/>
      <c r="AE149" s="255"/>
      <c r="AF149" s="262"/>
      <c r="AG149" s="255"/>
      <c r="AH149" s="255"/>
      <c r="AI149" s="255"/>
      <c r="AJ149" s="363"/>
      <c r="AK149" s="595" t="s">
        <v>139</v>
      </c>
      <c r="AL149" s="596"/>
      <c r="AM149" s="596"/>
      <c r="AN149" s="596"/>
      <c r="AO149" s="466"/>
      <c r="AP149" s="463"/>
      <c r="AQ149" s="463"/>
      <c r="AR149" s="463"/>
      <c r="AS149" s="463"/>
      <c r="AT149" s="463"/>
      <c r="AU149" s="463"/>
      <c r="AV149" s="463"/>
      <c r="AW149" s="463"/>
      <c r="AX149" s="463"/>
      <c r="AY149" s="463"/>
      <c r="AZ149" s="463"/>
      <c r="BA149" s="464"/>
      <c r="BB149" s="480"/>
      <c r="BC149" s="481"/>
      <c r="BD149" s="481"/>
      <c r="BE149" s="481"/>
      <c r="BF149" s="482"/>
      <c r="BG149" s="480"/>
      <c r="BH149" s="503"/>
      <c r="BI149" s="503"/>
      <c r="BJ149" s="504"/>
      <c r="BK149" s="466"/>
      <c r="BL149" s="463"/>
      <c r="BM149" s="463"/>
      <c r="BN149" s="463"/>
      <c r="BO149" s="463"/>
      <c r="BP149" s="463"/>
      <c r="BQ149" s="463"/>
      <c r="BR149" s="463"/>
      <c r="BS149" s="463"/>
      <c r="BT149" s="463"/>
      <c r="BU149" s="463"/>
      <c r="BV149" s="463"/>
      <c r="BW149" s="464"/>
      <c r="BX149" s="500"/>
      <c r="BY149" s="501"/>
      <c r="BZ149" s="501"/>
      <c r="CA149" s="501"/>
      <c r="CB149" s="502"/>
      <c r="CC149" s="726"/>
      <c r="CD149" s="727"/>
      <c r="CE149" s="727"/>
      <c r="CF149" s="728"/>
      <c r="CG149" s="432" t="s">
        <v>140</v>
      </c>
      <c r="CH149" s="433"/>
      <c r="CI149" s="729"/>
      <c r="CJ149" s="730"/>
      <c r="CK149" s="731"/>
      <c r="CL149" s="732"/>
      <c r="CM149" s="733"/>
      <c r="CN149" s="733"/>
      <c r="CO149" s="733"/>
      <c r="CP149" s="733"/>
      <c r="CQ149" s="733"/>
      <c r="CR149" s="733"/>
      <c r="CS149" s="328" t="s">
        <v>14172</v>
      </c>
      <c r="CT149" s="328"/>
      <c r="CU149" s="328"/>
      <c r="CV149" s="328"/>
      <c r="CW149" s="907"/>
      <c r="CX149" s="908"/>
      <c r="CY149" s="908"/>
      <c r="CZ149" s="104"/>
      <c r="DA149" s="300"/>
      <c r="DB149" s="270" t="s">
        <v>14172</v>
      </c>
      <c r="DC149" s="878">
        <f>DS149+DS150+'２枚目'!DT124+'3枚目'!DT124+'4枚目'!DT124+'5枚目'!DT124</f>
        <v>0</v>
      </c>
      <c r="DD149" s="879"/>
      <c r="DE149" s="328"/>
      <c r="DF149" s="328"/>
      <c r="DG149" s="270"/>
      <c r="DH149" s="1136">
        <f>IFERROR((DT149+DC149)/J149,0)*100</f>
        <v>0</v>
      </c>
      <c r="DI149" s="1137"/>
      <c r="DJ149" s="1137"/>
      <c r="DK149" s="1137"/>
      <c r="DL149" s="1137"/>
      <c r="DM149" s="257"/>
      <c r="DS149" s="295">
        <f t="shared" si="14"/>
        <v>0</v>
      </c>
      <c r="DT149" s="458">
        <f>S149+'２枚目'!DU123+'3枚目'!DU123+'4枚目'!DU123+'5枚目'!DU123</f>
        <v>0</v>
      </c>
    </row>
    <row r="150" spans="3:126" ht="12.95" customHeight="1">
      <c r="C150" s="603" t="s">
        <v>235</v>
      </c>
      <c r="D150" s="604"/>
      <c r="E150" s="511" t="s">
        <v>234</v>
      </c>
      <c r="F150" s="506"/>
      <c r="G150" s="506"/>
      <c r="H150" s="506"/>
      <c r="I150" s="512"/>
      <c r="J150" s="620"/>
      <c r="K150" s="621"/>
      <c r="L150" s="621"/>
      <c r="M150" s="301"/>
      <c r="N150" s="301"/>
      <c r="O150" s="248" t="s">
        <v>278</v>
      </c>
      <c r="P150" s="625"/>
      <c r="Q150" s="626"/>
      <c r="R150" s="627"/>
      <c r="S150" s="423"/>
      <c r="T150" s="424"/>
      <c r="U150" s="329"/>
      <c r="V150" s="329"/>
      <c r="W150" s="248" t="s">
        <v>14172</v>
      </c>
      <c r="X150" s="425"/>
      <c r="Y150" s="424"/>
      <c r="Z150" s="329"/>
      <c r="AA150" s="329"/>
      <c r="AB150" s="249" t="s">
        <v>14172</v>
      </c>
      <c r="AC150" s="250"/>
      <c r="AD150" s="250"/>
      <c r="AE150" s="250"/>
      <c r="AF150" s="349"/>
      <c r="AG150" s="250"/>
      <c r="AH150" s="250"/>
      <c r="AI150" s="250"/>
      <c r="AJ150" s="350"/>
      <c r="AK150" s="488" t="s">
        <v>142</v>
      </c>
      <c r="AL150" s="489"/>
      <c r="AM150" s="489"/>
      <c r="AN150" s="489"/>
      <c r="AO150" s="465"/>
      <c r="AP150" s="460"/>
      <c r="AQ150" s="460"/>
      <c r="AR150" s="460"/>
      <c r="AS150" s="460"/>
      <c r="AT150" s="460"/>
      <c r="AU150" s="460"/>
      <c r="AV150" s="460"/>
      <c r="AW150" s="460"/>
      <c r="AX150" s="460"/>
      <c r="AY150" s="460"/>
      <c r="AZ150" s="460"/>
      <c r="BA150" s="461"/>
      <c r="BB150" s="485"/>
      <c r="BC150" s="486"/>
      <c r="BD150" s="486"/>
      <c r="BE150" s="486"/>
      <c r="BF150" s="487"/>
      <c r="BG150" s="485"/>
      <c r="BH150" s="494"/>
      <c r="BI150" s="494"/>
      <c r="BJ150" s="495"/>
      <c r="BK150" s="465"/>
      <c r="BL150" s="460"/>
      <c r="BM150" s="460"/>
      <c r="BN150" s="460"/>
      <c r="BO150" s="460"/>
      <c r="BP150" s="460"/>
      <c r="BQ150" s="460"/>
      <c r="BR150" s="460"/>
      <c r="BS150" s="460"/>
      <c r="BT150" s="460"/>
      <c r="BU150" s="460"/>
      <c r="BV150" s="460"/>
      <c r="BW150" s="461"/>
      <c r="BX150" s="497"/>
      <c r="BY150" s="498"/>
      <c r="BZ150" s="498"/>
      <c r="CA150" s="498"/>
      <c r="CB150" s="499"/>
      <c r="CC150" s="880"/>
      <c r="CD150" s="881"/>
      <c r="CE150" s="881"/>
      <c r="CF150" s="882"/>
      <c r="CG150" s="430" t="s">
        <v>140</v>
      </c>
      <c r="CH150" s="431"/>
      <c r="CI150" s="883"/>
      <c r="CJ150" s="884"/>
      <c r="CK150" s="885"/>
      <c r="CL150" s="725"/>
      <c r="CM150" s="667"/>
      <c r="CN150" s="667"/>
      <c r="CO150" s="667"/>
      <c r="CP150" s="667"/>
      <c r="CQ150" s="667"/>
      <c r="CR150" s="667"/>
      <c r="CS150" s="251" t="s">
        <v>14172</v>
      </c>
      <c r="CT150" s="251"/>
      <c r="CU150" s="251"/>
      <c r="CV150" s="251"/>
      <c r="CW150" s="886"/>
      <c r="CX150" s="491"/>
      <c r="CY150" s="491"/>
      <c r="CZ150" s="112"/>
      <c r="DA150" s="251"/>
      <c r="DB150" s="252" t="s">
        <v>14172</v>
      </c>
      <c r="DC150" s="878"/>
      <c r="DD150" s="879"/>
      <c r="DE150" s="119"/>
      <c r="DF150" s="119"/>
      <c r="DG150" s="246" t="s">
        <v>14172</v>
      </c>
      <c r="DH150" s="1136"/>
      <c r="DI150" s="1137"/>
      <c r="DJ150" s="1137"/>
      <c r="DK150" s="1137"/>
      <c r="DL150" s="1137"/>
      <c r="DM150" s="269" t="s">
        <v>69</v>
      </c>
      <c r="DS150" s="295">
        <f t="shared" si="14"/>
        <v>0</v>
      </c>
      <c r="DT150" s="458"/>
    </row>
    <row r="151" spans="3:126" ht="12.95" customHeight="1">
      <c r="C151" s="603" t="s">
        <v>236</v>
      </c>
      <c r="D151" s="604"/>
      <c r="E151" s="509" t="s">
        <v>148</v>
      </c>
      <c r="F151" s="505"/>
      <c r="G151" s="505"/>
      <c r="H151" s="505"/>
      <c r="I151" s="510"/>
      <c r="J151" s="620">
        <f>S151+CL151+CL152+'２枚目'!DT125+'3枚目'!DT125+'4枚目'!DT125+'5枚目'!DT125</f>
        <v>0</v>
      </c>
      <c r="K151" s="621"/>
      <c r="L151" s="621"/>
      <c r="M151" s="119"/>
      <c r="N151" s="119"/>
      <c r="O151" s="119"/>
      <c r="P151" s="622"/>
      <c r="Q151" s="623"/>
      <c r="R151" s="624"/>
      <c r="S151" s="615"/>
      <c r="T151" s="616"/>
      <c r="U151" s="616"/>
      <c r="V151" s="616"/>
      <c r="W151" s="617"/>
      <c r="X151" s="618"/>
      <c r="Y151" s="616"/>
      <c r="Z151" s="616"/>
      <c r="AA151" s="616"/>
      <c r="AB151" s="619"/>
      <c r="AC151" s="243"/>
      <c r="AD151" s="243"/>
      <c r="AE151" s="243"/>
      <c r="AF151" s="244"/>
      <c r="AG151" s="243"/>
      <c r="AH151" s="243"/>
      <c r="AI151" s="243"/>
      <c r="AJ151" s="245"/>
      <c r="AK151" s="595" t="s">
        <v>139</v>
      </c>
      <c r="AL151" s="596"/>
      <c r="AM151" s="596"/>
      <c r="AN151" s="596"/>
      <c r="AO151" s="466"/>
      <c r="AP151" s="463"/>
      <c r="AQ151" s="463"/>
      <c r="AR151" s="463"/>
      <c r="AS151" s="463"/>
      <c r="AT151" s="463"/>
      <c r="AU151" s="463"/>
      <c r="AV151" s="463"/>
      <c r="AW151" s="463"/>
      <c r="AX151" s="463"/>
      <c r="AY151" s="463"/>
      <c r="AZ151" s="463"/>
      <c r="BA151" s="464"/>
      <c r="BB151" s="480"/>
      <c r="BC151" s="481"/>
      <c r="BD151" s="481"/>
      <c r="BE151" s="481"/>
      <c r="BF151" s="482"/>
      <c r="BG151" s="480"/>
      <c r="BH151" s="503"/>
      <c r="BI151" s="503"/>
      <c r="BJ151" s="504"/>
      <c r="BK151" s="466"/>
      <c r="BL151" s="463"/>
      <c r="BM151" s="463"/>
      <c r="BN151" s="463"/>
      <c r="BO151" s="463"/>
      <c r="BP151" s="463"/>
      <c r="BQ151" s="463"/>
      <c r="BR151" s="463"/>
      <c r="BS151" s="463"/>
      <c r="BT151" s="463"/>
      <c r="BU151" s="463"/>
      <c r="BV151" s="463"/>
      <c r="BW151" s="464"/>
      <c r="BX151" s="500"/>
      <c r="BY151" s="501"/>
      <c r="BZ151" s="501"/>
      <c r="CA151" s="501"/>
      <c r="CB151" s="502"/>
      <c r="CC151" s="726"/>
      <c r="CD151" s="727"/>
      <c r="CE151" s="727"/>
      <c r="CF151" s="728"/>
      <c r="CG151" s="432" t="s">
        <v>140</v>
      </c>
      <c r="CH151" s="433"/>
      <c r="CI151" s="729"/>
      <c r="CJ151" s="730"/>
      <c r="CK151" s="731"/>
      <c r="CL151" s="732"/>
      <c r="CM151" s="733"/>
      <c r="CN151" s="733"/>
      <c r="CO151" s="733"/>
      <c r="CP151" s="733"/>
      <c r="CQ151" s="733"/>
      <c r="CR151" s="733"/>
      <c r="CS151" s="328" t="s">
        <v>14172</v>
      </c>
      <c r="CT151" s="328"/>
      <c r="CU151" s="328"/>
      <c r="CV151" s="328"/>
      <c r="CW151" s="907"/>
      <c r="CX151" s="908"/>
      <c r="CY151" s="908"/>
      <c r="CZ151" s="104"/>
      <c r="DA151" s="300"/>
      <c r="DB151" s="270" t="s">
        <v>14172</v>
      </c>
      <c r="DC151" s="878">
        <f>DS151+DS152+'２枚目'!DT126+'3枚目'!DT126+'4枚目'!DT126+'5枚目'!DT126</f>
        <v>0</v>
      </c>
      <c r="DD151" s="879"/>
      <c r="DE151" s="328"/>
      <c r="DF151" s="328"/>
      <c r="DG151" s="270"/>
      <c r="DH151" s="1136">
        <f>IFERROR((DT151+DC151)/J151,0)*100</f>
        <v>0</v>
      </c>
      <c r="DI151" s="1137"/>
      <c r="DJ151" s="1137"/>
      <c r="DK151" s="1137"/>
      <c r="DL151" s="1137"/>
      <c r="DM151" s="257"/>
      <c r="DS151" s="295">
        <f t="shared" si="14"/>
        <v>0</v>
      </c>
      <c r="DT151" s="458">
        <f>S151+'２枚目'!DU125+'3枚目'!DU125+'4枚目'!DU125+'5枚目'!DU125</f>
        <v>0</v>
      </c>
    </row>
    <row r="152" spans="3:126" ht="12.95" customHeight="1">
      <c r="C152" s="603" t="s">
        <v>237</v>
      </c>
      <c r="D152" s="604"/>
      <c r="E152" s="511" t="s">
        <v>234</v>
      </c>
      <c r="F152" s="506"/>
      <c r="G152" s="506"/>
      <c r="H152" s="506"/>
      <c r="I152" s="512"/>
      <c r="J152" s="620"/>
      <c r="K152" s="621"/>
      <c r="L152" s="621"/>
      <c r="M152" s="119"/>
      <c r="N152" s="119"/>
      <c r="O152" s="212" t="s">
        <v>278</v>
      </c>
      <c r="P152" s="625"/>
      <c r="Q152" s="626"/>
      <c r="R152" s="627"/>
      <c r="S152" s="423"/>
      <c r="T152" s="424"/>
      <c r="U152" s="329"/>
      <c r="V152" s="329"/>
      <c r="W152" s="248" t="s">
        <v>14172</v>
      </c>
      <c r="X152" s="425"/>
      <c r="Y152" s="424"/>
      <c r="Z152" s="329"/>
      <c r="AA152" s="329"/>
      <c r="AB152" s="249" t="s">
        <v>14172</v>
      </c>
      <c r="AC152" s="243"/>
      <c r="AD152" s="243"/>
      <c r="AE152" s="243"/>
      <c r="AF152" s="244"/>
      <c r="AG152" s="243"/>
      <c r="AH152" s="243"/>
      <c r="AI152" s="243"/>
      <c r="AJ152" s="245"/>
      <c r="AK152" s="483" t="s">
        <v>142</v>
      </c>
      <c r="AL152" s="484"/>
      <c r="AM152" s="484"/>
      <c r="AN152" s="484"/>
      <c r="AO152" s="465"/>
      <c r="AP152" s="460"/>
      <c r="AQ152" s="460"/>
      <c r="AR152" s="460"/>
      <c r="AS152" s="460"/>
      <c r="AT152" s="460"/>
      <c r="AU152" s="460"/>
      <c r="AV152" s="460"/>
      <c r="AW152" s="460"/>
      <c r="AX152" s="460"/>
      <c r="AY152" s="460"/>
      <c r="AZ152" s="460"/>
      <c r="BA152" s="461"/>
      <c r="BB152" s="485"/>
      <c r="BC152" s="486"/>
      <c r="BD152" s="486"/>
      <c r="BE152" s="486"/>
      <c r="BF152" s="487"/>
      <c r="BG152" s="485"/>
      <c r="BH152" s="494"/>
      <c r="BI152" s="494"/>
      <c r="BJ152" s="495"/>
      <c r="BK152" s="465"/>
      <c r="BL152" s="460"/>
      <c r="BM152" s="460"/>
      <c r="BN152" s="460"/>
      <c r="BO152" s="460"/>
      <c r="BP152" s="460"/>
      <c r="BQ152" s="460"/>
      <c r="BR152" s="460"/>
      <c r="BS152" s="460"/>
      <c r="BT152" s="460"/>
      <c r="BU152" s="460"/>
      <c r="BV152" s="460"/>
      <c r="BW152" s="461"/>
      <c r="BX152" s="497"/>
      <c r="BY152" s="498"/>
      <c r="BZ152" s="498"/>
      <c r="CA152" s="498"/>
      <c r="CB152" s="499"/>
      <c r="CC152" s="880"/>
      <c r="CD152" s="881"/>
      <c r="CE152" s="881"/>
      <c r="CF152" s="882"/>
      <c r="CG152" s="434" t="s">
        <v>140</v>
      </c>
      <c r="CH152" s="435"/>
      <c r="CI152" s="883"/>
      <c r="CJ152" s="884"/>
      <c r="CK152" s="885"/>
      <c r="CL152" s="725"/>
      <c r="CM152" s="667"/>
      <c r="CN152" s="667"/>
      <c r="CO152" s="667"/>
      <c r="CP152" s="667"/>
      <c r="CQ152" s="667"/>
      <c r="CR152" s="667"/>
      <c r="CS152" s="192" t="s">
        <v>14172</v>
      </c>
      <c r="CT152" s="192"/>
      <c r="CU152" s="192"/>
      <c r="CV152" s="192"/>
      <c r="CW152" s="886"/>
      <c r="CX152" s="491"/>
      <c r="CY152" s="491"/>
      <c r="CZ152" s="111"/>
      <c r="DA152" s="192"/>
      <c r="DB152" s="271" t="s">
        <v>14172</v>
      </c>
      <c r="DC152" s="878"/>
      <c r="DD152" s="879"/>
      <c r="DE152" s="329"/>
      <c r="DF152" s="329"/>
      <c r="DG152" s="249" t="s">
        <v>14172</v>
      </c>
      <c r="DH152" s="1136"/>
      <c r="DI152" s="1137"/>
      <c r="DJ152" s="1137"/>
      <c r="DK152" s="1137"/>
      <c r="DL152" s="1137"/>
      <c r="DM152" s="253" t="s">
        <v>69</v>
      </c>
      <c r="DS152" s="295">
        <f t="shared" si="14"/>
        <v>0</v>
      </c>
      <c r="DT152" s="458"/>
    </row>
    <row r="153" spans="3:126" ht="12.95" customHeight="1">
      <c r="C153" s="603" t="s">
        <v>149</v>
      </c>
      <c r="D153" s="604"/>
      <c r="E153" s="509" t="s">
        <v>150</v>
      </c>
      <c r="F153" s="505"/>
      <c r="G153" s="505"/>
      <c r="H153" s="505"/>
      <c r="I153" s="510"/>
      <c r="J153" s="620">
        <f>S153+CL153+CL154+'２枚目'!DT127+'3枚目'!DT127+'4枚目'!DT127+'5枚目'!DT127</f>
        <v>0</v>
      </c>
      <c r="K153" s="621"/>
      <c r="L153" s="621"/>
      <c r="M153" s="300"/>
      <c r="N153" s="300"/>
      <c r="O153" s="300"/>
      <c r="P153" s="622"/>
      <c r="Q153" s="623"/>
      <c r="R153" s="624"/>
      <c r="S153" s="615"/>
      <c r="T153" s="616"/>
      <c r="U153" s="616"/>
      <c r="V153" s="616"/>
      <c r="W153" s="617"/>
      <c r="X153" s="618"/>
      <c r="Y153" s="616"/>
      <c r="Z153" s="616"/>
      <c r="AA153" s="616"/>
      <c r="AB153" s="619"/>
      <c r="AC153" s="255"/>
      <c r="AD153" s="255"/>
      <c r="AE153" s="255"/>
      <c r="AF153" s="262"/>
      <c r="AG153" s="255"/>
      <c r="AH153" s="255"/>
      <c r="AI153" s="255"/>
      <c r="AJ153" s="363"/>
      <c r="AK153" s="595" t="s">
        <v>139</v>
      </c>
      <c r="AL153" s="596"/>
      <c r="AM153" s="596"/>
      <c r="AN153" s="596"/>
      <c r="AO153" s="466"/>
      <c r="AP153" s="463"/>
      <c r="AQ153" s="463"/>
      <c r="AR153" s="463"/>
      <c r="AS153" s="463"/>
      <c r="AT153" s="463"/>
      <c r="AU153" s="463"/>
      <c r="AV153" s="463"/>
      <c r="AW153" s="463"/>
      <c r="AX153" s="463"/>
      <c r="AY153" s="463"/>
      <c r="AZ153" s="463"/>
      <c r="BA153" s="464"/>
      <c r="BB153" s="480"/>
      <c r="BC153" s="481"/>
      <c r="BD153" s="481"/>
      <c r="BE153" s="481"/>
      <c r="BF153" s="482"/>
      <c r="BG153" s="480"/>
      <c r="BH153" s="503"/>
      <c r="BI153" s="503"/>
      <c r="BJ153" s="504"/>
      <c r="BK153" s="462"/>
      <c r="BL153" s="463"/>
      <c r="BM153" s="463"/>
      <c r="BN153" s="463"/>
      <c r="BO153" s="463"/>
      <c r="BP153" s="463"/>
      <c r="BQ153" s="463"/>
      <c r="BR153" s="463"/>
      <c r="BS153" s="463"/>
      <c r="BT153" s="463"/>
      <c r="BU153" s="463"/>
      <c r="BV153" s="463"/>
      <c r="BW153" s="464"/>
      <c r="BX153" s="500"/>
      <c r="BY153" s="501"/>
      <c r="BZ153" s="501"/>
      <c r="CA153" s="501"/>
      <c r="CB153" s="502"/>
      <c r="CC153" s="726"/>
      <c r="CD153" s="727"/>
      <c r="CE153" s="727"/>
      <c r="CF153" s="728"/>
      <c r="CG153" s="432" t="s">
        <v>140</v>
      </c>
      <c r="CH153" s="433"/>
      <c r="CI153" s="729"/>
      <c r="CJ153" s="730"/>
      <c r="CK153" s="731"/>
      <c r="CL153" s="732"/>
      <c r="CM153" s="733"/>
      <c r="CN153" s="733"/>
      <c r="CO153" s="733"/>
      <c r="CP153" s="733"/>
      <c r="CQ153" s="733"/>
      <c r="CR153" s="733"/>
      <c r="CS153" s="328" t="s">
        <v>14172</v>
      </c>
      <c r="CT153" s="328"/>
      <c r="CU153" s="328"/>
      <c r="CV153" s="328"/>
      <c r="CW153" s="907"/>
      <c r="CX153" s="908"/>
      <c r="CY153" s="908"/>
      <c r="CZ153" s="104"/>
      <c r="DA153" s="300"/>
      <c r="DB153" s="270" t="s">
        <v>14172</v>
      </c>
      <c r="DC153" s="878">
        <f>DS153+DS154+'２枚目'!DT128+'3枚目'!DT128+'4枚目'!DT128+'5枚目'!DT128</f>
        <v>0</v>
      </c>
      <c r="DD153" s="879"/>
      <c r="DE153" s="328"/>
      <c r="DF153" s="328"/>
      <c r="DG153" s="270"/>
      <c r="DH153" s="1136">
        <f>IFERROR((DT153+DC153)/J153,0)*100</f>
        <v>0</v>
      </c>
      <c r="DI153" s="1137"/>
      <c r="DJ153" s="1137"/>
      <c r="DK153" s="1137"/>
      <c r="DL153" s="1137"/>
      <c r="DM153" s="257"/>
      <c r="DS153" s="295">
        <f t="shared" si="14"/>
        <v>0</v>
      </c>
      <c r="DT153" s="458">
        <f>S153+'２枚目'!DU127+'3枚目'!DU127+'4枚目'!DU127+'5枚目'!DU127</f>
        <v>0</v>
      </c>
    </row>
    <row r="154" spans="3:126" ht="12.95" customHeight="1">
      <c r="C154" s="603" t="s">
        <v>151</v>
      </c>
      <c r="D154" s="604"/>
      <c r="E154" s="511" t="s">
        <v>234</v>
      </c>
      <c r="F154" s="506"/>
      <c r="G154" s="506"/>
      <c r="H154" s="506"/>
      <c r="I154" s="512"/>
      <c r="J154" s="620"/>
      <c r="K154" s="621"/>
      <c r="L154" s="621"/>
      <c r="M154" s="301"/>
      <c r="N154" s="301"/>
      <c r="O154" s="248" t="s">
        <v>278</v>
      </c>
      <c r="P154" s="625"/>
      <c r="Q154" s="626"/>
      <c r="R154" s="627"/>
      <c r="S154" s="423"/>
      <c r="T154" s="424"/>
      <c r="U154" s="329"/>
      <c r="V154" s="329"/>
      <c r="W154" s="248" t="s">
        <v>14172</v>
      </c>
      <c r="X154" s="425"/>
      <c r="Y154" s="424"/>
      <c r="Z154" s="329"/>
      <c r="AA154" s="329"/>
      <c r="AB154" s="249" t="s">
        <v>14172</v>
      </c>
      <c r="AC154" s="250"/>
      <c r="AD154" s="250"/>
      <c r="AE154" s="250"/>
      <c r="AF154" s="349"/>
      <c r="AG154" s="250"/>
      <c r="AH154" s="250"/>
      <c r="AI154" s="250"/>
      <c r="AJ154" s="350"/>
      <c r="AK154" s="488" t="s">
        <v>142</v>
      </c>
      <c r="AL154" s="489"/>
      <c r="AM154" s="489"/>
      <c r="AN154" s="489"/>
      <c r="AO154" s="465"/>
      <c r="AP154" s="460"/>
      <c r="AQ154" s="460"/>
      <c r="AR154" s="460"/>
      <c r="AS154" s="460"/>
      <c r="AT154" s="460"/>
      <c r="AU154" s="460"/>
      <c r="AV154" s="460"/>
      <c r="AW154" s="460"/>
      <c r="AX154" s="460"/>
      <c r="AY154" s="460"/>
      <c r="AZ154" s="460"/>
      <c r="BA154" s="461"/>
      <c r="BB154" s="485"/>
      <c r="BC154" s="486"/>
      <c r="BD154" s="486"/>
      <c r="BE154" s="486"/>
      <c r="BF154" s="487"/>
      <c r="BG154" s="485"/>
      <c r="BH154" s="494"/>
      <c r="BI154" s="494"/>
      <c r="BJ154" s="495"/>
      <c r="BK154" s="459"/>
      <c r="BL154" s="460"/>
      <c r="BM154" s="460"/>
      <c r="BN154" s="460"/>
      <c r="BO154" s="460"/>
      <c r="BP154" s="460"/>
      <c r="BQ154" s="460"/>
      <c r="BR154" s="460"/>
      <c r="BS154" s="460"/>
      <c r="BT154" s="460"/>
      <c r="BU154" s="460"/>
      <c r="BV154" s="460"/>
      <c r="BW154" s="461"/>
      <c r="BX154" s="497"/>
      <c r="BY154" s="498"/>
      <c r="BZ154" s="498"/>
      <c r="CA154" s="498"/>
      <c r="CB154" s="499"/>
      <c r="CC154" s="880"/>
      <c r="CD154" s="881"/>
      <c r="CE154" s="881"/>
      <c r="CF154" s="882"/>
      <c r="CG154" s="430" t="s">
        <v>140</v>
      </c>
      <c r="CH154" s="431"/>
      <c r="CI154" s="883"/>
      <c r="CJ154" s="884"/>
      <c r="CK154" s="885"/>
      <c r="CL154" s="725"/>
      <c r="CM154" s="667"/>
      <c r="CN154" s="667"/>
      <c r="CO154" s="667"/>
      <c r="CP154" s="667"/>
      <c r="CQ154" s="667"/>
      <c r="CR154" s="667"/>
      <c r="CS154" s="251" t="s">
        <v>14172</v>
      </c>
      <c r="CT154" s="251"/>
      <c r="CU154" s="251"/>
      <c r="CV154" s="251"/>
      <c r="CW154" s="886"/>
      <c r="CX154" s="491"/>
      <c r="CY154" s="491"/>
      <c r="CZ154" s="112"/>
      <c r="DA154" s="251"/>
      <c r="DB154" s="252" t="s">
        <v>14172</v>
      </c>
      <c r="DC154" s="878"/>
      <c r="DD154" s="879"/>
      <c r="DE154" s="119"/>
      <c r="DF154" s="119"/>
      <c r="DG154" s="246" t="s">
        <v>14172</v>
      </c>
      <c r="DH154" s="1136"/>
      <c r="DI154" s="1137"/>
      <c r="DJ154" s="1137"/>
      <c r="DK154" s="1137"/>
      <c r="DL154" s="1137"/>
      <c r="DM154" s="269" t="s">
        <v>69</v>
      </c>
      <c r="DS154" s="295">
        <f t="shared" si="14"/>
        <v>0</v>
      </c>
      <c r="DT154" s="458"/>
    </row>
    <row r="155" spans="3:126" ht="12.95" customHeight="1">
      <c r="C155" s="603"/>
      <c r="D155" s="604"/>
      <c r="E155" s="605" t="s">
        <v>292</v>
      </c>
      <c r="F155" s="606"/>
      <c r="G155" s="606"/>
      <c r="H155" s="606"/>
      <c r="I155" s="607"/>
      <c r="J155" s="620">
        <f>S155+CL155+CL156+'２枚目'!DT129+'3枚目'!DT129+'4枚目'!DT129+'5枚目'!DT129</f>
        <v>0</v>
      </c>
      <c r="K155" s="621"/>
      <c r="L155" s="621"/>
      <c r="M155" s="300"/>
      <c r="N155" s="300"/>
      <c r="O155" s="300"/>
      <c r="P155" s="622"/>
      <c r="Q155" s="623"/>
      <c r="R155" s="624"/>
      <c r="S155" s="615"/>
      <c r="T155" s="616"/>
      <c r="U155" s="616"/>
      <c r="V155" s="616"/>
      <c r="W155" s="617"/>
      <c r="X155" s="618"/>
      <c r="Y155" s="616"/>
      <c r="Z155" s="616"/>
      <c r="AA155" s="616"/>
      <c r="AB155" s="619"/>
      <c r="AC155" s="255"/>
      <c r="AD155" s="255"/>
      <c r="AE155" s="255"/>
      <c r="AF155" s="262"/>
      <c r="AG155" s="255"/>
      <c r="AH155" s="255"/>
      <c r="AI155" s="255"/>
      <c r="AJ155" s="363"/>
      <c r="AK155" s="595" t="s">
        <v>139</v>
      </c>
      <c r="AL155" s="596"/>
      <c r="AM155" s="596"/>
      <c r="AN155" s="596"/>
      <c r="AO155" s="466"/>
      <c r="AP155" s="463"/>
      <c r="AQ155" s="463"/>
      <c r="AR155" s="463"/>
      <c r="AS155" s="463"/>
      <c r="AT155" s="463"/>
      <c r="AU155" s="463"/>
      <c r="AV155" s="463"/>
      <c r="AW155" s="463"/>
      <c r="AX155" s="463"/>
      <c r="AY155" s="463"/>
      <c r="AZ155" s="463"/>
      <c r="BA155" s="464"/>
      <c r="BB155" s="480"/>
      <c r="BC155" s="481"/>
      <c r="BD155" s="481"/>
      <c r="BE155" s="481"/>
      <c r="BF155" s="482"/>
      <c r="BG155" s="480"/>
      <c r="BH155" s="503"/>
      <c r="BI155" s="503"/>
      <c r="BJ155" s="504"/>
      <c r="BK155" s="462"/>
      <c r="BL155" s="463"/>
      <c r="BM155" s="463"/>
      <c r="BN155" s="463"/>
      <c r="BO155" s="463"/>
      <c r="BP155" s="463"/>
      <c r="BQ155" s="463"/>
      <c r="BR155" s="463"/>
      <c r="BS155" s="463"/>
      <c r="BT155" s="463"/>
      <c r="BU155" s="463"/>
      <c r="BV155" s="463"/>
      <c r="BW155" s="464"/>
      <c r="BX155" s="500"/>
      <c r="BY155" s="501"/>
      <c r="BZ155" s="501"/>
      <c r="CA155" s="501"/>
      <c r="CB155" s="502"/>
      <c r="CC155" s="726"/>
      <c r="CD155" s="727"/>
      <c r="CE155" s="727"/>
      <c r="CF155" s="728"/>
      <c r="CG155" s="432" t="s">
        <v>140</v>
      </c>
      <c r="CH155" s="433"/>
      <c r="CI155" s="729"/>
      <c r="CJ155" s="730"/>
      <c r="CK155" s="731"/>
      <c r="CL155" s="732"/>
      <c r="CM155" s="733"/>
      <c r="CN155" s="733"/>
      <c r="CO155" s="733"/>
      <c r="CP155" s="733"/>
      <c r="CQ155" s="733"/>
      <c r="CR155" s="733"/>
      <c r="CS155" s="328" t="s">
        <v>14172</v>
      </c>
      <c r="CT155" s="328"/>
      <c r="CU155" s="328"/>
      <c r="CV155" s="328"/>
      <c r="CW155" s="907"/>
      <c r="CX155" s="908"/>
      <c r="CY155" s="908"/>
      <c r="CZ155" s="104"/>
      <c r="DA155" s="300"/>
      <c r="DB155" s="270" t="s">
        <v>14172</v>
      </c>
      <c r="DC155" s="878">
        <f>DS155+DS156+'２枚目'!DT130+'3枚目'!DT130+'4枚目'!DT130+'5枚目'!DT130</f>
        <v>0</v>
      </c>
      <c r="DD155" s="879"/>
      <c r="DE155" s="328"/>
      <c r="DF155" s="328"/>
      <c r="DG155" s="270"/>
      <c r="DH155" s="1136">
        <f>IFERROR((DT155+DC155)/J155,0)*100</f>
        <v>0</v>
      </c>
      <c r="DI155" s="1137"/>
      <c r="DJ155" s="1137"/>
      <c r="DK155" s="1137"/>
      <c r="DL155" s="1137"/>
      <c r="DM155" s="257"/>
      <c r="DS155" s="295">
        <f t="shared" si="14"/>
        <v>0</v>
      </c>
      <c r="DT155" s="458">
        <f>S155+'２枚目'!DU129+'3枚目'!DU129+'4枚目'!DU129+'5枚目'!DU129</f>
        <v>0</v>
      </c>
    </row>
    <row r="156" spans="3:126" ht="12.95" customHeight="1">
      <c r="C156" s="603"/>
      <c r="D156" s="604"/>
      <c r="E156" s="608"/>
      <c r="F156" s="609"/>
      <c r="G156" s="609"/>
      <c r="H156" s="609"/>
      <c r="I156" s="610"/>
      <c r="J156" s="620"/>
      <c r="K156" s="621"/>
      <c r="L156" s="621"/>
      <c r="M156" s="301"/>
      <c r="N156" s="301"/>
      <c r="O156" s="248" t="s">
        <v>278</v>
      </c>
      <c r="P156" s="625"/>
      <c r="Q156" s="626"/>
      <c r="R156" s="627"/>
      <c r="S156" s="423"/>
      <c r="T156" s="424"/>
      <c r="U156" s="329"/>
      <c r="V156" s="329"/>
      <c r="W156" s="248" t="s">
        <v>14172</v>
      </c>
      <c r="X156" s="425"/>
      <c r="Y156" s="424"/>
      <c r="Z156" s="329"/>
      <c r="AA156" s="329"/>
      <c r="AB156" s="249" t="s">
        <v>14172</v>
      </c>
      <c r="AC156" s="250"/>
      <c r="AD156" s="250"/>
      <c r="AE156" s="250"/>
      <c r="AF156" s="349"/>
      <c r="AG156" s="250"/>
      <c r="AH156" s="250"/>
      <c r="AI156" s="250"/>
      <c r="AJ156" s="350"/>
      <c r="AK156" s="488" t="s">
        <v>142</v>
      </c>
      <c r="AL156" s="489"/>
      <c r="AM156" s="489"/>
      <c r="AN156" s="489"/>
      <c r="AO156" s="465"/>
      <c r="AP156" s="460"/>
      <c r="AQ156" s="460"/>
      <c r="AR156" s="460"/>
      <c r="AS156" s="460"/>
      <c r="AT156" s="460"/>
      <c r="AU156" s="460"/>
      <c r="AV156" s="460"/>
      <c r="AW156" s="460"/>
      <c r="AX156" s="460"/>
      <c r="AY156" s="460"/>
      <c r="AZ156" s="460"/>
      <c r="BA156" s="461"/>
      <c r="BB156" s="485"/>
      <c r="BC156" s="486"/>
      <c r="BD156" s="486"/>
      <c r="BE156" s="486"/>
      <c r="BF156" s="487"/>
      <c r="BG156" s="485"/>
      <c r="BH156" s="494"/>
      <c r="BI156" s="494"/>
      <c r="BJ156" s="495"/>
      <c r="BK156" s="459"/>
      <c r="BL156" s="460"/>
      <c r="BM156" s="460"/>
      <c r="BN156" s="460"/>
      <c r="BO156" s="460"/>
      <c r="BP156" s="460"/>
      <c r="BQ156" s="460"/>
      <c r="BR156" s="460"/>
      <c r="BS156" s="460"/>
      <c r="BT156" s="460"/>
      <c r="BU156" s="460"/>
      <c r="BV156" s="460"/>
      <c r="BW156" s="461"/>
      <c r="BX156" s="497"/>
      <c r="BY156" s="498"/>
      <c r="BZ156" s="498"/>
      <c r="CA156" s="498"/>
      <c r="CB156" s="499"/>
      <c r="CC156" s="880"/>
      <c r="CD156" s="881"/>
      <c r="CE156" s="881"/>
      <c r="CF156" s="882"/>
      <c r="CG156" s="430" t="s">
        <v>140</v>
      </c>
      <c r="CH156" s="431"/>
      <c r="CI156" s="883"/>
      <c r="CJ156" s="884"/>
      <c r="CK156" s="885"/>
      <c r="CL156" s="725"/>
      <c r="CM156" s="667"/>
      <c r="CN156" s="667"/>
      <c r="CO156" s="667"/>
      <c r="CP156" s="667"/>
      <c r="CQ156" s="667"/>
      <c r="CR156" s="667"/>
      <c r="CS156" s="251" t="s">
        <v>14172</v>
      </c>
      <c r="CT156" s="251"/>
      <c r="CU156" s="251"/>
      <c r="CV156" s="251"/>
      <c r="CW156" s="886"/>
      <c r="CX156" s="491"/>
      <c r="CY156" s="491"/>
      <c r="CZ156" s="112"/>
      <c r="DA156" s="251"/>
      <c r="DB156" s="252" t="s">
        <v>14172</v>
      </c>
      <c r="DC156" s="878"/>
      <c r="DD156" s="879"/>
      <c r="DE156" s="119"/>
      <c r="DF156" s="119"/>
      <c r="DG156" s="246" t="s">
        <v>14172</v>
      </c>
      <c r="DH156" s="1136"/>
      <c r="DI156" s="1137"/>
      <c r="DJ156" s="1137"/>
      <c r="DK156" s="1137"/>
      <c r="DL156" s="1137"/>
      <c r="DM156" s="269" t="s">
        <v>69</v>
      </c>
      <c r="DS156" s="295">
        <f t="shared" si="14"/>
        <v>0</v>
      </c>
      <c r="DT156" s="458"/>
    </row>
    <row r="157" spans="3:126" ht="12.95" customHeight="1">
      <c r="C157" s="165"/>
      <c r="D157" s="119"/>
      <c r="E157" s="509" t="s">
        <v>238</v>
      </c>
      <c r="F157" s="505"/>
      <c r="G157" s="505"/>
      <c r="H157" s="505"/>
      <c r="I157" s="510"/>
      <c r="J157" s="620">
        <f>S157+CL157+CL158+'２枚目'!DT131+'3枚目'!DT131+'4枚目'!DT131+'5枚目'!DT131</f>
        <v>0</v>
      </c>
      <c r="K157" s="621"/>
      <c r="L157" s="621"/>
      <c r="M157" s="119"/>
      <c r="N157" s="119"/>
      <c r="O157" s="119"/>
      <c r="P157" s="622"/>
      <c r="Q157" s="623"/>
      <c r="R157" s="624"/>
      <c r="S157" s="615"/>
      <c r="T157" s="616"/>
      <c r="U157" s="616"/>
      <c r="V157" s="616"/>
      <c r="W157" s="617"/>
      <c r="X157" s="618"/>
      <c r="Y157" s="616"/>
      <c r="Z157" s="616"/>
      <c r="AA157" s="616"/>
      <c r="AB157" s="619"/>
      <c r="AC157" s="243"/>
      <c r="AD157" s="243"/>
      <c r="AE157" s="243"/>
      <c r="AF157" s="244"/>
      <c r="AG157" s="243"/>
      <c r="AH157" s="243"/>
      <c r="AI157" s="243"/>
      <c r="AJ157" s="245"/>
      <c r="AK157" s="595" t="s">
        <v>139</v>
      </c>
      <c r="AL157" s="596"/>
      <c r="AM157" s="596"/>
      <c r="AN157" s="596"/>
      <c r="AO157" s="466"/>
      <c r="AP157" s="463"/>
      <c r="AQ157" s="463"/>
      <c r="AR157" s="463"/>
      <c r="AS157" s="463"/>
      <c r="AT157" s="463"/>
      <c r="AU157" s="463"/>
      <c r="AV157" s="463"/>
      <c r="AW157" s="463"/>
      <c r="AX157" s="463"/>
      <c r="AY157" s="463"/>
      <c r="AZ157" s="463"/>
      <c r="BA157" s="464"/>
      <c r="BB157" s="480"/>
      <c r="BC157" s="481"/>
      <c r="BD157" s="481"/>
      <c r="BE157" s="481"/>
      <c r="BF157" s="482"/>
      <c r="BG157" s="480"/>
      <c r="BH157" s="503"/>
      <c r="BI157" s="503"/>
      <c r="BJ157" s="504"/>
      <c r="BK157" s="462"/>
      <c r="BL157" s="463"/>
      <c r="BM157" s="463"/>
      <c r="BN157" s="463"/>
      <c r="BO157" s="463"/>
      <c r="BP157" s="463"/>
      <c r="BQ157" s="463"/>
      <c r="BR157" s="463"/>
      <c r="BS157" s="463"/>
      <c r="BT157" s="463"/>
      <c r="BU157" s="463"/>
      <c r="BV157" s="463"/>
      <c r="BW157" s="464"/>
      <c r="BX157" s="500"/>
      <c r="BY157" s="501"/>
      <c r="BZ157" s="501"/>
      <c r="CA157" s="501"/>
      <c r="CB157" s="502"/>
      <c r="CC157" s="726"/>
      <c r="CD157" s="727"/>
      <c r="CE157" s="727"/>
      <c r="CF157" s="728"/>
      <c r="CG157" s="432" t="s">
        <v>140</v>
      </c>
      <c r="CH157" s="433"/>
      <c r="CI157" s="729"/>
      <c r="CJ157" s="730"/>
      <c r="CK157" s="731"/>
      <c r="CL157" s="732"/>
      <c r="CM157" s="733"/>
      <c r="CN157" s="733"/>
      <c r="CO157" s="733"/>
      <c r="CP157" s="733"/>
      <c r="CQ157" s="733"/>
      <c r="CR157" s="733"/>
      <c r="CS157" s="328" t="s">
        <v>14172</v>
      </c>
      <c r="CT157" s="328"/>
      <c r="CU157" s="328"/>
      <c r="CV157" s="328"/>
      <c r="CW157" s="907"/>
      <c r="CX157" s="908"/>
      <c r="CY157" s="908"/>
      <c r="CZ157" s="104"/>
      <c r="DA157" s="300"/>
      <c r="DB157" s="270" t="s">
        <v>14172</v>
      </c>
      <c r="DC157" s="878">
        <f>DS157+DS158+'２枚目'!DT132+'3枚目'!DT132+'4枚目'!DT132+'5枚目'!DT132</f>
        <v>0</v>
      </c>
      <c r="DD157" s="879"/>
      <c r="DE157" s="328"/>
      <c r="DF157" s="328"/>
      <c r="DG157" s="270"/>
      <c r="DH157" s="1136">
        <f>IFERROR((DT157+DC157)/J157,0)*100</f>
        <v>0</v>
      </c>
      <c r="DI157" s="1137"/>
      <c r="DJ157" s="1137"/>
      <c r="DK157" s="1137"/>
      <c r="DL157" s="1137"/>
      <c r="DM157" s="257"/>
      <c r="DS157" s="295">
        <f t="shared" si="14"/>
        <v>0</v>
      </c>
      <c r="DT157" s="458">
        <f>S157+'２枚目'!DU131+'3枚目'!DU131+'4枚目'!DU131+'5枚目'!DU131</f>
        <v>0</v>
      </c>
    </row>
    <row r="158" spans="3:126" ht="12.95" customHeight="1">
      <c r="C158" s="165"/>
      <c r="D158" s="119"/>
      <c r="E158" s="597" t="s">
        <v>293</v>
      </c>
      <c r="F158" s="598"/>
      <c r="G158" s="598"/>
      <c r="H158" s="598"/>
      <c r="I158" s="599"/>
      <c r="J158" s="620"/>
      <c r="K158" s="621"/>
      <c r="L158" s="621"/>
      <c r="M158" s="301"/>
      <c r="N158" s="301"/>
      <c r="O158" s="248" t="s">
        <v>278</v>
      </c>
      <c r="P158" s="625"/>
      <c r="Q158" s="626"/>
      <c r="R158" s="627"/>
      <c r="S158" s="423"/>
      <c r="T158" s="424"/>
      <c r="U158" s="329"/>
      <c r="V158" s="329"/>
      <c r="W158" s="248" t="s">
        <v>14172</v>
      </c>
      <c r="X158" s="425"/>
      <c r="Y158" s="424"/>
      <c r="Z158" s="329"/>
      <c r="AA158" s="329"/>
      <c r="AB158" s="249" t="s">
        <v>14172</v>
      </c>
      <c r="AC158" s="250"/>
      <c r="AD158" s="250"/>
      <c r="AE158" s="250"/>
      <c r="AF158" s="349"/>
      <c r="AG158" s="250"/>
      <c r="AH158" s="250"/>
      <c r="AI158" s="250"/>
      <c r="AJ158" s="350"/>
      <c r="AK158" s="483" t="s">
        <v>142</v>
      </c>
      <c r="AL158" s="484"/>
      <c r="AM158" s="484"/>
      <c r="AN158" s="484"/>
      <c r="AO158" s="465"/>
      <c r="AP158" s="460"/>
      <c r="AQ158" s="460"/>
      <c r="AR158" s="460"/>
      <c r="AS158" s="460"/>
      <c r="AT158" s="460"/>
      <c r="AU158" s="460"/>
      <c r="AV158" s="460"/>
      <c r="AW158" s="460"/>
      <c r="AX158" s="460"/>
      <c r="AY158" s="460"/>
      <c r="AZ158" s="460"/>
      <c r="BA158" s="461"/>
      <c r="BB158" s="485"/>
      <c r="BC158" s="486"/>
      <c r="BD158" s="486"/>
      <c r="BE158" s="486"/>
      <c r="BF158" s="487"/>
      <c r="BG158" s="485"/>
      <c r="BH158" s="494"/>
      <c r="BI158" s="494"/>
      <c r="BJ158" s="495"/>
      <c r="BK158" s="459"/>
      <c r="BL158" s="460"/>
      <c r="BM158" s="460"/>
      <c r="BN158" s="460"/>
      <c r="BO158" s="460"/>
      <c r="BP158" s="460"/>
      <c r="BQ158" s="460"/>
      <c r="BR158" s="460"/>
      <c r="BS158" s="460"/>
      <c r="BT158" s="460"/>
      <c r="BU158" s="460"/>
      <c r="BV158" s="460"/>
      <c r="BW158" s="461"/>
      <c r="BX158" s="497"/>
      <c r="BY158" s="498"/>
      <c r="BZ158" s="498"/>
      <c r="CA158" s="498"/>
      <c r="CB158" s="499"/>
      <c r="CC158" s="880"/>
      <c r="CD158" s="881"/>
      <c r="CE158" s="881"/>
      <c r="CF158" s="882"/>
      <c r="CG158" s="434" t="s">
        <v>140</v>
      </c>
      <c r="CH158" s="435"/>
      <c r="CI158" s="883"/>
      <c r="CJ158" s="884"/>
      <c r="CK158" s="885"/>
      <c r="CL158" s="725"/>
      <c r="CM158" s="667"/>
      <c r="CN158" s="667"/>
      <c r="CO158" s="667"/>
      <c r="CP158" s="667"/>
      <c r="CQ158" s="667"/>
      <c r="CR158" s="667"/>
      <c r="CS158" s="192" t="s">
        <v>14172</v>
      </c>
      <c r="CT158" s="192"/>
      <c r="CU158" s="192"/>
      <c r="CV158" s="192"/>
      <c r="CW158" s="886"/>
      <c r="CX158" s="491"/>
      <c r="CY158" s="491"/>
      <c r="CZ158" s="111"/>
      <c r="DA158" s="192"/>
      <c r="DB158" s="271" t="s">
        <v>14172</v>
      </c>
      <c r="DC158" s="878"/>
      <c r="DD158" s="879"/>
      <c r="DE158" s="329"/>
      <c r="DF158" s="329"/>
      <c r="DG158" s="249" t="s">
        <v>14172</v>
      </c>
      <c r="DH158" s="1136"/>
      <c r="DI158" s="1137"/>
      <c r="DJ158" s="1137"/>
      <c r="DK158" s="1137"/>
      <c r="DL158" s="1137"/>
      <c r="DM158" s="253" t="s">
        <v>69</v>
      </c>
      <c r="DS158" s="295">
        <f t="shared" si="14"/>
        <v>0</v>
      </c>
      <c r="DT158" s="458"/>
    </row>
    <row r="159" spans="3:126" ht="12.95" customHeight="1">
      <c r="C159" s="165"/>
      <c r="D159" s="119"/>
      <c r="E159" s="509" t="s">
        <v>152</v>
      </c>
      <c r="F159" s="505"/>
      <c r="G159" s="505"/>
      <c r="H159" s="505"/>
      <c r="I159" s="510"/>
      <c r="J159" s="611">
        <f>SUM(J147:L158)</f>
        <v>0</v>
      </c>
      <c r="K159" s="612"/>
      <c r="L159" s="612"/>
      <c r="M159" s="119"/>
      <c r="N159" s="119"/>
      <c r="O159" s="119"/>
      <c r="P159" s="302"/>
      <c r="Q159" s="303"/>
      <c r="R159" s="304"/>
      <c r="S159" s="909">
        <f>S147+S149+S151+S153+S155+S157+'２枚目'!DU133+'3枚目'!DU133+'4枚目'!DU133+'5枚目'!DU133</f>
        <v>0</v>
      </c>
      <c r="T159" s="910"/>
      <c r="U159" s="910"/>
      <c r="V159" s="910"/>
      <c r="W159" s="911"/>
      <c r="X159" s="912">
        <f>X147+X149+X151+X153+X155+X157+'２枚目'!DV133+'3枚目'!DV133+'4枚目'!DV133+'5枚目'!DV133</f>
        <v>0</v>
      </c>
      <c r="Y159" s="910"/>
      <c r="Z159" s="910"/>
      <c r="AA159" s="910"/>
      <c r="AB159" s="913"/>
      <c r="AC159" s="243"/>
      <c r="AD159" s="243"/>
      <c r="AE159" s="243"/>
      <c r="AF159" s="244"/>
      <c r="AG159" s="243"/>
      <c r="AH159" s="243"/>
      <c r="AI159" s="243"/>
      <c r="AJ159" s="245"/>
      <c r="AK159" s="259"/>
      <c r="AL159" s="243"/>
      <c r="AM159" s="243"/>
      <c r="AN159" s="243"/>
      <c r="AO159" s="243"/>
      <c r="AP159" s="243"/>
      <c r="AQ159" s="243"/>
      <c r="AR159" s="243"/>
      <c r="AS159" s="243"/>
      <c r="AT159" s="243"/>
      <c r="AU159" s="243"/>
      <c r="AV159" s="243"/>
      <c r="AW159" s="243"/>
      <c r="AX159" s="243"/>
      <c r="AY159" s="243"/>
      <c r="AZ159" s="243"/>
      <c r="BA159" s="243"/>
      <c r="BB159" s="243"/>
      <c r="BC159" s="243"/>
      <c r="BD159" s="243"/>
      <c r="BE159" s="243"/>
      <c r="BF159" s="243"/>
      <c r="BG159" s="243"/>
      <c r="BH159" s="243"/>
      <c r="BI159" s="243"/>
      <c r="BJ159" s="256"/>
      <c r="BK159" s="262"/>
      <c r="BL159" s="243"/>
      <c r="BM159" s="243"/>
      <c r="BN159" s="243"/>
      <c r="BO159" s="243"/>
      <c r="BP159" s="243"/>
      <c r="BQ159" s="243"/>
      <c r="BR159" s="243"/>
      <c r="BS159" s="243"/>
      <c r="BT159" s="243"/>
      <c r="BU159" s="243"/>
      <c r="BV159" s="243"/>
      <c r="BW159" s="243"/>
      <c r="BX159" s="243"/>
      <c r="BY159" s="243"/>
      <c r="BZ159" s="243"/>
      <c r="CA159" s="243"/>
      <c r="CB159" s="243"/>
      <c r="CC159" s="243"/>
      <c r="CD159" s="243"/>
      <c r="CE159" s="243"/>
      <c r="CF159" s="243"/>
      <c r="CG159" s="243"/>
      <c r="CH159" s="243"/>
      <c r="CI159" s="243"/>
      <c r="CJ159" s="243"/>
      <c r="CK159" s="243"/>
      <c r="CL159" s="899">
        <f>DT159+'２枚目'!DW133+'3枚目'!DW133+'4枚目'!DW133+'5枚目'!DW133</f>
        <v>0</v>
      </c>
      <c r="CM159" s="900"/>
      <c r="CN159" s="900"/>
      <c r="CO159" s="900"/>
      <c r="CP159" s="900"/>
      <c r="CQ159" s="900"/>
      <c r="CR159" s="900"/>
      <c r="CS159" s="119"/>
      <c r="CT159" s="119"/>
      <c r="CU159" s="119"/>
      <c r="CV159" s="119"/>
      <c r="CW159" s="903">
        <f>DU159+'２枚目'!DX133+'3枚目'!DX133+'4枚目'!DX133+'5枚目'!DX133</f>
        <v>0</v>
      </c>
      <c r="CX159" s="904"/>
      <c r="CY159" s="904"/>
      <c r="CZ159" s="119"/>
      <c r="DA159" s="119"/>
      <c r="DB159" s="139"/>
      <c r="DC159" s="914">
        <f>DV159</f>
        <v>0</v>
      </c>
      <c r="DD159" s="915"/>
      <c r="DE159" s="119"/>
      <c r="DF159" s="119"/>
      <c r="DG159" s="246"/>
      <c r="DH159" s="1134">
        <f>IFERROR((S159+DC159)/J159,0)*100</f>
        <v>0</v>
      </c>
      <c r="DI159" s="1135"/>
      <c r="DJ159" s="1135"/>
      <c r="DK159" s="1135"/>
      <c r="DL159" s="1135"/>
      <c r="DM159" s="247"/>
      <c r="DS159" s="295">
        <f t="shared" si="14"/>
        <v>0</v>
      </c>
      <c r="DT159" s="458">
        <f>SUM(CL147:CR158)</f>
        <v>0</v>
      </c>
      <c r="DU159" s="458">
        <f>SUM(CW147:CY158)</f>
        <v>0</v>
      </c>
      <c r="DV159" s="295">
        <f>SUM(DC147:DD158)</f>
        <v>0</v>
      </c>
    </row>
    <row r="160" spans="3:126" ht="12.95" customHeight="1" thickBot="1">
      <c r="C160" s="272"/>
      <c r="D160" s="130"/>
      <c r="E160" s="600"/>
      <c r="F160" s="601"/>
      <c r="G160" s="601"/>
      <c r="H160" s="601"/>
      <c r="I160" s="602"/>
      <c r="J160" s="613"/>
      <c r="K160" s="614"/>
      <c r="L160" s="614"/>
      <c r="M160" s="314"/>
      <c r="N160" s="314"/>
      <c r="O160" s="273" t="s">
        <v>278</v>
      </c>
      <c r="P160" s="305"/>
      <c r="Q160" s="204"/>
      <c r="R160" s="306"/>
      <c r="S160" s="426"/>
      <c r="T160" s="427"/>
      <c r="U160" s="277"/>
      <c r="V160" s="277"/>
      <c r="W160" s="278" t="s">
        <v>278</v>
      </c>
      <c r="X160" s="428"/>
      <c r="Y160" s="427"/>
      <c r="Z160" s="277"/>
      <c r="AA160" s="277"/>
      <c r="AB160" s="150" t="s">
        <v>278</v>
      </c>
      <c r="AC160" s="275"/>
      <c r="AD160" s="275"/>
      <c r="AE160" s="275"/>
      <c r="AF160" s="279"/>
      <c r="AG160" s="275"/>
      <c r="AH160" s="275"/>
      <c r="AI160" s="275"/>
      <c r="AJ160" s="280"/>
      <c r="AK160" s="274"/>
      <c r="AL160" s="275"/>
      <c r="AM160" s="275"/>
      <c r="AN160" s="275"/>
      <c r="AO160" s="275"/>
      <c r="AP160" s="275"/>
      <c r="AQ160" s="275"/>
      <c r="AR160" s="275"/>
      <c r="AS160" s="275"/>
      <c r="AT160" s="275"/>
      <c r="AU160" s="275"/>
      <c r="AV160" s="275"/>
      <c r="AW160" s="275"/>
      <c r="AX160" s="275"/>
      <c r="AY160" s="275"/>
      <c r="AZ160" s="275"/>
      <c r="BA160" s="275"/>
      <c r="BB160" s="275"/>
      <c r="BC160" s="275"/>
      <c r="BD160" s="275"/>
      <c r="BE160" s="275"/>
      <c r="BF160" s="275"/>
      <c r="BG160" s="275"/>
      <c r="BH160" s="275"/>
      <c r="BI160" s="275"/>
      <c r="BJ160" s="276"/>
      <c r="BK160" s="279"/>
      <c r="BL160" s="275"/>
      <c r="BM160" s="275"/>
      <c r="BN160" s="275"/>
      <c r="BO160" s="275"/>
      <c r="BP160" s="275"/>
      <c r="BQ160" s="275"/>
      <c r="BR160" s="275"/>
      <c r="BS160" s="275"/>
      <c r="BT160" s="275"/>
      <c r="BU160" s="275"/>
      <c r="BV160" s="275"/>
      <c r="BW160" s="275"/>
      <c r="BX160" s="275"/>
      <c r="BY160" s="275"/>
      <c r="BZ160" s="275"/>
      <c r="CA160" s="275"/>
      <c r="CB160" s="275"/>
      <c r="CC160" s="275"/>
      <c r="CD160" s="275"/>
      <c r="CE160" s="275"/>
      <c r="CF160" s="275"/>
      <c r="CG160" s="275"/>
      <c r="CH160" s="275"/>
      <c r="CI160" s="275"/>
      <c r="CJ160" s="275"/>
      <c r="CK160" s="275"/>
      <c r="CL160" s="901"/>
      <c r="CM160" s="902"/>
      <c r="CN160" s="902"/>
      <c r="CO160" s="902"/>
      <c r="CP160" s="902"/>
      <c r="CQ160" s="902"/>
      <c r="CR160" s="902"/>
      <c r="CS160" s="130" t="s">
        <v>14172</v>
      </c>
      <c r="CT160" s="130"/>
      <c r="CU160" s="130"/>
      <c r="CV160" s="130"/>
      <c r="CW160" s="905"/>
      <c r="CX160" s="906"/>
      <c r="CY160" s="906"/>
      <c r="CZ160" s="130"/>
      <c r="DA160" s="130"/>
      <c r="DB160" s="150" t="s">
        <v>14172</v>
      </c>
      <c r="DC160" s="916"/>
      <c r="DD160" s="917"/>
      <c r="DE160" s="130"/>
      <c r="DF160" s="130"/>
      <c r="DG160" s="150" t="s">
        <v>14172</v>
      </c>
      <c r="DH160" s="1134"/>
      <c r="DI160" s="1135"/>
      <c r="DJ160" s="1135"/>
      <c r="DK160" s="1135"/>
      <c r="DL160" s="1135"/>
      <c r="DM160" s="281" t="s">
        <v>69</v>
      </c>
      <c r="DN160" s="165"/>
      <c r="DS160" s="295">
        <f t="shared" si="14"/>
        <v>0</v>
      </c>
    </row>
    <row r="161" spans="3:122" ht="3" customHeight="1"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6"/>
      <c r="BB161" s="126"/>
      <c r="BC161" s="126"/>
      <c r="BD161" s="126"/>
      <c r="BE161" s="126"/>
      <c r="BF161" s="126"/>
      <c r="BG161" s="126"/>
      <c r="BH161" s="126"/>
      <c r="BI161" s="126"/>
      <c r="BJ161" s="126"/>
      <c r="BK161" s="126"/>
      <c r="BL161" s="126"/>
      <c r="BM161" s="126"/>
      <c r="BN161" s="126"/>
      <c r="BO161" s="126"/>
      <c r="BP161" s="126"/>
      <c r="BQ161" s="126"/>
      <c r="BR161" s="126"/>
      <c r="BS161" s="126"/>
      <c r="BT161" s="126"/>
      <c r="BU161" s="126"/>
      <c r="BV161" s="126"/>
      <c r="BW161" s="126"/>
      <c r="BX161" s="126"/>
      <c r="BY161" s="126"/>
      <c r="BZ161" s="126"/>
      <c r="CA161" s="126"/>
      <c r="CB161" s="126"/>
      <c r="CC161" s="126"/>
      <c r="CD161" s="126"/>
      <c r="CE161" s="126"/>
      <c r="CF161" s="126"/>
      <c r="CG161" s="126"/>
      <c r="CH161" s="126"/>
      <c r="CI161" s="126"/>
      <c r="CJ161" s="126"/>
      <c r="CK161" s="126"/>
      <c r="CL161" s="126"/>
      <c r="CM161" s="126"/>
      <c r="CN161" s="126"/>
      <c r="CO161" s="126"/>
      <c r="CP161" s="126"/>
      <c r="CQ161" s="126"/>
      <c r="CR161" s="126"/>
      <c r="CS161" s="126"/>
      <c r="CT161" s="126"/>
      <c r="CU161" s="126"/>
      <c r="CV161" s="126"/>
      <c r="CW161" s="126"/>
      <c r="CX161" s="126"/>
      <c r="CY161" s="126"/>
      <c r="CZ161" s="126"/>
      <c r="DA161" s="126"/>
      <c r="DB161" s="126"/>
      <c r="DC161" s="126"/>
      <c r="DD161" s="126"/>
      <c r="DE161" s="126"/>
      <c r="DF161" s="126"/>
      <c r="DG161" s="126"/>
      <c r="DH161" s="126"/>
      <c r="DI161" s="126"/>
      <c r="DJ161" s="126"/>
      <c r="DK161" s="126"/>
      <c r="DL161" s="126"/>
      <c r="DM161" s="126"/>
      <c r="DN161" s="119"/>
    </row>
    <row r="162" spans="3:122" ht="7.5" customHeight="1">
      <c r="F162" s="119" t="s">
        <v>153</v>
      </c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S162" s="119" t="s">
        <v>162</v>
      </c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E162" s="119" t="s">
        <v>154</v>
      </c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119"/>
      <c r="AT162" s="119"/>
      <c r="AU162" s="119"/>
      <c r="AV162" s="119"/>
      <c r="AW162" s="119"/>
      <c r="AY162" s="119" t="s">
        <v>291</v>
      </c>
      <c r="BR162" s="119"/>
      <c r="BS162" s="119"/>
      <c r="BT162" s="119"/>
      <c r="BU162" s="119"/>
      <c r="BV162" s="119"/>
      <c r="BW162" s="119"/>
      <c r="BX162" s="119"/>
      <c r="BY162" s="119"/>
      <c r="BZ162" s="119"/>
      <c r="CA162" s="119"/>
      <c r="CB162" s="119"/>
      <c r="CC162" s="119"/>
      <c r="CD162" s="119"/>
      <c r="CE162" s="119"/>
      <c r="CF162" s="119"/>
      <c r="CG162" s="119"/>
      <c r="CH162" s="119"/>
      <c r="CI162" s="119"/>
      <c r="CJ162" s="119"/>
      <c r="CK162" s="119"/>
      <c r="CL162" s="119"/>
      <c r="CM162" s="119"/>
      <c r="CN162" s="119"/>
      <c r="CO162" s="119"/>
      <c r="CP162" s="119"/>
      <c r="CQ162" s="119"/>
      <c r="CR162" s="119"/>
      <c r="CS162" s="119"/>
      <c r="CT162" s="119"/>
      <c r="CU162" s="119"/>
      <c r="CV162" s="119"/>
      <c r="CW162" s="119"/>
      <c r="CX162" s="119"/>
      <c r="CY162" s="119"/>
      <c r="CZ162" s="119"/>
      <c r="DA162" s="119"/>
      <c r="DB162" s="119"/>
      <c r="DC162" s="119"/>
      <c r="DD162" s="119"/>
      <c r="DE162" s="119"/>
      <c r="DF162" s="119"/>
      <c r="DG162" s="119"/>
      <c r="DH162" s="119"/>
      <c r="DI162" s="119"/>
      <c r="DJ162" s="119"/>
      <c r="DK162" s="119"/>
      <c r="DL162" s="119"/>
      <c r="DN162" s="119"/>
    </row>
    <row r="163" spans="3:122" ht="9.1999999999999993" customHeight="1">
      <c r="F163" s="156"/>
      <c r="G163" s="137" t="s">
        <v>155</v>
      </c>
      <c r="H163" s="137"/>
      <c r="I163" s="137"/>
      <c r="J163" s="137"/>
      <c r="K163" s="137"/>
      <c r="L163" s="137" t="s">
        <v>156</v>
      </c>
      <c r="M163" s="137"/>
      <c r="N163" s="137"/>
      <c r="O163" s="137"/>
      <c r="P163" s="137"/>
      <c r="Q163" s="138"/>
      <c r="S163" s="156"/>
      <c r="T163" s="137" t="s">
        <v>164</v>
      </c>
      <c r="U163" s="137"/>
      <c r="V163" s="137"/>
      <c r="W163" s="137"/>
      <c r="X163" s="137"/>
      <c r="Y163" s="137" t="s">
        <v>165</v>
      </c>
      <c r="Z163" s="137"/>
      <c r="AA163" s="137"/>
      <c r="AB163" s="137"/>
      <c r="AC163" s="138"/>
      <c r="AE163" s="156" t="s">
        <v>105</v>
      </c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8"/>
      <c r="AY163" s="282" t="s">
        <v>239</v>
      </c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4"/>
      <c r="CC163" s="283" t="s">
        <v>240</v>
      </c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4"/>
      <c r="DN163" s="237"/>
      <c r="DO163" s="237"/>
      <c r="DP163" s="237"/>
      <c r="DQ163" s="237"/>
      <c r="DR163" s="237"/>
    </row>
    <row r="164" spans="3:122" ht="9.1999999999999993" customHeight="1">
      <c r="F164" s="162"/>
      <c r="G164" s="119" t="s">
        <v>157</v>
      </c>
      <c r="H164" s="119"/>
      <c r="I164" s="119"/>
      <c r="J164" s="119"/>
      <c r="K164" s="119"/>
      <c r="L164" s="119"/>
      <c r="M164" s="119"/>
      <c r="N164" s="119"/>
      <c r="O164" s="119"/>
      <c r="P164" s="119"/>
      <c r="Q164" s="139"/>
      <c r="S164" s="162"/>
      <c r="T164" s="119" t="s">
        <v>167</v>
      </c>
      <c r="U164" s="119"/>
      <c r="V164" s="119"/>
      <c r="W164" s="119"/>
      <c r="X164" s="119"/>
      <c r="Y164" s="119"/>
      <c r="Z164" s="119"/>
      <c r="AA164" s="119"/>
      <c r="AB164" s="119"/>
      <c r="AC164" s="139"/>
      <c r="AE164" s="162"/>
      <c r="AF164" s="119" t="s">
        <v>158</v>
      </c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39"/>
      <c r="AY164" s="162"/>
      <c r="AZ164" s="119" t="s">
        <v>241</v>
      </c>
      <c r="BA164" s="119"/>
      <c r="BB164" s="119"/>
      <c r="BC164" s="119"/>
      <c r="BD164" s="119"/>
      <c r="BE164" s="119"/>
      <c r="BF164" s="119"/>
      <c r="BG164" s="119"/>
      <c r="BH164" s="119"/>
      <c r="BI164" s="119"/>
      <c r="BJ164" s="119"/>
      <c r="BK164" s="119"/>
      <c r="BM164" s="119"/>
      <c r="BO164" s="119" t="s">
        <v>242</v>
      </c>
      <c r="BP164" s="119"/>
      <c r="BQ164" s="119"/>
      <c r="BR164" s="119"/>
      <c r="BS164" s="119"/>
      <c r="BT164" s="119"/>
      <c r="BU164" s="119"/>
      <c r="BV164" s="119"/>
      <c r="BW164" s="119"/>
      <c r="BX164" s="119"/>
      <c r="BY164" s="119"/>
      <c r="BZ164" s="119"/>
      <c r="CA164" s="119"/>
      <c r="CB164" s="139"/>
      <c r="CC164" s="119"/>
      <c r="CD164" s="119" t="s">
        <v>241</v>
      </c>
      <c r="CE164" s="119"/>
      <c r="CF164" s="119"/>
      <c r="CG164" s="119"/>
      <c r="CH164" s="119"/>
      <c r="CI164" s="119"/>
      <c r="CJ164" s="119"/>
      <c r="CK164" s="119"/>
      <c r="CL164" s="119"/>
      <c r="CM164" s="119"/>
      <c r="CN164" s="119"/>
      <c r="CO164" s="119"/>
      <c r="CP164" s="119"/>
      <c r="CQ164" s="119"/>
      <c r="CR164" s="119"/>
      <c r="CU164" s="215" t="s">
        <v>311</v>
      </c>
      <c r="CW164" s="119"/>
      <c r="CX164" s="119"/>
      <c r="CY164" s="119"/>
      <c r="CZ164" s="119"/>
      <c r="DA164" s="119"/>
      <c r="DB164" s="119"/>
      <c r="DC164" s="119"/>
      <c r="DD164" s="119"/>
      <c r="DE164" s="119"/>
      <c r="DF164" s="119"/>
      <c r="DG164" s="119"/>
      <c r="DH164" s="119"/>
      <c r="DI164" s="119"/>
      <c r="DJ164" s="119"/>
      <c r="DK164" s="119"/>
      <c r="DL164" s="119"/>
      <c r="DM164" s="139"/>
      <c r="DN164" s="237"/>
      <c r="DO164" s="237"/>
      <c r="DP164" s="237"/>
      <c r="DQ164" s="237"/>
      <c r="DR164" s="237"/>
    </row>
    <row r="165" spans="3:122" ht="9.1999999999999993" customHeight="1">
      <c r="F165" s="172"/>
      <c r="G165" s="129" t="s">
        <v>14176</v>
      </c>
      <c r="H165" s="129"/>
      <c r="I165" s="129"/>
      <c r="J165" s="129"/>
      <c r="K165" s="129"/>
      <c r="L165" s="129"/>
      <c r="M165" s="129"/>
      <c r="N165" s="129"/>
      <c r="O165" s="129"/>
      <c r="P165" s="129"/>
      <c r="Q165" s="167"/>
      <c r="S165" s="172"/>
      <c r="T165" s="129" t="s">
        <v>14176</v>
      </c>
      <c r="U165" s="129"/>
      <c r="V165" s="129"/>
      <c r="W165" s="129"/>
      <c r="X165" s="129"/>
      <c r="Y165" s="129"/>
      <c r="Z165" s="129"/>
      <c r="AA165" s="129"/>
      <c r="AB165" s="129"/>
      <c r="AC165" s="167"/>
      <c r="AE165" s="162"/>
      <c r="AF165" s="119"/>
      <c r="AG165" s="119" t="s">
        <v>159</v>
      </c>
      <c r="AH165" s="119"/>
      <c r="AI165" s="119"/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119"/>
      <c r="AT165" s="119"/>
      <c r="AU165" s="119"/>
      <c r="AV165" s="119"/>
      <c r="AW165" s="139"/>
      <c r="AY165" s="162"/>
      <c r="AZ165" s="119" t="s">
        <v>243</v>
      </c>
      <c r="BA165" s="119"/>
      <c r="BB165" s="119"/>
      <c r="BC165" s="119"/>
      <c r="BD165" s="119"/>
      <c r="BE165" s="119"/>
      <c r="BF165" s="119"/>
      <c r="BG165" s="119"/>
      <c r="BH165" s="119"/>
      <c r="BI165" s="119"/>
      <c r="BJ165" s="119"/>
      <c r="BK165" s="119"/>
      <c r="BL165" s="119"/>
      <c r="BM165" s="119"/>
      <c r="BO165" s="114" t="s">
        <v>279</v>
      </c>
      <c r="BP165" s="119"/>
      <c r="BQ165" s="119"/>
      <c r="BR165" s="119"/>
      <c r="BS165" s="119"/>
      <c r="BT165" s="119"/>
      <c r="BU165" s="119"/>
      <c r="BV165" s="119"/>
      <c r="BW165" s="119"/>
      <c r="BX165" s="119"/>
      <c r="BY165" s="119"/>
      <c r="BZ165" s="119"/>
      <c r="CA165" s="119"/>
      <c r="CB165" s="139"/>
      <c r="CC165" s="119"/>
      <c r="CD165" s="119" t="s">
        <v>244</v>
      </c>
      <c r="CE165" s="119"/>
      <c r="CF165" s="119"/>
      <c r="CG165" s="119"/>
      <c r="CH165" s="119"/>
      <c r="CI165" s="119"/>
      <c r="CJ165" s="119"/>
      <c r="CK165" s="119"/>
      <c r="CL165" s="119"/>
      <c r="CM165" s="119"/>
      <c r="CN165" s="119"/>
      <c r="CO165" s="119"/>
      <c r="CP165" s="119"/>
      <c r="CQ165" s="119"/>
      <c r="CR165" s="119"/>
      <c r="CS165" s="119"/>
      <c r="CT165" s="119"/>
      <c r="CU165" s="119"/>
      <c r="CV165" s="119" t="s">
        <v>319</v>
      </c>
      <c r="CW165" s="119"/>
      <c r="CX165" s="119"/>
      <c r="CY165" s="119"/>
      <c r="CZ165" s="119"/>
      <c r="DA165" s="119"/>
      <c r="DB165" s="119"/>
      <c r="DC165" s="119"/>
      <c r="DD165" s="119"/>
      <c r="DE165" s="119"/>
      <c r="DF165" s="119"/>
      <c r="DG165" s="119"/>
      <c r="DH165" s="119"/>
      <c r="DI165" s="119"/>
      <c r="DJ165" s="119"/>
      <c r="DK165" s="119"/>
      <c r="DL165" s="119"/>
      <c r="DM165" s="139"/>
      <c r="DN165" s="119"/>
      <c r="DO165" s="119"/>
      <c r="DP165" s="119"/>
      <c r="DQ165" s="119"/>
      <c r="DR165" s="119"/>
    </row>
    <row r="166" spans="3:122" ht="9.1999999999999993" customHeight="1">
      <c r="Q166" s="119"/>
      <c r="R166" s="119"/>
      <c r="S166" s="119"/>
      <c r="T166" s="119"/>
      <c r="U166" s="119"/>
      <c r="AE166" s="162"/>
      <c r="AF166" s="119" t="s">
        <v>160</v>
      </c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19"/>
      <c r="AW166" s="139"/>
      <c r="AY166" s="162"/>
      <c r="AZ166" s="119" t="s">
        <v>245</v>
      </c>
      <c r="BA166" s="119"/>
      <c r="BB166" s="119"/>
      <c r="BC166" s="119"/>
      <c r="BD166" s="119"/>
      <c r="BE166" s="119"/>
      <c r="BF166" s="119"/>
      <c r="BG166" s="119"/>
      <c r="BH166" s="119"/>
      <c r="BI166" s="119"/>
      <c r="BJ166" s="119"/>
      <c r="BK166" s="119"/>
      <c r="BL166" s="119"/>
      <c r="BM166" s="119"/>
      <c r="BP166" s="119"/>
      <c r="BQ166" s="119"/>
      <c r="BR166" s="119"/>
      <c r="BS166" s="119"/>
      <c r="BT166" s="119"/>
      <c r="BU166" s="119"/>
      <c r="BV166" s="119"/>
      <c r="BW166" s="119"/>
      <c r="BX166" s="119"/>
      <c r="BY166" s="119"/>
      <c r="BZ166" s="119"/>
      <c r="CA166" s="119"/>
      <c r="CB166" s="139"/>
      <c r="CC166" s="119"/>
      <c r="CD166" s="114" t="s">
        <v>246</v>
      </c>
      <c r="CE166" s="119"/>
      <c r="CF166" s="119"/>
      <c r="CG166" s="119"/>
      <c r="CH166" s="119"/>
      <c r="CI166" s="119"/>
      <c r="CJ166" s="119"/>
      <c r="CK166" s="119"/>
      <c r="CL166" s="119"/>
      <c r="CM166" s="119"/>
      <c r="CN166" s="119"/>
      <c r="CO166" s="119"/>
      <c r="CP166" s="119"/>
      <c r="CQ166" s="119"/>
      <c r="CR166" s="119"/>
      <c r="CU166" s="285" t="s">
        <v>312</v>
      </c>
      <c r="CW166" s="119"/>
      <c r="CX166" s="119"/>
      <c r="CY166" s="119"/>
      <c r="CZ166" s="119"/>
      <c r="DA166" s="119"/>
      <c r="DB166" s="119"/>
      <c r="DC166" s="119"/>
      <c r="DD166" s="119"/>
      <c r="DE166" s="119"/>
      <c r="DF166" s="119"/>
      <c r="DG166" s="119"/>
      <c r="DH166" s="119"/>
      <c r="DI166" s="119"/>
      <c r="DJ166" s="119"/>
      <c r="DK166" s="119"/>
      <c r="DL166" s="119"/>
      <c r="DM166" s="139"/>
      <c r="DN166" s="119"/>
      <c r="DO166" s="119"/>
      <c r="DP166" s="119"/>
      <c r="DQ166" s="119"/>
      <c r="DR166" s="119"/>
    </row>
    <row r="167" spans="3:122" ht="9.1999999999999993" customHeight="1">
      <c r="C167" s="119" t="s">
        <v>313</v>
      </c>
      <c r="D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AE167" s="162"/>
      <c r="AF167" s="119"/>
      <c r="AG167" s="119" t="s">
        <v>163</v>
      </c>
      <c r="AH167" s="119"/>
      <c r="AI167" s="119"/>
      <c r="AJ167" s="119"/>
      <c r="AK167" s="119"/>
      <c r="AL167" s="119"/>
      <c r="AM167" s="119"/>
      <c r="AN167" s="119"/>
      <c r="AO167" s="119"/>
      <c r="AP167" s="119"/>
      <c r="AQ167" s="119"/>
      <c r="AR167" s="119"/>
      <c r="AS167" s="119"/>
      <c r="AT167" s="119"/>
      <c r="AU167" s="119"/>
      <c r="AV167" s="119"/>
      <c r="AW167" s="139"/>
      <c r="AY167" s="162"/>
      <c r="AZ167" s="114" t="s">
        <v>280</v>
      </c>
      <c r="BA167" s="119"/>
      <c r="BB167" s="119"/>
      <c r="BC167" s="119"/>
      <c r="BD167" s="119"/>
      <c r="BE167" s="119"/>
      <c r="BF167" s="119"/>
      <c r="BG167" s="119"/>
      <c r="BH167" s="119"/>
      <c r="BI167" s="119"/>
      <c r="BJ167" s="119"/>
      <c r="BK167" s="119"/>
      <c r="BL167" s="119"/>
      <c r="BM167" s="119"/>
      <c r="BP167" s="119"/>
      <c r="BQ167" s="119"/>
      <c r="BR167" s="119"/>
      <c r="BS167" s="119"/>
      <c r="BT167" s="119"/>
      <c r="BU167" s="119"/>
      <c r="BV167" s="119"/>
      <c r="BW167" s="119"/>
      <c r="BX167" s="119"/>
      <c r="BY167" s="119"/>
      <c r="BZ167" s="119"/>
      <c r="CA167" s="119"/>
      <c r="CB167" s="139"/>
      <c r="CC167" s="119"/>
      <c r="CD167" s="119"/>
      <c r="CE167" s="119" t="s">
        <v>161</v>
      </c>
      <c r="CF167" s="119"/>
      <c r="CG167" s="119"/>
      <c r="CH167" s="119"/>
      <c r="CI167" s="119"/>
      <c r="CJ167" s="119"/>
      <c r="CK167" s="119"/>
      <c r="CL167" s="119"/>
      <c r="CM167" s="119"/>
      <c r="CN167" s="119"/>
      <c r="CO167" s="119"/>
      <c r="CP167" s="119"/>
      <c r="CQ167" s="119"/>
      <c r="CR167" s="119"/>
      <c r="CU167" s="215" t="s">
        <v>322</v>
      </c>
      <c r="CW167" s="119"/>
      <c r="CX167" s="119"/>
      <c r="CY167" s="119"/>
      <c r="CZ167" s="119"/>
      <c r="DA167" s="119"/>
      <c r="DB167" s="119"/>
      <c r="DC167" s="119"/>
      <c r="DD167" s="119"/>
      <c r="DE167" s="119"/>
      <c r="DF167" s="119"/>
      <c r="DG167" s="119"/>
      <c r="DH167" s="119"/>
      <c r="DI167" s="119"/>
      <c r="DJ167" s="119"/>
      <c r="DK167" s="119"/>
      <c r="DL167" s="119"/>
      <c r="DM167" s="139"/>
      <c r="DN167" s="119"/>
      <c r="DO167" s="119"/>
      <c r="DP167" s="119"/>
      <c r="DQ167" s="119"/>
      <c r="DR167" s="119"/>
    </row>
    <row r="168" spans="3:122" ht="9.1999999999999993" customHeight="1">
      <c r="C168" s="119"/>
      <c r="D168" s="119" t="s">
        <v>314</v>
      </c>
      <c r="E168" s="114" t="s">
        <v>315</v>
      </c>
      <c r="F168" s="119"/>
      <c r="G168" s="119"/>
      <c r="H168" s="119"/>
      <c r="U168" s="119"/>
      <c r="AE168" s="162"/>
      <c r="AF168" s="119"/>
      <c r="AG168" s="119" t="s">
        <v>166</v>
      </c>
      <c r="AH168" s="119"/>
      <c r="AI168" s="119"/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119"/>
      <c r="AT168" s="119"/>
      <c r="AU168" s="119"/>
      <c r="AV168" s="119"/>
      <c r="AW168" s="139"/>
      <c r="AY168" s="162"/>
      <c r="AZ168" s="114" t="s">
        <v>247</v>
      </c>
      <c r="BA168" s="119"/>
      <c r="BB168" s="119"/>
      <c r="BC168" s="119"/>
      <c r="BD168" s="119"/>
      <c r="BE168" s="119"/>
      <c r="BF168" s="119"/>
      <c r="BG168" s="119"/>
      <c r="BH168" s="119"/>
      <c r="BI168" s="119"/>
      <c r="BJ168" s="119"/>
      <c r="BK168" s="119"/>
      <c r="BL168" s="119"/>
      <c r="BM168" s="119"/>
      <c r="BO168" s="119"/>
      <c r="BP168" s="119"/>
      <c r="BQ168" s="119"/>
      <c r="BR168" s="119"/>
      <c r="BS168" s="119"/>
      <c r="BT168" s="119"/>
      <c r="BU168" s="119"/>
      <c r="BV168" s="119"/>
      <c r="BW168" s="119"/>
      <c r="BX168" s="119"/>
      <c r="BY168" s="119"/>
      <c r="BZ168" s="119"/>
      <c r="CA168" s="119"/>
      <c r="CB168" s="139"/>
      <c r="CC168" s="119"/>
      <c r="CD168" s="215" t="s">
        <v>309</v>
      </c>
      <c r="CE168" s="119"/>
      <c r="CF168" s="119"/>
      <c r="CG168" s="119"/>
      <c r="CH168" s="119"/>
      <c r="CI168" s="119"/>
      <c r="CJ168" s="119"/>
      <c r="CK168" s="119"/>
      <c r="CL168" s="119"/>
      <c r="CM168" s="119"/>
      <c r="CN168" s="119"/>
      <c r="CO168" s="119"/>
      <c r="CP168" s="119"/>
      <c r="CQ168" s="119"/>
      <c r="CU168" s="119" t="s">
        <v>320</v>
      </c>
      <c r="CW168" s="119"/>
      <c r="CX168" s="119"/>
      <c r="CY168" s="119"/>
      <c r="CZ168" s="119"/>
      <c r="DA168" s="119"/>
      <c r="DB168" s="119"/>
      <c r="DC168" s="119"/>
      <c r="DD168" s="119"/>
      <c r="DE168" s="119"/>
      <c r="DF168" s="119"/>
      <c r="DG168" s="119"/>
      <c r="DH168" s="119"/>
      <c r="DI168" s="119"/>
      <c r="DJ168" s="119"/>
      <c r="DK168" s="119"/>
      <c r="DL168" s="119"/>
      <c r="DM168" s="139"/>
      <c r="DN168" s="119"/>
      <c r="DO168" s="119"/>
      <c r="DP168" s="119"/>
      <c r="DQ168" s="119"/>
      <c r="DR168" s="119"/>
    </row>
    <row r="169" spans="3:122" ht="9.1999999999999993" customHeight="1">
      <c r="C169" s="119"/>
      <c r="D169" s="119" t="s">
        <v>314</v>
      </c>
      <c r="E169" s="114" t="s">
        <v>316</v>
      </c>
      <c r="F169" s="119"/>
      <c r="G169" s="119"/>
      <c r="H169" s="119"/>
      <c r="U169" s="119"/>
      <c r="AE169" s="172"/>
      <c r="AF169" s="129" t="s">
        <v>168</v>
      </c>
      <c r="AG169" s="129"/>
      <c r="AH169" s="129"/>
      <c r="AI169" s="129"/>
      <c r="AJ169" s="129"/>
      <c r="AK169" s="129"/>
      <c r="AL169" s="129"/>
      <c r="AM169" s="129"/>
      <c r="AN169" s="129"/>
      <c r="AO169" s="129"/>
      <c r="AP169" s="129"/>
      <c r="AQ169" s="129"/>
      <c r="AR169" s="129"/>
      <c r="AS169" s="129"/>
      <c r="AT169" s="129"/>
      <c r="AU169" s="129"/>
      <c r="AV169" s="129"/>
      <c r="AW169" s="167"/>
      <c r="AY169" s="162"/>
      <c r="AZ169" s="119" t="s">
        <v>248</v>
      </c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19"/>
      <c r="CB169" s="139"/>
      <c r="CC169" s="119"/>
      <c r="CD169" s="215" t="s">
        <v>310</v>
      </c>
      <c r="CE169" s="119"/>
      <c r="CF169" s="119"/>
      <c r="CG169" s="119"/>
      <c r="CH169" s="119"/>
      <c r="CI169" s="119"/>
      <c r="CJ169" s="119"/>
      <c r="CK169" s="119"/>
      <c r="CL169" s="119"/>
      <c r="CM169" s="119"/>
      <c r="CN169" s="119"/>
      <c r="CO169" s="119"/>
      <c r="CP169" s="119"/>
      <c r="CQ169" s="119"/>
      <c r="CR169" s="119"/>
      <c r="CU169" s="215" t="s">
        <v>321</v>
      </c>
      <c r="CW169" s="119"/>
      <c r="CX169" s="119"/>
      <c r="CY169" s="119"/>
      <c r="CZ169" s="119"/>
      <c r="DA169" s="119"/>
      <c r="DB169" s="119"/>
      <c r="DC169" s="119"/>
      <c r="DD169" s="119"/>
      <c r="DE169" s="119"/>
      <c r="DF169" s="119"/>
      <c r="DG169" s="119"/>
      <c r="DH169" s="119"/>
      <c r="DI169" s="119"/>
      <c r="DJ169" s="119"/>
      <c r="DK169" s="119"/>
      <c r="DL169" s="119"/>
      <c r="DM169" s="139"/>
      <c r="DN169" s="119"/>
      <c r="DO169" s="119"/>
      <c r="DP169" s="119"/>
      <c r="DQ169" s="119"/>
      <c r="DR169" s="119"/>
    </row>
    <row r="170" spans="3:122" ht="9.1999999999999993" customHeight="1">
      <c r="C170" s="119"/>
      <c r="D170" s="119"/>
      <c r="F170" s="119"/>
      <c r="G170" s="119"/>
      <c r="H170" s="119"/>
      <c r="U170" s="119"/>
      <c r="AY170" s="172"/>
      <c r="AZ170" s="129" t="s">
        <v>249</v>
      </c>
      <c r="BA170" s="129"/>
      <c r="BB170" s="129"/>
      <c r="BC170" s="129"/>
      <c r="BD170" s="129"/>
      <c r="BE170" s="129"/>
      <c r="BF170" s="129"/>
      <c r="BG170" s="129"/>
      <c r="BH170" s="129"/>
      <c r="BI170" s="129"/>
      <c r="BJ170" s="129"/>
      <c r="BK170" s="129"/>
      <c r="BL170" s="129"/>
      <c r="BM170" s="129"/>
      <c r="BN170" s="129"/>
      <c r="BO170" s="129"/>
      <c r="BP170" s="129"/>
      <c r="BQ170" s="129"/>
      <c r="BR170" s="129"/>
      <c r="BS170" s="129"/>
      <c r="BT170" s="129"/>
      <c r="BU170" s="129"/>
      <c r="BV170" s="129"/>
      <c r="BW170" s="129"/>
      <c r="BX170" s="129"/>
      <c r="BY170" s="129"/>
      <c r="BZ170" s="129"/>
      <c r="CA170" s="129"/>
      <c r="CB170" s="167"/>
      <c r="CC170" s="129"/>
      <c r="CD170" s="129"/>
      <c r="CE170" s="286" t="s">
        <v>318</v>
      </c>
      <c r="CF170" s="129"/>
      <c r="CG170" s="129"/>
      <c r="CH170" s="129"/>
      <c r="CI170" s="129"/>
      <c r="CJ170" s="129"/>
      <c r="CK170" s="129"/>
      <c r="CL170" s="129"/>
      <c r="CM170" s="129"/>
      <c r="CN170" s="129"/>
      <c r="CO170" s="129"/>
      <c r="CP170" s="129"/>
      <c r="CQ170" s="129"/>
      <c r="CR170" s="129"/>
      <c r="CS170" s="129"/>
      <c r="CT170" s="129"/>
      <c r="CU170" s="129"/>
      <c r="CV170" s="129"/>
      <c r="CW170" s="129"/>
      <c r="CX170" s="129"/>
      <c r="CY170" s="129"/>
      <c r="CZ170" s="129"/>
      <c r="DA170" s="129"/>
      <c r="DB170" s="129"/>
      <c r="DC170" s="129"/>
      <c r="DD170" s="129"/>
      <c r="DE170" s="129"/>
      <c r="DF170" s="129"/>
      <c r="DG170" s="129"/>
      <c r="DH170" s="129"/>
      <c r="DI170" s="129"/>
      <c r="DJ170" s="129"/>
      <c r="DK170" s="129"/>
      <c r="DL170" s="129"/>
      <c r="DM170" s="167"/>
      <c r="DN170" s="119"/>
      <c r="DO170" s="119"/>
      <c r="DP170" s="119"/>
      <c r="DQ170" s="119"/>
      <c r="DR170" s="119"/>
    </row>
    <row r="171" spans="3:122" ht="9" customHeight="1"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Q171" s="119"/>
      <c r="AR171" s="119"/>
      <c r="AS171" s="119"/>
      <c r="AT171" s="119"/>
      <c r="AU171" s="119"/>
      <c r="AV171" s="119"/>
      <c r="AW171" s="119"/>
      <c r="BY171" s="119"/>
      <c r="BZ171" s="119"/>
      <c r="CA171" s="119"/>
      <c r="CB171" s="119"/>
      <c r="CC171" s="119" t="s">
        <v>323</v>
      </c>
      <c r="CD171" s="119"/>
      <c r="CE171" s="119"/>
      <c r="CF171" s="119"/>
      <c r="CG171" s="119"/>
      <c r="CH171" s="119"/>
      <c r="CI171" s="119"/>
      <c r="CJ171" s="119"/>
      <c r="CK171" s="119"/>
      <c r="CL171" s="119"/>
      <c r="CM171" s="119"/>
      <c r="CN171" s="119"/>
      <c r="CO171" s="119"/>
      <c r="CP171" s="119"/>
      <c r="CQ171" s="119"/>
      <c r="CR171" s="119"/>
      <c r="CS171" s="119"/>
      <c r="CT171" s="119"/>
      <c r="CU171" s="119"/>
      <c r="CV171" s="119"/>
      <c r="CW171" s="119"/>
      <c r="CX171" s="119"/>
      <c r="CY171" s="119"/>
      <c r="CZ171" s="220"/>
      <c r="DA171" s="287"/>
      <c r="DB171" s="287"/>
      <c r="DC171" s="287"/>
      <c r="DD171" s="287"/>
      <c r="DE171" s="287"/>
      <c r="DF171" s="287"/>
      <c r="DG171" s="287"/>
    </row>
    <row r="172" spans="3:122" ht="9.6" customHeight="1"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Q172" s="119"/>
      <c r="AR172" s="119"/>
      <c r="AS172" s="119"/>
      <c r="AT172" s="119"/>
      <c r="AU172" s="119"/>
      <c r="AV172" s="119"/>
      <c r="AW172" s="119"/>
      <c r="BY172" s="119"/>
      <c r="BZ172" s="119"/>
      <c r="CA172" s="119"/>
      <c r="CB172" s="119"/>
      <c r="CC172" s="119"/>
      <c r="CD172" s="119"/>
      <c r="CE172" s="119"/>
      <c r="CF172" s="119"/>
      <c r="CG172" s="119"/>
      <c r="CH172" s="119"/>
      <c r="CI172" s="119"/>
      <c r="CJ172" s="119"/>
      <c r="CK172" s="119"/>
      <c r="CL172" s="119"/>
      <c r="CM172" s="119"/>
      <c r="CN172" s="119"/>
      <c r="CO172" s="119"/>
      <c r="CP172" s="119"/>
      <c r="CQ172" s="119"/>
      <c r="CR172" s="119"/>
      <c r="CS172" s="119"/>
      <c r="CT172" s="119"/>
      <c r="CU172" s="119"/>
      <c r="CV172" s="119"/>
      <c r="CW172" s="119"/>
      <c r="CX172" s="119"/>
      <c r="CY172" s="119"/>
      <c r="CZ172" s="119"/>
    </row>
    <row r="173" spans="3:122" ht="3" customHeight="1" thickBot="1"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  <c r="BB173" s="119"/>
      <c r="BC173" s="119"/>
      <c r="BD173" s="119"/>
      <c r="BE173" s="119"/>
      <c r="BF173" s="119"/>
      <c r="BG173" s="119"/>
      <c r="BH173" s="119"/>
      <c r="BI173" s="119"/>
      <c r="BJ173" s="119"/>
      <c r="BK173" s="119"/>
      <c r="BL173" s="119"/>
      <c r="BM173" s="119"/>
      <c r="BN173" s="119"/>
      <c r="BO173" s="119"/>
      <c r="BP173" s="119"/>
      <c r="BQ173" s="119"/>
      <c r="BR173" s="119"/>
      <c r="BS173" s="119"/>
      <c r="BT173" s="119"/>
      <c r="BU173" s="119"/>
      <c r="BV173" s="119"/>
      <c r="BW173" s="119"/>
      <c r="BX173" s="119"/>
      <c r="BY173" s="119"/>
      <c r="BZ173" s="119"/>
      <c r="CA173" s="119"/>
      <c r="CB173" s="119"/>
      <c r="CC173" s="119"/>
      <c r="CD173" s="119"/>
      <c r="CE173" s="119"/>
      <c r="CF173" s="119"/>
      <c r="CG173" s="119"/>
      <c r="CH173" s="119"/>
      <c r="CI173" s="119"/>
      <c r="CJ173" s="119"/>
      <c r="CK173" s="119"/>
      <c r="CL173" s="119"/>
      <c r="CM173" s="119"/>
      <c r="CN173" s="119"/>
      <c r="CO173" s="119"/>
      <c r="CP173" s="119"/>
      <c r="CQ173" s="119"/>
      <c r="CR173" s="119"/>
      <c r="CS173" s="119"/>
      <c r="CT173" s="119"/>
      <c r="CU173" s="119"/>
      <c r="CV173" s="119"/>
      <c r="CW173" s="119"/>
      <c r="CX173" s="119"/>
      <c r="CY173" s="119"/>
      <c r="CZ173" s="119"/>
      <c r="DA173" s="119"/>
    </row>
    <row r="174" spans="3:122" ht="8.1" customHeight="1" thickTop="1">
      <c r="DH174" s="875" t="s">
        <v>0</v>
      </c>
      <c r="DI174" s="744"/>
      <c r="DJ174" s="744"/>
      <c r="DK174" s="744"/>
      <c r="DL174" s="744"/>
      <c r="DM174" s="744"/>
      <c r="DN174" s="744"/>
      <c r="DO174" s="744"/>
      <c r="DP174" s="744"/>
      <c r="DQ174" s="745"/>
    </row>
    <row r="175" spans="3:122" ht="8.1" customHeight="1">
      <c r="DH175" s="876"/>
      <c r="DI175" s="846"/>
      <c r="DJ175" s="846"/>
      <c r="DK175" s="846"/>
      <c r="DL175" s="846"/>
      <c r="DM175" s="846"/>
      <c r="DN175" s="846"/>
      <c r="DO175" s="846"/>
      <c r="DP175" s="846"/>
      <c r="DQ175" s="877"/>
    </row>
    <row r="176" spans="3:122" ht="8.1" customHeight="1" thickBot="1">
      <c r="DH176" s="746"/>
      <c r="DI176" s="747"/>
      <c r="DJ176" s="747"/>
      <c r="DK176" s="747"/>
      <c r="DL176" s="747"/>
      <c r="DM176" s="747"/>
      <c r="DN176" s="747"/>
      <c r="DO176" s="747"/>
      <c r="DP176" s="747"/>
      <c r="DQ176" s="748"/>
    </row>
    <row r="177" spans="3:121" ht="24.75" thickTop="1">
      <c r="C177" s="121" t="s">
        <v>281</v>
      </c>
      <c r="J177" s="122" t="s">
        <v>282</v>
      </c>
      <c r="BC177" s="123" t="s">
        <v>337</v>
      </c>
      <c r="BR177" s="124"/>
    </row>
    <row r="178" spans="3:121" ht="8.1" customHeight="1" thickBot="1">
      <c r="DH178" s="120"/>
      <c r="DI178" s="120"/>
      <c r="DJ178" s="120"/>
      <c r="DK178" s="120"/>
      <c r="DL178" s="120"/>
      <c r="DM178" s="120"/>
      <c r="DN178" s="120"/>
      <c r="DO178" s="120"/>
      <c r="DP178" s="120"/>
      <c r="DQ178" s="120"/>
    </row>
    <row r="179" spans="3:121" ht="8.1" customHeight="1">
      <c r="T179" s="119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  <c r="AG179" s="125"/>
      <c r="AH179" s="125"/>
      <c r="AI179" s="125"/>
      <c r="AJ179" s="125"/>
      <c r="AK179" s="125"/>
      <c r="AL179" s="125"/>
      <c r="AM179" s="803" t="s">
        <v>2</v>
      </c>
      <c r="AN179" s="996"/>
      <c r="AO179" s="996"/>
      <c r="AP179" s="996"/>
      <c r="AQ179" s="996"/>
      <c r="AR179" s="996"/>
      <c r="AS179" s="996"/>
      <c r="AT179" s="996"/>
      <c r="AU179" s="997"/>
      <c r="AV179" s="99"/>
      <c r="AW179" s="99"/>
      <c r="AX179" s="99"/>
      <c r="AY179" s="99"/>
      <c r="AZ179" s="99"/>
      <c r="BA179" s="99"/>
      <c r="BB179" s="336"/>
    </row>
    <row r="180" spans="3:121" ht="8.1" customHeight="1">
      <c r="C180" s="513" t="s">
        <v>1</v>
      </c>
      <c r="D180" s="513"/>
      <c r="E180" s="513"/>
      <c r="F180" s="513"/>
      <c r="G180" s="513"/>
      <c r="H180" s="513"/>
      <c r="I180" s="513"/>
      <c r="J180" s="513"/>
      <c r="K180" s="513"/>
      <c r="T180" s="119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864"/>
      <c r="AN180" s="852"/>
      <c r="AO180" s="852"/>
      <c r="AP180" s="852"/>
      <c r="AQ180" s="852"/>
      <c r="AR180" s="852"/>
      <c r="AS180" s="852"/>
      <c r="AT180" s="852"/>
      <c r="AU180" s="854"/>
      <c r="AV180" s="96"/>
      <c r="AW180" s="96"/>
      <c r="AX180" s="96"/>
      <c r="AY180" s="96"/>
      <c r="AZ180" s="96"/>
      <c r="BA180" s="96"/>
      <c r="BB180" s="337"/>
    </row>
    <row r="181" spans="3:121" ht="8.1" customHeight="1" thickBot="1">
      <c r="C181" s="513"/>
      <c r="D181" s="513"/>
      <c r="E181" s="513"/>
      <c r="F181" s="513"/>
      <c r="G181" s="513"/>
      <c r="H181" s="513"/>
      <c r="I181" s="513"/>
      <c r="J181" s="513"/>
      <c r="K181" s="513"/>
      <c r="Z181" s="129"/>
      <c r="AA181" s="129"/>
      <c r="AB181" s="129"/>
      <c r="AC181" s="129"/>
      <c r="AD181" s="129"/>
      <c r="AE181" s="129"/>
      <c r="AF181" s="129"/>
      <c r="AG181" s="129"/>
      <c r="AH181" s="129"/>
      <c r="AI181" s="129"/>
      <c r="AJ181" s="129"/>
      <c r="AK181" s="129"/>
      <c r="AL181" s="129"/>
      <c r="AM181" s="998"/>
      <c r="AN181" s="889"/>
      <c r="AO181" s="889"/>
      <c r="AP181" s="889"/>
      <c r="AQ181" s="889"/>
      <c r="AR181" s="889"/>
      <c r="AS181" s="889"/>
      <c r="AT181" s="889"/>
      <c r="AU181" s="999"/>
      <c r="AV181" s="338"/>
      <c r="AW181" s="338"/>
      <c r="AX181" s="338"/>
      <c r="AY181" s="338"/>
      <c r="AZ181" s="338"/>
      <c r="BA181" s="338"/>
      <c r="BB181" s="339"/>
      <c r="BC181" s="509" t="s">
        <v>336</v>
      </c>
      <c r="BD181" s="505"/>
      <c r="BE181" s="505"/>
      <c r="BF181" s="505"/>
      <c r="BG181" s="505"/>
      <c r="BH181" s="505"/>
      <c r="BI181" s="505"/>
      <c r="BJ181" s="510"/>
      <c r="BK181" s="1077">
        <f t="shared" ref="BK181" si="15">$BK$12</f>
        <v>0</v>
      </c>
      <c r="BL181" s="1078"/>
      <c r="BM181" s="1078"/>
      <c r="BN181" s="1078"/>
      <c r="BO181" s="1078"/>
      <c r="BP181" s="1078"/>
      <c r="BQ181" s="1078"/>
      <c r="BR181" s="1078"/>
      <c r="BS181" s="1078"/>
      <c r="BT181" s="1078"/>
      <c r="BU181" s="1078"/>
      <c r="BV181" s="1078"/>
      <c r="BW181" s="1078"/>
      <c r="BX181" s="1078"/>
      <c r="BY181" s="1078"/>
      <c r="BZ181" s="1078"/>
      <c r="CA181" s="1078"/>
      <c r="CB181" s="1078"/>
      <c r="CC181" s="1078"/>
      <c r="CD181" s="1078"/>
      <c r="CE181" s="1078"/>
      <c r="CF181" s="1078"/>
      <c r="CG181" s="1078"/>
      <c r="CH181" s="1078"/>
      <c r="CI181" s="1078"/>
      <c r="CJ181" s="1079"/>
      <c r="CK181" s="532" t="s">
        <v>14059</v>
      </c>
      <c r="CL181" s="533"/>
      <c r="CM181" s="1148" t="s">
        <v>14171</v>
      </c>
      <c r="CN181" s="1149"/>
      <c r="CO181" s="1149"/>
      <c r="CP181" s="1149"/>
      <c r="CQ181" s="1149"/>
      <c r="CR181" s="1149"/>
      <c r="CS181" s="1149"/>
      <c r="CT181" s="1149"/>
      <c r="CU181" s="1149"/>
      <c r="CV181" s="1149"/>
      <c r="CW181" s="1149"/>
      <c r="CX181" s="1149"/>
      <c r="CY181" s="1149"/>
      <c r="CZ181" s="1149"/>
      <c r="DA181" s="1149"/>
      <c r="DB181" s="1149"/>
      <c r="DC181" s="1149"/>
      <c r="DD181" s="1149"/>
      <c r="DE181" s="1149"/>
      <c r="DF181" s="1149"/>
      <c r="DG181" s="1149"/>
      <c r="DH181" s="1149"/>
      <c r="DI181" s="1149"/>
      <c r="DJ181" s="1149"/>
      <c r="DK181" s="1149"/>
    </row>
    <row r="182" spans="3:121" ht="8.1" customHeight="1">
      <c r="C182" s="1109" t="s">
        <v>8482</v>
      </c>
      <c r="D182" s="1110"/>
      <c r="E182" s="1110"/>
      <c r="F182" s="1110"/>
      <c r="G182" s="1110"/>
      <c r="H182" s="1111"/>
      <c r="I182" s="1096" t="s">
        <v>8483</v>
      </c>
      <c r="J182" s="1097"/>
      <c r="K182" s="1097"/>
      <c r="L182" s="1098"/>
      <c r="M182" s="131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3"/>
      <c r="AA182" s="133"/>
      <c r="AB182" s="134"/>
      <c r="AC182" s="134"/>
      <c r="AD182" s="134"/>
      <c r="AE182" s="134"/>
      <c r="AF182" s="135"/>
      <c r="AG182" s="135"/>
      <c r="AH182" s="135"/>
      <c r="AI182" s="135"/>
      <c r="AJ182" s="135"/>
      <c r="AP182" s="552" t="s">
        <v>8484</v>
      </c>
      <c r="AQ182" s="552"/>
      <c r="AR182" s="552"/>
      <c r="AS182" s="552"/>
      <c r="AT182" s="552"/>
      <c r="AU182" s="552"/>
      <c r="AV182" s="552"/>
      <c r="AW182" s="552"/>
      <c r="AX182" s="552"/>
      <c r="AY182" s="552"/>
      <c r="AZ182" s="552"/>
      <c r="BA182" s="552"/>
      <c r="BB182" s="553"/>
      <c r="BC182" s="511"/>
      <c r="BD182" s="506"/>
      <c r="BE182" s="506"/>
      <c r="BF182" s="506"/>
      <c r="BG182" s="506"/>
      <c r="BH182" s="506"/>
      <c r="BI182" s="506"/>
      <c r="BJ182" s="512"/>
      <c r="BK182" s="1080"/>
      <c r="BL182" s="1081"/>
      <c r="BM182" s="1081"/>
      <c r="BN182" s="1081"/>
      <c r="BO182" s="1081"/>
      <c r="BP182" s="1081"/>
      <c r="BQ182" s="1081"/>
      <c r="BR182" s="1081"/>
      <c r="BS182" s="1081"/>
      <c r="BT182" s="1081"/>
      <c r="BU182" s="1081"/>
      <c r="BV182" s="1081"/>
      <c r="BW182" s="1081"/>
      <c r="BX182" s="1081"/>
      <c r="BY182" s="1081"/>
      <c r="BZ182" s="1081"/>
      <c r="CA182" s="1081"/>
      <c r="CB182" s="1081"/>
      <c r="CC182" s="1081"/>
      <c r="CD182" s="1081"/>
      <c r="CE182" s="1081"/>
      <c r="CF182" s="1081"/>
      <c r="CG182" s="1081"/>
      <c r="CH182" s="1081"/>
      <c r="CI182" s="1081"/>
      <c r="CJ182" s="1082"/>
      <c r="CK182" s="511"/>
      <c r="CL182" s="506"/>
      <c r="CM182" s="1149"/>
      <c r="CN182" s="1149"/>
      <c r="CO182" s="1149"/>
      <c r="CP182" s="1149"/>
      <c r="CQ182" s="1149"/>
      <c r="CR182" s="1149"/>
      <c r="CS182" s="1149"/>
      <c r="CT182" s="1149"/>
      <c r="CU182" s="1149"/>
      <c r="CV182" s="1149"/>
      <c r="CW182" s="1149"/>
      <c r="CX182" s="1149"/>
      <c r="CY182" s="1149"/>
      <c r="CZ182" s="1149"/>
      <c r="DA182" s="1149"/>
      <c r="DB182" s="1149"/>
      <c r="DC182" s="1149"/>
      <c r="DD182" s="1149"/>
      <c r="DE182" s="1149"/>
      <c r="DF182" s="1149"/>
      <c r="DG182" s="1149"/>
      <c r="DH182" s="1149"/>
      <c r="DI182" s="1149"/>
      <c r="DJ182" s="1149"/>
      <c r="DK182" s="1149"/>
    </row>
    <row r="183" spans="3:121" ht="8.1" customHeight="1">
      <c r="C183" s="1112"/>
      <c r="D183" s="1113"/>
      <c r="E183" s="1113"/>
      <c r="F183" s="1113"/>
      <c r="G183" s="1113"/>
      <c r="H183" s="1114"/>
      <c r="I183" s="1099"/>
      <c r="J183" s="1100"/>
      <c r="K183" s="1100"/>
      <c r="L183" s="1101"/>
      <c r="M183" s="136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4"/>
      <c r="AC183" s="134"/>
      <c r="AD183" s="134"/>
      <c r="AE183" s="134"/>
      <c r="AF183" s="135"/>
      <c r="AG183" s="135"/>
      <c r="AH183" s="135"/>
      <c r="AI183" s="135"/>
      <c r="AJ183" s="135"/>
      <c r="AP183" s="554"/>
      <c r="AQ183" s="554"/>
      <c r="AR183" s="554"/>
      <c r="AS183" s="554"/>
      <c r="AT183" s="554"/>
      <c r="AU183" s="554"/>
      <c r="AV183" s="554"/>
      <c r="AW183" s="554"/>
      <c r="AX183" s="554"/>
      <c r="AY183" s="554"/>
      <c r="AZ183" s="554"/>
      <c r="BA183" s="554"/>
      <c r="BB183" s="555"/>
      <c r="BC183" s="509" t="s">
        <v>3</v>
      </c>
      <c r="BD183" s="840"/>
      <c r="BE183" s="840"/>
      <c r="BF183" s="840"/>
      <c r="BG183" s="840"/>
      <c r="BH183" s="840"/>
      <c r="BI183" s="840"/>
      <c r="BJ183" s="844"/>
      <c r="BK183" s="525">
        <f t="shared" ref="BK183" si="16">$BK$14</f>
        <v>0</v>
      </c>
      <c r="BL183" s="526"/>
      <c r="BM183" s="526"/>
      <c r="BN183" s="526"/>
      <c r="BO183" s="526"/>
      <c r="BP183" s="526"/>
      <c r="BQ183" s="526"/>
      <c r="BR183" s="526"/>
      <c r="BS183" s="526"/>
      <c r="BT183" s="526"/>
      <c r="BU183" s="526"/>
      <c r="BV183" s="526"/>
      <c r="BW183" s="526"/>
      <c r="BX183" s="526"/>
      <c r="BY183" s="526"/>
      <c r="BZ183" s="526"/>
      <c r="CA183" s="526"/>
      <c r="CB183" s="526"/>
      <c r="CC183" s="526"/>
      <c r="CD183" s="526"/>
      <c r="CE183" s="526"/>
      <c r="CF183" s="526"/>
      <c r="CG183" s="526"/>
      <c r="CH183" s="526"/>
      <c r="CI183" s="526"/>
      <c r="CJ183" s="526"/>
      <c r="CK183" s="526"/>
      <c r="CL183" s="137"/>
      <c r="CM183" s="137"/>
      <c r="CN183" s="137"/>
      <c r="CO183" s="137"/>
      <c r="CP183" s="137"/>
      <c r="CQ183" s="137"/>
      <c r="CR183" s="137"/>
      <c r="CS183" s="137"/>
      <c r="CT183" s="137"/>
      <c r="CU183" s="138"/>
    </row>
    <row r="184" spans="3:121" ht="8.1" customHeight="1">
      <c r="C184" s="1112"/>
      <c r="D184" s="1113"/>
      <c r="E184" s="1113"/>
      <c r="F184" s="1113"/>
      <c r="G184" s="1113"/>
      <c r="H184" s="1114"/>
      <c r="I184" s="1102"/>
      <c r="J184" s="1103"/>
      <c r="K184" s="1103"/>
      <c r="L184" s="1104"/>
      <c r="M184" s="136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P184" s="543" t="str">
        <f>Code!U5</f>
        <v/>
      </c>
      <c r="AQ184" s="544"/>
      <c r="AR184" s="544"/>
      <c r="AS184" s="544"/>
      <c r="AT184" s="544"/>
      <c r="AU184" s="544"/>
      <c r="AV184" s="544"/>
      <c r="AW184" s="544"/>
      <c r="AX184" s="544"/>
      <c r="AY184" s="544"/>
      <c r="AZ184" s="544"/>
      <c r="BA184" s="544"/>
      <c r="BB184" s="545"/>
      <c r="BC184" s="845"/>
      <c r="BD184" s="852"/>
      <c r="BE184" s="852"/>
      <c r="BF184" s="852"/>
      <c r="BG184" s="852"/>
      <c r="BH184" s="852"/>
      <c r="BI184" s="852"/>
      <c r="BJ184" s="854"/>
      <c r="BK184" s="527"/>
      <c r="BL184" s="528"/>
      <c r="BM184" s="528"/>
      <c r="BN184" s="528"/>
      <c r="BO184" s="528"/>
      <c r="BP184" s="528"/>
      <c r="BQ184" s="528"/>
      <c r="BR184" s="528"/>
      <c r="BS184" s="528"/>
      <c r="BT184" s="528"/>
      <c r="BU184" s="528"/>
      <c r="BV184" s="528"/>
      <c r="BW184" s="528"/>
      <c r="BX184" s="528"/>
      <c r="BY184" s="528"/>
      <c r="BZ184" s="528"/>
      <c r="CA184" s="528"/>
      <c r="CB184" s="528"/>
      <c r="CC184" s="528"/>
      <c r="CD184" s="528"/>
      <c r="CE184" s="528"/>
      <c r="CF184" s="528"/>
      <c r="CG184" s="528"/>
      <c r="CH184" s="528"/>
      <c r="CI184" s="528"/>
      <c r="CJ184" s="528"/>
      <c r="CK184" s="528"/>
      <c r="CL184" s="119"/>
      <c r="CM184" s="119"/>
      <c r="CN184" s="119"/>
      <c r="CO184" s="119"/>
      <c r="CP184" s="119"/>
      <c r="CQ184" s="119"/>
      <c r="CR184" s="119"/>
      <c r="CS184" s="119"/>
      <c r="CT184" s="119"/>
      <c r="CU184" s="139"/>
    </row>
    <row r="185" spans="3:121" ht="8.1" customHeight="1" thickBot="1">
      <c r="C185" s="1112"/>
      <c r="D185" s="1113"/>
      <c r="E185" s="1113"/>
      <c r="F185" s="1113"/>
      <c r="G185" s="1113"/>
      <c r="H185" s="1114"/>
      <c r="I185" s="1096" t="s">
        <v>8485</v>
      </c>
      <c r="J185" s="1097"/>
      <c r="K185" s="1097"/>
      <c r="L185" s="1098"/>
      <c r="M185" s="140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1"/>
      <c r="AD185" s="141"/>
      <c r="AE185" s="141"/>
      <c r="AP185" s="546"/>
      <c r="AQ185" s="547"/>
      <c r="AR185" s="547"/>
      <c r="AS185" s="547"/>
      <c r="AT185" s="547"/>
      <c r="AU185" s="547"/>
      <c r="AV185" s="547"/>
      <c r="AW185" s="547"/>
      <c r="AX185" s="547"/>
      <c r="AY185" s="547"/>
      <c r="AZ185" s="547"/>
      <c r="BA185" s="547"/>
      <c r="BB185" s="548"/>
      <c r="BC185" s="990"/>
      <c r="BD185" s="578"/>
      <c r="BE185" s="578"/>
      <c r="BF185" s="578"/>
      <c r="BG185" s="578"/>
      <c r="BH185" s="578"/>
      <c r="BI185" s="578"/>
      <c r="BJ185" s="991"/>
      <c r="BK185" s="529"/>
      <c r="BL185" s="530"/>
      <c r="BM185" s="530"/>
      <c r="BN185" s="530"/>
      <c r="BO185" s="530"/>
      <c r="BP185" s="530"/>
      <c r="BQ185" s="530"/>
      <c r="BR185" s="530"/>
      <c r="BS185" s="530"/>
      <c r="BT185" s="530"/>
      <c r="BU185" s="530"/>
      <c r="BV185" s="530"/>
      <c r="BW185" s="530"/>
      <c r="BX185" s="530"/>
      <c r="BY185" s="530"/>
      <c r="BZ185" s="530"/>
      <c r="CA185" s="530"/>
      <c r="CB185" s="530"/>
      <c r="CC185" s="530"/>
      <c r="CD185" s="530"/>
      <c r="CE185" s="530"/>
      <c r="CF185" s="530"/>
      <c r="CG185" s="530"/>
      <c r="CH185" s="530"/>
      <c r="CI185" s="530"/>
      <c r="CJ185" s="530"/>
      <c r="CK185" s="530"/>
      <c r="CL185" s="119" t="s">
        <v>4</v>
      </c>
      <c r="CM185" s="119"/>
      <c r="CN185" s="119"/>
      <c r="CO185" s="119"/>
      <c r="CP185" s="119"/>
      <c r="CQ185" s="119"/>
      <c r="CR185" s="119"/>
      <c r="CS185" s="119"/>
      <c r="CT185" s="119"/>
      <c r="CU185" s="139"/>
      <c r="CV185" s="505" t="s">
        <v>5</v>
      </c>
      <c r="CW185" s="840"/>
      <c r="CX185" s="840"/>
      <c r="CY185" s="840"/>
      <c r="CZ185" s="840"/>
      <c r="DA185" s="840"/>
      <c r="DB185" s="844"/>
      <c r="DC185" s="509" t="s">
        <v>6</v>
      </c>
      <c r="DD185" s="523">
        <f t="shared" ref="DD185" si="17">$DD$16</f>
        <v>0</v>
      </c>
      <c r="DE185" s="523"/>
      <c r="DF185" s="505" t="s">
        <v>7</v>
      </c>
      <c r="DG185" s="523">
        <f t="shared" ref="DG185" si="18">$DG$16</f>
        <v>0</v>
      </c>
      <c r="DH185" s="523"/>
      <c r="DI185" s="505" t="s">
        <v>8</v>
      </c>
      <c r="DJ185" s="523">
        <f t="shared" ref="DJ185" si="19">$DJ$16</f>
        <v>0</v>
      </c>
      <c r="DK185" s="523"/>
      <c r="DL185" s="510" t="s">
        <v>9</v>
      </c>
    </row>
    <row r="186" spans="3:121" ht="11.25" customHeight="1">
      <c r="C186" s="1112"/>
      <c r="D186" s="1113"/>
      <c r="E186" s="1113"/>
      <c r="F186" s="1113"/>
      <c r="G186" s="1113"/>
      <c r="H186" s="1114"/>
      <c r="I186" s="1099"/>
      <c r="J186" s="1100"/>
      <c r="K186" s="1100"/>
      <c r="L186" s="1101"/>
      <c r="M186" s="140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  <c r="AC186" s="141"/>
      <c r="AD186" s="141"/>
      <c r="AE186" s="141"/>
      <c r="AP186" s="549"/>
      <c r="AQ186" s="550"/>
      <c r="AR186" s="550"/>
      <c r="AS186" s="550"/>
      <c r="AT186" s="550"/>
      <c r="AU186" s="550"/>
      <c r="AV186" s="550"/>
      <c r="AW186" s="550"/>
      <c r="AX186" s="550"/>
      <c r="AY186" s="550"/>
      <c r="AZ186" s="550"/>
      <c r="BA186" s="550"/>
      <c r="BB186" s="551"/>
      <c r="BC186" s="559" t="s">
        <v>14062</v>
      </c>
      <c r="BD186" s="560"/>
      <c r="BE186" s="560"/>
      <c r="BF186" s="560"/>
      <c r="BG186" s="560"/>
      <c r="BH186" s="560"/>
      <c r="BI186" s="560"/>
      <c r="BJ186" s="561"/>
      <c r="BK186" s="570">
        <f t="shared" ref="BK186" si="20">BK17</f>
        <v>0</v>
      </c>
      <c r="BL186" s="571"/>
      <c r="BM186" s="571"/>
      <c r="BN186" s="571"/>
      <c r="BO186" s="571"/>
      <c r="BP186" s="571"/>
      <c r="BQ186" s="571"/>
      <c r="BR186" s="571"/>
      <c r="BS186" s="571"/>
      <c r="BT186" s="572"/>
      <c r="BU186" s="1126">
        <f t="shared" ref="BU186" si="21">$BU$17</f>
        <v>0</v>
      </c>
      <c r="BV186" s="1126"/>
      <c r="BW186" s="1126"/>
      <c r="BX186" s="1121">
        <f t="shared" ref="BX186" si="22">$BX$17</f>
        <v>0</v>
      </c>
      <c r="BY186" s="1121"/>
      <c r="BZ186" s="1121"/>
      <c r="CA186" s="1121"/>
      <c r="CB186" s="1121"/>
      <c r="CC186" s="1121"/>
      <c r="CD186" s="1121"/>
      <c r="CE186" s="1121"/>
      <c r="CF186" s="1121"/>
      <c r="CG186" s="1121"/>
      <c r="CH186" s="1121"/>
      <c r="CI186" s="1150" t="s">
        <v>14061</v>
      </c>
      <c r="CJ186" s="1150"/>
      <c r="CK186" s="1151"/>
      <c r="CL186" s="1152">
        <f t="shared" ref="CL186" si="23">$CL$17</f>
        <v>0</v>
      </c>
      <c r="CM186" s="1153"/>
      <c r="CN186" s="1153"/>
      <c r="CO186" s="1153"/>
      <c r="CP186" s="1153"/>
      <c r="CQ186" s="1153"/>
      <c r="CR186" s="1153"/>
      <c r="CS186" s="1153"/>
      <c r="CT186" s="1153"/>
      <c r="CU186" s="1154"/>
      <c r="CV186" s="578"/>
      <c r="CW186" s="578"/>
      <c r="CX186" s="578"/>
      <c r="CY186" s="578"/>
      <c r="CZ186" s="578"/>
      <c r="DA186" s="578"/>
      <c r="DB186" s="991"/>
      <c r="DC186" s="990"/>
      <c r="DD186" s="524"/>
      <c r="DE186" s="524"/>
      <c r="DF186" s="578"/>
      <c r="DG186" s="524"/>
      <c r="DH186" s="524"/>
      <c r="DI186" s="578"/>
      <c r="DJ186" s="524"/>
      <c r="DK186" s="524"/>
      <c r="DL186" s="991"/>
    </row>
    <row r="187" spans="3:121" ht="11.25" customHeight="1" thickBot="1">
      <c r="C187" s="1112"/>
      <c r="D187" s="1113"/>
      <c r="E187" s="1113"/>
      <c r="F187" s="1113"/>
      <c r="G187" s="1113"/>
      <c r="H187" s="1114"/>
      <c r="I187" s="1102"/>
      <c r="J187" s="1103"/>
      <c r="K187" s="1103"/>
      <c r="L187" s="1104"/>
      <c r="M187" s="140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1"/>
      <c r="AC187" s="141"/>
      <c r="AD187" s="141"/>
      <c r="AE187" s="141"/>
      <c r="AF187" s="141"/>
      <c r="AG187" s="141"/>
      <c r="AH187" s="141"/>
      <c r="AI187" s="141"/>
      <c r="AJ187" s="141"/>
      <c r="AK187" s="141"/>
      <c r="AL187" s="141"/>
      <c r="AM187" s="141"/>
      <c r="AN187" s="141"/>
      <c r="AO187" s="142"/>
      <c r="AP187" s="539" t="s">
        <v>10</v>
      </c>
      <c r="AQ187" s="540"/>
      <c r="AR187" s="540"/>
      <c r="AS187" s="540"/>
      <c r="AT187" s="540"/>
      <c r="AU187" s="541">
        <f t="shared" ref="AU187" si="24">$AU$18</f>
        <v>0</v>
      </c>
      <c r="AV187" s="541"/>
      <c r="AW187" s="541"/>
      <c r="AX187" s="541"/>
      <c r="AY187" s="541"/>
      <c r="AZ187" s="541"/>
      <c r="BA187" s="541"/>
      <c r="BB187" s="541"/>
      <c r="BC187" s="562" t="s">
        <v>14063</v>
      </c>
      <c r="BD187" s="563"/>
      <c r="BE187" s="563"/>
      <c r="BF187" s="563"/>
      <c r="BG187" s="563"/>
      <c r="BH187" s="563"/>
      <c r="BI187" s="563"/>
      <c r="BJ187" s="564"/>
      <c r="BK187" s="1127">
        <f t="shared" ref="BK187" si="25">$BK$18</f>
        <v>0</v>
      </c>
      <c r="BL187" s="884"/>
      <c r="BM187" s="884"/>
      <c r="BN187" s="884"/>
      <c r="BO187" s="884"/>
      <c r="BP187" s="884"/>
      <c r="BQ187" s="884"/>
      <c r="BR187" s="884"/>
      <c r="BS187" s="884"/>
      <c r="BT187" s="884"/>
      <c r="BU187" s="884"/>
      <c r="BV187" s="884"/>
      <c r="BW187" s="1128"/>
      <c r="BX187" s="1095">
        <f t="shared" ref="BX187" si="26">$BX$18</f>
        <v>0</v>
      </c>
      <c r="BY187" s="1095"/>
      <c r="BZ187" s="1095"/>
      <c r="CA187" s="1095"/>
      <c r="CB187" s="1095"/>
      <c r="CC187" s="1095"/>
      <c r="CD187" s="1095"/>
      <c r="CE187" s="1095"/>
      <c r="CF187" s="1095"/>
      <c r="CG187" s="1095"/>
      <c r="CH187" s="1095"/>
      <c r="CI187" s="506" t="s">
        <v>14061</v>
      </c>
      <c r="CJ187" s="506"/>
      <c r="CK187" s="558"/>
      <c r="CL187" s="1155"/>
      <c r="CM187" s="1156"/>
      <c r="CN187" s="1156"/>
      <c r="CO187" s="1156"/>
      <c r="CP187" s="1156"/>
      <c r="CQ187" s="1156"/>
      <c r="CR187" s="1156"/>
      <c r="CS187" s="1156"/>
      <c r="CT187" s="1156"/>
      <c r="CU187" s="1157"/>
      <c r="CV187" s="505" t="s">
        <v>11</v>
      </c>
      <c r="CW187" s="840"/>
      <c r="CX187" s="840"/>
      <c r="CY187" s="840"/>
      <c r="CZ187" s="840"/>
      <c r="DA187" s="840"/>
      <c r="DB187" s="844"/>
      <c r="DC187" s="525">
        <f t="shared" ref="DC187" si="27">$DC$18</f>
        <v>0</v>
      </c>
      <c r="DD187" s="526"/>
      <c r="DE187" s="526"/>
      <c r="DF187" s="526"/>
      <c r="DG187" s="526"/>
      <c r="DH187" s="526"/>
      <c r="DI187" s="526"/>
      <c r="DJ187" s="526"/>
      <c r="DK187" s="526"/>
      <c r="DL187" s="1057"/>
    </row>
    <row r="188" spans="3:121" ht="8.1" customHeight="1">
      <c r="C188" s="1112"/>
      <c r="D188" s="1113"/>
      <c r="E188" s="1113"/>
      <c r="F188" s="1113"/>
      <c r="G188" s="1113"/>
      <c r="H188" s="1114"/>
      <c r="I188" s="1096" t="s">
        <v>8486</v>
      </c>
      <c r="J188" s="1097"/>
      <c r="K188" s="1097"/>
      <c r="L188" s="1098"/>
      <c r="M188" s="143" t="s">
        <v>8481</v>
      </c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4"/>
      <c r="AE188" s="144"/>
      <c r="AF188" s="144"/>
      <c r="AG188" s="144"/>
      <c r="AH188" s="144"/>
      <c r="AI188" s="144"/>
      <c r="AJ188" s="144"/>
      <c r="AK188" s="144"/>
      <c r="AL188" s="144"/>
      <c r="AM188" s="144"/>
      <c r="AN188" s="144"/>
      <c r="AO188" s="144"/>
      <c r="AP188" s="540"/>
      <c r="AQ188" s="540"/>
      <c r="AR188" s="540"/>
      <c r="AS188" s="540"/>
      <c r="AT188" s="540"/>
      <c r="AU188" s="541"/>
      <c r="AV188" s="541"/>
      <c r="AW188" s="541"/>
      <c r="AX188" s="541"/>
      <c r="AY188" s="541"/>
      <c r="AZ188" s="541"/>
      <c r="BA188" s="541"/>
      <c r="BB188" s="541"/>
      <c r="BC188" s="509" t="s">
        <v>13</v>
      </c>
      <c r="BD188" s="840"/>
      <c r="BE188" s="840"/>
      <c r="BF188" s="840"/>
      <c r="BG188" s="840"/>
      <c r="BH188" s="840"/>
      <c r="BI188" s="840"/>
      <c r="BJ188" s="844"/>
      <c r="BK188" s="525">
        <f t="shared" ref="BK188" si="28">$BK$19</f>
        <v>0</v>
      </c>
      <c r="BL188" s="526"/>
      <c r="BM188" s="526"/>
      <c r="BN188" s="526"/>
      <c r="BO188" s="526"/>
      <c r="BP188" s="526"/>
      <c r="BQ188" s="526"/>
      <c r="BR188" s="526"/>
      <c r="BS188" s="526"/>
      <c r="BT188" s="526"/>
      <c r="BU188" s="526"/>
      <c r="BV188" s="526"/>
      <c r="BW188" s="526"/>
      <c r="BX188" s="526"/>
      <c r="BY188" s="526"/>
      <c r="BZ188" s="526"/>
      <c r="CA188" s="526"/>
      <c r="CB188" s="526"/>
      <c r="CC188" s="526"/>
      <c r="CD188" s="526"/>
      <c r="CE188" s="526"/>
      <c r="CF188" s="1057"/>
      <c r="CG188" s="660" t="s">
        <v>14</v>
      </c>
      <c r="CH188" s="840"/>
      <c r="CI188" s="844"/>
      <c r="CJ188" s="1089">
        <f t="shared" ref="CJ188" si="29">$CJ$19</f>
        <v>0</v>
      </c>
      <c r="CK188" s="1090"/>
      <c r="CL188" s="1090"/>
      <c r="CM188" s="1090"/>
      <c r="CN188" s="1090"/>
      <c r="CO188" s="1090"/>
      <c r="CP188" s="1090"/>
      <c r="CQ188" s="1090"/>
      <c r="CR188" s="1090"/>
      <c r="CS188" s="1090"/>
      <c r="CT188" s="1090"/>
      <c r="CU188" s="1091"/>
      <c r="CV188" s="578"/>
      <c r="CW188" s="578"/>
      <c r="CX188" s="578"/>
      <c r="CY188" s="578"/>
      <c r="CZ188" s="578"/>
      <c r="DA188" s="578"/>
      <c r="DB188" s="991"/>
      <c r="DC188" s="529"/>
      <c r="DD188" s="530"/>
      <c r="DE188" s="530"/>
      <c r="DF188" s="530"/>
      <c r="DG188" s="530"/>
      <c r="DH188" s="530"/>
      <c r="DI188" s="530"/>
      <c r="DJ188" s="530"/>
      <c r="DK188" s="530"/>
      <c r="DL188" s="1059"/>
    </row>
    <row r="189" spans="3:121" ht="8.1" customHeight="1">
      <c r="C189" s="1112"/>
      <c r="D189" s="1113"/>
      <c r="E189" s="1113"/>
      <c r="F189" s="1113"/>
      <c r="G189" s="1113"/>
      <c r="H189" s="1114"/>
      <c r="I189" s="1099"/>
      <c r="J189" s="1100"/>
      <c r="K189" s="1100"/>
      <c r="L189" s="1101"/>
      <c r="M189" s="143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144"/>
      <c r="AF189" s="144"/>
      <c r="AG189" s="144"/>
      <c r="AH189" s="144"/>
      <c r="AI189" s="144"/>
      <c r="AJ189" s="144"/>
      <c r="AK189" s="144"/>
      <c r="AL189" s="144"/>
      <c r="AM189" s="144"/>
      <c r="AN189" s="144"/>
      <c r="AO189" s="144"/>
      <c r="AP189" s="539" t="s">
        <v>12</v>
      </c>
      <c r="AQ189" s="540"/>
      <c r="AR189" s="540"/>
      <c r="AS189" s="540"/>
      <c r="AT189" s="540"/>
      <c r="AU189" s="542">
        <f t="shared" ref="AU189" si="30">$AU$20</f>
        <v>0</v>
      </c>
      <c r="AV189" s="542"/>
      <c r="AW189" s="542"/>
      <c r="AX189" s="542"/>
      <c r="AY189" s="542"/>
      <c r="AZ189" s="542"/>
      <c r="BA189" s="542"/>
      <c r="BB189" s="542"/>
      <c r="BC189" s="845"/>
      <c r="BD189" s="846"/>
      <c r="BE189" s="846"/>
      <c r="BF189" s="846"/>
      <c r="BG189" s="846"/>
      <c r="BH189" s="846"/>
      <c r="BI189" s="846"/>
      <c r="BJ189" s="854"/>
      <c r="BK189" s="527"/>
      <c r="BL189" s="528"/>
      <c r="BM189" s="528"/>
      <c r="BN189" s="528"/>
      <c r="BO189" s="528"/>
      <c r="BP189" s="528"/>
      <c r="BQ189" s="528"/>
      <c r="BR189" s="528"/>
      <c r="BS189" s="528"/>
      <c r="BT189" s="528"/>
      <c r="BU189" s="528"/>
      <c r="BV189" s="528"/>
      <c r="BW189" s="528"/>
      <c r="BX189" s="528"/>
      <c r="BY189" s="528"/>
      <c r="BZ189" s="528"/>
      <c r="CA189" s="528"/>
      <c r="CB189" s="528"/>
      <c r="CC189" s="528"/>
      <c r="CD189" s="528"/>
      <c r="CE189" s="528"/>
      <c r="CF189" s="1058"/>
      <c r="CG189" s="845"/>
      <c r="CH189" s="846"/>
      <c r="CI189" s="854"/>
      <c r="CJ189" s="1092"/>
      <c r="CK189" s="1093"/>
      <c r="CL189" s="1093"/>
      <c r="CM189" s="1093"/>
      <c r="CN189" s="1093"/>
      <c r="CO189" s="1093"/>
      <c r="CP189" s="1093"/>
      <c r="CQ189" s="1093"/>
      <c r="CR189" s="1093"/>
      <c r="CS189" s="1093"/>
      <c r="CT189" s="1093"/>
      <c r="CU189" s="1094"/>
      <c r="CV189" s="509" t="s">
        <v>15</v>
      </c>
      <c r="CW189" s="840"/>
      <c r="CX189" s="840"/>
      <c r="CY189" s="840"/>
      <c r="CZ189" s="840"/>
      <c r="DA189" s="840"/>
      <c r="DB189" s="844"/>
      <c r="DC189" s="525">
        <f t="shared" ref="DC189" si="31">$DC$20</f>
        <v>0</v>
      </c>
      <c r="DD189" s="526"/>
      <c r="DE189" s="526"/>
      <c r="DF189" s="526"/>
      <c r="DG189" s="526"/>
      <c r="DH189" s="526"/>
      <c r="DI189" s="526"/>
      <c r="DJ189" s="526"/>
      <c r="DK189" s="526"/>
      <c r="DL189" s="1057"/>
    </row>
    <row r="190" spans="3:121" ht="8.1" customHeight="1">
      <c r="C190" s="1115"/>
      <c r="D190" s="1116"/>
      <c r="E190" s="1116"/>
      <c r="F190" s="1116"/>
      <c r="G190" s="1116"/>
      <c r="H190" s="1117"/>
      <c r="I190" s="1102"/>
      <c r="J190" s="1103"/>
      <c r="K190" s="1103"/>
      <c r="L190" s="1104"/>
      <c r="M190" s="145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  <c r="AE190" s="146"/>
      <c r="AF190" s="146"/>
      <c r="AG190" s="146"/>
      <c r="AH190" s="146"/>
      <c r="AI190" s="146"/>
      <c r="AJ190" s="146"/>
      <c r="AK190" s="146"/>
      <c r="AL190" s="146"/>
      <c r="AM190" s="146"/>
      <c r="AN190" s="146"/>
      <c r="AO190" s="146"/>
      <c r="AP190" s="540"/>
      <c r="AQ190" s="540"/>
      <c r="AR190" s="540"/>
      <c r="AS190" s="540"/>
      <c r="AT190" s="540"/>
      <c r="AU190" s="542"/>
      <c r="AV190" s="542"/>
      <c r="AW190" s="542"/>
      <c r="AX190" s="542"/>
      <c r="AY190" s="542"/>
      <c r="AZ190" s="542"/>
      <c r="BA190" s="542"/>
      <c r="BB190" s="542"/>
      <c r="BC190" s="990"/>
      <c r="BD190" s="578"/>
      <c r="BE190" s="578"/>
      <c r="BF190" s="578"/>
      <c r="BG190" s="578"/>
      <c r="BH190" s="578"/>
      <c r="BI190" s="578"/>
      <c r="BJ190" s="991"/>
      <c r="BK190" s="529"/>
      <c r="BL190" s="530"/>
      <c r="BM190" s="530"/>
      <c r="BN190" s="530"/>
      <c r="BO190" s="530"/>
      <c r="BP190" s="530"/>
      <c r="BQ190" s="530"/>
      <c r="BR190" s="530"/>
      <c r="BS190" s="530"/>
      <c r="BT190" s="530"/>
      <c r="BU190" s="530"/>
      <c r="BV190" s="530"/>
      <c r="BW190" s="530"/>
      <c r="BX190" s="530"/>
      <c r="BY190" s="530"/>
      <c r="BZ190" s="530"/>
      <c r="CA190" s="530"/>
      <c r="CB190" s="530"/>
      <c r="CC190" s="530"/>
      <c r="CD190" s="530"/>
      <c r="CE190" s="530"/>
      <c r="CF190" s="1059"/>
      <c r="CG190" s="990"/>
      <c r="CH190" s="578"/>
      <c r="CI190" s="991"/>
      <c r="CJ190" s="1074">
        <f t="shared" ref="CJ190" si="32">$CJ$21</f>
        <v>0</v>
      </c>
      <c r="CK190" s="1075"/>
      <c r="CL190" s="1075"/>
      <c r="CM190" s="1075"/>
      <c r="CN190" s="1075"/>
      <c r="CO190" s="1075"/>
      <c r="CP190" s="1075"/>
      <c r="CQ190" s="1075"/>
      <c r="CR190" s="1075"/>
      <c r="CS190" s="1075"/>
      <c r="CT190" s="1075"/>
      <c r="CU190" s="1076"/>
      <c r="CV190" s="990"/>
      <c r="CW190" s="578"/>
      <c r="CX190" s="578"/>
      <c r="CY190" s="578"/>
      <c r="CZ190" s="578"/>
      <c r="DA190" s="578"/>
      <c r="DB190" s="991"/>
      <c r="DC190" s="529"/>
      <c r="DD190" s="530"/>
      <c r="DE190" s="530"/>
      <c r="DF190" s="530"/>
      <c r="DG190" s="530"/>
      <c r="DH190" s="530"/>
      <c r="DI190" s="530"/>
      <c r="DJ190" s="530"/>
      <c r="DK190" s="530"/>
      <c r="DL190" s="1059"/>
    </row>
    <row r="193" spans="3:126" ht="8.1" customHeight="1">
      <c r="C193" s="509" t="s">
        <v>16</v>
      </c>
      <c r="D193" s="840"/>
      <c r="E193" s="840"/>
      <c r="F193" s="840"/>
      <c r="G193" s="840"/>
      <c r="H193" s="840"/>
      <c r="I193" s="840"/>
      <c r="J193" s="844"/>
      <c r="K193" s="525">
        <f t="shared" ref="K193" si="33">$K$24</f>
        <v>0</v>
      </c>
      <c r="L193" s="526"/>
      <c r="M193" s="526"/>
      <c r="N193" s="526"/>
      <c r="O193" s="526"/>
      <c r="P193" s="526"/>
      <c r="Q193" s="526"/>
      <c r="R193" s="526"/>
      <c r="S193" s="526"/>
      <c r="T193" s="526"/>
      <c r="U193" s="526"/>
      <c r="V193" s="526"/>
      <c r="W193" s="526"/>
      <c r="X193" s="526"/>
      <c r="Y193" s="526"/>
      <c r="Z193" s="526"/>
      <c r="AA193" s="526"/>
      <c r="AB193" s="526"/>
      <c r="AC193" s="526"/>
      <c r="AD193" s="526"/>
      <c r="AE193" s="526"/>
      <c r="AF193" s="526"/>
      <c r="AG193" s="526"/>
      <c r="AH193" s="526"/>
      <c r="AI193" s="526"/>
      <c r="AJ193" s="526"/>
      <c r="AK193" s="526"/>
      <c r="AL193" s="526"/>
      <c r="AM193" s="526"/>
      <c r="AN193" s="526"/>
      <c r="AO193" s="526"/>
      <c r="AP193" s="531" t="s">
        <v>14162</v>
      </c>
      <c r="AQ193" s="531"/>
      <c r="AR193" s="531"/>
      <c r="AS193" s="531"/>
      <c r="AT193" s="531"/>
      <c r="AU193" s="531"/>
      <c r="AV193" s="531"/>
      <c r="AW193" s="137"/>
      <c r="AX193" s="137"/>
      <c r="AY193" s="137"/>
      <c r="AZ193" s="137"/>
      <c r="BA193" s="137"/>
      <c r="BB193" s="137"/>
      <c r="BC193" s="138"/>
      <c r="BD193" s="505" t="s">
        <v>17</v>
      </c>
      <c r="BE193" s="840"/>
      <c r="BF193" s="840"/>
      <c r="BG193" s="840"/>
      <c r="BH193" s="840"/>
      <c r="BI193" s="147" t="s">
        <v>18</v>
      </c>
      <c r="BJ193" s="148" t="s">
        <v>19</v>
      </c>
      <c r="BK193" s="148" t="s">
        <v>20</v>
      </c>
      <c r="BL193" s="148"/>
      <c r="BM193" s="148" t="s">
        <v>18</v>
      </c>
      <c r="BN193" s="148" t="s">
        <v>19</v>
      </c>
      <c r="BO193" s="148" t="s">
        <v>20</v>
      </c>
      <c r="BP193" s="148"/>
      <c r="BQ193" s="137"/>
      <c r="BR193" s="137"/>
      <c r="BS193" s="137"/>
      <c r="BT193" s="137"/>
      <c r="BU193" s="137"/>
      <c r="BV193" s="137"/>
      <c r="BW193" s="137"/>
      <c r="BX193" s="137"/>
      <c r="BY193" s="138"/>
      <c r="BZ193" s="605" t="s">
        <v>21</v>
      </c>
      <c r="CA193" s="840"/>
      <c r="CB193" s="840"/>
      <c r="CC193" s="840"/>
      <c r="CD193" s="840"/>
      <c r="CE193" s="840"/>
      <c r="CF193" s="840"/>
      <c r="CG193" s="840"/>
      <c r="CH193" s="840"/>
      <c r="CI193" s="840"/>
      <c r="CJ193" s="840"/>
      <c r="CK193" s="840"/>
      <c r="CL193" s="840"/>
      <c r="CM193" s="844"/>
    </row>
    <row r="194" spans="3:126" ht="8.1" customHeight="1" thickBot="1">
      <c r="C194" s="845"/>
      <c r="D194" s="846"/>
      <c r="E194" s="846"/>
      <c r="F194" s="846"/>
      <c r="G194" s="846"/>
      <c r="H194" s="846"/>
      <c r="I194" s="846"/>
      <c r="J194" s="854"/>
      <c r="K194" s="527"/>
      <c r="L194" s="528"/>
      <c r="M194" s="528"/>
      <c r="N194" s="528"/>
      <c r="O194" s="528"/>
      <c r="P194" s="528"/>
      <c r="Q194" s="528"/>
      <c r="R194" s="528"/>
      <c r="S194" s="528"/>
      <c r="T194" s="528"/>
      <c r="U194" s="528"/>
      <c r="V194" s="528"/>
      <c r="W194" s="528"/>
      <c r="X194" s="528"/>
      <c r="Y194" s="528"/>
      <c r="Z194" s="528"/>
      <c r="AA194" s="528"/>
      <c r="AB194" s="528"/>
      <c r="AC194" s="528"/>
      <c r="AD194" s="528"/>
      <c r="AE194" s="528"/>
      <c r="AF194" s="528"/>
      <c r="AG194" s="528"/>
      <c r="AH194" s="528"/>
      <c r="AI194" s="528"/>
      <c r="AJ194" s="528"/>
      <c r="AK194" s="528"/>
      <c r="AL194" s="528"/>
      <c r="AM194" s="528"/>
      <c r="AN194" s="528"/>
      <c r="AO194" s="528"/>
      <c r="AP194" s="149"/>
      <c r="AQ194" s="149"/>
      <c r="AR194" s="149"/>
      <c r="AS194" s="149"/>
      <c r="AT194" s="149"/>
      <c r="AU194" s="149"/>
      <c r="AV194" s="149"/>
      <c r="AY194" s="119"/>
      <c r="AZ194" s="119"/>
      <c r="BA194" s="119"/>
      <c r="BB194" s="119"/>
      <c r="BC194" s="150" t="s">
        <v>22</v>
      </c>
      <c r="BD194" s="846"/>
      <c r="BE194" s="846"/>
      <c r="BF194" s="846"/>
      <c r="BG194" s="846"/>
      <c r="BH194" s="846"/>
      <c r="BI194" s="151" t="s">
        <v>23</v>
      </c>
      <c r="BJ194" s="152" t="s">
        <v>23</v>
      </c>
      <c r="BK194" s="152" t="s">
        <v>23</v>
      </c>
      <c r="BL194" s="152" t="s">
        <v>23</v>
      </c>
      <c r="BM194" s="152" t="s">
        <v>24</v>
      </c>
      <c r="BN194" s="152" t="s">
        <v>24</v>
      </c>
      <c r="BO194" s="152" t="s">
        <v>24</v>
      </c>
      <c r="BP194" s="152" t="s">
        <v>24</v>
      </c>
      <c r="BQ194" s="114" t="s">
        <v>25</v>
      </c>
      <c r="BY194" s="139"/>
      <c r="BZ194" s="990"/>
      <c r="CA194" s="578"/>
      <c r="CB194" s="578"/>
      <c r="CC194" s="578"/>
      <c r="CD194" s="578"/>
      <c r="CE194" s="578"/>
      <c r="CF194" s="578"/>
      <c r="CG194" s="578"/>
      <c r="CH194" s="578"/>
      <c r="CI194" s="578"/>
      <c r="CJ194" s="578"/>
      <c r="CK194" s="578"/>
      <c r="CL194" s="578"/>
      <c r="CM194" s="991"/>
    </row>
    <row r="195" spans="3:126" ht="8.1" customHeight="1">
      <c r="C195" s="845"/>
      <c r="D195" s="846"/>
      <c r="E195" s="846"/>
      <c r="F195" s="846"/>
      <c r="G195" s="846"/>
      <c r="H195" s="846"/>
      <c r="I195" s="846"/>
      <c r="J195" s="854"/>
      <c r="K195" s="527"/>
      <c r="L195" s="528"/>
      <c r="M195" s="528"/>
      <c r="N195" s="528"/>
      <c r="O195" s="528"/>
      <c r="P195" s="528"/>
      <c r="Q195" s="528"/>
      <c r="R195" s="528"/>
      <c r="S195" s="528"/>
      <c r="T195" s="528"/>
      <c r="U195" s="528"/>
      <c r="V195" s="528"/>
      <c r="W195" s="528"/>
      <c r="X195" s="528"/>
      <c r="Y195" s="528"/>
      <c r="Z195" s="528"/>
      <c r="AA195" s="528"/>
      <c r="AB195" s="528"/>
      <c r="AC195" s="528"/>
      <c r="AD195" s="528"/>
      <c r="AE195" s="528"/>
      <c r="AF195" s="528"/>
      <c r="AG195" s="528"/>
      <c r="AH195" s="528"/>
      <c r="AI195" s="528"/>
      <c r="AJ195" s="528"/>
      <c r="AK195" s="528"/>
      <c r="AL195" s="528"/>
      <c r="AM195" s="528"/>
      <c r="AN195" s="528"/>
      <c r="AO195" s="528"/>
      <c r="AP195" s="153"/>
      <c r="AQ195" s="153"/>
      <c r="AR195" s="153"/>
      <c r="AS195" s="153"/>
      <c r="AT195" s="153"/>
      <c r="AU195" s="153"/>
      <c r="AV195" s="153"/>
      <c r="AW195" s="119"/>
      <c r="AX195" s="1043" t="str">
        <f>Code!AZ5</f>
        <v/>
      </c>
      <c r="AY195" s="1044"/>
      <c r="AZ195" s="1044"/>
      <c r="BA195" s="1044"/>
      <c r="BB195" s="1044"/>
      <c r="BC195" s="1045"/>
      <c r="BD195" s="846"/>
      <c r="BE195" s="846"/>
      <c r="BF195" s="846"/>
      <c r="BG195" s="846"/>
      <c r="BH195" s="846"/>
      <c r="BI195" s="1007">
        <f t="shared" ref="BI195" si="34">$BI$26</f>
        <v>0</v>
      </c>
      <c r="BJ195" s="1008"/>
      <c r="BK195" s="1008"/>
      <c r="BL195" s="1008"/>
      <c r="BM195" s="1008"/>
      <c r="BN195" s="1008"/>
      <c r="BO195" s="1008"/>
      <c r="BP195" s="1009"/>
      <c r="BQ195" s="154"/>
      <c r="BR195" s="155"/>
      <c r="BS195" s="155"/>
      <c r="BY195" s="139"/>
      <c r="BZ195" s="147"/>
      <c r="CA195" s="148" t="s">
        <v>18</v>
      </c>
      <c r="CB195" s="148" t="s">
        <v>19</v>
      </c>
      <c r="CC195" s="148" t="s">
        <v>20</v>
      </c>
      <c r="CD195" s="148"/>
      <c r="CE195" s="137"/>
      <c r="CF195" s="137"/>
      <c r="CG195" s="137"/>
      <c r="CH195" s="137"/>
      <c r="CI195" s="137"/>
      <c r="CJ195" s="137"/>
      <c r="CK195" s="137"/>
      <c r="CL195" s="137"/>
      <c r="CM195" s="138"/>
      <c r="CO195" s="156"/>
      <c r="CP195" s="137"/>
      <c r="CQ195" s="137"/>
      <c r="CR195" s="137"/>
      <c r="CS195" s="137"/>
      <c r="CT195" s="137"/>
      <c r="CU195" s="137"/>
      <c r="CV195" s="137"/>
      <c r="CW195" s="148" t="s">
        <v>19</v>
      </c>
      <c r="CX195" s="148" t="s">
        <v>20</v>
      </c>
      <c r="CY195" s="148"/>
      <c r="CZ195" s="148"/>
      <c r="DA195" s="148"/>
      <c r="DB195" s="148"/>
      <c r="DC195" s="148"/>
      <c r="DD195" s="137"/>
      <c r="DE195" s="138"/>
      <c r="DF195" s="505" t="s">
        <v>26</v>
      </c>
      <c r="DG195" s="840"/>
      <c r="DH195" s="840"/>
      <c r="DI195" s="840"/>
      <c r="DJ195" s="840"/>
      <c r="DK195" s="1040"/>
      <c r="DL195" s="157"/>
      <c r="DM195" s="126"/>
      <c r="DN195" s="126"/>
      <c r="DO195" s="126"/>
      <c r="DP195" s="126"/>
      <c r="DQ195" s="126"/>
      <c r="DR195" s="127"/>
    </row>
    <row r="196" spans="3:126" ht="8.1" customHeight="1" thickBot="1">
      <c r="C196" s="990"/>
      <c r="D196" s="578"/>
      <c r="E196" s="578"/>
      <c r="F196" s="578"/>
      <c r="G196" s="578"/>
      <c r="H196" s="578"/>
      <c r="I196" s="578"/>
      <c r="J196" s="991"/>
      <c r="K196" s="529"/>
      <c r="L196" s="530"/>
      <c r="M196" s="530"/>
      <c r="N196" s="530"/>
      <c r="O196" s="530"/>
      <c r="P196" s="530"/>
      <c r="Q196" s="530"/>
      <c r="R196" s="530"/>
      <c r="S196" s="530"/>
      <c r="T196" s="530"/>
      <c r="U196" s="530"/>
      <c r="V196" s="530"/>
      <c r="W196" s="530"/>
      <c r="X196" s="530"/>
      <c r="Y196" s="530"/>
      <c r="Z196" s="530"/>
      <c r="AA196" s="530"/>
      <c r="AB196" s="530"/>
      <c r="AC196" s="530"/>
      <c r="AD196" s="530"/>
      <c r="AE196" s="530"/>
      <c r="AF196" s="530"/>
      <c r="AG196" s="530"/>
      <c r="AH196" s="530"/>
      <c r="AI196" s="530"/>
      <c r="AJ196" s="530"/>
      <c r="AK196" s="530"/>
      <c r="AL196" s="530"/>
      <c r="AM196" s="530"/>
      <c r="AN196" s="530"/>
      <c r="AO196" s="530"/>
      <c r="AP196" s="158"/>
      <c r="AQ196" s="158"/>
      <c r="AR196" s="158"/>
      <c r="AS196" s="158"/>
      <c r="AT196" s="158"/>
      <c r="AU196" s="158"/>
      <c r="AV196" s="158"/>
      <c r="AW196" s="159"/>
      <c r="AX196" s="1046"/>
      <c r="AY196" s="1047"/>
      <c r="AZ196" s="1047"/>
      <c r="BA196" s="1047"/>
      <c r="BB196" s="1047"/>
      <c r="BC196" s="1048"/>
      <c r="BD196" s="578"/>
      <c r="BE196" s="578"/>
      <c r="BF196" s="578"/>
      <c r="BG196" s="578"/>
      <c r="BH196" s="578"/>
      <c r="BI196" s="1010"/>
      <c r="BJ196" s="1011"/>
      <c r="BK196" s="1011"/>
      <c r="BL196" s="1011"/>
      <c r="BM196" s="1011"/>
      <c r="BN196" s="1011"/>
      <c r="BO196" s="1011"/>
      <c r="BP196" s="1012"/>
      <c r="BQ196" s="160"/>
      <c r="BR196" s="129" t="s">
        <v>317</v>
      </c>
      <c r="BS196" s="129"/>
      <c r="BT196" s="129" t="s">
        <v>27</v>
      </c>
      <c r="BU196" s="129"/>
      <c r="BV196" s="129"/>
      <c r="BW196" s="119"/>
      <c r="BX196" s="129"/>
      <c r="BY196" s="139"/>
      <c r="BZ196" s="161" t="s">
        <v>23</v>
      </c>
      <c r="CA196" s="152" t="s">
        <v>24</v>
      </c>
      <c r="CB196" s="152" t="s">
        <v>24</v>
      </c>
      <c r="CC196" s="152" t="s">
        <v>24</v>
      </c>
      <c r="CD196" s="152" t="s">
        <v>24</v>
      </c>
      <c r="CF196" s="119" t="s">
        <v>25</v>
      </c>
      <c r="CM196" s="139"/>
      <c r="CO196" s="162"/>
      <c r="CP196" s="119"/>
      <c r="CQ196" s="119"/>
      <c r="CR196" s="119"/>
      <c r="CS196" s="119"/>
      <c r="CT196" s="119"/>
      <c r="CU196" s="119"/>
      <c r="CV196" s="119"/>
      <c r="CW196" s="163" t="s">
        <v>24</v>
      </c>
      <c r="CX196" s="163" t="s">
        <v>24</v>
      </c>
      <c r="CY196" s="163" t="s">
        <v>24</v>
      </c>
      <c r="CZ196" s="163" t="s">
        <v>18</v>
      </c>
      <c r="DA196" s="163" t="s">
        <v>19</v>
      </c>
      <c r="DB196" s="163" t="s">
        <v>20</v>
      </c>
      <c r="DC196" s="163" t="s">
        <v>28</v>
      </c>
      <c r="DD196" s="130"/>
      <c r="DE196" s="164"/>
      <c r="DF196" s="846"/>
      <c r="DG196" s="846"/>
      <c r="DH196" s="846"/>
      <c r="DI196" s="846"/>
      <c r="DJ196" s="846"/>
      <c r="DK196" s="1041"/>
      <c r="DL196" s="165"/>
      <c r="DM196" s="533" t="s">
        <v>29</v>
      </c>
      <c r="DN196" s="533"/>
      <c r="DO196" s="1023">
        <f t="shared" ref="DO196" si="35">$DO$27</f>
        <v>0</v>
      </c>
      <c r="DP196" s="1023"/>
      <c r="DQ196" s="533" t="s">
        <v>30</v>
      </c>
      <c r="DR196" s="128"/>
    </row>
    <row r="197" spans="3:126" ht="8.1" customHeight="1">
      <c r="C197" s="509" t="s">
        <v>31</v>
      </c>
      <c r="D197" s="840"/>
      <c r="E197" s="840"/>
      <c r="F197" s="840"/>
      <c r="G197" s="840"/>
      <c r="H197" s="840"/>
      <c r="I197" s="840"/>
      <c r="J197" s="844"/>
      <c r="K197" s="1071"/>
      <c r="L197" s="475"/>
      <c r="M197" s="475"/>
      <c r="N197" s="475"/>
      <c r="O197" s="475"/>
      <c r="P197" s="475"/>
      <c r="Q197" s="475"/>
      <c r="R197" s="475"/>
      <c r="S197" s="475"/>
      <c r="T197" s="475"/>
      <c r="U197" s="475"/>
      <c r="V197" s="475"/>
      <c r="W197" s="475"/>
      <c r="X197" s="475"/>
      <c r="Y197" s="475"/>
      <c r="Z197" s="475"/>
      <c r="AA197" s="475"/>
      <c r="AB197" s="475"/>
      <c r="AC197" s="475"/>
      <c r="AD197" s="505"/>
      <c r="AE197" s="119"/>
      <c r="AF197" s="505"/>
      <c r="AG197" s="526"/>
      <c r="AH197" s="526"/>
      <c r="AI197" s="526"/>
      <c r="AJ197" s="526"/>
      <c r="AK197" s="526"/>
      <c r="AL197" s="526"/>
      <c r="AM197" s="526"/>
      <c r="AN197" s="526"/>
      <c r="AO197" s="526"/>
      <c r="AP197" s="526"/>
      <c r="AQ197" s="526"/>
      <c r="AR197" s="526"/>
      <c r="AS197" s="526"/>
      <c r="AT197" s="119"/>
      <c r="AU197" s="119"/>
      <c r="AV197" s="119"/>
      <c r="BC197" s="139"/>
      <c r="BD197" s="505" t="s">
        <v>32</v>
      </c>
      <c r="BE197" s="840"/>
      <c r="BF197" s="840"/>
      <c r="BG197" s="840"/>
      <c r="BH197" s="844"/>
      <c r="BI197" s="628" t="s">
        <v>33</v>
      </c>
      <c r="BJ197" s="1055"/>
      <c r="BK197" s="1119">
        <f t="shared" ref="BK197" si="36">$BK$28</f>
        <v>0</v>
      </c>
      <c r="BL197" s="1119"/>
      <c r="BM197" s="1119"/>
      <c r="BN197" s="629" t="s">
        <v>7</v>
      </c>
      <c r="BO197" s="1119">
        <f t="shared" ref="BO197" si="37">$BO$28</f>
        <v>0</v>
      </c>
      <c r="BP197" s="1119"/>
      <c r="BQ197" s="1119"/>
      <c r="BR197" s="505" t="s">
        <v>8</v>
      </c>
      <c r="BS197" s="1119">
        <f t="shared" ref="BS197" si="38">$BS$28</f>
        <v>0</v>
      </c>
      <c r="BT197" s="1119"/>
      <c r="BU197" s="1119"/>
      <c r="BV197" s="505" t="s">
        <v>34</v>
      </c>
      <c r="BW197" s="896"/>
      <c r="BX197" s="896"/>
      <c r="BY197" s="138"/>
      <c r="BZ197" s="1007">
        <f t="shared" ref="BZ197" si="39">$BZ$28</f>
        <v>0</v>
      </c>
      <c r="CA197" s="1008"/>
      <c r="CB197" s="1008"/>
      <c r="CC197" s="1008"/>
      <c r="CD197" s="1009"/>
      <c r="CE197" s="154"/>
      <c r="CF197" s="166"/>
      <c r="CG197" s="166"/>
      <c r="CM197" s="139"/>
      <c r="CO197" s="532" t="s">
        <v>35</v>
      </c>
      <c r="CP197" s="846"/>
      <c r="CQ197" s="846"/>
      <c r="CR197" s="846"/>
      <c r="CS197" s="846"/>
      <c r="CT197" s="846"/>
      <c r="CU197" s="846"/>
      <c r="CV197" s="1041"/>
      <c r="CW197" s="1007">
        <f t="shared" ref="CW197" si="40">$CW$28</f>
        <v>0</v>
      </c>
      <c r="CX197" s="1008"/>
      <c r="CY197" s="1008"/>
      <c r="CZ197" s="1008"/>
      <c r="DA197" s="1008"/>
      <c r="DB197" s="1008"/>
      <c r="DC197" s="1019"/>
      <c r="DD197" s="1024" t="s">
        <v>36</v>
      </c>
      <c r="DE197" s="1025"/>
      <c r="DF197" s="846"/>
      <c r="DG197" s="846"/>
      <c r="DH197" s="846"/>
      <c r="DI197" s="846"/>
      <c r="DJ197" s="846"/>
      <c r="DK197" s="1041"/>
      <c r="DL197" s="165"/>
      <c r="DM197" s="533"/>
      <c r="DN197" s="533"/>
      <c r="DO197" s="1023"/>
      <c r="DP197" s="1023"/>
      <c r="DQ197" s="533"/>
      <c r="DR197" s="128"/>
    </row>
    <row r="198" spans="3:126" ht="8.1" customHeight="1" thickBot="1">
      <c r="C198" s="845"/>
      <c r="D198" s="846"/>
      <c r="E198" s="846"/>
      <c r="F198" s="846"/>
      <c r="G198" s="846"/>
      <c r="H198" s="846"/>
      <c r="I198" s="846"/>
      <c r="J198" s="854"/>
      <c r="K198" s="1072"/>
      <c r="L198" s="476"/>
      <c r="M198" s="476"/>
      <c r="N198" s="476"/>
      <c r="O198" s="476"/>
      <c r="P198" s="476"/>
      <c r="Q198" s="476"/>
      <c r="R198" s="476"/>
      <c r="S198" s="476"/>
      <c r="T198" s="476"/>
      <c r="U198" s="476"/>
      <c r="V198" s="476"/>
      <c r="W198" s="476"/>
      <c r="X198" s="476"/>
      <c r="Y198" s="476"/>
      <c r="Z198" s="476"/>
      <c r="AA198" s="476"/>
      <c r="AB198" s="476"/>
      <c r="AC198" s="476"/>
      <c r="AD198" s="846"/>
      <c r="AE198" s="119"/>
      <c r="AF198" s="846"/>
      <c r="AG198" s="528"/>
      <c r="AH198" s="528"/>
      <c r="AI198" s="528"/>
      <c r="AJ198" s="528"/>
      <c r="AK198" s="528"/>
      <c r="AL198" s="528"/>
      <c r="AM198" s="528"/>
      <c r="AN198" s="528"/>
      <c r="AO198" s="528"/>
      <c r="AP198" s="528"/>
      <c r="AQ198" s="528"/>
      <c r="AR198" s="528"/>
      <c r="AS198" s="528"/>
      <c r="AT198" s="119" t="s">
        <v>14167</v>
      </c>
      <c r="AU198" s="119"/>
      <c r="AV198" s="119"/>
      <c r="BC198" s="139"/>
      <c r="BD198" s="846"/>
      <c r="BE198" s="846"/>
      <c r="BF198" s="846"/>
      <c r="BG198" s="846"/>
      <c r="BH198" s="854"/>
      <c r="BI198" s="1056"/>
      <c r="BJ198" s="1050"/>
      <c r="BK198" s="1120"/>
      <c r="BL198" s="1120"/>
      <c r="BM198" s="1120"/>
      <c r="BN198" s="1050"/>
      <c r="BO198" s="1120"/>
      <c r="BP198" s="1120"/>
      <c r="BQ198" s="1120"/>
      <c r="BR198" s="1050"/>
      <c r="BS198" s="1120"/>
      <c r="BT198" s="1120"/>
      <c r="BU198" s="1120"/>
      <c r="BV198" s="1050"/>
      <c r="BW198" s="1050"/>
      <c r="BX198" s="1050"/>
      <c r="BY198" s="139"/>
      <c r="BZ198" s="1010"/>
      <c r="CA198" s="1011"/>
      <c r="CB198" s="1011"/>
      <c r="CC198" s="1011"/>
      <c r="CD198" s="1012"/>
      <c r="CE198" s="160"/>
      <c r="CF198" s="129" t="s">
        <v>317</v>
      </c>
      <c r="CG198" s="129"/>
      <c r="CH198" s="129" t="s">
        <v>27</v>
      </c>
      <c r="CI198" s="129"/>
      <c r="CJ198" s="129"/>
      <c r="CK198" s="129"/>
      <c r="CL198" s="129"/>
      <c r="CM198" s="167"/>
      <c r="CO198" s="1105"/>
      <c r="CP198" s="1106"/>
      <c r="CQ198" s="1106"/>
      <c r="CR198" s="1106"/>
      <c r="CS198" s="1106"/>
      <c r="CT198" s="1106"/>
      <c r="CU198" s="1106"/>
      <c r="CV198" s="1027"/>
      <c r="CW198" s="1020"/>
      <c r="CX198" s="1021"/>
      <c r="CY198" s="1021"/>
      <c r="CZ198" s="1021"/>
      <c r="DA198" s="1021"/>
      <c r="DB198" s="1021"/>
      <c r="DC198" s="1022"/>
      <c r="DD198" s="1026"/>
      <c r="DE198" s="1027"/>
      <c r="DF198" s="846"/>
      <c r="DG198" s="846"/>
      <c r="DH198" s="846"/>
      <c r="DI198" s="846"/>
      <c r="DJ198" s="846"/>
      <c r="DK198" s="1041"/>
      <c r="DL198" s="165"/>
      <c r="DM198" s="533" t="s">
        <v>37</v>
      </c>
      <c r="DN198" s="533"/>
      <c r="DO198" s="1023">
        <f t="shared" ref="DO198" si="41">$DO$29</f>
        <v>0</v>
      </c>
      <c r="DP198" s="1023"/>
      <c r="DQ198" s="533" t="s">
        <v>30</v>
      </c>
      <c r="DR198" s="128"/>
    </row>
    <row r="199" spans="3:126" ht="8.1" customHeight="1">
      <c r="C199" s="845"/>
      <c r="D199" s="846"/>
      <c r="E199" s="846"/>
      <c r="F199" s="846"/>
      <c r="G199" s="846"/>
      <c r="H199" s="846"/>
      <c r="I199" s="846"/>
      <c r="J199" s="854"/>
      <c r="K199" s="1072"/>
      <c r="L199" s="476"/>
      <c r="M199" s="476"/>
      <c r="N199" s="476"/>
      <c r="O199" s="476"/>
      <c r="P199" s="476"/>
      <c r="Q199" s="476"/>
      <c r="R199" s="476"/>
      <c r="S199" s="476"/>
      <c r="T199" s="476"/>
      <c r="U199" s="476"/>
      <c r="V199" s="476"/>
      <c r="W199" s="476"/>
      <c r="X199" s="476"/>
      <c r="Y199" s="476"/>
      <c r="Z199" s="476"/>
      <c r="AA199" s="476"/>
      <c r="AB199" s="476"/>
      <c r="AC199" s="476"/>
      <c r="AD199" s="533"/>
      <c r="AF199" s="533"/>
      <c r="AG199" s="528"/>
      <c r="AH199" s="528"/>
      <c r="AI199" s="528"/>
      <c r="AJ199" s="528"/>
      <c r="AK199" s="528"/>
      <c r="AL199" s="528"/>
      <c r="AM199" s="528"/>
      <c r="AN199" s="528"/>
      <c r="AO199" s="528"/>
      <c r="AP199" s="528"/>
      <c r="AQ199" s="528"/>
      <c r="AR199" s="528"/>
      <c r="AS199" s="528"/>
      <c r="AT199" s="1043" t="str">
        <f>Code!CQ3</f>
        <v/>
      </c>
      <c r="AU199" s="1044"/>
      <c r="AV199" s="1044"/>
      <c r="AW199" s="1044"/>
      <c r="AX199" s="1044"/>
      <c r="AY199" s="1044"/>
      <c r="AZ199" s="1044"/>
      <c r="BA199" s="1044"/>
      <c r="BB199" s="1044"/>
      <c r="BC199" s="1045"/>
      <c r="BD199" s="846"/>
      <c r="BE199" s="846"/>
      <c r="BF199" s="846"/>
      <c r="BG199" s="846"/>
      <c r="BH199" s="854"/>
      <c r="BI199" s="532" t="s">
        <v>33</v>
      </c>
      <c r="BJ199" s="1050"/>
      <c r="BK199" s="1119">
        <f t="shared" ref="BK199" si="42">$BK$30</f>
        <v>0</v>
      </c>
      <c r="BL199" s="1119"/>
      <c r="BM199" s="1119"/>
      <c r="BN199" s="533" t="s">
        <v>7</v>
      </c>
      <c r="BO199" s="1119">
        <f t="shared" ref="BO199" si="43">$BO$30</f>
        <v>0</v>
      </c>
      <c r="BP199" s="1119"/>
      <c r="BQ199" s="1119"/>
      <c r="BR199" s="533" t="s">
        <v>8</v>
      </c>
      <c r="BS199" s="1119">
        <f t="shared" ref="BS199" si="44">$BS$30</f>
        <v>0</v>
      </c>
      <c r="BT199" s="1119"/>
      <c r="BU199" s="1119"/>
      <c r="BV199" s="533" t="s">
        <v>38</v>
      </c>
      <c r="BW199" s="1050"/>
      <c r="BX199" s="1050"/>
      <c r="BY199" s="139"/>
      <c r="BZ199" s="532" t="s">
        <v>173</v>
      </c>
      <c r="CA199" s="1050"/>
      <c r="CB199" s="1050"/>
      <c r="CC199" s="1050"/>
      <c r="CD199" s="1050"/>
      <c r="CE199" s="1050"/>
      <c r="CF199" s="1050"/>
      <c r="CG199" s="1050"/>
      <c r="CH199" s="1050"/>
      <c r="CI199" s="1050"/>
      <c r="CJ199" s="1050"/>
      <c r="CK199" s="1050"/>
      <c r="CL199" s="1050"/>
      <c r="CM199" s="737"/>
      <c r="CO199" s="751" t="s">
        <v>39</v>
      </c>
      <c r="CP199" s="855"/>
      <c r="CQ199" s="855"/>
      <c r="CR199" s="855"/>
      <c r="CS199" s="855"/>
      <c r="CT199" s="855"/>
      <c r="CU199" s="855"/>
      <c r="CV199" s="1067"/>
      <c r="CW199" s="1013">
        <f t="shared" ref="CW199" si="45">$CW$30</f>
        <v>0</v>
      </c>
      <c r="CX199" s="1014"/>
      <c r="CY199" s="1014"/>
      <c r="CZ199" s="1014"/>
      <c r="DA199" s="1014"/>
      <c r="DB199" s="1014"/>
      <c r="DC199" s="1015"/>
      <c r="DD199" s="1069" t="s">
        <v>36</v>
      </c>
      <c r="DE199" s="1067"/>
      <c r="DF199" s="846"/>
      <c r="DG199" s="846"/>
      <c r="DH199" s="846"/>
      <c r="DI199" s="846"/>
      <c r="DJ199" s="846"/>
      <c r="DK199" s="1041"/>
      <c r="DL199" s="165"/>
      <c r="DM199" s="533"/>
      <c r="DN199" s="533"/>
      <c r="DO199" s="1023"/>
      <c r="DP199" s="1023"/>
      <c r="DQ199" s="533"/>
      <c r="DR199" s="128"/>
    </row>
    <row r="200" spans="3:126" ht="8.1" customHeight="1" thickBot="1">
      <c r="C200" s="990"/>
      <c r="D200" s="578"/>
      <c r="E200" s="578"/>
      <c r="F200" s="578"/>
      <c r="G200" s="578"/>
      <c r="H200" s="578"/>
      <c r="I200" s="578"/>
      <c r="J200" s="991"/>
      <c r="K200" s="1073"/>
      <c r="L200" s="477"/>
      <c r="M200" s="477"/>
      <c r="N200" s="477"/>
      <c r="O200" s="477"/>
      <c r="P200" s="477"/>
      <c r="Q200" s="477"/>
      <c r="R200" s="477"/>
      <c r="S200" s="477"/>
      <c r="T200" s="477"/>
      <c r="U200" s="477"/>
      <c r="V200" s="477"/>
      <c r="W200" s="477"/>
      <c r="X200" s="477"/>
      <c r="Y200" s="477"/>
      <c r="Z200" s="477"/>
      <c r="AA200" s="477"/>
      <c r="AB200" s="477"/>
      <c r="AC200" s="477"/>
      <c r="AD200" s="578"/>
      <c r="AE200" s="129"/>
      <c r="AF200" s="578"/>
      <c r="AG200" s="530"/>
      <c r="AH200" s="530"/>
      <c r="AI200" s="530"/>
      <c r="AJ200" s="530"/>
      <c r="AK200" s="530"/>
      <c r="AL200" s="530"/>
      <c r="AM200" s="530"/>
      <c r="AN200" s="530"/>
      <c r="AO200" s="530"/>
      <c r="AP200" s="530"/>
      <c r="AQ200" s="530"/>
      <c r="AR200" s="530"/>
      <c r="AS200" s="530"/>
      <c r="AT200" s="1046"/>
      <c r="AU200" s="1047"/>
      <c r="AV200" s="1047"/>
      <c r="AW200" s="1047"/>
      <c r="AX200" s="1047"/>
      <c r="AY200" s="1047"/>
      <c r="AZ200" s="1047"/>
      <c r="BA200" s="1047"/>
      <c r="BB200" s="1047"/>
      <c r="BC200" s="1048"/>
      <c r="BD200" s="578"/>
      <c r="BE200" s="578"/>
      <c r="BF200" s="578"/>
      <c r="BG200" s="578"/>
      <c r="BH200" s="991"/>
      <c r="BI200" s="1051"/>
      <c r="BJ200" s="1049"/>
      <c r="BK200" s="1120"/>
      <c r="BL200" s="1120"/>
      <c r="BM200" s="1120"/>
      <c r="BN200" s="1049"/>
      <c r="BO200" s="1120"/>
      <c r="BP200" s="1120"/>
      <c r="BQ200" s="1120"/>
      <c r="BR200" s="1049"/>
      <c r="BS200" s="1120"/>
      <c r="BT200" s="1120"/>
      <c r="BU200" s="1120"/>
      <c r="BV200" s="1049"/>
      <c r="BW200" s="1049"/>
      <c r="BX200" s="1049"/>
      <c r="BY200" s="167"/>
      <c r="BZ200" s="1051"/>
      <c r="CA200" s="1049"/>
      <c r="CB200" s="1049"/>
      <c r="CC200" s="1049"/>
      <c r="CD200" s="1049"/>
      <c r="CE200" s="1049"/>
      <c r="CF200" s="1049"/>
      <c r="CG200" s="1049"/>
      <c r="CH200" s="1049"/>
      <c r="CI200" s="1049"/>
      <c r="CJ200" s="1049"/>
      <c r="CK200" s="1049"/>
      <c r="CL200" s="1049"/>
      <c r="CM200" s="1052"/>
      <c r="CO200" s="990"/>
      <c r="CP200" s="578"/>
      <c r="CQ200" s="578"/>
      <c r="CR200" s="578"/>
      <c r="CS200" s="578"/>
      <c r="CT200" s="578"/>
      <c r="CU200" s="578"/>
      <c r="CV200" s="1068"/>
      <c r="CW200" s="1016"/>
      <c r="CX200" s="1017"/>
      <c r="CY200" s="1017"/>
      <c r="CZ200" s="1017"/>
      <c r="DA200" s="1017"/>
      <c r="DB200" s="1017"/>
      <c r="DC200" s="1018"/>
      <c r="DD200" s="1070"/>
      <c r="DE200" s="1068"/>
      <c r="DF200" s="889"/>
      <c r="DG200" s="889"/>
      <c r="DH200" s="889"/>
      <c r="DI200" s="889"/>
      <c r="DJ200" s="889"/>
      <c r="DK200" s="1042"/>
      <c r="DL200" s="168"/>
      <c r="DM200" s="129"/>
      <c r="DN200" s="129"/>
      <c r="DO200" s="129"/>
      <c r="DP200" s="129"/>
      <c r="DQ200" s="129"/>
      <c r="DR200" s="159"/>
    </row>
    <row r="201" spans="3:126" ht="9.9499999999999993" customHeight="1">
      <c r="C201" s="509" t="s">
        <v>40</v>
      </c>
      <c r="D201" s="505"/>
      <c r="E201" s="505"/>
      <c r="F201" s="505"/>
      <c r="G201" s="505"/>
      <c r="H201" s="505"/>
      <c r="I201" s="505"/>
      <c r="J201" s="510"/>
      <c r="K201" s="525">
        <f t="shared" ref="K201" si="46">$K$32</f>
        <v>0</v>
      </c>
      <c r="L201" s="526"/>
      <c r="M201" s="526"/>
      <c r="N201" s="526"/>
      <c r="O201" s="526"/>
      <c r="P201" s="526"/>
      <c r="Q201" s="526"/>
      <c r="R201" s="526"/>
      <c r="S201" s="526"/>
      <c r="T201" s="526"/>
      <c r="U201" s="526"/>
      <c r="V201" s="526"/>
      <c r="W201" s="526"/>
      <c r="X201" s="526"/>
      <c r="Y201" s="526"/>
      <c r="Z201" s="526"/>
      <c r="AA201" s="526"/>
      <c r="AB201" s="526"/>
      <c r="AC201" s="526"/>
      <c r="AD201" s="526"/>
      <c r="AE201" s="526"/>
      <c r="AF201" s="526"/>
      <c r="AG201" s="526"/>
      <c r="AH201" s="526"/>
      <c r="AI201" s="526"/>
      <c r="AJ201" s="526"/>
      <c r="AK201" s="526"/>
      <c r="AL201" s="1057"/>
      <c r="AM201" s="509" t="s">
        <v>41</v>
      </c>
      <c r="AN201" s="840"/>
      <c r="AO201" s="840"/>
      <c r="AP201" s="840"/>
      <c r="AQ201" s="840"/>
      <c r="AR201" s="840"/>
      <c r="AS201" s="844"/>
      <c r="AT201" s="527">
        <f t="shared" ref="AT201" si="47">$AT$32</f>
        <v>0</v>
      </c>
      <c r="AU201" s="528"/>
      <c r="AV201" s="528"/>
      <c r="AW201" s="528"/>
      <c r="AX201" s="528"/>
      <c r="AY201" s="528"/>
      <c r="AZ201" s="528"/>
      <c r="BA201" s="528"/>
      <c r="BB201" s="528"/>
      <c r="BC201" s="528"/>
      <c r="BD201" s="528"/>
      <c r="BE201" s="528"/>
      <c r="BF201" s="528"/>
      <c r="BG201" s="528"/>
      <c r="BH201" s="528"/>
      <c r="BI201" s="528"/>
      <c r="BJ201" s="528"/>
      <c r="BK201" s="528"/>
      <c r="BL201" s="528"/>
      <c r="BM201" s="528"/>
      <c r="BN201" s="528"/>
      <c r="BO201" s="528"/>
      <c r="BP201" s="528"/>
      <c r="BQ201" s="528"/>
      <c r="BR201" s="528"/>
      <c r="BS201" s="528"/>
      <c r="BT201" s="528"/>
      <c r="BU201" s="528"/>
      <c r="BV201" s="528"/>
      <c r="BW201" s="528"/>
      <c r="BX201" s="528"/>
      <c r="BY201" s="1058"/>
      <c r="BZ201" s="169"/>
      <c r="CA201" s="505" t="s">
        <v>33</v>
      </c>
      <c r="CB201" s="505"/>
      <c r="CC201" s="523">
        <f t="shared" ref="CC201" si="48">$CC$32</f>
        <v>0</v>
      </c>
      <c r="CD201" s="523"/>
      <c r="CE201" s="507" t="s">
        <v>174</v>
      </c>
      <c r="CF201" s="523">
        <f t="shared" ref="CF201" si="49">$CF$32</f>
        <v>0</v>
      </c>
      <c r="CG201" s="523"/>
      <c r="CH201" s="507" t="s">
        <v>175</v>
      </c>
      <c r="CI201" s="523">
        <f t="shared" ref="CI201" si="50">$CI$32</f>
        <v>0</v>
      </c>
      <c r="CJ201" s="523"/>
      <c r="CK201" s="507" t="s">
        <v>176</v>
      </c>
      <c r="CL201" s="507"/>
      <c r="CM201" s="139"/>
      <c r="CO201" s="509" t="s">
        <v>42</v>
      </c>
      <c r="CP201" s="840"/>
      <c r="CQ201" s="840"/>
      <c r="CR201" s="840"/>
      <c r="CS201" s="840"/>
      <c r="CT201" s="840"/>
      <c r="CU201" s="840"/>
      <c r="CV201" s="1040"/>
      <c r="CW201" s="1028">
        <f t="shared" ref="CW201" si="51">$CW$32</f>
        <v>0</v>
      </c>
      <c r="CX201" s="1029"/>
      <c r="CY201" s="1029"/>
      <c r="CZ201" s="1029"/>
      <c r="DA201" s="1029"/>
      <c r="DB201" s="1029"/>
      <c r="DC201" s="1029"/>
      <c r="DD201" s="1029"/>
      <c r="DE201" s="1029"/>
      <c r="DF201" s="1029"/>
      <c r="DG201" s="1029"/>
      <c r="DH201" s="1029"/>
      <c r="DI201" s="1029"/>
      <c r="DJ201" s="1029"/>
      <c r="DK201" s="1029"/>
      <c r="DL201" s="1029"/>
      <c r="DM201" s="1029"/>
      <c r="DN201" s="1029"/>
      <c r="DO201" s="1029"/>
      <c r="DP201" s="1029"/>
      <c r="DQ201" s="1029"/>
      <c r="DR201" s="1030"/>
    </row>
    <row r="202" spans="3:126" ht="9.9499999999999993" customHeight="1">
      <c r="C202" s="532"/>
      <c r="D202" s="677"/>
      <c r="E202" s="677"/>
      <c r="F202" s="677"/>
      <c r="G202" s="677"/>
      <c r="H202" s="677"/>
      <c r="I202" s="677"/>
      <c r="J202" s="604"/>
      <c r="K202" s="527"/>
      <c r="L202" s="528"/>
      <c r="M202" s="528"/>
      <c r="N202" s="528"/>
      <c r="O202" s="528"/>
      <c r="P202" s="528"/>
      <c r="Q202" s="528"/>
      <c r="R202" s="528"/>
      <c r="S202" s="528"/>
      <c r="T202" s="528"/>
      <c r="U202" s="528"/>
      <c r="V202" s="528"/>
      <c r="W202" s="528"/>
      <c r="X202" s="528"/>
      <c r="Y202" s="528"/>
      <c r="Z202" s="528"/>
      <c r="AA202" s="528"/>
      <c r="AB202" s="528"/>
      <c r="AC202" s="528"/>
      <c r="AD202" s="528"/>
      <c r="AE202" s="528"/>
      <c r="AF202" s="528"/>
      <c r="AG202" s="528"/>
      <c r="AH202" s="528"/>
      <c r="AI202" s="528"/>
      <c r="AJ202" s="528"/>
      <c r="AK202" s="528"/>
      <c r="AL202" s="1058"/>
      <c r="AM202" s="786" t="s">
        <v>284</v>
      </c>
      <c r="AN202" s="1053"/>
      <c r="AO202" s="1053"/>
      <c r="AP202" s="1053"/>
      <c r="AQ202" s="1053"/>
      <c r="AR202" s="1053"/>
      <c r="AS202" s="1054"/>
      <c r="AT202" s="527"/>
      <c r="AU202" s="528"/>
      <c r="AV202" s="528"/>
      <c r="AW202" s="528"/>
      <c r="AX202" s="528"/>
      <c r="AY202" s="528"/>
      <c r="AZ202" s="528"/>
      <c r="BA202" s="528"/>
      <c r="BB202" s="528"/>
      <c r="BC202" s="528"/>
      <c r="BD202" s="528"/>
      <c r="BE202" s="528"/>
      <c r="BF202" s="528"/>
      <c r="BG202" s="528"/>
      <c r="BH202" s="528"/>
      <c r="BI202" s="528"/>
      <c r="BJ202" s="528"/>
      <c r="BK202" s="528"/>
      <c r="BL202" s="528"/>
      <c r="BM202" s="528"/>
      <c r="BN202" s="528"/>
      <c r="BO202" s="528"/>
      <c r="BP202" s="528"/>
      <c r="BQ202" s="528"/>
      <c r="BR202" s="528"/>
      <c r="BS202" s="528"/>
      <c r="BT202" s="528"/>
      <c r="BU202" s="528"/>
      <c r="BV202" s="528"/>
      <c r="BW202" s="528"/>
      <c r="BX202" s="528"/>
      <c r="BY202" s="1058"/>
      <c r="BZ202" s="170"/>
      <c r="CA202" s="506"/>
      <c r="CB202" s="506"/>
      <c r="CC202" s="524"/>
      <c r="CD202" s="524"/>
      <c r="CE202" s="508"/>
      <c r="CF202" s="524"/>
      <c r="CG202" s="524"/>
      <c r="CH202" s="508"/>
      <c r="CI202" s="524"/>
      <c r="CJ202" s="524"/>
      <c r="CK202" s="508"/>
      <c r="CL202" s="508"/>
      <c r="CM202" s="167"/>
      <c r="CO202" s="162"/>
      <c r="CU202" s="119"/>
      <c r="CV202" s="128"/>
      <c r="CW202" s="1031"/>
      <c r="CX202" s="1032"/>
      <c r="CY202" s="1032"/>
      <c r="CZ202" s="1032"/>
      <c r="DA202" s="1032"/>
      <c r="DB202" s="1032"/>
      <c r="DC202" s="1032"/>
      <c r="DD202" s="1032"/>
      <c r="DE202" s="1032"/>
      <c r="DF202" s="1032"/>
      <c r="DG202" s="1032"/>
      <c r="DH202" s="1032"/>
      <c r="DI202" s="1032"/>
      <c r="DJ202" s="1032"/>
      <c r="DK202" s="1032"/>
      <c r="DL202" s="1032"/>
      <c r="DM202" s="1032"/>
      <c r="DN202" s="1032"/>
      <c r="DO202" s="1032"/>
      <c r="DP202" s="1032"/>
      <c r="DQ202" s="1032"/>
      <c r="DR202" s="1033"/>
    </row>
    <row r="203" spans="3:126" ht="9.9499999999999993" customHeight="1">
      <c r="C203" s="532"/>
      <c r="D203" s="677"/>
      <c r="E203" s="677"/>
      <c r="F203" s="677"/>
      <c r="G203" s="677"/>
      <c r="H203" s="677"/>
      <c r="I203" s="677"/>
      <c r="J203" s="604"/>
      <c r="K203" s="527"/>
      <c r="L203" s="528"/>
      <c r="M203" s="528"/>
      <c r="N203" s="528"/>
      <c r="O203" s="528"/>
      <c r="P203" s="528"/>
      <c r="Q203" s="528"/>
      <c r="R203" s="528"/>
      <c r="S203" s="528"/>
      <c r="T203" s="528"/>
      <c r="U203" s="528"/>
      <c r="V203" s="528"/>
      <c r="W203" s="528"/>
      <c r="X203" s="528"/>
      <c r="Y203" s="528"/>
      <c r="Z203" s="528"/>
      <c r="AA203" s="528"/>
      <c r="AB203" s="528"/>
      <c r="AC203" s="528"/>
      <c r="AD203" s="528"/>
      <c r="AE203" s="528"/>
      <c r="AF203" s="528"/>
      <c r="AG203" s="528"/>
      <c r="AH203" s="528"/>
      <c r="AI203" s="528"/>
      <c r="AJ203" s="528"/>
      <c r="AK203" s="528"/>
      <c r="AL203" s="1058"/>
      <c r="AM203" s="786"/>
      <c r="AN203" s="1053"/>
      <c r="AO203" s="1053"/>
      <c r="AP203" s="1053"/>
      <c r="AQ203" s="1053"/>
      <c r="AR203" s="1053"/>
      <c r="AS203" s="1054"/>
      <c r="AT203" s="527"/>
      <c r="AU203" s="528"/>
      <c r="AV203" s="528"/>
      <c r="AW203" s="528"/>
      <c r="AX203" s="528"/>
      <c r="AY203" s="528"/>
      <c r="AZ203" s="528"/>
      <c r="BA203" s="528"/>
      <c r="BB203" s="528"/>
      <c r="BC203" s="528"/>
      <c r="BD203" s="528"/>
      <c r="BE203" s="528"/>
      <c r="BF203" s="528"/>
      <c r="BG203" s="528"/>
      <c r="BH203" s="528"/>
      <c r="BI203" s="528"/>
      <c r="BJ203" s="528"/>
      <c r="BK203" s="528"/>
      <c r="BL203" s="528"/>
      <c r="BM203" s="528"/>
      <c r="BN203" s="528"/>
      <c r="BO203" s="528"/>
      <c r="BP203" s="528"/>
      <c r="BQ203" s="528"/>
      <c r="BR203" s="528"/>
      <c r="BS203" s="528"/>
      <c r="BT203" s="528"/>
      <c r="BU203" s="528"/>
      <c r="BV203" s="528"/>
      <c r="BW203" s="528"/>
      <c r="BX203" s="528"/>
      <c r="BY203" s="1058"/>
      <c r="CA203" s="171" t="s">
        <v>44</v>
      </c>
      <c r="CC203" s="119"/>
      <c r="CD203" s="119"/>
      <c r="CE203" s="119"/>
      <c r="CO203" s="509" t="s">
        <v>45</v>
      </c>
      <c r="CP203" s="840"/>
      <c r="CQ203" s="840"/>
      <c r="CR203" s="840"/>
      <c r="CS203" s="840"/>
      <c r="CT203" s="840"/>
      <c r="CU203" s="840"/>
      <c r="CV203" s="1040"/>
      <c r="CW203" s="1034">
        <f t="shared" ref="CW203" si="52">$CW$34</f>
        <v>0</v>
      </c>
      <c r="CX203" s="1035"/>
      <c r="CY203" s="1035"/>
      <c r="CZ203" s="1035"/>
      <c r="DA203" s="1035"/>
      <c r="DB203" s="1035"/>
      <c r="DC203" s="1035"/>
      <c r="DD203" s="1035"/>
      <c r="DE203" s="1035"/>
      <c r="DF203" s="1035"/>
      <c r="DG203" s="1035"/>
      <c r="DH203" s="1035"/>
      <c r="DI203" s="1035"/>
      <c r="DJ203" s="1035"/>
      <c r="DK203" s="1035"/>
      <c r="DL203" s="1035"/>
      <c r="DM203" s="1035"/>
      <c r="DN203" s="1035"/>
      <c r="DO203" s="1035"/>
      <c r="DP203" s="1035"/>
      <c r="DQ203" s="1035"/>
      <c r="DR203" s="1036"/>
    </row>
    <row r="204" spans="3:126" ht="9.9499999999999993" customHeight="1">
      <c r="C204" s="511"/>
      <c r="D204" s="506"/>
      <c r="E204" s="506"/>
      <c r="F204" s="506"/>
      <c r="G204" s="506"/>
      <c r="H204" s="506"/>
      <c r="I204" s="506"/>
      <c r="J204" s="512"/>
      <c r="K204" s="529"/>
      <c r="L204" s="530"/>
      <c r="M204" s="530"/>
      <c r="N204" s="530"/>
      <c r="O204" s="530"/>
      <c r="P204" s="530"/>
      <c r="Q204" s="530"/>
      <c r="R204" s="530"/>
      <c r="S204" s="530"/>
      <c r="T204" s="530"/>
      <c r="U204" s="530"/>
      <c r="V204" s="530"/>
      <c r="W204" s="530"/>
      <c r="X204" s="530"/>
      <c r="Y204" s="530"/>
      <c r="Z204" s="530"/>
      <c r="AA204" s="530"/>
      <c r="AB204" s="530"/>
      <c r="AC204" s="530"/>
      <c r="AD204" s="530"/>
      <c r="AE204" s="530"/>
      <c r="AF204" s="530"/>
      <c r="AG204" s="530"/>
      <c r="AH204" s="530"/>
      <c r="AI204" s="530"/>
      <c r="AJ204" s="530"/>
      <c r="AK204" s="530"/>
      <c r="AL204" s="1059"/>
      <c r="AM204" s="663"/>
      <c r="AN204" s="664"/>
      <c r="AO204" s="664"/>
      <c r="AP204" s="664"/>
      <c r="AQ204" s="664"/>
      <c r="AR204" s="664"/>
      <c r="AS204" s="665"/>
      <c r="AT204" s="529"/>
      <c r="AU204" s="530"/>
      <c r="AV204" s="530"/>
      <c r="AW204" s="530"/>
      <c r="AX204" s="530"/>
      <c r="AY204" s="530"/>
      <c r="AZ204" s="530"/>
      <c r="BA204" s="530"/>
      <c r="BB204" s="530"/>
      <c r="BC204" s="530"/>
      <c r="BD204" s="530"/>
      <c r="BE204" s="530"/>
      <c r="BF204" s="530"/>
      <c r="BG204" s="530"/>
      <c r="BH204" s="530"/>
      <c r="BI204" s="530"/>
      <c r="BJ204" s="530"/>
      <c r="BK204" s="530"/>
      <c r="BL204" s="530"/>
      <c r="BM204" s="530"/>
      <c r="BN204" s="530"/>
      <c r="BO204" s="530"/>
      <c r="BP204" s="530"/>
      <c r="BQ204" s="530"/>
      <c r="BR204" s="530"/>
      <c r="BS204" s="530"/>
      <c r="BT204" s="530"/>
      <c r="BU204" s="530"/>
      <c r="BV204" s="530"/>
      <c r="BW204" s="530"/>
      <c r="BX204" s="530"/>
      <c r="BY204" s="1059"/>
      <c r="CA204" s="171" t="s">
        <v>46</v>
      </c>
      <c r="CC204" s="119"/>
      <c r="CD204" s="119"/>
      <c r="CE204" s="119"/>
      <c r="CO204" s="162"/>
      <c r="CU204" s="119"/>
      <c r="CV204" s="128"/>
      <c r="CW204" s="1028"/>
      <c r="CX204" s="1029"/>
      <c r="CY204" s="1029"/>
      <c r="CZ204" s="1029"/>
      <c r="DA204" s="1029"/>
      <c r="DB204" s="1029"/>
      <c r="DC204" s="1029"/>
      <c r="DD204" s="1029"/>
      <c r="DE204" s="1029"/>
      <c r="DF204" s="1029"/>
      <c r="DG204" s="1029"/>
      <c r="DH204" s="1029"/>
      <c r="DI204" s="1029"/>
      <c r="DJ204" s="1029"/>
      <c r="DK204" s="1029"/>
      <c r="DL204" s="1029"/>
      <c r="DM204" s="1029"/>
      <c r="DN204" s="1029"/>
      <c r="DO204" s="1029"/>
      <c r="DP204" s="1029"/>
      <c r="DQ204" s="1029"/>
      <c r="DR204" s="1030"/>
    </row>
    <row r="205" spans="3:126" ht="9" customHeight="1" thickBot="1">
      <c r="CB205" s="119"/>
      <c r="CC205" s="119"/>
      <c r="CD205" s="119"/>
      <c r="CE205" s="119"/>
      <c r="CO205" s="172"/>
      <c r="CP205" s="129"/>
      <c r="CQ205" s="129"/>
      <c r="CR205" s="129"/>
      <c r="CS205" s="129"/>
      <c r="CT205" s="129"/>
      <c r="CU205" s="129"/>
      <c r="CV205" s="159"/>
      <c r="CW205" s="1037"/>
      <c r="CX205" s="1038"/>
      <c r="CY205" s="1038"/>
      <c r="CZ205" s="1038"/>
      <c r="DA205" s="1038"/>
      <c r="DB205" s="1038"/>
      <c r="DC205" s="1038"/>
      <c r="DD205" s="1038"/>
      <c r="DE205" s="1038"/>
      <c r="DF205" s="1038"/>
      <c r="DG205" s="1038"/>
      <c r="DH205" s="1038"/>
      <c r="DI205" s="1038"/>
      <c r="DJ205" s="1038"/>
      <c r="DK205" s="1038"/>
      <c r="DL205" s="1038"/>
      <c r="DM205" s="1038"/>
      <c r="DN205" s="1038"/>
      <c r="DO205" s="1038"/>
      <c r="DP205" s="1038"/>
      <c r="DQ205" s="1038"/>
      <c r="DR205" s="1039"/>
    </row>
    <row r="206" spans="3:126" ht="17.25" customHeight="1">
      <c r="C206" s="173" t="s">
        <v>14173</v>
      </c>
      <c r="S206" s="174"/>
      <c r="T206" s="155"/>
      <c r="U206" s="155"/>
      <c r="V206" s="120"/>
      <c r="W206" s="155"/>
      <c r="X206" s="155"/>
      <c r="Y206" s="1006"/>
      <c r="Z206" s="846"/>
      <c r="AA206" s="846"/>
      <c r="AB206" s="846"/>
      <c r="AC206" s="846"/>
      <c r="AD206" s="846"/>
      <c r="AE206" s="846"/>
      <c r="AF206" s="846"/>
      <c r="AG206" s="846"/>
      <c r="AH206" s="846"/>
      <c r="AI206" s="846"/>
      <c r="AJ206" s="846"/>
      <c r="AK206" s="846"/>
      <c r="AL206" s="846"/>
      <c r="AM206" s="846"/>
      <c r="AN206" s="846"/>
      <c r="AO206" s="846"/>
      <c r="AP206" s="846"/>
      <c r="AQ206" s="846"/>
      <c r="AR206" s="846"/>
      <c r="AS206" s="846"/>
      <c r="AT206" s="846"/>
      <c r="AU206" s="846"/>
      <c r="AV206" s="846"/>
      <c r="AW206" s="846"/>
      <c r="AX206" s="846"/>
      <c r="AY206" s="846"/>
      <c r="AZ206" s="846"/>
      <c r="BA206" s="846"/>
      <c r="BB206" s="846"/>
      <c r="BC206" s="846"/>
      <c r="BD206" s="846"/>
      <c r="BE206" s="846"/>
      <c r="BF206" s="846"/>
      <c r="BM206" s="760"/>
      <c r="BN206" s="760"/>
      <c r="BO206" s="760"/>
      <c r="BP206" s="760"/>
      <c r="BQ206" s="760"/>
      <c r="BR206" s="760"/>
      <c r="BS206" s="760"/>
      <c r="BT206" s="760"/>
      <c r="BU206" s="760"/>
      <c r="BV206" s="760"/>
      <c r="BW206" s="760"/>
      <c r="BX206" s="760"/>
      <c r="BY206" s="760"/>
      <c r="BZ206" s="760"/>
      <c r="CA206" s="760"/>
      <c r="CB206" s="760"/>
      <c r="CC206" s="760"/>
      <c r="CD206" s="760"/>
      <c r="CE206" s="760"/>
      <c r="CF206" s="760"/>
      <c r="CG206" s="760"/>
      <c r="CH206" s="760"/>
      <c r="CI206" s="175"/>
      <c r="CJ206" s="175"/>
      <c r="CK206" s="175"/>
      <c r="CO206" s="888" t="s">
        <v>251</v>
      </c>
      <c r="CP206" s="846"/>
      <c r="CQ206" s="846"/>
      <c r="CR206" s="846"/>
      <c r="CS206" s="846"/>
      <c r="CT206" s="846"/>
      <c r="CU206" s="846"/>
      <c r="CV206" s="846"/>
      <c r="CW206" s="846"/>
      <c r="CX206" s="846"/>
      <c r="CY206" s="846"/>
      <c r="CZ206" s="846"/>
      <c r="DA206" s="846"/>
      <c r="DB206" s="846"/>
      <c r="DC206" s="846"/>
      <c r="DD206" s="846"/>
      <c r="DE206" s="846"/>
      <c r="DF206" s="846"/>
      <c r="DG206" s="846"/>
      <c r="DH206" s="846"/>
      <c r="DI206" s="846"/>
      <c r="DJ206" s="846"/>
      <c r="DK206" s="846"/>
      <c r="DL206" s="846"/>
      <c r="DM206" s="846"/>
      <c r="DN206" s="846"/>
      <c r="DO206" s="846"/>
      <c r="DP206" s="846"/>
      <c r="DQ206" s="846"/>
      <c r="DR206" s="846"/>
    </row>
    <row r="207" spans="3:126" ht="3" customHeight="1" thickBot="1">
      <c r="S207" s="176"/>
      <c r="T207" s="176"/>
      <c r="U207" s="176"/>
      <c r="V207" s="176"/>
      <c r="W207" s="176"/>
      <c r="X207" s="176"/>
      <c r="Y207" s="889"/>
      <c r="Z207" s="889"/>
      <c r="AA207" s="889"/>
      <c r="AB207" s="889"/>
      <c r="AC207" s="889"/>
      <c r="AD207" s="889"/>
      <c r="AE207" s="889"/>
      <c r="AF207" s="889"/>
      <c r="AG207" s="889"/>
      <c r="AH207" s="889"/>
      <c r="AI207" s="889"/>
      <c r="AJ207" s="889"/>
      <c r="AK207" s="889"/>
      <c r="AL207" s="889"/>
      <c r="AM207" s="889"/>
      <c r="AN207" s="889"/>
      <c r="AO207" s="889"/>
      <c r="AP207" s="889"/>
      <c r="AQ207" s="889"/>
      <c r="AR207" s="889"/>
      <c r="AS207" s="889"/>
      <c r="AT207" s="889"/>
      <c r="AU207" s="889"/>
      <c r="AV207" s="889"/>
      <c r="AW207" s="889"/>
      <c r="AX207" s="889"/>
      <c r="AY207" s="889"/>
      <c r="AZ207" s="889"/>
      <c r="BA207" s="889"/>
      <c r="BB207" s="889"/>
      <c r="BC207" s="889"/>
      <c r="BD207" s="889"/>
      <c r="BE207" s="889"/>
      <c r="BF207" s="889"/>
      <c r="BM207" s="887"/>
      <c r="BN207" s="887"/>
      <c r="BO207" s="887"/>
      <c r="BP207" s="887"/>
      <c r="BQ207" s="887"/>
      <c r="BR207" s="887"/>
      <c r="BS207" s="887"/>
      <c r="BT207" s="887"/>
      <c r="BU207" s="887"/>
      <c r="BV207" s="887"/>
      <c r="BW207" s="887"/>
      <c r="BX207" s="887"/>
      <c r="BY207" s="887"/>
      <c r="BZ207" s="887"/>
      <c r="CA207" s="887"/>
      <c r="CB207" s="887"/>
      <c r="CC207" s="887"/>
      <c r="CD207" s="887"/>
      <c r="CE207" s="887"/>
      <c r="CF207" s="887"/>
      <c r="CG207" s="887"/>
      <c r="CH207" s="887"/>
      <c r="CI207" s="177"/>
      <c r="CJ207" s="177"/>
      <c r="CK207" s="177"/>
      <c r="CO207" s="889"/>
      <c r="CP207" s="889"/>
      <c r="CQ207" s="889"/>
      <c r="CR207" s="889"/>
      <c r="CS207" s="889"/>
      <c r="CT207" s="889"/>
      <c r="CU207" s="889"/>
      <c r="CV207" s="889"/>
      <c r="CW207" s="889"/>
      <c r="CX207" s="889"/>
      <c r="CY207" s="889"/>
      <c r="CZ207" s="889"/>
      <c r="DA207" s="889"/>
      <c r="DB207" s="889"/>
      <c r="DC207" s="889"/>
      <c r="DD207" s="889"/>
      <c r="DE207" s="889"/>
      <c r="DF207" s="889"/>
      <c r="DG207" s="889"/>
      <c r="DH207" s="889"/>
      <c r="DI207" s="889"/>
      <c r="DJ207" s="889"/>
      <c r="DK207" s="889"/>
      <c r="DL207" s="889"/>
      <c r="DM207" s="889"/>
      <c r="DN207" s="889"/>
      <c r="DO207" s="889"/>
      <c r="DP207" s="889"/>
      <c r="DQ207" s="889"/>
      <c r="DR207" s="889"/>
    </row>
    <row r="208" spans="3:126" ht="14.25">
      <c r="C208" s="890" t="s">
        <v>252</v>
      </c>
      <c r="D208" s="891"/>
      <c r="E208" s="891"/>
      <c r="F208" s="891"/>
      <c r="G208" s="891"/>
      <c r="H208" s="891"/>
      <c r="I208" s="891"/>
      <c r="J208" s="891"/>
      <c r="K208" s="891"/>
      <c r="L208" s="891"/>
      <c r="M208" s="891"/>
      <c r="N208" s="891"/>
      <c r="O208" s="891"/>
      <c r="P208" s="891"/>
      <c r="Q208" s="891"/>
      <c r="R208" s="891"/>
      <c r="S208" s="891"/>
      <c r="T208" s="891"/>
      <c r="U208" s="891"/>
      <c r="V208" s="891"/>
      <c r="W208" s="891"/>
      <c r="X208" s="891"/>
      <c r="Y208" s="891"/>
      <c r="Z208" s="891"/>
      <c r="AA208" s="891"/>
      <c r="AB208" s="891"/>
      <c r="AC208" s="891"/>
      <c r="AD208" s="891"/>
      <c r="AE208" s="891"/>
      <c r="AF208" s="891"/>
      <c r="AG208" s="891"/>
      <c r="AH208" s="891"/>
      <c r="AI208" s="891"/>
      <c r="AJ208" s="891"/>
      <c r="AK208" s="178" t="s">
        <v>177</v>
      </c>
      <c r="AL208" s="179"/>
      <c r="AM208" s="179"/>
      <c r="AN208" s="179"/>
      <c r="AO208" s="179"/>
      <c r="AP208" s="179"/>
      <c r="AQ208" s="179"/>
      <c r="AR208" s="179"/>
      <c r="AS208" s="179"/>
      <c r="AT208" s="179"/>
      <c r="AU208" s="179"/>
      <c r="AV208" s="179"/>
      <c r="AW208" s="179"/>
      <c r="AX208" s="179"/>
      <c r="AY208" s="179"/>
      <c r="AZ208" s="179"/>
      <c r="BA208" s="179"/>
      <c r="BB208" s="179"/>
      <c r="BC208" s="179"/>
      <c r="BD208" s="179"/>
      <c r="BE208" s="180"/>
      <c r="BF208" s="180" t="s">
        <v>253</v>
      </c>
      <c r="BG208" s="180"/>
      <c r="BH208" s="179"/>
      <c r="BI208" s="179"/>
      <c r="BJ208" s="179"/>
      <c r="BK208" s="179"/>
      <c r="BL208" s="179"/>
      <c r="BM208" s="179"/>
      <c r="BN208" s="179"/>
      <c r="BO208" s="180"/>
      <c r="BP208" s="180"/>
      <c r="BQ208" s="180"/>
      <c r="BR208" s="180"/>
      <c r="BS208" s="180"/>
      <c r="BT208" s="180"/>
      <c r="BU208" s="180"/>
      <c r="BV208" s="180"/>
      <c r="BW208" s="180"/>
      <c r="BX208" s="180"/>
      <c r="BY208" s="180"/>
      <c r="BZ208" s="180"/>
      <c r="CA208" s="180"/>
      <c r="CB208" s="180"/>
      <c r="CC208" s="180"/>
      <c r="CD208" s="180"/>
      <c r="CE208" s="180"/>
      <c r="CF208" s="180"/>
      <c r="CG208" s="180"/>
      <c r="CH208" s="180"/>
      <c r="CI208" s="180"/>
      <c r="CJ208" s="180"/>
      <c r="CK208" s="180"/>
      <c r="CL208" s="180"/>
      <c r="CM208" s="180"/>
      <c r="CN208" s="180"/>
      <c r="CO208" s="180"/>
      <c r="CP208" s="180"/>
      <c r="CQ208" s="180"/>
      <c r="CR208" s="180"/>
      <c r="CS208" s="180"/>
      <c r="CT208" s="180"/>
      <c r="CU208" s="180"/>
      <c r="CV208" s="180"/>
      <c r="CW208" s="180"/>
      <c r="CX208" s="180"/>
      <c r="CY208" s="180"/>
      <c r="CZ208" s="180"/>
      <c r="DA208" s="180"/>
      <c r="DB208" s="180"/>
      <c r="DC208" s="180"/>
      <c r="DD208" s="180"/>
      <c r="DE208" s="180"/>
      <c r="DF208" s="180"/>
      <c r="DG208" s="180"/>
      <c r="DH208" s="180"/>
      <c r="DI208" s="180"/>
      <c r="DJ208" s="180"/>
      <c r="DK208" s="180"/>
      <c r="DL208" s="181"/>
      <c r="DM208" s="892" t="s">
        <v>47</v>
      </c>
      <c r="DN208" s="893"/>
      <c r="DO208" s="893"/>
      <c r="DP208" s="893"/>
      <c r="DQ208" s="893"/>
      <c r="DR208" s="894"/>
      <c r="DS208" s="457"/>
      <c r="DT208" s="457"/>
      <c r="DU208" s="457"/>
      <c r="DV208" s="457"/>
    </row>
    <row r="209" spans="3:126" ht="9.9499999999999993" customHeight="1">
      <c r="C209" s="895" t="s">
        <v>48</v>
      </c>
      <c r="D209" s="840"/>
      <c r="E209" s="840"/>
      <c r="F209" s="840"/>
      <c r="G209" s="840"/>
      <c r="H209" s="844"/>
      <c r="I209" s="509" t="s">
        <v>49</v>
      </c>
      <c r="J209" s="840"/>
      <c r="K209" s="840"/>
      <c r="L209" s="844"/>
      <c r="M209" s="509" t="s">
        <v>50</v>
      </c>
      <c r="N209" s="840"/>
      <c r="O209" s="840"/>
      <c r="P209" s="840"/>
      <c r="Q209" s="840"/>
      <c r="R209" s="840"/>
      <c r="S209" s="844"/>
      <c r="T209" s="509" t="s">
        <v>51</v>
      </c>
      <c r="U209" s="840"/>
      <c r="V209" s="840"/>
      <c r="W209" s="840"/>
      <c r="X209" s="840"/>
      <c r="Y209" s="844"/>
      <c r="Z209" s="509" t="s">
        <v>52</v>
      </c>
      <c r="AA209" s="840"/>
      <c r="AB209" s="840"/>
      <c r="AC209" s="840"/>
      <c r="AD209" s="840"/>
      <c r="AE209" s="840"/>
      <c r="AF209" s="840"/>
      <c r="AG209" s="388"/>
      <c r="AH209" s="388"/>
      <c r="AI209" s="388"/>
      <c r="AJ209" s="388"/>
      <c r="AK209" s="704" t="s">
        <v>56</v>
      </c>
      <c r="AL209" s="896"/>
      <c r="AM209" s="896"/>
      <c r="AN209" s="896"/>
      <c r="AO209" s="896"/>
      <c r="AP209" s="896"/>
      <c r="AQ209" s="897"/>
      <c r="AR209" s="156" t="s">
        <v>57</v>
      </c>
      <c r="AS209" s="388"/>
      <c r="AT209" s="388"/>
      <c r="AU209" s="388"/>
      <c r="AV209" s="388"/>
      <c r="AW209" s="388"/>
      <c r="AX209" s="388"/>
      <c r="AY209" s="388"/>
      <c r="AZ209" s="388"/>
      <c r="BA209" s="388"/>
      <c r="BB209" s="138"/>
      <c r="BC209" s="723" t="s">
        <v>53</v>
      </c>
      <c r="BD209" s="840"/>
      <c r="BE209" s="840"/>
      <c r="BF209" s="840"/>
      <c r="BG209" s="840"/>
      <c r="BH209" s="840"/>
      <c r="BI209" s="840"/>
      <c r="BJ209" s="840"/>
      <c r="BK209" s="840"/>
      <c r="BL209" s="840"/>
      <c r="BM209" s="840"/>
      <c r="BN209" s="840"/>
      <c r="BO209" s="840"/>
      <c r="BP209" s="840"/>
      <c r="BQ209" s="840"/>
      <c r="BR209" s="840"/>
      <c r="BS209" s="840"/>
      <c r="BT209" s="840"/>
      <c r="BU209" s="840"/>
      <c r="BV209" s="840"/>
      <c r="BW209" s="840"/>
      <c r="BX209" s="841"/>
      <c r="BY209" s="839" t="s">
        <v>54</v>
      </c>
      <c r="BZ209" s="840"/>
      <c r="CA209" s="840"/>
      <c r="CB209" s="841"/>
      <c r="CC209" s="839" t="s">
        <v>55</v>
      </c>
      <c r="CD209" s="840"/>
      <c r="CE209" s="840"/>
      <c r="CF209" s="844"/>
      <c r="CG209" s="723" t="s">
        <v>304</v>
      </c>
      <c r="CH209" s="840"/>
      <c r="CI209" s="840"/>
      <c r="CJ209" s="840"/>
      <c r="CK209" s="840"/>
      <c r="CL209" s="840"/>
      <c r="CM209" s="840"/>
      <c r="CN209" s="840"/>
      <c r="CO209" s="840"/>
      <c r="CP209" s="840"/>
      <c r="CQ209" s="840"/>
      <c r="CR209" s="840"/>
      <c r="CS209" s="840"/>
      <c r="CT209" s="840"/>
      <c r="CU209" s="840"/>
      <c r="CV209" s="840"/>
      <c r="CW209" s="840"/>
      <c r="CX209" s="840"/>
      <c r="CY209" s="840"/>
      <c r="CZ209" s="840"/>
      <c r="DA209" s="840"/>
      <c r="DB209" s="840"/>
      <c r="DC209" s="840"/>
      <c r="DD209" s="840"/>
      <c r="DE209" s="840"/>
      <c r="DF209" s="840"/>
      <c r="DG209" s="840"/>
      <c r="DH209" s="119"/>
      <c r="DI209" s="119"/>
      <c r="DJ209" s="119"/>
      <c r="DK209" s="119"/>
      <c r="DL209" s="138"/>
      <c r="DM209" s="848" t="s">
        <v>58</v>
      </c>
      <c r="DN209" s="849"/>
      <c r="DO209" s="849"/>
      <c r="DP209" s="849"/>
      <c r="DQ209" s="849"/>
      <c r="DR209" s="850"/>
      <c r="DS209" s="457"/>
      <c r="DT209" s="457"/>
      <c r="DU209" s="457"/>
      <c r="DV209" s="457"/>
    </row>
    <row r="210" spans="3:126" ht="8.1" customHeight="1">
      <c r="C210" s="864"/>
      <c r="D210" s="846"/>
      <c r="E210" s="846"/>
      <c r="F210" s="846"/>
      <c r="G210" s="846"/>
      <c r="H210" s="854"/>
      <c r="I210" s="845"/>
      <c r="J210" s="846"/>
      <c r="K210" s="846"/>
      <c r="L210" s="854"/>
      <c r="M210" s="845"/>
      <c r="N210" s="846"/>
      <c r="O210" s="846"/>
      <c r="P210" s="846"/>
      <c r="Q210" s="846"/>
      <c r="R210" s="846"/>
      <c r="S210" s="854"/>
      <c r="T210" s="845"/>
      <c r="U210" s="846"/>
      <c r="V210" s="846"/>
      <c r="W210" s="846"/>
      <c r="X210" s="846"/>
      <c r="Y210" s="854"/>
      <c r="Z210" s="162"/>
      <c r="AA210" s="182" t="s">
        <v>307</v>
      </c>
      <c r="AB210" s="152"/>
      <c r="AC210" s="152"/>
      <c r="AD210" s="152"/>
      <c r="AE210" s="152"/>
      <c r="AF210" s="152"/>
      <c r="AG210" s="119"/>
      <c r="AH210" s="119"/>
      <c r="AI210" s="119"/>
      <c r="AJ210" s="119"/>
      <c r="AK210" s="898"/>
      <c r="AL210" s="736"/>
      <c r="AM210" s="736"/>
      <c r="AN210" s="736"/>
      <c r="AO210" s="736"/>
      <c r="AP210" s="736"/>
      <c r="AQ210" s="737"/>
      <c r="AR210" s="183"/>
      <c r="AS210" s="182" t="s">
        <v>307</v>
      </c>
      <c r="AT210" s="152"/>
      <c r="AU210" s="152"/>
      <c r="AV210" s="152"/>
      <c r="AW210" s="152"/>
      <c r="AX210" s="152"/>
      <c r="AY210" s="119"/>
      <c r="AZ210" s="119"/>
      <c r="BA210" s="119"/>
      <c r="BB210" s="139"/>
      <c r="BC210" s="845"/>
      <c r="BD210" s="852"/>
      <c r="BE210" s="852"/>
      <c r="BF210" s="852"/>
      <c r="BG210" s="852"/>
      <c r="BH210" s="852"/>
      <c r="BI210" s="852"/>
      <c r="BJ210" s="852"/>
      <c r="BK210" s="852"/>
      <c r="BL210" s="852"/>
      <c r="BM210" s="852"/>
      <c r="BN210" s="852"/>
      <c r="BO210" s="852"/>
      <c r="BP210" s="852"/>
      <c r="BQ210" s="852"/>
      <c r="BR210" s="852"/>
      <c r="BS210" s="852"/>
      <c r="BT210" s="852"/>
      <c r="BU210" s="852"/>
      <c r="BV210" s="852"/>
      <c r="BW210" s="852"/>
      <c r="BX210" s="853"/>
      <c r="BY210" s="676" t="s">
        <v>59</v>
      </c>
      <c r="BZ210" s="852"/>
      <c r="CA210" s="852"/>
      <c r="CB210" s="853"/>
      <c r="CC210" s="676" t="s">
        <v>60</v>
      </c>
      <c r="CD210" s="852"/>
      <c r="CE210" s="852"/>
      <c r="CF210" s="854"/>
      <c r="CG210" s="845"/>
      <c r="CH210" s="846"/>
      <c r="CI210" s="846"/>
      <c r="CJ210" s="846"/>
      <c r="CK210" s="846"/>
      <c r="CL210" s="846"/>
      <c r="CM210" s="846"/>
      <c r="CN210" s="846"/>
      <c r="CO210" s="846"/>
      <c r="CP210" s="846"/>
      <c r="CQ210" s="846"/>
      <c r="CR210" s="846"/>
      <c r="CS210" s="846"/>
      <c r="CT210" s="846"/>
      <c r="CU210" s="846"/>
      <c r="CV210" s="846"/>
      <c r="CW210" s="846"/>
      <c r="CX210" s="846"/>
      <c r="CY210" s="846"/>
      <c r="CZ210" s="846"/>
      <c r="DA210" s="846"/>
      <c r="DB210" s="846"/>
      <c r="DC210" s="846"/>
      <c r="DD210" s="846"/>
      <c r="DE210" s="846"/>
      <c r="DF210" s="846"/>
      <c r="DG210" s="846"/>
      <c r="DH210" s="753" t="s">
        <v>61</v>
      </c>
      <c r="DI210" s="855"/>
      <c r="DJ210" s="855"/>
      <c r="DK210" s="855"/>
      <c r="DL210" s="856"/>
      <c r="DM210" s="851"/>
      <c r="DN210" s="849"/>
      <c r="DO210" s="849"/>
      <c r="DP210" s="849"/>
      <c r="DQ210" s="849"/>
      <c r="DR210" s="850"/>
      <c r="DS210" s="457"/>
      <c r="DT210" s="457"/>
      <c r="DU210" s="457"/>
      <c r="DV210" s="457"/>
    </row>
    <row r="211" spans="3:126" ht="8.1" customHeight="1" thickBot="1">
      <c r="C211" s="865"/>
      <c r="D211" s="747"/>
      <c r="E211" s="747"/>
      <c r="F211" s="747"/>
      <c r="G211" s="747"/>
      <c r="H211" s="857"/>
      <c r="I211" s="795" t="s">
        <v>62</v>
      </c>
      <c r="J211" s="747"/>
      <c r="K211" s="747"/>
      <c r="L211" s="857"/>
      <c r="M211" s="184"/>
      <c r="N211" s="185"/>
      <c r="O211" s="185"/>
      <c r="P211" s="185"/>
      <c r="Q211" s="185"/>
      <c r="R211" s="185"/>
      <c r="S211" s="186"/>
      <c r="T211" s="795" t="s">
        <v>63</v>
      </c>
      <c r="U211" s="747"/>
      <c r="V211" s="747"/>
      <c r="W211" s="747"/>
      <c r="X211" s="747"/>
      <c r="Y211" s="857"/>
      <c r="Z211" s="187"/>
      <c r="AA211" s="188"/>
      <c r="AB211" s="188"/>
      <c r="AC211" s="188"/>
      <c r="AD211" s="188"/>
      <c r="AE211" s="188"/>
      <c r="AF211" s="188"/>
      <c r="AG211" s="185"/>
      <c r="AH211" s="185"/>
      <c r="AI211" s="185"/>
      <c r="AJ211" s="185"/>
      <c r="AK211" s="790" t="s">
        <v>345</v>
      </c>
      <c r="AL211" s="858"/>
      <c r="AM211" s="858"/>
      <c r="AN211" s="858"/>
      <c r="AO211" s="858"/>
      <c r="AP211" s="858"/>
      <c r="AQ211" s="859"/>
      <c r="AR211" s="187"/>
      <c r="AS211" s="188"/>
      <c r="AT211" s="188"/>
      <c r="AU211" s="188"/>
      <c r="AV211" s="188"/>
      <c r="AW211" s="188"/>
      <c r="AX211" s="188"/>
      <c r="AY211" s="185"/>
      <c r="AZ211" s="185"/>
      <c r="BA211" s="185"/>
      <c r="BB211" s="186"/>
      <c r="BC211" s="847"/>
      <c r="BD211" s="747"/>
      <c r="BE211" s="747"/>
      <c r="BF211" s="747"/>
      <c r="BG211" s="747"/>
      <c r="BH211" s="747"/>
      <c r="BI211" s="747"/>
      <c r="BJ211" s="747"/>
      <c r="BK211" s="747"/>
      <c r="BL211" s="747"/>
      <c r="BM211" s="747"/>
      <c r="BN211" s="747"/>
      <c r="BO211" s="747"/>
      <c r="BP211" s="747"/>
      <c r="BQ211" s="747"/>
      <c r="BR211" s="747"/>
      <c r="BS211" s="747"/>
      <c r="BT211" s="747"/>
      <c r="BU211" s="747"/>
      <c r="BV211" s="747"/>
      <c r="BW211" s="747"/>
      <c r="BX211" s="860"/>
      <c r="BY211" s="679" t="s">
        <v>346</v>
      </c>
      <c r="BZ211" s="747"/>
      <c r="CA211" s="747"/>
      <c r="CB211" s="860"/>
      <c r="CC211" s="679" t="s">
        <v>347</v>
      </c>
      <c r="CD211" s="747"/>
      <c r="CE211" s="747"/>
      <c r="CF211" s="857"/>
      <c r="CG211" s="847"/>
      <c r="CH211" s="747"/>
      <c r="CI211" s="747"/>
      <c r="CJ211" s="747"/>
      <c r="CK211" s="747"/>
      <c r="CL211" s="747"/>
      <c r="CM211" s="747"/>
      <c r="CN211" s="747"/>
      <c r="CO211" s="747"/>
      <c r="CP211" s="747"/>
      <c r="CQ211" s="747"/>
      <c r="CR211" s="747"/>
      <c r="CS211" s="747"/>
      <c r="CT211" s="747"/>
      <c r="CU211" s="747"/>
      <c r="CV211" s="747"/>
      <c r="CW211" s="747"/>
      <c r="CX211" s="747"/>
      <c r="CY211" s="747"/>
      <c r="CZ211" s="747"/>
      <c r="DA211" s="747"/>
      <c r="DB211" s="747"/>
      <c r="DC211" s="747"/>
      <c r="DD211" s="747"/>
      <c r="DE211" s="747"/>
      <c r="DF211" s="747"/>
      <c r="DG211" s="747"/>
      <c r="DH211" s="679" t="s">
        <v>64</v>
      </c>
      <c r="DI211" s="747"/>
      <c r="DJ211" s="747"/>
      <c r="DK211" s="747"/>
      <c r="DL211" s="857"/>
      <c r="DM211" s="795" t="s">
        <v>65</v>
      </c>
      <c r="DN211" s="861"/>
      <c r="DO211" s="861"/>
      <c r="DP211" s="861"/>
      <c r="DQ211" s="861"/>
      <c r="DR211" s="862"/>
      <c r="DS211" s="457"/>
      <c r="DT211" s="457"/>
      <c r="DU211" s="457"/>
      <c r="DV211" s="457"/>
    </row>
    <row r="212" spans="3:126" ht="12" customHeight="1" thickTop="1">
      <c r="C212" s="817" t="s">
        <v>66</v>
      </c>
      <c r="D212" s="863"/>
      <c r="E212" s="826" t="s">
        <v>67</v>
      </c>
      <c r="F212" s="822"/>
      <c r="G212" s="822"/>
      <c r="H212" s="823"/>
      <c r="I212" s="836"/>
      <c r="J212" s="784"/>
      <c r="K212" s="784"/>
      <c r="L212" s="785"/>
      <c r="M212" s="814"/>
      <c r="N212" s="517"/>
      <c r="O212" s="517"/>
      <c r="P212" s="517"/>
      <c r="Q212" s="517"/>
      <c r="R212" s="517"/>
      <c r="S212" s="837"/>
      <c r="T212" s="330"/>
      <c r="U212" s="331"/>
      <c r="V212" s="331"/>
      <c r="W212" s="331"/>
      <c r="X212" s="331"/>
      <c r="Y212" s="332"/>
      <c r="Z212" s="815"/>
      <c r="AA212" s="816"/>
      <c r="AB212" s="816"/>
      <c r="AC212" s="816"/>
      <c r="AD212" s="816"/>
      <c r="AE212" s="816"/>
      <c r="AF212" s="816"/>
      <c r="AG212" s="812" t="s">
        <v>68</v>
      </c>
      <c r="AH212" s="812"/>
      <c r="AI212" s="812"/>
      <c r="AJ212" s="813"/>
      <c r="AK212" s="838"/>
      <c r="AL212" s="784"/>
      <c r="AM212" s="784"/>
      <c r="AN212" s="784"/>
      <c r="AO212" s="784"/>
      <c r="AP212" s="784"/>
      <c r="AQ212" s="785"/>
      <c r="AR212" s="815"/>
      <c r="AS212" s="816"/>
      <c r="AT212" s="816"/>
      <c r="AU212" s="816"/>
      <c r="AV212" s="816"/>
      <c r="AW212" s="816"/>
      <c r="AX212" s="816"/>
      <c r="AY212" s="812" t="s">
        <v>68</v>
      </c>
      <c r="AZ212" s="812"/>
      <c r="BA212" s="812"/>
      <c r="BB212" s="813"/>
      <c r="BC212" s="969"/>
      <c r="BD212" s="969"/>
      <c r="BE212" s="969"/>
      <c r="BF212" s="969"/>
      <c r="BG212" s="969"/>
      <c r="BH212" s="969"/>
      <c r="BI212" s="969"/>
      <c r="BJ212" s="969"/>
      <c r="BK212" s="969"/>
      <c r="BL212" s="969"/>
      <c r="BM212" s="969"/>
      <c r="BN212" s="969"/>
      <c r="BO212" s="969"/>
      <c r="BP212" s="969"/>
      <c r="BQ212" s="969"/>
      <c r="BR212" s="969"/>
      <c r="BS212" s="969"/>
      <c r="BT212" s="969"/>
      <c r="BU212" s="969"/>
      <c r="BV212" s="969"/>
      <c r="BW212" s="969"/>
      <c r="BX212" s="970"/>
      <c r="BY212" s="783"/>
      <c r="BZ212" s="784"/>
      <c r="CA212" s="784"/>
      <c r="CB212" s="842"/>
      <c r="CC212" s="783"/>
      <c r="CD212" s="784"/>
      <c r="CE212" s="784"/>
      <c r="CF212" s="785"/>
      <c r="CG212" s="814"/>
      <c r="CH212" s="517"/>
      <c r="CI212" s="517"/>
      <c r="CJ212" s="517"/>
      <c r="CK212" s="517"/>
      <c r="CL212" s="517"/>
      <c r="CM212" s="517"/>
      <c r="CN212" s="517"/>
      <c r="CO212" s="517"/>
      <c r="CP212" s="517"/>
      <c r="CQ212" s="517"/>
      <c r="CR212" s="517"/>
      <c r="CS212" s="517"/>
      <c r="CT212" s="517"/>
      <c r="CU212" s="517"/>
      <c r="CV212" s="517"/>
      <c r="CW212" s="517"/>
      <c r="CX212" s="517"/>
      <c r="CY212" s="517"/>
      <c r="CZ212" s="517"/>
      <c r="DA212" s="517"/>
      <c r="DB212" s="517"/>
      <c r="DC212" s="517"/>
      <c r="DD212" s="517"/>
      <c r="DE212" s="517"/>
      <c r="DF212" s="517"/>
      <c r="DG212" s="518"/>
      <c r="DH212" s="956"/>
      <c r="DI212" s="957"/>
      <c r="DJ212" s="957"/>
      <c r="DK212" s="957"/>
      <c r="DL212" s="958"/>
      <c r="DM212" s="965">
        <f>IFERROR((AR212*100/Z212),0)</f>
        <v>0</v>
      </c>
      <c r="DN212" s="966"/>
      <c r="DO212" s="966"/>
      <c r="DP212" s="966"/>
      <c r="DQ212" s="189"/>
      <c r="DR212" s="190" t="s">
        <v>69</v>
      </c>
      <c r="DS212" s="457"/>
      <c r="DT212" s="457"/>
      <c r="DU212" s="457"/>
      <c r="DV212" s="457"/>
    </row>
    <row r="213" spans="3:126" ht="12" customHeight="1">
      <c r="C213" s="864"/>
      <c r="D213" s="854"/>
      <c r="E213" s="443"/>
      <c r="F213" s="443"/>
      <c r="G213" s="443"/>
      <c r="H213" s="444"/>
      <c r="I213" s="824"/>
      <c r="J213" s="486"/>
      <c r="K213" s="486"/>
      <c r="L213" s="493"/>
      <c r="M213" s="459"/>
      <c r="N213" s="460"/>
      <c r="O213" s="460"/>
      <c r="P213" s="460"/>
      <c r="Q213" s="460"/>
      <c r="R213" s="460"/>
      <c r="S213" s="749"/>
      <c r="T213" s="333"/>
      <c r="U213" s="334"/>
      <c r="V213" s="334"/>
      <c r="W213" s="334"/>
      <c r="X213" s="334"/>
      <c r="Y213" s="335"/>
      <c r="Z213" s="490"/>
      <c r="AA213" s="491"/>
      <c r="AB213" s="491"/>
      <c r="AC213" s="491"/>
      <c r="AD213" s="491"/>
      <c r="AE213" s="491"/>
      <c r="AF213" s="491"/>
      <c r="AG213" s="967" t="s">
        <v>68</v>
      </c>
      <c r="AH213" s="967"/>
      <c r="AI213" s="967"/>
      <c r="AJ213" s="968"/>
      <c r="AK213" s="492"/>
      <c r="AL213" s="486"/>
      <c r="AM213" s="486"/>
      <c r="AN213" s="486"/>
      <c r="AO213" s="486"/>
      <c r="AP213" s="486"/>
      <c r="AQ213" s="493"/>
      <c r="AR213" s="490"/>
      <c r="AS213" s="491"/>
      <c r="AT213" s="491"/>
      <c r="AU213" s="491"/>
      <c r="AV213" s="491"/>
      <c r="AW213" s="491"/>
      <c r="AX213" s="491"/>
      <c r="AY213" s="967" t="s">
        <v>68</v>
      </c>
      <c r="AZ213" s="967"/>
      <c r="BA213" s="967"/>
      <c r="BB213" s="968"/>
      <c r="BC213" s="971"/>
      <c r="BD213" s="971"/>
      <c r="BE213" s="971"/>
      <c r="BF213" s="971"/>
      <c r="BG213" s="971"/>
      <c r="BH213" s="971"/>
      <c r="BI213" s="971"/>
      <c r="BJ213" s="971"/>
      <c r="BK213" s="971"/>
      <c r="BL213" s="971"/>
      <c r="BM213" s="971"/>
      <c r="BN213" s="971"/>
      <c r="BO213" s="971"/>
      <c r="BP213" s="971"/>
      <c r="BQ213" s="971"/>
      <c r="BR213" s="971"/>
      <c r="BS213" s="971"/>
      <c r="BT213" s="971"/>
      <c r="BU213" s="971"/>
      <c r="BV213" s="971"/>
      <c r="BW213" s="971"/>
      <c r="BX213" s="972"/>
      <c r="BY213" s="485"/>
      <c r="BZ213" s="486"/>
      <c r="CA213" s="486"/>
      <c r="CB213" s="487"/>
      <c r="CC213" s="485"/>
      <c r="CD213" s="486"/>
      <c r="CE213" s="486"/>
      <c r="CF213" s="493"/>
      <c r="CG213" s="459"/>
      <c r="CH213" s="460"/>
      <c r="CI213" s="460"/>
      <c r="CJ213" s="460"/>
      <c r="CK213" s="460"/>
      <c r="CL213" s="460"/>
      <c r="CM213" s="460"/>
      <c r="CN213" s="460"/>
      <c r="CO213" s="460"/>
      <c r="CP213" s="460"/>
      <c r="CQ213" s="460"/>
      <c r="CR213" s="460"/>
      <c r="CS213" s="460"/>
      <c r="CT213" s="460"/>
      <c r="CU213" s="460"/>
      <c r="CV213" s="460"/>
      <c r="CW213" s="460"/>
      <c r="CX213" s="460"/>
      <c r="CY213" s="460"/>
      <c r="CZ213" s="460"/>
      <c r="DA213" s="460"/>
      <c r="DB213" s="460"/>
      <c r="DC213" s="460"/>
      <c r="DD213" s="460"/>
      <c r="DE213" s="460"/>
      <c r="DF213" s="460"/>
      <c r="DG213" s="461"/>
      <c r="DH213" s="497"/>
      <c r="DI213" s="498"/>
      <c r="DJ213" s="498"/>
      <c r="DK213" s="498"/>
      <c r="DL213" s="499"/>
      <c r="DM213" s="734">
        <f t="shared" ref="DM213" si="53">IFERROR((AR213*100/Z213),0)</f>
        <v>0</v>
      </c>
      <c r="DN213" s="735"/>
      <c r="DO213" s="735"/>
      <c r="DP213" s="735"/>
      <c r="DQ213" s="192"/>
      <c r="DR213" s="193" t="s">
        <v>69</v>
      </c>
      <c r="DS213" s="457"/>
      <c r="DT213" s="457"/>
      <c r="DU213" s="457"/>
      <c r="DV213" s="457"/>
    </row>
    <row r="214" spans="3:126" ht="12" customHeight="1" thickBot="1">
      <c r="C214" s="864"/>
      <c r="D214" s="854"/>
      <c r="E214" s="445"/>
      <c r="F214" s="445"/>
      <c r="G214" s="445"/>
      <c r="H214" s="680" t="s">
        <v>70</v>
      </c>
      <c r="I214" s="825"/>
      <c r="J214" s="825"/>
      <c r="K214" s="825"/>
      <c r="L214" s="825"/>
      <c r="M214" s="825"/>
      <c r="N214" s="825"/>
      <c r="O214" s="825"/>
      <c r="P214" s="825"/>
      <c r="Q214" s="825"/>
      <c r="R214" s="825"/>
      <c r="S214" s="825"/>
      <c r="T214" s="825"/>
      <c r="U214" s="445"/>
      <c r="V214" s="445"/>
      <c r="W214" s="445"/>
      <c r="X214" s="445"/>
      <c r="Y214" s="445"/>
      <c r="Z214" s="756">
        <f>Z212+Z213+'２枚目'!Z161:AF161+'3枚目'!Z161:AF161+'4枚目'!Z161:AF161+'5枚目'!Z161:AF161</f>
        <v>0</v>
      </c>
      <c r="AA214" s="757"/>
      <c r="AB214" s="757"/>
      <c r="AC214" s="757"/>
      <c r="AD214" s="757"/>
      <c r="AE214" s="757"/>
      <c r="AF214" s="757"/>
      <c r="AG214" s="185" t="s">
        <v>68</v>
      </c>
      <c r="AH214" s="185"/>
      <c r="AI214" s="185"/>
      <c r="AJ214" s="185"/>
      <c r="AK214" s="396"/>
      <c r="AL214" s="397"/>
      <c r="AM214" s="397"/>
      <c r="AN214" s="397"/>
      <c r="AO214" s="397"/>
      <c r="AP214" s="397"/>
      <c r="AQ214" s="398"/>
      <c r="AR214" s="756">
        <f>AR212+AR213+'２枚目'!AR161:AX161+'3枚目'!AR161:AX161+'4枚目'!AR161:AX161+'5枚目'!AR161:AX161</f>
        <v>0</v>
      </c>
      <c r="AS214" s="757"/>
      <c r="AT214" s="757"/>
      <c r="AU214" s="757"/>
      <c r="AV214" s="757"/>
      <c r="AW214" s="757"/>
      <c r="AX214" s="757"/>
      <c r="AY214" s="194" t="s">
        <v>68</v>
      </c>
      <c r="AZ214" s="194"/>
      <c r="BA214" s="194"/>
      <c r="BB214" s="394"/>
      <c r="BC214" s="405"/>
      <c r="BD214" s="405"/>
      <c r="BE214" s="405"/>
      <c r="BF214" s="405"/>
      <c r="BG214" s="405"/>
      <c r="BH214" s="405"/>
      <c r="BI214" s="405"/>
      <c r="BJ214" s="406"/>
      <c r="BK214" s="406"/>
      <c r="BL214" s="406"/>
      <c r="BM214" s="406"/>
      <c r="BN214" s="406"/>
      <c r="BO214" s="406"/>
      <c r="BP214" s="406"/>
      <c r="BQ214" s="406"/>
      <c r="BR214" s="406"/>
      <c r="BS214" s="406"/>
      <c r="BT214" s="406"/>
      <c r="BU214" s="406"/>
      <c r="BV214" s="406"/>
      <c r="BW214" s="406"/>
      <c r="BX214" s="406"/>
      <c r="BY214" s="407"/>
      <c r="BZ214" s="408"/>
      <c r="CA214" s="408"/>
      <c r="CB214" s="409"/>
      <c r="CC214" s="408"/>
      <c r="CD214" s="408"/>
      <c r="CE214" s="408"/>
      <c r="CF214" s="410"/>
      <c r="CG214" s="411"/>
      <c r="CH214" s="406"/>
      <c r="CI214" s="406"/>
      <c r="CJ214" s="406"/>
      <c r="CK214" s="406"/>
      <c r="CL214" s="406"/>
      <c r="CM214" s="406"/>
      <c r="CN214" s="406"/>
      <c r="CO214" s="406"/>
      <c r="CP214" s="406"/>
      <c r="CQ214" s="406"/>
      <c r="CR214" s="406"/>
      <c r="CS214" s="406"/>
      <c r="CT214" s="406"/>
      <c r="CU214" s="406"/>
      <c r="CV214" s="406"/>
      <c r="CW214" s="406"/>
      <c r="CX214" s="406"/>
      <c r="CY214" s="406"/>
      <c r="CZ214" s="406"/>
      <c r="DA214" s="406"/>
      <c r="DB214" s="406"/>
      <c r="DC214" s="406"/>
      <c r="DD214" s="406"/>
      <c r="DE214" s="406"/>
      <c r="DF214" s="406"/>
      <c r="DG214" s="406"/>
      <c r="DH214" s="408"/>
      <c r="DI214" s="408"/>
      <c r="DJ214" s="408"/>
      <c r="DK214" s="408"/>
      <c r="DL214" s="410"/>
      <c r="DM214" s="963">
        <f>IFERROR((AR214*100/Z214),0)</f>
        <v>0</v>
      </c>
      <c r="DN214" s="964"/>
      <c r="DO214" s="964"/>
      <c r="DP214" s="964"/>
      <c r="DQ214" s="194"/>
      <c r="DR214" s="195" t="s">
        <v>69</v>
      </c>
      <c r="DS214" s="457"/>
      <c r="DT214" s="457"/>
      <c r="DU214" s="457"/>
      <c r="DV214" s="457"/>
    </row>
    <row r="215" spans="3:126" ht="12" customHeight="1" thickTop="1">
      <c r="C215" s="864"/>
      <c r="D215" s="854"/>
      <c r="E215" s="866" t="s">
        <v>71</v>
      </c>
      <c r="F215" s="867"/>
      <c r="G215" s="867"/>
      <c r="H215" s="867"/>
      <c r="I215" s="836"/>
      <c r="J215" s="784"/>
      <c r="K215" s="784"/>
      <c r="L215" s="785"/>
      <c r="M215" s="814"/>
      <c r="N215" s="517"/>
      <c r="O215" s="517"/>
      <c r="P215" s="517"/>
      <c r="Q215" s="517"/>
      <c r="R215" s="517"/>
      <c r="S215" s="837"/>
      <c r="T215" s="330"/>
      <c r="U215" s="331"/>
      <c r="V215" s="331"/>
      <c r="W215" s="331"/>
      <c r="X215" s="331"/>
      <c r="Y215" s="332"/>
      <c r="Z215" s="815"/>
      <c r="AA215" s="816"/>
      <c r="AB215" s="816"/>
      <c r="AC215" s="816"/>
      <c r="AD215" s="816"/>
      <c r="AE215" s="816"/>
      <c r="AF215" s="816"/>
      <c r="AG215" s="812" t="s">
        <v>68</v>
      </c>
      <c r="AH215" s="812"/>
      <c r="AI215" s="812"/>
      <c r="AJ215" s="813"/>
      <c r="AK215" s="838"/>
      <c r="AL215" s="784"/>
      <c r="AM215" s="784"/>
      <c r="AN215" s="784"/>
      <c r="AO215" s="784"/>
      <c r="AP215" s="784"/>
      <c r="AQ215" s="785"/>
      <c r="AR215" s="815"/>
      <c r="AS215" s="816"/>
      <c r="AT215" s="816"/>
      <c r="AU215" s="816"/>
      <c r="AV215" s="816"/>
      <c r="AW215" s="816"/>
      <c r="AX215" s="816"/>
      <c r="AY215" s="812" t="s">
        <v>68</v>
      </c>
      <c r="AZ215" s="812"/>
      <c r="BA215" s="812"/>
      <c r="BB215" s="813"/>
      <c r="BC215" s="517"/>
      <c r="BD215" s="517"/>
      <c r="BE215" s="517"/>
      <c r="BF215" s="517"/>
      <c r="BG215" s="517"/>
      <c r="BH215" s="517"/>
      <c r="BI215" s="517"/>
      <c r="BJ215" s="517"/>
      <c r="BK215" s="517"/>
      <c r="BL215" s="517"/>
      <c r="BM215" s="517"/>
      <c r="BN215" s="517"/>
      <c r="BO215" s="517"/>
      <c r="BP215" s="517"/>
      <c r="BQ215" s="517"/>
      <c r="BR215" s="517"/>
      <c r="BS215" s="517"/>
      <c r="BT215" s="517"/>
      <c r="BU215" s="517"/>
      <c r="BV215" s="517"/>
      <c r="BW215" s="517"/>
      <c r="BX215" s="518"/>
      <c r="BY215" s="783"/>
      <c r="BZ215" s="784"/>
      <c r="CA215" s="784"/>
      <c r="CB215" s="842"/>
      <c r="CC215" s="783"/>
      <c r="CD215" s="784"/>
      <c r="CE215" s="784"/>
      <c r="CF215" s="785"/>
      <c r="CG215" s="814"/>
      <c r="CH215" s="517"/>
      <c r="CI215" s="517"/>
      <c r="CJ215" s="517"/>
      <c r="CK215" s="517"/>
      <c r="CL215" s="517"/>
      <c r="CM215" s="517"/>
      <c r="CN215" s="517"/>
      <c r="CO215" s="517"/>
      <c r="CP215" s="517"/>
      <c r="CQ215" s="517"/>
      <c r="CR215" s="517"/>
      <c r="CS215" s="517"/>
      <c r="CT215" s="517"/>
      <c r="CU215" s="517"/>
      <c r="CV215" s="517"/>
      <c r="CW215" s="517"/>
      <c r="CX215" s="517"/>
      <c r="CY215" s="517"/>
      <c r="CZ215" s="517"/>
      <c r="DA215" s="517"/>
      <c r="DB215" s="517"/>
      <c r="DC215" s="517"/>
      <c r="DD215" s="517"/>
      <c r="DE215" s="517"/>
      <c r="DF215" s="517"/>
      <c r="DG215" s="518"/>
      <c r="DH215" s="956"/>
      <c r="DI215" s="957"/>
      <c r="DJ215" s="957"/>
      <c r="DK215" s="957"/>
      <c r="DL215" s="958"/>
      <c r="DM215" s="965">
        <f t="shared" ref="DM215:DM235" si="54">IFERROR((AR215*100/Z215),0)</f>
        <v>0</v>
      </c>
      <c r="DN215" s="966"/>
      <c r="DO215" s="966"/>
      <c r="DP215" s="966"/>
      <c r="DQ215" s="189"/>
      <c r="DR215" s="190" t="s">
        <v>69</v>
      </c>
      <c r="DS215" s="457"/>
      <c r="DT215" s="457"/>
      <c r="DU215" s="457"/>
      <c r="DV215" s="457"/>
    </row>
    <row r="216" spans="3:126" ht="12" customHeight="1">
      <c r="C216" s="864"/>
      <c r="D216" s="854"/>
      <c r="E216" s="868"/>
      <c r="F216" s="869"/>
      <c r="G216" s="869"/>
      <c r="H216" s="869"/>
      <c r="I216" s="824"/>
      <c r="J216" s="486"/>
      <c r="K216" s="486"/>
      <c r="L216" s="493"/>
      <c r="M216" s="459"/>
      <c r="N216" s="460"/>
      <c r="O216" s="460"/>
      <c r="P216" s="460"/>
      <c r="Q216" s="460"/>
      <c r="R216" s="460"/>
      <c r="S216" s="749"/>
      <c r="T216" s="333"/>
      <c r="U216" s="334"/>
      <c r="V216" s="334"/>
      <c r="W216" s="334"/>
      <c r="X216" s="334"/>
      <c r="Y216" s="335"/>
      <c r="Z216" s="490"/>
      <c r="AA216" s="491"/>
      <c r="AB216" s="491"/>
      <c r="AC216" s="491"/>
      <c r="AD216" s="491"/>
      <c r="AE216" s="491"/>
      <c r="AF216" s="491"/>
      <c r="AG216" s="967" t="s">
        <v>68</v>
      </c>
      <c r="AH216" s="967"/>
      <c r="AI216" s="967"/>
      <c r="AJ216" s="968"/>
      <c r="AK216" s="492"/>
      <c r="AL216" s="486"/>
      <c r="AM216" s="486"/>
      <c r="AN216" s="486"/>
      <c r="AO216" s="486"/>
      <c r="AP216" s="486"/>
      <c r="AQ216" s="493"/>
      <c r="AR216" s="490"/>
      <c r="AS216" s="491"/>
      <c r="AT216" s="491"/>
      <c r="AU216" s="491"/>
      <c r="AV216" s="491"/>
      <c r="AW216" s="491"/>
      <c r="AX216" s="491"/>
      <c r="AY216" s="967" t="s">
        <v>68</v>
      </c>
      <c r="AZ216" s="967"/>
      <c r="BA216" s="967"/>
      <c r="BB216" s="968"/>
      <c r="BC216" s="460"/>
      <c r="BD216" s="460"/>
      <c r="BE216" s="460"/>
      <c r="BF216" s="460"/>
      <c r="BG216" s="460"/>
      <c r="BH216" s="460"/>
      <c r="BI216" s="460"/>
      <c r="BJ216" s="460"/>
      <c r="BK216" s="460"/>
      <c r="BL216" s="460"/>
      <c r="BM216" s="460"/>
      <c r="BN216" s="460"/>
      <c r="BO216" s="460"/>
      <c r="BP216" s="460"/>
      <c r="BQ216" s="460"/>
      <c r="BR216" s="460"/>
      <c r="BS216" s="460"/>
      <c r="BT216" s="460"/>
      <c r="BU216" s="460"/>
      <c r="BV216" s="460"/>
      <c r="BW216" s="460"/>
      <c r="BX216" s="461"/>
      <c r="BY216" s="485"/>
      <c r="BZ216" s="486"/>
      <c r="CA216" s="486"/>
      <c r="CB216" s="487"/>
      <c r="CC216" s="485"/>
      <c r="CD216" s="486"/>
      <c r="CE216" s="486"/>
      <c r="CF216" s="493"/>
      <c r="CG216" s="459"/>
      <c r="CH216" s="460"/>
      <c r="CI216" s="460"/>
      <c r="CJ216" s="460"/>
      <c r="CK216" s="460"/>
      <c r="CL216" s="460"/>
      <c r="CM216" s="460"/>
      <c r="CN216" s="460"/>
      <c r="CO216" s="460"/>
      <c r="CP216" s="460"/>
      <c r="CQ216" s="460"/>
      <c r="CR216" s="460"/>
      <c r="CS216" s="460"/>
      <c r="CT216" s="460"/>
      <c r="CU216" s="460"/>
      <c r="CV216" s="460"/>
      <c r="CW216" s="460"/>
      <c r="CX216" s="460"/>
      <c r="CY216" s="460"/>
      <c r="CZ216" s="460"/>
      <c r="DA216" s="460"/>
      <c r="DB216" s="460"/>
      <c r="DC216" s="460"/>
      <c r="DD216" s="460"/>
      <c r="DE216" s="460"/>
      <c r="DF216" s="460"/>
      <c r="DG216" s="461"/>
      <c r="DH216" s="497"/>
      <c r="DI216" s="498"/>
      <c r="DJ216" s="498"/>
      <c r="DK216" s="498"/>
      <c r="DL216" s="499"/>
      <c r="DM216" s="734">
        <f t="shared" si="54"/>
        <v>0</v>
      </c>
      <c r="DN216" s="735"/>
      <c r="DO216" s="735"/>
      <c r="DP216" s="735"/>
      <c r="DQ216" s="192"/>
      <c r="DR216" s="193" t="s">
        <v>69</v>
      </c>
      <c r="DS216" s="457"/>
      <c r="DT216" s="457"/>
      <c r="DU216" s="457"/>
      <c r="DV216" s="457"/>
    </row>
    <row r="217" spans="3:126" ht="12" customHeight="1" thickBot="1">
      <c r="C217" s="864"/>
      <c r="D217" s="854"/>
      <c r="E217" s="870"/>
      <c r="F217" s="871"/>
      <c r="G217" s="871"/>
      <c r="H217" s="871"/>
      <c r="I217" s="834" t="s">
        <v>70</v>
      </c>
      <c r="J217" s="834"/>
      <c r="K217" s="834"/>
      <c r="L217" s="834"/>
      <c r="M217" s="834"/>
      <c r="N217" s="834"/>
      <c r="O217" s="834"/>
      <c r="P217" s="834"/>
      <c r="Q217" s="834"/>
      <c r="R217" s="834"/>
      <c r="S217" s="834"/>
      <c r="T217" s="440"/>
      <c r="U217" s="386"/>
      <c r="V217" s="386"/>
      <c r="W217" s="386"/>
      <c r="X217" s="386"/>
      <c r="Y217" s="386"/>
      <c r="Z217" s="756">
        <f>Z215+Z216+'２枚目'!Z164:AF164+'3枚目'!Z164:AF164+'4枚目'!Z164:AF164+'5枚目'!Z164:AF164</f>
        <v>0</v>
      </c>
      <c r="AA217" s="757"/>
      <c r="AB217" s="757"/>
      <c r="AC217" s="757"/>
      <c r="AD217" s="757"/>
      <c r="AE217" s="757"/>
      <c r="AF217" s="757"/>
      <c r="AG217" s="185" t="s">
        <v>68</v>
      </c>
      <c r="AH217" s="185"/>
      <c r="AI217" s="185"/>
      <c r="AJ217" s="185"/>
      <c r="AK217" s="396"/>
      <c r="AL217" s="397"/>
      <c r="AM217" s="397"/>
      <c r="AN217" s="397"/>
      <c r="AO217" s="397"/>
      <c r="AP217" s="397"/>
      <c r="AQ217" s="398"/>
      <c r="AR217" s="756">
        <f>AR215+AR216+'２枚目'!AR164:AX164+'3枚目'!AR164:AX164+'4枚目'!AR164:AX164+'5枚目'!AR164:AX164</f>
        <v>0</v>
      </c>
      <c r="AS217" s="757"/>
      <c r="AT217" s="757"/>
      <c r="AU217" s="757"/>
      <c r="AV217" s="757"/>
      <c r="AW217" s="757"/>
      <c r="AX217" s="757"/>
      <c r="AY217" s="194" t="s">
        <v>68</v>
      </c>
      <c r="AZ217" s="194"/>
      <c r="BA217" s="194"/>
      <c r="BB217" s="394"/>
      <c r="BC217" s="405"/>
      <c r="BD217" s="405"/>
      <c r="BE217" s="405"/>
      <c r="BF217" s="405"/>
      <c r="BG217" s="405"/>
      <c r="BH217" s="405"/>
      <c r="BI217" s="405"/>
      <c r="BJ217" s="406"/>
      <c r="BK217" s="406"/>
      <c r="BL217" s="406"/>
      <c r="BM217" s="406"/>
      <c r="BN217" s="406"/>
      <c r="BO217" s="406"/>
      <c r="BP217" s="406"/>
      <c r="BQ217" s="406"/>
      <c r="BR217" s="406"/>
      <c r="BS217" s="406"/>
      <c r="BT217" s="406"/>
      <c r="BU217" s="406"/>
      <c r="BV217" s="406"/>
      <c r="BW217" s="406"/>
      <c r="BX217" s="406"/>
      <c r="BY217" s="407"/>
      <c r="BZ217" s="408"/>
      <c r="CA217" s="408"/>
      <c r="CB217" s="409"/>
      <c r="CC217" s="408"/>
      <c r="CD217" s="408"/>
      <c r="CE217" s="408"/>
      <c r="CF217" s="410"/>
      <c r="CG217" s="411"/>
      <c r="CH217" s="406"/>
      <c r="CI217" s="406"/>
      <c r="CJ217" s="406"/>
      <c r="CK217" s="406"/>
      <c r="CL217" s="406"/>
      <c r="CM217" s="406"/>
      <c r="CN217" s="406"/>
      <c r="CO217" s="406"/>
      <c r="CP217" s="406"/>
      <c r="CQ217" s="406"/>
      <c r="CR217" s="406"/>
      <c r="CS217" s="406"/>
      <c r="CT217" s="406"/>
      <c r="CU217" s="406"/>
      <c r="CV217" s="406"/>
      <c r="CW217" s="406"/>
      <c r="CX217" s="406"/>
      <c r="CY217" s="406"/>
      <c r="CZ217" s="406"/>
      <c r="DA217" s="406"/>
      <c r="DB217" s="406"/>
      <c r="DC217" s="406"/>
      <c r="DD217" s="406"/>
      <c r="DE217" s="406"/>
      <c r="DF217" s="406"/>
      <c r="DG217" s="406"/>
      <c r="DH217" s="408"/>
      <c r="DI217" s="408"/>
      <c r="DJ217" s="408"/>
      <c r="DK217" s="408"/>
      <c r="DL217" s="410"/>
      <c r="DM217" s="963">
        <f t="shared" si="54"/>
        <v>0</v>
      </c>
      <c r="DN217" s="964"/>
      <c r="DO217" s="964"/>
      <c r="DP217" s="964"/>
      <c r="DQ217" s="194"/>
      <c r="DR217" s="195" t="s">
        <v>69</v>
      </c>
      <c r="DS217" s="457"/>
      <c r="DT217" s="457"/>
      <c r="DU217" s="457"/>
      <c r="DV217" s="457"/>
    </row>
    <row r="218" spans="3:126" ht="12" customHeight="1" thickTop="1">
      <c r="C218" s="864"/>
      <c r="D218" s="854"/>
      <c r="E218" s="821" t="s">
        <v>72</v>
      </c>
      <c r="F218" s="822"/>
      <c r="G218" s="822"/>
      <c r="H218" s="823"/>
      <c r="I218" s="836"/>
      <c r="J218" s="784"/>
      <c r="K218" s="784"/>
      <c r="L218" s="785"/>
      <c r="M218" s="814"/>
      <c r="N218" s="517"/>
      <c r="O218" s="517"/>
      <c r="P218" s="517"/>
      <c r="Q218" s="517"/>
      <c r="R218" s="517"/>
      <c r="S218" s="837"/>
      <c r="T218" s="330"/>
      <c r="U218" s="331"/>
      <c r="V218" s="331"/>
      <c r="W218" s="331"/>
      <c r="X218" s="331"/>
      <c r="Y218" s="332"/>
      <c r="Z218" s="815"/>
      <c r="AA218" s="816"/>
      <c r="AB218" s="816"/>
      <c r="AC218" s="816"/>
      <c r="AD218" s="816"/>
      <c r="AE218" s="816"/>
      <c r="AF218" s="816"/>
      <c r="AG218" s="812" t="s">
        <v>68</v>
      </c>
      <c r="AH218" s="812"/>
      <c r="AI218" s="812"/>
      <c r="AJ218" s="813"/>
      <c r="AK218" s="838"/>
      <c r="AL218" s="784"/>
      <c r="AM218" s="784"/>
      <c r="AN218" s="784"/>
      <c r="AO218" s="784"/>
      <c r="AP218" s="784"/>
      <c r="AQ218" s="785"/>
      <c r="AR218" s="815"/>
      <c r="AS218" s="816"/>
      <c r="AT218" s="816"/>
      <c r="AU218" s="816"/>
      <c r="AV218" s="816"/>
      <c r="AW218" s="816"/>
      <c r="AX218" s="816"/>
      <c r="AY218" s="812" t="s">
        <v>68</v>
      </c>
      <c r="AZ218" s="812"/>
      <c r="BA218" s="812"/>
      <c r="BB218" s="813"/>
      <c r="BC218" s="517"/>
      <c r="BD218" s="517"/>
      <c r="BE218" s="517"/>
      <c r="BF218" s="517"/>
      <c r="BG218" s="517"/>
      <c r="BH218" s="517"/>
      <c r="BI218" s="517"/>
      <c r="BJ218" s="517"/>
      <c r="BK218" s="517"/>
      <c r="BL218" s="517"/>
      <c r="BM218" s="517"/>
      <c r="BN218" s="517"/>
      <c r="BO218" s="517"/>
      <c r="BP218" s="517"/>
      <c r="BQ218" s="517"/>
      <c r="BR218" s="517"/>
      <c r="BS218" s="517"/>
      <c r="BT218" s="517"/>
      <c r="BU218" s="517"/>
      <c r="BV218" s="517"/>
      <c r="BW218" s="517"/>
      <c r="BX218" s="518"/>
      <c r="BY218" s="783"/>
      <c r="BZ218" s="784"/>
      <c r="CA218" s="784"/>
      <c r="CB218" s="842"/>
      <c r="CC218" s="783"/>
      <c r="CD218" s="784"/>
      <c r="CE218" s="784"/>
      <c r="CF218" s="785"/>
      <c r="CG218" s="814"/>
      <c r="CH218" s="517"/>
      <c r="CI218" s="517"/>
      <c r="CJ218" s="517"/>
      <c r="CK218" s="517"/>
      <c r="CL218" s="517"/>
      <c r="CM218" s="517"/>
      <c r="CN218" s="517"/>
      <c r="CO218" s="517"/>
      <c r="CP218" s="517"/>
      <c r="CQ218" s="517"/>
      <c r="CR218" s="517"/>
      <c r="CS218" s="517"/>
      <c r="CT218" s="517"/>
      <c r="CU218" s="517"/>
      <c r="CV218" s="517"/>
      <c r="CW218" s="517"/>
      <c r="CX218" s="517"/>
      <c r="CY218" s="517"/>
      <c r="CZ218" s="517"/>
      <c r="DA218" s="517"/>
      <c r="DB218" s="517"/>
      <c r="DC218" s="517"/>
      <c r="DD218" s="517"/>
      <c r="DE218" s="517"/>
      <c r="DF218" s="517"/>
      <c r="DG218" s="518"/>
      <c r="DH218" s="956"/>
      <c r="DI218" s="957"/>
      <c r="DJ218" s="957"/>
      <c r="DK218" s="957"/>
      <c r="DL218" s="958"/>
      <c r="DM218" s="965">
        <f t="shared" si="54"/>
        <v>0</v>
      </c>
      <c r="DN218" s="966"/>
      <c r="DO218" s="966"/>
      <c r="DP218" s="966"/>
      <c r="DQ218" s="189"/>
      <c r="DR218" s="190" t="s">
        <v>69</v>
      </c>
      <c r="DS218" s="457"/>
      <c r="DT218" s="457"/>
      <c r="DU218" s="457"/>
      <c r="DV218" s="457"/>
    </row>
    <row r="219" spans="3:126" ht="12" customHeight="1">
      <c r="C219" s="864"/>
      <c r="D219" s="854"/>
      <c r="E219" s="384"/>
      <c r="F219" s="384"/>
      <c r="G219" s="384"/>
      <c r="H219" s="383"/>
      <c r="I219" s="824"/>
      <c r="J219" s="486"/>
      <c r="K219" s="486"/>
      <c r="L219" s="493"/>
      <c r="M219" s="459"/>
      <c r="N219" s="460"/>
      <c r="O219" s="460"/>
      <c r="P219" s="460"/>
      <c r="Q219" s="460"/>
      <c r="R219" s="460"/>
      <c r="S219" s="749"/>
      <c r="T219" s="333"/>
      <c r="U219" s="334"/>
      <c r="V219" s="334"/>
      <c r="W219" s="334"/>
      <c r="X219" s="334"/>
      <c r="Y219" s="335"/>
      <c r="Z219" s="490"/>
      <c r="AA219" s="491"/>
      <c r="AB219" s="491"/>
      <c r="AC219" s="491"/>
      <c r="AD219" s="491"/>
      <c r="AE219" s="491"/>
      <c r="AF219" s="491"/>
      <c r="AG219" s="967" t="s">
        <v>68</v>
      </c>
      <c r="AH219" s="967"/>
      <c r="AI219" s="967"/>
      <c r="AJ219" s="968"/>
      <c r="AK219" s="492"/>
      <c r="AL219" s="486"/>
      <c r="AM219" s="486"/>
      <c r="AN219" s="486"/>
      <c r="AO219" s="486"/>
      <c r="AP219" s="486"/>
      <c r="AQ219" s="493"/>
      <c r="AR219" s="490"/>
      <c r="AS219" s="491"/>
      <c r="AT219" s="491"/>
      <c r="AU219" s="491"/>
      <c r="AV219" s="491"/>
      <c r="AW219" s="491"/>
      <c r="AX219" s="491"/>
      <c r="AY219" s="967" t="s">
        <v>68</v>
      </c>
      <c r="AZ219" s="967"/>
      <c r="BA219" s="967"/>
      <c r="BB219" s="968"/>
      <c r="BC219" s="460"/>
      <c r="BD219" s="460"/>
      <c r="BE219" s="460"/>
      <c r="BF219" s="460"/>
      <c r="BG219" s="460"/>
      <c r="BH219" s="460"/>
      <c r="BI219" s="460"/>
      <c r="BJ219" s="460"/>
      <c r="BK219" s="460"/>
      <c r="BL219" s="460"/>
      <c r="BM219" s="460"/>
      <c r="BN219" s="460"/>
      <c r="BO219" s="460"/>
      <c r="BP219" s="460"/>
      <c r="BQ219" s="460"/>
      <c r="BR219" s="460"/>
      <c r="BS219" s="460"/>
      <c r="BT219" s="460"/>
      <c r="BU219" s="460"/>
      <c r="BV219" s="460"/>
      <c r="BW219" s="460"/>
      <c r="BX219" s="461"/>
      <c r="BY219" s="485"/>
      <c r="BZ219" s="486"/>
      <c r="CA219" s="486"/>
      <c r="CB219" s="487"/>
      <c r="CC219" s="485"/>
      <c r="CD219" s="486"/>
      <c r="CE219" s="486"/>
      <c r="CF219" s="493"/>
      <c r="CG219" s="459"/>
      <c r="CH219" s="460"/>
      <c r="CI219" s="460"/>
      <c r="CJ219" s="460"/>
      <c r="CK219" s="460"/>
      <c r="CL219" s="460"/>
      <c r="CM219" s="460"/>
      <c r="CN219" s="460"/>
      <c r="CO219" s="460"/>
      <c r="CP219" s="460"/>
      <c r="CQ219" s="460"/>
      <c r="CR219" s="460"/>
      <c r="CS219" s="460"/>
      <c r="CT219" s="460"/>
      <c r="CU219" s="460"/>
      <c r="CV219" s="460"/>
      <c r="CW219" s="460"/>
      <c r="CX219" s="460"/>
      <c r="CY219" s="460"/>
      <c r="CZ219" s="460"/>
      <c r="DA219" s="460"/>
      <c r="DB219" s="460"/>
      <c r="DC219" s="460"/>
      <c r="DD219" s="460"/>
      <c r="DE219" s="460"/>
      <c r="DF219" s="460"/>
      <c r="DG219" s="461"/>
      <c r="DH219" s="497"/>
      <c r="DI219" s="498"/>
      <c r="DJ219" s="498"/>
      <c r="DK219" s="498"/>
      <c r="DL219" s="499"/>
      <c r="DM219" s="734">
        <f t="shared" si="54"/>
        <v>0</v>
      </c>
      <c r="DN219" s="735"/>
      <c r="DO219" s="735"/>
      <c r="DP219" s="735"/>
      <c r="DQ219" s="192"/>
      <c r="DR219" s="193" t="s">
        <v>69</v>
      </c>
      <c r="DS219" s="457"/>
      <c r="DT219" s="457"/>
      <c r="DU219" s="457"/>
      <c r="DV219" s="457"/>
    </row>
    <row r="220" spans="3:126" ht="12" customHeight="1" thickBot="1">
      <c r="C220" s="864"/>
      <c r="D220" s="854"/>
      <c r="E220" s="386"/>
      <c r="F220" s="386"/>
      <c r="G220" s="386"/>
      <c r="H220" s="680" t="s">
        <v>70</v>
      </c>
      <c r="I220" s="825"/>
      <c r="J220" s="825"/>
      <c r="K220" s="825"/>
      <c r="L220" s="825"/>
      <c r="M220" s="825"/>
      <c r="N220" s="825"/>
      <c r="O220" s="825"/>
      <c r="P220" s="825"/>
      <c r="Q220" s="825"/>
      <c r="R220" s="825"/>
      <c r="S220" s="825"/>
      <c r="T220" s="825"/>
      <c r="U220" s="386"/>
      <c r="V220" s="386"/>
      <c r="W220" s="386"/>
      <c r="X220" s="386"/>
      <c r="Y220" s="386"/>
      <c r="Z220" s="756">
        <f>Z218+Z219+'２枚目'!Z167:AF167+'3枚目'!Z167:AF167+'4枚目'!Z167:AF167+'5枚目'!Z167:AF167</f>
        <v>0</v>
      </c>
      <c r="AA220" s="757"/>
      <c r="AB220" s="757"/>
      <c r="AC220" s="757"/>
      <c r="AD220" s="757"/>
      <c r="AE220" s="757"/>
      <c r="AF220" s="757"/>
      <c r="AG220" s="185" t="s">
        <v>68</v>
      </c>
      <c r="AH220" s="185"/>
      <c r="AI220" s="185"/>
      <c r="AJ220" s="185"/>
      <c r="AK220" s="396"/>
      <c r="AL220" s="397"/>
      <c r="AM220" s="397"/>
      <c r="AN220" s="397"/>
      <c r="AO220" s="397"/>
      <c r="AP220" s="397"/>
      <c r="AQ220" s="398"/>
      <c r="AR220" s="756">
        <f>AR218+AR219+'２枚目'!AR167:AX167+'3枚目'!AR167:AX167+'4枚目'!AR167:AX167+'5枚目'!AR167:AX167</f>
        <v>0</v>
      </c>
      <c r="AS220" s="757"/>
      <c r="AT220" s="757"/>
      <c r="AU220" s="757"/>
      <c r="AV220" s="757"/>
      <c r="AW220" s="757"/>
      <c r="AX220" s="757"/>
      <c r="AY220" s="194" t="s">
        <v>68</v>
      </c>
      <c r="AZ220" s="194"/>
      <c r="BA220" s="194"/>
      <c r="BB220" s="394"/>
      <c r="BC220" s="405"/>
      <c r="BD220" s="405"/>
      <c r="BE220" s="405"/>
      <c r="BF220" s="405"/>
      <c r="BG220" s="405"/>
      <c r="BH220" s="405"/>
      <c r="BI220" s="405"/>
      <c r="BJ220" s="406"/>
      <c r="BK220" s="406"/>
      <c r="BL220" s="406"/>
      <c r="BM220" s="406"/>
      <c r="BN220" s="406"/>
      <c r="BO220" s="406"/>
      <c r="BP220" s="406"/>
      <c r="BQ220" s="406"/>
      <c r="BR220" s="406"/>
      <c r="BS220" s="406"/>
      <c r="BT220" s="406"/>
      <c r="BU220" s="406"/>
      <c r="BV220" s="406"/>
      <c r="BW220" s="406"/>
      <c r="BX220" s="406"/>
      <c r="BY220" s="407"/>
      <c r="BZ220" s="408"/>
      <c r="CA220" s="408"/>
      <c r="CB220" s="409"/>
      <c r="CC220" s="408"/>
      <c r="CD220" s="408"/>
      <c r="CE220" s="408"/>
      <c r="CF220" s="410"/>
      <c r="CG220" s="411"/>
      <c r="CH220" s="406"/>
      <c r="CI220" s="406"/>
      <c r="CJ220" s="406"/>
      <c r="CK220" s="406"/>
      <c r="CL220" s="406"/>
      <c r="CM220" s="406"/>
      <c r="CN220" s="406"/>
      <c r="CO220" s="406"/>
      <c r="CP220" s="406"/>
      <c r="CQ220" s="406"/>
      <c r="CR220" s="406"/>
      <c r="CS220" s="406"/>
      <c r="CT220" s="406"/>
      <c r="CU220" s="406"/>
      <c r="CV220" s="406"/>
      <c r="CW220" s="406"/>
      <c r="CX220" s="406"/>
      <c r="CY220" s="406"/>
      <c r="CZ220" s="406"/>
      <c r="DA220" s="406"/>
      <c r="DB220" s="406"/>
      <c r="DC220" s="406"/>
      <c r="DD220" s="406"/>
      <c r="DE220" s="406"/>
      <c r="DF220" s="406"/>
      <c r="DG220" s="406"/>
      <c r="DH220" s="408"/>
      <c r="DI220" s="408"/>
      <c r="DJ220" s="408"/>
      <c r="DK220" s="408"/>
      <c r="DL220" s="410"/>
      <c r="DM220" s="963">
        <f t="shared" si="54"/>
        <v>0</v>
      </c>
      <c r="DN220" s="964"/>
      <c r="DO220" s="964"/>
      <c r="DP220" s="964"/>
      <c r="DQ220" s="194"/>
      <c r="DR220" s="195" t="s">
        <v>69</v>
      </c>
      <c r="DS220" s="457"/>
      <c r="DT220" s="457"/>
      <c r="DU220" s="457"/>
      <c r="DV220" s="457"/>
    </row>
    <row r="221" spans="3:126" ht="12" customHeight="1" thickTop="1">
      <c r="C221" s="864"/>
      <c r="D221" s="854"/>
      <c r="E221" s="826" t="s">
        <v>73</v>
      </c>
      <c r="F221" s="872"/>
      <c r="G221" s="872"/>
      <c r="H221" s="873"/>
      <c r="I221" s="836"/>
      <c r="J221" s="784"/>
      <c r="K221" s="784"/>
      <c r="L221" s="785"/>
      <c r="M221" s="814"/>
      <c r="N221" s="517"/>
      <c r="O221" s="517"/>
      <c r="P221" s="517"/>
      <c r="Q221" s="517"/>
      <c r="R221" s="517"/>
      <c r="S221" s="837"/>
      <c r="T221" s="836"/>
      <c r="U221" s="784"/>
      <c r="V221" s="784"/>
      <c r="W221" s="784"/>
      <c r="X221" s="784"/>
      <c r="Y221" s="785"/>
      <c r="Z221" s="815"/>
      <c r="AA221" s="816"/>
      <c r="AB221" s="816"/>
      <c r="AC221" s="816"/>
      <c r="AD221" s="816"/>
      <c r="AE221" s="816"/>
      <c r="AF221" s="816"/>
      <c r="AG221" s="812" t="s">
        <v>68</v>
      </c>
      <c r="AH221" s="812"/>
      <c r="AI221" s="812"/>
      <c r="AJ221" s="813"/>
      <c r="AK221" s="838"/>
      <c r="AL221" s="784"/>
      <c r="AM221" s="784"/>
      <c r="AN221" s="784"/>
      <c r="AO221" s="784"/>
      <c r="AP221" s="784"/>
      <c r="AQ221" s="785"/>
      <c r="AR221" s="815"/>
      <c r="AS221" s="816"/>
      <c r="AT221" s="816"/>
      <c r="AU221" s="816"/>
      <c r="AV221" s="816"/>
      <c r="AW221" s="816"/>
      <c r="AX221" s="816"/>
      <c r="AY221" s="812" t="s">
        <v>68</v>
      </c>
      <c r="AZ221" s="812"/>
      <c r="BA221" s="812"/>
      <c r="BB221" s="813"/>
      <c r="BC221" s="517"/>
      <c r="BD221" s="517"/>
      <c r="BE221" s="517"/>
      <c r="BF221" s="517"/>
      <c r="BG221" s="517"/>
      <c r="BH221" s="517"/>
      <c r="BI221" s="517"/>
      <c r="BJ221" s="517"/>
      <c r="BK221" s="517"/>
      <c r="BL221" s="517"/>
      <c r="BM221" s="517"/>
      <c r="BN221" s="517"/>
      <c r="BO221" s="517"/>
      <c r="BP221" s="517"/>
      <c r="BQ221" s="517"/>
      <c r="BR221" s="517"/>
      <c r="BS221" s="517"/>
      <c r="BT221" s="517"/>
      <c r="BU221" s="517"/>
      <c r="BV221" s="517"/>
      <c r="BW221" s="517"/>
      <c r="BX221" s="518"/>
      <c r="BY221" s="783"/>
      <c r="BZ221" s="784"/>
      <c r="CA221" s="784"/>
      <c r="CB221" s="842"/>
      <c r="CC221" s="783"/>
      <c r="CD221" s="784"/>
      <c r="CE221" s="784"/>
      <c r="CF221" s="785"/>
      <c r="CG221" s="814"/>
      <c r="CH221" s="517"/>
      <c r="CI221" s="517"/>
      <c r="CJ221" s="517"/>
      <c r="CK221" s="517"/>
      <c r="CL221" s="517"/>
      <c r="CM221" s="517"/>
      <c r="CN221" s="517"/>
      <c r="CO221" s="517"/>
      <c r="CP221" s="517"/>
      <c r="CQ221" s="517"/>
      <c r="CR221" s="517"/>
      <c r="CS221" s="517"/>
      <c r="CT221" s="517"/>
      <c r="CU221" s="517"/>
      <c r="CV221" s="517"/>
      <c r="CW221" s="517"/>
      <c r="CX221" s="517"/>
      <c r="CY221" s="517"/>
      <c r="CZ221" s="517"/>
      <c r="DA221" s="517"/>
      <c r="DB221" s="517"/>
      <c r="DC221" s="517"/>
      <c r="DD221" s="517"/>
      <c r="DE221" s="517"/>
      <c r="DF221" s="517"/>
      <c r="DG221" s="518"/>
      <c r="DH221" s="956"/>
      <c r="DI221" s="957"/>
      <c r="DJ221" s="957"/>
      <c r="DK221" s="957"/>
      <c r="DL221" s="958"/>
      <c r="DM221" s="965">
        <f t="shared" si="54"/>
        <v>0</v>
      </c>
      <c r="DN221" s="966"/>
      <c r="DO221" s="966"/>
      <c r="DP221" s="966"/>
      <c r="DQ221" s="189"/>
      <c r="DR221" s="190" t="s">
        <v>69</v>
      </c>
      <c r="DS221" s="457"/>
      <c r="DT221" s="457"/>
      <c r="DU221" s="457"/>
      <c r="DV221" s="457"/>
    </row>
    <row r="222" spans="3:126" ht="12" customHeight="1">
      <c r="C222" s="864"/>
      <c r="D222" s="854"/>
      <c r="E222" s="874" t="s">
        <v>305</v>
      </c>
      <c r="F222" s="677"/>
      <c r="G222" s="677"/>
      <c r="H222" s="604"/>
      <c r="I222" s="824"/>
      <c r="J222" s="486"/>
      <c r="K222" s="486"/>
      <c r="L222" s="493"/>
      <c r="M222" s="459"/>
      <c r="N222" s="460"/>
      <c r="O222" s="460"/>
      <c r="P222" s="460"/>
      <c r="Q222" s="460"/>
      <c r="R222" s="460"/>
      <c r="S222" s="749"/>
      <c r="T222" s="824"/>
      <c r="U222" s="486"/>
      <c r="V222" s="486"/>
      <c r="W222" s="486"/>
      <c r="X222" s="486"/>
      <c r="Y222" s="493"/>
      <c r="Z222" s="490"/>
      <c r="AA222" s="491"/>
      <c r="AB222" s="491"/>
      <c r="AC222" s="491"/>
      <c r="AD222" s="491"/>
      <c r="AE222" s="491"/>
      <c r="AF222" s="491"/>
      <c r="AG222" s="967" t="s">
        <v>68</v>
      </c>
      <c r="AH222" s="967"/>
      <c r="AI222" s="967"/>
      <c r="AJ222" s="968"/>
      <c r="AK222" s="492"/>
      <c r="AL222" s="486"/>
      <c r="AM222" s="486"/>
      <c r="AN222" s="486"/>
      <c r="AO222" s="486"/>
      <c r="AP222" s="486"/>
      <c r="AQ222" s="493"/>
      <c r="AR222" s="490"/>
      <c r="AS222" s="491"/>
      <c r="AT222" s="491"/>
      <c r="AU222" s="491"/>
      <c r="AV222" s="491"/>
      <c r="AW222" s="491"/>
      <c r="AX222" s="491"/>
      <c r="AY222" s="967" t="s">
        <v>68</v>
      </c>
      <c r="AZ222" s="967"/>
      <c r="BA222" s="967"/>
      <c r="BB222" s="968"/>
      <c r="BC222" s="460"/>
      <c r="BD222" s="460"/>
      <c r="BE222" s="460"/>
      <c r="BF222" s="460"/>
      <c r="BG222" s="460"/>
      <c r="BH222" s="460"/>
      <c r="BI222" s="460"/>
      <c r="BJ222" s="460"/>
      <c r="BK222" s="460"/>
      <c r="BL222" s="460"/>
      <c r="BM222" s="460"/>
      <c r="BN222" s="460"/>
      <c r="BO222" s="460"/>
      <c r="BP222" s="460"/>
      <c r="BQ222" s="460"/>
      <c r="BR222" s="460"/>
      <c r="BS222" s="460"/>
      <c r="BT222" s="460"/>
      <c r="BU222" s="460"/>
      <c r="BV222" s="460"/>
      <c r="BW222" s="460"/>
      <c r="BX222" s="461"/>
      <c r="BY222" s="485"/>
      <c r="BZ222" s="486"/>
      <c r="CA222" s="486"/>
      <c r="CB222" s="487"/>
      <c r="CC222" s="485"/>
      <c r="CD222" s="486"/>
      <c r="CE222" s="486"/>
      <c r="CF222" s="493"/>
      <c r="CG222" s="459"/>
      <c r="CH222" s="460"/>
      <c r="CI222" s="460"/>
      <c r="CJ222" s="460"/>
      <c r="CK222" s="460"/>
      <c r="CL222" s="460"/>
      <c r="CM222" s="460"/>
      <c r="CN222" s="460"/>
      <c r="CO222" s="460"/>
      <c r="CP222" s="460"/>
      <c r="CQ222" s="460"/>
      <c r="CR222" s="460"/>
      <c r="CS222" s="460"/>
      <c r="CT222" s="460"/>
      <c r="CU222" s="460"/>
      <c r="CV222" s="460"/>
      <c r="CW222" s="460"/>
      <c r="CX222" s="460"/>
      <c r="CY222" s="460"/>
      <c r="CZ222" s="460"/>
      <c r="DA222" s="460"/>
      <c r="DB222" s="460"/>
      <c r="DC222" s="460"/>
      <c r="DD222" s="460"/>
      <c r="DE222" s="460"/>
      <c r="DF222" s="460"/>
      <c r="DG222" s="461"/>
      <c r="DH222" s="497"/>
      <c r="DI222" s="498"/>
      <c r="DJ222" s="498"/>
      <c r="DK222" s="498"/>
      <c r="DL222" s="499"/>
      <c r="DM222" s="734">
        <f t="shared" si="54"/>
        <v>0</v>
      </c>
      <c r="DN222" s="735"/>
      <c r="DO222" s="735"/>
      <c r="DP222" s="735"/>
      <c r="DQ222" s="192"/>
      <c r="DR222" s="193" t="s">
        <v>69</v>
      </c>
      <c r="DS222" s="457"/>
      <c r="DT222" s="457"/>
      <c r="DU222" s="457"/>
      <c r="DV222" s="457"/>
    </row>
    <row r="223" spans="3:126" ht="12" customHeight="1" thickBot="1">
      <c r="C223" s="865"/>
      <c r="D223" s="857"/>
      <c r="E223" s="386"/>
      <c r="F223" s="386"/>
      <c r="G223" s="386"/>
      <c r="H223" s="680" t="s">
        <v>70</v>
      </c>
      <c r="I223" s="825"/>
      <c r="J223" s="825"/>
      <c r="K223" s="825"/>
      <c r="L223" s="825"/>
      <c r="M223" s="825"/>
      <c r="N223" s="825"/>
      <c r="O223" s="825"/>
      <c r="P223" s="825"/>
      <c r="Q223" s="825"/>
      <c r="R223" s="825"/>
      <c r="S223" s="825"/>
      <c r="T223" s="825"/>
      <c r="U223" s="386"/>
      <c r="V223" s="386"/>
      <c r="W223" s="386"/>
      <c r="X223" s="386"/>
      <c r="Y223" s="386"/>
      <c r="Z223" s="756">
        <f>Z221+Z222+'２枚目'!Z170:AF170+'3枚目'!Z170:AF170+'4枚目'!Z170:AF170+'5枚目'!Z170:AF170</f>
        <v>0</v>
      </c>
      <c r="AA223" s="757"/>
      <c r="AB223" s="757"/>
      <c r="AC223" s="757"/>
      <c r="AD223" s="757"/>
      <c r="AE223" s="757"/>
      <c r="AF223" s="757"/>
      <c r="AG223" s="185" t="s">
        <v>68</v>
      </c>
      <c r="AH223" s="185"/>
      <c r="AI223" s="185"/>
      <c r="AJ223" s="185"/>
      <c r="AK223" s="396"/>
      <c r="AL223" s="397"/>
      <c r="AM223" s="397"/>
      <c r="AN223" s="397"/>
      <c r="AO223" s="397"/>
      <c r="AP223" s="397"/>
      <c r="AQ223" s="398"/>
      <c r="AR223" s="756">
        <f>AR221+AR222+'２枚目'!AR170:AX170+'3枚目'!AR170:AX170+'4枚目'!AR170:AX170+'5枚目'!AR170:AX170</f>
        <v>0</v>
      </c>
      <c r="AS223" s="757"/>
      <c r="AT223" s="757"/>
      <c r="AU223" s="757"/>
      <c r="AV223" s="757"/>
      <c r="AW223" s="757"/>
      <c r="AX223" s="757"/>
      <c r="AY223" s="194" t="s">
        <v>68</v>
      </c>
      <c r="AZ223" s="194"/>
      <c r="BA223" s="194"/>
      <c r="BB223" s="394"/>
      <c r="BC223" s="412"/>
      <c r="BD223" s="412"/>
      <c r="BE223" s="412"/>
      <c r="BF223" s="412"/>
      <c r="BG223" s="412"/>
      <c r="BH223" s="412"/>
      <c r="BI223" s="412"/>
      <c r="BJ223" s="413"/>
      <c r="BK223" s="413"/>
      <c r="BL223" s="413"/>
      <c r="BM223" s="413"/>
      <c r="BN223" s="413"/>
      <c r="BO223" s="413"/>
      <c r="BP223" s="413"/>
      <c r="BQ223" s="413"/>
      <c r="BR223" s="413"/>
      <c r="BS223" s="413"/>
      <c r="BT223" s="413"/>
      <c r="BU223" s="413"/>
      <c r="BV223" s="413"/>
      <c r="BW223" s="413"/>
      <c r="BX223" s="413"/>
      <c r="BY223" s="414"/>
      <c r="BZ223" s="413"/>
      <c r="CA223" s="413"/>
      <c r="CB223" s="415"/>
      <c r="CC223" s="413"/>
      <c r="CD223" s="413"/>
      <c r="CE223" s="413"/>
      <c r="CF223" s="416"/>
      <c r="CG223" s="417"/>
      <c r="CH223" s="413"/>
      <c r="CI223" s="413"/>
      <c r="CJ223" s="413"/>
      <c r="CK223" s="413"/>
      <c r="CL223" s="413"/>
      <c r="CM223" s="413"/>
      <c r="CN223" s="413"/>
      <c r="CO223" s="413"/>
      <c r="CP223" s="413"/>
      <c r="CQ223" s="413"/>
      <c r="CR223" s="413"/>
      <c r="CS223" s="413"/>
      <c r="CT223" s="413"/>
      <c r="CU223" s="413"/>
      <c r="CV223" s="413"/>
      <c r="CW223" s="413"/>
      <c r="CX223" s="413"/>
      <c r="CY223" s="413"/>
      <c r="CZ223" s="413"/>
      <c r="DA223" s="413"/>
      <c r="DB223" s="413"/>
      <c r="DC223" s="413"/>
      <c r="DD223" s="413"/>
      <c r="DE223" s="413"/>
      <c r="DF223" s="413"/>
      <c r="DG223" s="413"/>
      <c r="DH223" s="413"/>
      <c r="DI223" s="413"/>
      <c r="DJ223" s="413"/>
      <c r="DK223" s="413"/>
      <c r="DL223" s="416"/>
      <c r="DM223" s="963">
        <f t="shared" si="54"/>
        <v>0</v>
      </c>
      <c r="DN223" s="964"/>
      <c r="DO223" s="964"/>
      <c r="DP223" s="964"/>
      <c r="DQ223" s="194"/>
      <c r="DR223" s="195" t="s">
        <v>69</v>
      </c>
      <c r="DS223" s="457"/>
      <c r="DT223" s="457"/>
      <c r="DU223" s="457"/>
      <c r="DV223" s="457"/>
    </row>
    <row r="224" spans="3:126" ht="12" customHeight="1" thickTop="1">
      <c r="C224" s="817" t="s">
        <v>74</v>
      </c>
      <c r="D224" s="818"/>
      <c r="E224" s="821" t="s">
        <v>75</v>
      </c>
      <c r="F224" s="822"/>
      <c r="G224" s="822"/>
      <c r="H224" s="823"/>
      <c r="I224" s="836"/>
      <c r="J224" s="784"/>
      <c r="K224" s="784"/>
      <c r="L224" s="785"/>
      <c r="M224" s="331"/>
      <c r="N224" s="331"/>
      <c r="O224" s="331"/>
      <c r="P224" s="331"/>
      <c r="Q224" s="331"/>
      <c r="R224" s="331"/>
      <c r="S224" s="331"/>
      <c r="T224" s="836"/>
      <c r="U224" s="784"/>
      <c r="V224" s="784"/>
      <c r="W224" s="784"/>
      <c r="X224" s="784"/>
      <c r="Y224" s="785"/>
      <c r="Z224" s="815"/>
      <c r="AA224" s="816"/>
      <c r="AB224" s="816"/>
      <c r="AC224" s="816"/>
      <c r="AD224" s="816"/>
      <c r="AE224" s="816"/>
      <c r="AF224" s="816"/>
      <c r="AG224" s="992" t="s">
        <v>254</v>
      </c>
      <c r="AH224" s="992"/>
      <c r="AI224" s="992"/>
      <c r="AJ224" s="993"/>
      <c r="AK224" s="838"/>
      <c r="AL224" s="784"/>
      <c r="AM224" s="784"/>
      <c r="AN224" s="784"/>
      <c r="AO224" s="784"/>
      <c r="AP224" s="784"/>
      <c r="AQ224" s="785"/>
      <c r="AR224" s="815"/>
      <c r="AS224" s="816"/>
      <c r="AT224" s="816"/>
      <c r="AU224" s="816"/>
      <c r="AV224" s="816"/>
      <c r="AW224" s="816"/>
      <c r="AX224" s="816"/>
      <c r="AY224" s="992" t="s">
        <v>254</v>
      </c>
      <c r="AZ224" s="992"/>
      <c r="BA224" s="992"/>
      <c r="BB224" s="993"/>
      <c r="BC224" s="517"/>
      <c r="BD224" s="517"/>
      <c r="BE224" s="517"/>
      <c r="BF224" s="517"/>
      <c r="BG224" s="517"/>
      <c r="BH224" s="517"/>
      <c r="BI224" s="517"/>
      <c r="BJ224" s="517"/>
      <c r="BK224" s="517"/>
      <c r="BL224" s="517"/>
      <c r="BM224" s="517"/>
      <c r="BN224" s="517"/>
      <c r="BO224" s="517"/>
      <c r="BP224" s="517"/>
      <c r="BQ224" s="517"/>
      <c r="BR224" s="517"/>
      <c r="BS224" s="517"/>
      <c r="BT224" s="517"/>
      <c r="BU224" s="517"/>
      <c r="BV224" s="517"/>
      <c r="BW224" s="517"/>
      <c r="BX224" s="518"/>
      <c r="BY224" s="783"/>
      <c r="BZ224" s="784"/>
      <c r="CA224" s="784"/>
      <c r="CB224" s="842"/>
      <c r="CC224" s="783"/>
      <c r="CD224" s="784"/>
      <c r="CE224" s="784"/>
      <c r="CF224" s="785"/>
      <c r="CG224" s="814"/>
      <c r="CH224" s="517"/>
      <c r="CI224" s="517"/>
      <c r="CJ224" s="517"/>
      <c r="CK224" s="517"/>
      <c r="CL224" s="517"/>
      <c r="CM224" s="517"/>
      <c r="CN224" s="517"/>
      <c r="CO224" s="517"/>
      <c r="CP224" s="517"/>
      <c r="CQ224" s="517"/>
      <c r="CR224" s="517"/>
      <c r="CS224" s="517"/>
      <c r="CT224" s="517"/>
      <c r="CU224" s="517"/>
      <c r="CV224" s="517"/>
      <c r="CW224" s="517"/>
      <c r="CX224" s="517"/>
      <c r="CY224" s="517"/>
      <c r="CZ224" s="517"/>
      <c r="DA224" s="517"/>
      <c r="DB224" s="517"/>
      <c r="DC224" s="517"/>
      <c r="DD224" s="517"/>
      <c r="DE224" s="517"/>
      <c r="DF224" s="517"/>
      <c r="DG224" s="518"/>
      <c r="DH224" s="956"/>
      <c r="DI224" s="957"/>
      <c r="DJ224" s="957"/>
      <c r="DK224" s="957"/>
      <c r="DL224" s="958"/>
      <c r="DM224" s="965">
        <f t="shared" si="54"/>
        <v>0</v>
      </c>
      <c r="DN224" s="966"/>
      <c r="DO224" s="966"/>
      <c r="DP224" s="966"/>
      <c r="DQ224" s="189"/>
      <c r="DR224" s="190" t="s">
        <v>69</v>
      </c>
      <c r="DS224" s="457"/>
      <c r="DT224" s="457"/>
      <c r="DU224" s="457"/>
      <c r="DV224" s="457"/>
    </row>
    <row r="225" spans="3:126" ht="12" customHeight="1">
      <c r="C225" s="581"/>
      <c r="D225" s="582"/>
      <c r="E225" s="384"/>
      <c r="F225" s="384"/>
      <c r="G225" s="384"/>
      <c r="H225" s="383"/>
      <c r="I225" s="824"/>
      <c r="J225" s="486"/>
      <c r="K225" s="486"/>
      <c r="L225" s="493"/>
      <c r="M225" s="334"/>
      <c r="N225" s="334"/>
      <c r="O225" s="334"/>
      <c r="P225" s="334"/>
      <c r="Q225" s="334"/>
      <c r="R225" s="334"/>
      <c r="S225" s="334"/>
      <c r="T225" s="824"/>
      <c r="U225" s="486"/>
      <c r="V225" s="486"/>
      <c r="W225" s="486"/>
      <c r="X225" s="486"/>
      <c r="Y225" s="493"/>
      <c r="Z225" s="490"/>
      <c r="AA225" s="491"/>
      <c r="AB225" s="491"/>
      <c r="AC225" s="491"/>
      <c r="AD225" s="491"/>
      <c r="AE225" s="491"/>
      <c r="AF225" s="491"/>
      <c r="AG225" s="994" t="s">
        <v>254</v>
      </c>
      <c r="AH225" s="994"/>
      <c r="AI225" s="994"/>
      <c r="AJ225" s="995"/>
      <c r="AK225" s="492"/>
      <c r="AL225" s="486"/>
      <c r="AM225" s="486"/>
      <c r="AN225" s="486"/>
      <c r="AO225" s="486"/>
      <c r="AP225" s="486"/>
      <c r="AQ225" s="493"/>
      <c r="AR225" s="490"/>
      <c r="AS225" s="491"/>
      <c r="AT225" s="491"/>
      <c r="AU225" s="491"/>
      <c r="AV225" s="491"/>
      <c r="AW225" s="491"/>
      <c r="AX225" s="491"/>
      <c r="AY225" s="994" t="s">
        <v>254</v>
      </c>
      <c r="AZ225" s="994"/>
      <c r="BA225" s="994"/>
      <c r="BB225" s="995"/>
      <c r="BC225" s="460"/>
      <c r="BD225" s="460"/>
      <c r="BE225" s="460"/>
      <c r="BF225" s="460"/>
      <c r="BG225" s="460"/>
      <c r="BH225" s="460"/>
      <c r="BI225" s="460"/>
      <c r="BJ225" s="460"/>
      <c r="BK225" s="460"/>
      <c r="BL225" s="460"/>
      <c r="BM225" s="460"/>
      <c r="BN225" s="460"/>
      <c r="BO225" s="460"/>
      <c r="BP225" s="460"/>
      <c r="BQ225" s="460"/>
      <c r="BR225" s="460"/>
      <c r="BS225" s="460"/>
      <c r="BT225" s="460"/>
      <c r="BU225" s="460"/>
      <c r="BV225" s="460"/>
      <c r="BW225" s="460"/>
      <c r="BX225" s="461"/>
      <c r="BY225" s="485"/>
      <c r="BZ225" s="486"/>
      <c r="CA225" s="486"/>
      <c r="CB225" s="487"/>
      <c r="CC225" s="485"/>
      <c r="CD225" s="486"/>
      <c r="CE225" s="486"/>
      <c r="CF225" s="493"/>
      <c r="CG225" s="459"/>
      <c r="CH225" s="460"/>
      <c r="CI225" s="460"/>
      <c r="CJ225" s="460"/>
      <c r="CK225" s="460"/>
      <c r="CL225" s="460"/>
      <c r="CM225" s="460"/>
      <c r="CN225" s="460"/>
      <c r="CO225" s="460"/>
      <c r="CP225" s="460"/>
      <c r="CQ225" s="460"/>
      <c r="CR225" s="460"/>
      <c r="CS225" s="460"/>
      <c r="CT225" s="460"/>
      <c r="CU225" s="460"/>
      <c r="CV225" s="460"/>
      <c r="CW225" s="460"/>
      <c r="CX225" s="460"/>
      <c r="CY225" s="460"/>
      <c r="CZ225" s="460"/>
      <c r="DA225" s="460"/>
      <c r="DB225" s="460"/>
      <c r="DC225" s="460"/>
      <c r="DD225" s="460"/>
      <c r="DE225" s="460"/>
      <c r="DF225" s="460"/>
      <c r="DG225" s="461"/>
      <c r="DH225" s="497"/>
      <c r="DI225" s="498"/>
      <c r="DJ225" s="498"/>
      <c r="DK225" s="498"/>
      <c r="DL225" s="499"/>
      <c r="DM225" s="734">
        <f t="shared" si="54"/>
        <v>0</v>
      </c>
      <c r="DN225" s="735"/>
      <c r="DO225" s="735"/>
      <c r="DP225" s="735"/>
      <c r="DQ225" s="192"/>
      <c r="DR225" s="193" t="s">
        <v>69</v>
      </c>
      <c r="DS225" s="457"/>
      <c r="DT225" s="457"/>
      <c r="DU225" s="457"/>
      <c r="DV225" s="457"/>
    </row>
    <row r="226" spans="3:126" ht="12" customHeight="1" thickBot="1">
      <c r="C226" s="581"/>
      <c r="D226" s="582"/>
      <c r="E226" s="386"/>
      <c r="F226" s="386"/>
      <c r="G226" s="386"/>
      <c r="H226" s="680" t="s">
        <v>70</v>
      </c>
      <c r="I226" s="825"/>
      <c r="J226" s="825"/>
      <c r="K226" s="825"/>
      <c r="L226" s="825"/>
      <c r="M226" s="825"/>
      <c r="N226" s="825"/>
      <c r="O226" s="825"/>
      <c r="P226" s="825"/>
      <c r="Q226" s="825"/>
      <c r="R226" s="825"/>
      <c r="S226" s="825"/>
      <c r="T226" s="825"/>
      <c r="U226" s="386"/>
      <c r="V226" s="386"/>
      <c r="W226" s="386"/>
      <c r="X226" s="386"/>
      <c r="Y226" s="386"/>
      <c r="Z226" s="756">
        <f>Z224+Z225+'２枚目'!Z173:AF173+'3枚目'!Z173:AF173+'4枚目'!Z173:AF173+'5枚目'!Z173:AF173</f>
        <v>0</v>
      </c>
      <c r="AA226" s="757"/>
      <c r="AB226" s="757"/>
      <c r="AC226" s="757"/>
      <c r="AD226" s="757"/>
      <c r="AE226" s="757"/>
      <c r="AF226" s="757"/>
      <c r="AG226" s="393" t="s">
        <v>254</v>
      </c>
      <c r="AH226" s="393"/>
      <c r="AI226" s="393"/>
      <c r="AJ226" s="393"/>
      <c r="AK226" s="396"/>
      <c r="AL226" s="397"/>
      <c r="AM226" s="397"/>
      <c r="AN226" s="397"/>
      <c r="AO226" s="397"/>
      <c r="AP226" s="397"/>
      <c r="AQ226" s="398"/>
      <c r="AR226" s="756">
        <f>AR224+AR225+'２枚目'!AR173:AX173+'3枚目'!AR173:AX173+'4枚目'!AR173:AX173+'5枚目'!AR173:AX173</f>
        <v>0</v>
      </c>
      <c r="AS226" s="757"/>
      <c r="AT226" s="757"/>
      <c r="AU226" s="757"/>
      <c r="AV226" s="757"/>
      <c r="AW226" s="757"/>
      <c r="AX226" s="757"/>
      <c r="AY226" s="393" t="s">
        <v>254</v>
      </c>
      <c r="AZ226" s="393"/>
      <c r="BA226" s="393"/>
      <c r="BB226" s="395"/>
      <c r="BC226" s="412"/>
      <c r="BD226" s="412"/>
      <c r="BE226" s="412"/>
      <c r="BF226" s="412"/>
      <c r="BG226" s="412"/>
      <c r="BH226" s="412"/>
      <c r="BI226" s="412"/>
      <c r="BJ226" s="413"/>
      <c r="BK226" s="413"/>
      <c r="BL226" s="413"/>
      <c r="BM226" s="413"/>
      <c r="BN226" s="413"/>
      <c r="BO226" s="413"/>
      <c r="BP226" s="413"/>
      <c r="BQ226" s="413"/>
      <c r="BR226" s="413"/>
      <c r="BS226" s="413"/>
      <c r="BT226" s="413"/>
      <c r="BU226" s="413"/>
      <c r="BV226" s="413"/>
      <c r="BW226" s="413"/>
      <c r="BX226" s="413"/>
      <c r="BY226" s="414"/>
      <c r="BZ226" s="413"/>
      <c r="CA226" s="413"/>
      <c r="CB226" s="415"/>
      <c r="CC226" s="413"/>
      <c r="CD226" s="413"/>
      <c r="CE226" s="413"/>
      <c r="CF226" s="416"/>
      <c r="CG226" s="417"/>
      <c r="CH226" s="413"/>
      <c r="CI226" s="413"/>
      <c r="CJ226" s="413"/>
      <c r="CK226" s="413"/>
      <c r="CL226" s="413"/>
      <c r="CM226" s="413"/>
      <c r="CN226" s="413"/>
      <c r="CO226" s="413"/>
      <c r="CP226" s="413"/>
      <c r="CQ226" s="413"/>
      <c r="CR226" s="413"/>
      <c r="CS226" s="413"/>
      <c r="CT226" s="413"/>
      <c r="CU226" s="413"/>
      <c r="CV226" s="413"/>
      <c r="CW226" s="413"/>
      <c r="CX226" s="413"/>
      <c r="CY226" s="413"/>
      <c r="CZ226" s="413"/>
      <c r="DA226" s="413"/>
      <c r="DB226" s="413"/>
      <c r="DC226" s="413"/>
      <c r="DD226" s="413"/>
      <c r="DE226" s="413"/>
      <c r="DF226" s="413"/>
      <c r="DG226" s="413"/>
      <c r="DH226" s="413"/>
      <c r="DI226" s="413"/>
      <c r="DJ226" s="413"/>
      <c r="DK226" s="413"/>
      <c r="DL226" s="416"/>
      <c r="DM226" s="963">
        <f t="shared" si="54"/>
        <v>0</v>
      </c>
      <c r="DN226" s="964"/>
      <c r="DO226" s="964"/>
      <c r="DP226" s="964"/>
      <c r="DQ226" s="194"/>
      <c r="DR226" s="195" t="s">
        <v>69</v>
      </c>
      <c r="DS226" s="457"/>
      <c r="DT226" s="457"/>
      <c r="DU226" s="457"/>
      <c r="DV226" s="457"/>
    </row>
    <row r="227" spans="3:126" ht="12" customHeight="1" thickTop="1">
      <c r="C227" s="581"/>
      <c r="D227" s="582"/>
      <c r="E227" s="821" t="s">
        <v>76</v>
      </c>
      <c r="F227" s="822"/>
      <c r="G227" s="822"/>
      <c r="H227" s="823"/>
      <c r="I227" s="836"/>
      <c r="J227" s="784"/>
      <c r="K227" s="784"/>
      <c r="L227" s="785"/>
      <c r="M227" s="814"/>
      <c r="N227" s="517"/>
      <c r="O227" s="517"/>
      <c r="P227" s="517"/>
      <c r="Q227" s="517"/>
      <c r="R227" s="517"/>
      <c r="S227" s="837"/>
      <c r="T227" s="836"/>
      <c r="U227" s="784"/>
      <c r="V227" s="784"/>
      <c r="W227" s="784"/>
      <c r="X227" s="784"/>
      <c r="Y227" s="785"/>
      <c r="Z227" s="815"/>
      <c r="AA227" s="816"/>
      <c r="AB227" s="816"/>
      <c r="AC227" s="816"/>
      <c r="AD227" s="816"/>
      <c r="AE227" s="816"/>
      <c r="AF227" s="816"/>
      <c r="AG227" s="984" t="s">
        <v>255</v>
      </c>
      <c r="AH227" s="984"/>
      <c r="AI227" s="984"/>
      <c r="AJ227" s="985"/>
      <c r="AK227" s="838"/>
      <c r="AL227" s="784"/>
      <c r="AM227" s="784"/>
      <c r="AN227" s="784"/>
      <c r="AO227" s="784"/>
      <c r="AP227" s="784"/>
      <c r="AQ227" s="785"/>
      <c r="AR227" s="815"/>
      <c r="AS227" s="816"/>
      <c r="AT227" s="816"/>
      <c r="AU227" s="816"/>
      <c r="AV227" s="816"/>
      <c r="AW227" s="816"/>
      <c r="AX227" s="816"/>
      <c r="AY227" s="984" t="s">
        <v>255</v>
      </c>
      <c r="AZ227" s="984"/>
      <c r="BA227" s="984"/>
      <c r="BB227" s="985"/>
      <c r="BC227" s="517"/>
      <c r="BD227" s="517"/>
      <c r="BE227" s="517"/>
      <c r="BF227" s="517"/>
      <c r="BG227" s="517"/>
      <c r="BH227" s="517"/>
      <c r="BI227" s="517"/>
      <c r="BJ227" s="517"/>
      <c r="BK227" s="517"/>
      <c r="BL227" s="517"/>
      <c r="BM227" s="517"/>
      <c r="BN227" s="517"/>
      <c r="BO227" s="517"/>
      <c r="BP227" s="517"/>
      <c r="BQ227" s="517"/>
      <c r="BR227" s="517"/>
      <c r="BS227" s="517"/>
      <c r="BT227" s="517"/>
      <c r="BU227" s="517"/>
      <c r="BV227" s="517"/>
      <c r="BW227" s="517"/>
      <c r="BX227" s="518"/>
      <c r="BY227" s="783"/>
      <c r="BZ227" s="784"/>
      <c r="CA227" s="784"/>
      <c r="CB227" s="842"/>
      <c r="CC227" s="783"/>
      <c r="CD227" s="784"/>
      <c r="CE227" s="784"/>
      <c r="CF227" s="785"/>
      <c r="CG227" s="814"/>
      <c r="CH227" s="517"/>
      <c r="CI227" s="517"/>
      <c r="CJ227" s="517"/>
      <c r="CK227" s="517"/>
      <c r="CL227" s="517"/>
      <c r="CM227" s="517"/>
      <c r="CN227" s="517"/>
      <c r="CO227" s="517"/>
      <c r="CP227" s="517"/>
      <c r="CQ227" s="517"/>
      <c r="CR227" s="517"/>
      <c r="CS227" s="517"/>
      <c r="CT227" s="517"/>
      <c r="CU227" s="517"/>
      <c r="CV227" s="517"/>
      <c r="CW227" s="517"/>
      <c r="CX227" s="517"/>
      <c r="CY227" s="517"/>
      <c r="CZ227" s="517"/>
      <c r="DA227" s="517"/>
      <c r="DB227" s="517"/>
      <c r="DC227" s="517"/>
      <c r="DD227" s="517"/>
      <c r="DE227" s="517"/>
      <c r="DF227" s="517"/>
      <c r="DG227" s="518"/>
      <c r="DH227" s="956"/>
      <c r="DI227" s="957"/>
      <c r="DJ227" s="957"/>
      <c r="DK227" s="957"/>
      <c r="DL227" s="958"/>
      <c r="DM227" s="965">
        <f t="shared" si="54"/>
        <v>0</v>
      </c>
      <c r="DN227" s="966"/>
      <c r="DO227" s="966"/>
      <c r="DP227" s="966"/>
      <c r="DQ227" s="189"/>
      <c r="DR227" s="190" t="s">
        <v>69</v>
      </c>
      <c r="DS227" s="457"/>
      <c r="DT227" s="457"/>
      <c r="DU227" s="457"/>
      <c r="DV227" s="457"/>
    </row>
    <row r="228" spans="3:126" ht="12" customHeight="1">
      <c r="C228" s="581"/>
      <c r="D228" s="582"/>
      <c r="E228" s="384"/>
      <c r="F228" s="384"/>
      <c r="G228" s="384"/>
      <c r="H228" s="383"/>
      <c r="I228" s="824"/>
      <c r="J228" s="486"/>
      <c r="K228" s="486"/>
      <c r="L228" s="493"/>
      <c r="M228" s="459"/>
      <c r="N228" s="460"/>
      <c r="O228" s="460"/>
      <c r="P228" s="460"/>
      <c r="Q228" s="460"/>
      <c r="R228" s="460"/>
      <c r="S228" s="749"/>
      <c r="T228" s="824"/>
      <c r="U228" s="486"/>
      <c r="V228" s="486"/>
      <c r="W228" s="486"/>
      <c r="X228" s="486"/>
      <c r="Y228" s="493"/>
      <c r="Z228" s="490"/>
      <c r="AA228" s="491"/>
      <c r="AB228" s="491"/>
      <c r="AC228" s="491"/>
      <c r="AD228" s="491"/>
      <c r="AE228" s="491"/>
      <c r="AF228" s="491"/>
      <c r="AG228" s="986" t="s">
        <v>255</v>
      </c>
      <c r="AH228" s="986"/>
      <c r="AI228" s="986"/>
      <c r="AJ228" s="987"/>
      <c r="AK228" s="492"/>
      <c r="AL228" s="486"/>
      <c r="AM228" s="486"/>
      <c r="AN228" s="486"/>
      <c r="AO228" s="486"/>
      <c r="AP228" s="486"/>
      <c r="AQ228" s="493"/>
      <c r="AR228" s="490"/>
      <c r="AS228" s="491"/>
      <c r="AT228" s="491"/>
      <c r="AU228" s="491"/>
      <c r="AV228" s="491"/>
      <c r="AW228" s="491"/>
      <c r="AX228" s="491"/>
      <c r="AY228" s="986" t="s">
        <v>255</v>
      </c>
      <c r="AZ228" s="986"/>
      <c r="BA228" s="986"/>
      <c r="BB228" s="987"/>
      <c r="BC228" s="460"/>
      <c r="BD228" s="460"/>
      <c r="BE228" s="460"/>
      <c r="BF228" s="460"/>
      <c r="BG228" s="460"/>
      <c r="BH228" s="460"/>
      <c r="BI228" s="460"/>
      <c r="BJ228" s="460"/>
      <c r="BK228" s="460"/>
      <c r="BL228" s="460"/>
      <c r="BM228" s="460"/>
      <c r="BN228" s="460"/>
      <c r="BO228" s="460"/>
      <c r="BP228" s="460"/>
      <c r="BQ228" s="460"/>
      <c r="BR228" s="460"/>
      <c r="BS228" s="460"/>
      <c r="BT228" s="460"/>
      <c r="BU228" s="460"/>
      <c r="BV228" s="460"/>
      <c r="BW228" s="460"/>
      <c r="BX228" s="461"/>
      <c r="BY228" s="485"/>
      <c r="BZ228" s="486"/>
      <c r="CA228" s="486"/>
      <c r="CB228" s="487"/>
      <c r="CC228" s="485"/>
      <c r="CD228" s="486"/>
      <c r="CE228" s="486"/>
      <c r="CF228" s="493"/>
      <c r="CG228" s="459"/>
      <c r="CH228" s="460"/>
      <c r="CI228" s="460"/>
      <c r="CJ228" s="460"/>
      <c r="CK228" s="460"/>
      <c r="CL228" s="460"/>
      <c r="CM228" s="460"/>
      <c r="CN228" s="460"/>
      <c r="CO228" s="460"/>
      <c r="CP228" s="460"/>
      <c r="CQ228" s="460"/>
      <c r="CR228" s="460"/>
      <c r="CS228" s="460"/>
      <c r="CT228" s="460"/>
      <c r="CU228" s="460"/>
      <c r="CV228" s="460"/>
      <c r="CW228" s="460"/>
      <c r="CX228" s="460"/>
      <c r="CY228" s="460"/>
      <c r="CZ228" s="460"/>
      <c r="DA228" s="460"/>
      <c r="DB228" s="460"/>
      <c r="DC228" s="460"/>
      <c r="DD228" s="460"/>
      <c r="DE228" s="460"/>
      <c r="DF228" s="460"/>
      <c r="DG228" s="461"/>
      <c r="DH228" s="497"/>
      <c r="DI228" s="498"/>
      <c r="DJ228" s="498"/>
      <c r="DK228" s="498"/>
      <c r="DL228" s="499"/>
      <c r="DM228" s="734">
        <f t="shared" si="54"/>
        <v>0</v>
      </c>
      <c r="DN228" s="735"/>
      <c r="DO228" s="735"/>
      <c r="DP228" s="735"/>
      <c r="DQ228" s="192"/>
      <c r="DR228" s="193" t="s">
        <v>69</v>
      </c>
      <c r="DS228" s="457"/>
      <c r="DT228" s="457"/>
      <c r="DU228" s="457"/>
      <c r="DV228" s="457"/>
    </row>
    <row r="229" spans="3:126" ht="12" customHeight="1" thickBot="1">
      <c r="C229" s="581"/>
      <c r="D229" s="582"/>
      <c r="E229" s="386"/>
      <c r="F229" s="386"/>
      <c r="G229" s="386"/>
      <c r="H229" s="680" t="s">
        <v>70</v>
      </c>
      <c r="I229" s="825"/>
      <c r="J229" s="825"/>
      <c r="K229" s="825"/>
      <c r="L229" s="825"/>
      <c r="M229" s="825"/>
      <c r="N229" s="825"/>
      <c r="O229" s="825"/>
      <c r="P229" s="825"/>
      <c r="Q229" s="825"/>
      <c r="R229" s="825"/>
      <c r="S229" s="825"/>
      <c r="T229" s="825"/>
      <c r="U229" s="386"/>
      <c r="V229" s="386"/>
      <c r="W229" s="386"/>
      <c r="X229" s="386"/>
      <c r="Y229" s="386"/>
      <c r="Z229" s="756">
        <f>Z227+Z228+'２枚目'!Z176:AF176+'3枚目'!Z176:AF176+'4枚目'!Z176:AF176+'5枚目'!Z176:AF176</f>
        <v>0</v>
      </c>
      <c r="AA229" s="757"/>
      <c r="AB229" s="757"/>
      <c r="AC229" s="757"/>
      <c r="AD229" s="757"/>
      <c r="AE229" s="757"/>
      <c r="AF229" s="757"/>
      <c r="AG229" s="988" t="s">
        <v>255</v>
      </c>
      <c r="AH229" s="988"/>
      <c r="AI229" s="988"/>
      <c r="AJ229" s="989"/>
      <c r="AK229" s="396"/>
      <c r="AL229" s="397"/>
      <c r="AM229" s="397"/>
      <c r="AN229" s="397"/>
      <c r="AO229" s="397"/>
      <c r="AP229" s="397"/>
      <c r="AQ229" s="398"/>
      <c r="AR229" s="756">
        <f>AR227+AR228+'２枚目'!AR176:AX176+'3枚目'!AR176:AX176+'4枚目'!AR176:AX176+'5枚目'!AR176:AX176</f>
        <v>0</v>
      </c>
      <c r="AS229" s="757"/>
      <c r="AT229" s="757"/>
      <c r="AU229" s="757"/>
      <c r="AV229" s="757"/>
      <c r="AW229" s="757"/>
      <c r="AX229" s="757"/>
      <c r="AY229" s="988" t="s">
        <v>255</v>
      </c>
      <c r="AZ229" s="988"/>
      <c r="BA229" s="988"/>
      <c r="BB229" s="989"/>
      <c r="BC229" s="412"/>
      <c r="BD229" s="412"/>
      <c r="BE229" s="412"/>
      <c r="BF229" s="412"/>
      <c r="BG229" s="412"/>
      <c r="BH229" s="412"/>
      <c r="BI229" s="412"/>
      <c r="BJ229" s="413"/>
      <c r="BK229" s="413"/>
      <c r="BL229" s="413"/>
      <c r="BM229" s="413"/>
      <c r="BN229" s="413"/>
      <c r="BO229" s="413"/>
      <c r="BP229" s="413"/>
      <c r="BQ229" s="413"/>
      <c r="BR229" s="413"/>
      <c r="BS229" s="413"/>
      <c r="BT229" s="413"/>
      <c r="BU229" s="413"/>
      <c r="BV229" s="413"/>
      <c r="BW229" s="413"/>
      <c r="BX229" s="413"/>
      <c r="BY229" s="414"/>
      <c r="BZ229" s="413"/>
      <c r="CA229" s="413"/>
      <c r="CB229" s="415"/>
      <c r="CC229" s="413"/>
      <c r="CD229" s="413"/>
      <c r="CE229" s="413"/>
      <c r="CF229" s="416"/>
      <c r="CG229" s="417"/>
      <c r="CH229" s="413"/>
      <c r="CI229" s="413"/>
      <c r="CJ229" s="413"/>
      <c r="CK229" s="413"/>
      <c r="CL229" s="413"/>
      <c r="CM229" s="413"/>
      <c r="CN229" s="413"/>
      <c r="CO229" s="413"/>
      <c r="CP229" s="413"/>
      <c r="CQ229" s="413"/>
      <c r="CR229" s="413"/>
      <c r="CS229" s="413"/>
      <c r="CT229" s="413"/>
      <c r="CU229" s="413"/>
      <c r="CV229" s="413"/>
      <c r="CW229" s="413"/>
      <c r="CX229" s="413"/>
      <c r="CY229" s="413"/>
      <c r="CZ229" s="413"/>
      <c r="DA229" s="413"/>
      <c r="DB229" s="413"/>
      <c r="DC229" s="413"/>
      <c r="DD229" s="413"/>
      <c r="DE229" s="413"/>
      <c r="DF229" s="413"/>
      <c r="DG229" s="413"/>
      <c r="DH229" s="413"/>
      <c r="DI229" s="413"/>
      <c r="DJ229" s="413"/>
      <c r="DK229" s="413"/>
      <c r="DL229" s="416"/>
      <c r="DM229" s="963">
        <f t="shared" si="54"/>
        <v>0</v>
      </c>
      <c r="DN229" s="964"/>
      <c r="DO229" s="964"/>
      <c r="DP229" s="964"/>
      <c r="DQ229" s="194"/>
      <c r="DR229" s="195" t="s">
        <v>69</v>
      </c>
      <c r="DS229" s="457"/>
      <c r="DT229" s="457"/>
      <c r="DU229" s="457"/>
      <c r="DV229" s="457"/>
    </row>
    <row r="230" spans="3:126" ht="12" customHeight="1" thickTop="1">
      <c r="C230" s="581"/>
      <c r="D230" s="582"/>
      <c r="E230" s="826" t="s">
        <v>178</v>
      </c>
      <c r="F230" s="827"/>
      <c r="G230" s="827"/>
      <c r="H230" s="828"/>
      <c r="I230" s="836"/>
      <c r="J230" s="784"/>
      <c r="K230" s="784"/>
      <c r="L230" s="785"/>
      <c r="M230" s="814"/>
      <c r="N230" s="517"/>
      <c r="O230" s="517"/>
      <c r="P230" s="517"/>
      <c r="Q230" s="517"/>
      <c r="R230" s="517"/>
      <c r="S230" s="837"/>
      <c r="T230" s="836"/>
      <c r="U230" s="784"/>
      <c r="V230" s="784"/>
      <c r="W230" s="784"/>
      <c r="X230" s="784"/>
      <c r="Y230" s="785"/>
      <c r="Z230" s="815"/>
      <c r="AA230" s="816"/>
      <c r="AB230" s="816"/>
      <c r="AC230" s="816"/>
      <c r="AD230" s="816"/>
      <c r="AE230" s="816"/>
      <c r="AF230" s="816"/>
      <c r="AG230" s="812" t="s">
        <v>68</v>
      </c>
      <c r="AH230" s="812"/>
      <c r="AI230" s="812"/>
      <c r="AJ230" s="813"/>
      <c r="AK230" s="838"/>
      <c r="AL230" s="784"/>
      <c r="AM230" s="784"/>
      <c r="AN230" s="784"/>
      <c r="AO230" s="784"/>
      <c r="AP230" s="784"/>
      <c r="AQ230" s="785"/>
      <c r="AR230" s="815"/>
      <c r="AS230" s="816"/>
      <c r="AT230" s="816"/>
      <c r="AU230" s="816"/>
      <c r="AV230" s="816"/>
      <c r="AW230" s="816"/>
      <c r="AX230" s="816"/>
      <c r="AY230" s="812" t="s">
        <v>68</v>
      </c>
      <c r="AZ230" s="812"/>
      <c r="BA230" s="812"/>
      <c r="BB230" s="813"/>
      <c r="BC230" s="517"/>
      <c r="BD230" s="517"/>
      <c r="BE230" s="517"/>
      <c r="BF230" s="517"/>
      <c r="BG230" s="517"/>
      <c r="BH230" s="517"/>
      <c r="BI230" s="517"/>
      <c r="BJ230" s="517"/>
      <c r="BK230" s="517"/>
      <c r="BL230" s="517"/>
      <c r="BM230" s="517"/>
      <c r="BN230" s="517"/>
      <c r="BO230" s="517"/>
      <c r="BP230" s="517"/>
      <c r="BQ230" s="517"/>
      <c r="BR230" s="517"/>
      <c r="BS230" s="517"/>
      <c r="BT230" s="517"/>
      <c r="BU230" s="517"/>
      <c r="BV230" s="517"/>
      <c r="BW230" s="517"/>
      <c r="BX230" s="518"/>
      <c r="BY230" s="783"/>
      <c r="BZ230" s="784"/>
      <c r="CA230" s="784"/>
      <c r="CB230" s="842"/>
      <c r="CC230" s="783"/>
      <c r="CD230" s="784"/>
      <c r="CE230" s="784"/>
      <c r="CF230" s="785"/>
      <c r="CG230" s="814"/>
      <c r="CH230" s="517"/>
      <c r="CI230" s="517"/>
      <c r="CJ230" s="517"/>
      <c r="CK230" s="517"/>
      <c r="CL230" s="517"/>
      <c r="CM230" s="517"/>
      <c r="CN230" s="517"/>
      <c r="CO230" s="517"/>
      <c r="CP230" s="517"/>
      <c r="CQ230" s="517"/>
      <c r="CR230" s="517"/>
      <c r="CS230" s="517"/>
      <c r="CT230" s="517"/>
      <c r="CU230" s="517"/>
      <c r="CV230" s="517"/>
      <c r="CW230" s="517"/>
      <c r="CX230" s="517"/>
      <c r="CY230" s="517"/>
      <c r="CZ230" s="517"/>
      <c r="DA230" s="517"/>
      <c r="DB230" s="517"/>
      <c r="DC230" s="517"/>
      <c r="DD230" s="517"/>
      <c r="DE230" s="517"/>
      <c r="DF230" s="517"/>
      <c r="DG230" s="518"/>
      <c r="DH230" s="956"/>
      <c r="DI230" s="957"/>
      <c r="DJ230" s="957"/>
      <c r="DK230" s="957"/>
      <c r="DL230" s="958"/>
      <c r="DM230" s="965">
        <f t="shared" si="54"/>
        <v>0</v>
      </c>
      <c r="DN230" s="966"/>
      <c r="DO230" s="966"/>
      <c r="DP230" s="966"/>
      <c r="DQ230" s="189"/>
      <c r="DR230" s="190" t="s">
        <v>69</v>
      </c>
      <c r="DS230" s="457"/>
    </row>
    <row r="231" spans="3:126" ht="12" customHeight="1">
      <c r="C231" s="581"/>
      <c r="D231" s="582"/>
      <c r="E231" s="532" t="s">
        <v>77</v>
      </c>
      <c r="F231" s="677"/>
      <c r="G231" s="677"/>
      <c r="H231" s="604"/>
      <c r="I231" s="824"/>
      <c r="J231" s="486"/>
      <c r="K231" s="486"/>
      <c r="L231" s="493"/>
      <c r="M231" s="459"/>
      <c r="N231" s="460"/>
      <c r="O231" s="460"/>
      <c r="P231" s="460"/>
      <c r="Q231" s="460"/>
      <c r="R231" s="460"/>
      <c r="S231" s="749"/>
      <c r="T231" s="824"/>
      <c r="U231" s="486"/>
      <c r="V231" s="486"/>
      <c r="W231" s="486"/>
      <c r="X231" s="486"/>
      <c r="Y231" s="493"/>
      <c r="Z231" s="490"/>
      <c r="AA231" s="491"/>
      <c r="AB231" s="491"/>
      <c r="AC231" s="491"/>
      <c r="AD231" s="491"/>
      <c r="AE231" s="491"/>
      <c r="AF231" s="491"/>
      <c r="AG231" s="967" t="s">
        <v>68</v>
      </c>
      <c r="AH231" s="967"/>
      <c r="AI231" s="967"/>
      <c r="AJ231" s="968"/>
      <c r="AK231" s="492"/>
      <c r="AL231" s="486"/>
      <c r="AM231" s="486"/>
      <c r="AN231" s="486"/>
      <c r="AO231" s="486"/>
      <c r="AP231" s="486"/>
      <c r="AQ231" s="493"/>
      <c r="AR231" s="490"/>
      <c r="AS231" s="491"/>
      <c r="AT231" s="491"/>
      <c r="AU231" s="491"/>
      <c r="AV231" s="491"/>
      <c r="AW231" s="491"/>
      <c r="AX231" s="491"/>
      <c r="AY231" s="967" t="s">
        <v>68</v>
      </c>
      <c r="AZ231" s="967"/>
      <c r="BA231" s="967"/>
      <c r="BB231" s="968"/>
      <c r="BC231" s="460"/>
      <c r="BD231" s="460"/>
      <c r="BE231" s="460"/>
      <c r="BF231" s="460"/>
      <c r="BG231" s="460"/>
      <c r="BH231" s="460"/>
      <c r="BI231" s="460"/>
      <c r="BJ231" s="460"/>
      <c r="BK231" s="460"/>
      <c r="BL231" s="460"/>
      <c r="BM231" s="460"/>
      <c r="BN231" s="460"/>
      <c r="BO231" s="460"/>
      <c r="BP231" s="460"/>
      <c r="BQ231" s="460"/>
      <c r="BR231" s="460"/>
      <c r="BS231" s="460"/>
      <c r="BT231" s="460"/>
      <c r="BU231" s="460"/>
      <c r="BV231" s="460"/>
      <c r="BW231" s="460"/>
      <c r="BX231" s="461"/>
      <c r="BY231" s="485"/>
      <c r="BZ231" s="486"/>
      <c r="CA231" s="486"/>
      <c r="CB231" s="487"/>
      <c r="CC231" s="485"/>
      <c r="CD231" s="486"/>
      <c r="CE231" s="486"/>
      <c r="CF231" s="493"/>
      <c r="CG231" s="459"/>
      <c r="CH231" s="460"/>
      <c r="CI231" s="460"/>
      <c r="CJ231" s="460"/>
      <c r="CK231" s="460"/>
      <c r="CL231" s="460"/>
      <c r="CM231" s="460"/>
      <c r="CN231" s="460"/>
      <c r="CO231" s="460"/>
      <c r="CP231" s="460"/>
      <c r="CQ231" s="460"/>
      <c r="CR231" s="460"/>
      <c r="CS231" s="460"/>
      <c r="CT231" s="460"/>
      <c r="CU231" s="460"/>
      <c r="CV231" s="460"/>
      <c r="CW231" s="460"/>
      <c r="CX231" s="460"/>
      <c r="CY231" s="460"/>
      <c r="CZ231" s="460"/>
      <c r="DA231" s="460"/>
      <c r="DB231" s="460"/>
      <c r="DC231" s="460"/>
      <c r="DD231" s="460"/>
      <c r="DE231" s="460"/>
      <c r="DF231" s="460"/>
      <c r="DG231" s="461"/>
      <c r="DH231" s="497"/>
      <c r="DI231" s="498"/>
      <c r="DJ231" s="498"/>
      <c r="DK231" s="498"/>
      <c r="DL231" s="499"/>
      <c r="DM231" s="734">
        <f t="shared" si="54"/>
        <v>0</v>
      </c>
      <c r="DN231" s="735"/>
      <c r="DO231" s="735"/>
      <c r="DP231" s="735"/>
      <c r="DQ231" s="192"/>
      <c r="DR231" s="193" t="s">
        <v>69</v>
      </c>
      <c r="DS231" s="457"/>
    </row>
    <row r="232" spans="3:126" ht="12" customHeight="1" thickBot="1">
      <c r="C232" s="581"/>
      <c r="D232" s="582"/>
      <c r="E232" s="386"/>
      <c r="F232" s="386"/>
      <c r="G232" s="386"/>
      <c r="H232" s="680" t="s">
        <v>70</v>
      </c>
      <c r="I232" s="825"/>
      <c r="J232" s="825"/>
      <c r="K232" s="825"/>
      <c r="L232" s="825"/>
      <c r="M232" s="825"/>
      <c r="N232" s="825"/>
      <c r="O232" s="825"/>
      <c r="P232" s="825"/>
      <c r="Q232" s="825"/>
      <c r="R232" s="825"/>
      <c r="S232" s="825"/>
      <c r="T232" s="825"/>
      <c r="U232" s="386"/>
      <c r="V232" s="386"/>
      <c r="W232" s="386"/>
      <c r="X232" s="386"/>
      <c r="Y232" s="386"/>
      <c r="Z232" s="756">
        <f>Z230+Z231+'２枚目'!Z179:AF179+'3枚目'!Z179:AF179+'4枚目'!Z179:AF179+'5枚目'!Z179:AF179</f>
        <v>0</v>
      </c>
      <c r="AA232" s="757"/>
      <c r="AB232" s="757"/>
      <c r="AC232" s="757"/>
      <c r="AD232" s="757"/>
      <c r="AE232" s="757"/>
      <c r="AF232" s="757"/>
      <c r="AG232" s="834" t="s">
        <v>68</v>
      </c>
      <c r="AH232" s="834"/>
      <c r="AI232" s="834"/>
      <c r="AJ232" s="835"/>
      <c r="AK232" s="396"/>
      <c r="AL232" s="397"/>
      <c r="AM232" s="397"/>
      <c r="AN232" s="397"/>
      <c r="AO232" s="397"/>
      <c r="AP232" s="397"/>
      <c r="AQ232" s="398"/>
      <c r="AR232" s="756">
        <f>AR230+AR231+'２枚目'!AR179:AX179+'3枚目'!AR179:AX179+'4枚目'!AR179:AX179+'5枚目'!AR179:AX179</f>
        <v>0</v>
      </c>
      <c r="AS232" s="757"/>
      <c r="AT232" s="757"/>
      <c r="AU232" s="757"/>
      <c r="AV232" s="757"/>
      <c r="AW232" s="757"/>
      <c r="AX232" s="757"/>
      <c r="AY232" s="194" t="s">
        <v>68</v>
      </c>
      <c r="AZ232" s="185"/>
      <c r="BA232" s="185"/>
      <c r="BB232" s="394"/>
      <c r="BC232" s="412"/>
      <c r="BD232" s="412"/>
      <c r="BE232" s="412"/>
      <c r="BF232" s="412"/>
      <c r="BG232" s="412"/>
      <c r="BH232" s="412"/>
      <c r="BI232" s="412"/>
      <c r="BJ232" s="413"/>
      <c r="BK232" s="413"/>
      <c r="BL232" s="413"/>
      <c r="BM232" s="413"/>
      <c r="BN232" s="413"/>
      <c r="BO232" s="413"/>
      <c r="BP232" s="413"/>
      <c r="BQ232" s="413"/>
      <c r="BR232" s="413"/>
      <c r="BS232" s="413"/>
      <c r="BT232" s="413"/>
      <c r="BU232" s="413"/>
      <c r="BV232" s="413"/>
      <c r="BW232" s="413"/>
      <c r="BX232" s="413"/>
      <c r="BY232" s="414"/>
      <c r="BZ232" s="413"/>
      <c r="CA232" s="413"/>
      <c r="CB232" s="415"/>
      <c r="CC232" s="413"/>
      <c r="CD232" s="413"/>
      <c r="CE232" s="413"/>
      <c r="CF232" s="416"/>
      <c r="CG232" s="417"/>
      <c r="CH232" s="413"/>
      <c r="CI232" s="413"/>
      <c r="CJ232" s="413"/>
      <c r="CK232" s="413"/>
      <c r="CL232" s="413"/>
      <c r="CM232" s="413"/>
      <c r="CN232" s="413"/>
      <c r="CO232" s="413"/>
      <c r="CP232" s="413"/>
      <c r="CQ232" s="413"/>
      <c r="CR232" s="413"/>
      <c r="CS232" s="413"/>
      <c r="CT232" s="413"/>
      <c r="CU232" s="413"/>
      <c r="CV232" s="413"/>
      <c r="CW232" s="413"/>
      <c r="CX232" s="413"/>
      <c r="CY232" s="413"/>
      <c r="CZ232" s="413"/>
      <c r="DA232" s="413"/>
      <c r="DB232" s="413"/>
      <c r="DC232" s="413"/>
      <c r="DD232" s="413"/>
      <c r="DE232" s="413"/>
      <c r="DF232" s="413"/>
      <c r="DG232" s="413"/>
      <c r="DH232" s="413"/>
      <c r="DI232" s="413"/>
      <c r="DJ232" s="413"/>
      <c r="DK232" s="413"/>
      <c r="DL232" s="416"/>
      <c r="DM232" s="963">
        <f t="shared" si="54"/>
        <v>0</v>
      </c>
      <c r="DN232" s="964"/>
      <c r="DO232" s="964"/>
      <c r="DP232" s="964"/>
      <c r="DQ232" s="194"/>
      <c r="DR232" s="195" t="s">
        <v>69</v>
      </c>
      <c r="DS232" s="457"/>
    </row>
    <row r="233" spans="3:126" ht="12" customHeight="1" thickTop="1">
      <c r="C233" s="581"/>
      <c r="D233" s="582"/>
      <c r="E233" s="826" t="s">
        <v>179</v>
      </c>
      <c r="F233" s="829"/>
      <c r="G233" s="829"/>
      <c r="H233" s="830"/>
      <c r="I233" s="836"/>
      <c r="J233" s="784"/>
      <c r="K233" s="784"/>
      <c r="L233" s="785"/>
      <c r="M233" s="814"/>
      <c r="N233" s="517"/>
      <c r="O233" s="517"/>
      <c r="P233" s="517"/>
      <c r="Q233" s="517"/>
      <c r="R233" s="517"/>
      <c r="S233" s="837"/>
      <c r="T233" s="836"/>
      <c r="U233" s="784"/>
      <c r="V233" s="784"/>
      <c r="W233" s="784"/>
      <c r="X233" s="784"/>
      <c r="Y233" s="785"/>
      <c r="Z233" s="815"/>
      <c r="AA233" s="816"/>
      <c r="AB233" s="816"/>
      <c r="AC233" s="816"/>
      <c r="AD233" s="816"/>
      <c r="AE233" s="816"/>
      <c r="AF233" s="816"/>
      <c r="AG233" s="812" t="s">
        <v>68</v>
      </c>
      <c r="AH233" s="812"/>
      <c r="AI233" s="812"/>
      <c r="AJ233" s="813"/>
      <c r="AK233" s="399"/>
      <c r="AL233" s="400"/>
      <c r="AM233" s="400"/>
      <c r="AN233" s="400"/>
      <c r="AO233" s="400"/>
      <c r="AP233" s="400"/>
      <c r="AQ233" s="401"/>
      <c r="AR233" s="815"/>
      <c r="AS233" s="816"/>
      <c r="AT233" s="816"/>
      <c r="AU233" s="816"/>
      <c r="AV233" s="816"/>
      <c r="AW233" s="816"/>
      <c r="AX233" s="816"/>
      <c r="AY233" s="812" t="s">
        <v>68</v>
      </c>
      <c r="AZ233" s="812"/>
      <c r="BA233" s="812"/>
      <c r="BB233" s="813"/>
      <c r="BC233" s="517"/>
      <c r="BD233" s="517"/>
      <c r="BE233" s="517"/>
      <c r="BF233" s="517"/>
      <c r="BG233" s="517"/>
      <c r="BH233" s="517"/>
      <c r="BI233" s="517"/>
      <c r="BJ233" s="517"/>
      <c r="BK233" s="517"/>
      <c r="BL233" s="517"/>
      <c r="BM233" s="517"/>
      <c r="BN233" s="517"/>
      <c r="BO233" s="517"/>
      <c r="BP233" s="517"/>
      <c r="BQ233" s="517"/>
      <c r="BR233" s="517"/>
      <c r="BS233" s="517"/>
      <c r="BT233" s="517"/>
      <c r="BU233" s="517"/>
      <c r="BV233" s="517"/>
      <c r="BW233" s="517"/>
      <c r="BX233" s="518"/>
      <c r="BY233" s="783"/>
      <c r="BZ233" s="784"/>
      <c r="CA233" s="784"/>
      <c r="CB233" s="842"/>
      <c r="CC233" s="783"/>
      <c r="CD233" s="784"/>
      <c r="CE233" s="784"/>
      <c r="CF233" s="785"/>
      <c r="CG233" s="814"/>
      <c r="CH233" s="517"/>
      <c r="CI233" s="517"/>
      <c r="CJ233" s="517"/>
      <c r="CK233" s="517"/>
      <c r="CL233" s="517"/>
      <c r="CM233" s="517"/>
      <c r="CN233" s="517"/>
      <c r="CO233" s="517"/>
      <c r="CP233" s="517"/>
      <c r="CQ233" s="517"/>
      <c r="CR233" s="517"/>
      <c r="CS233" s="517"/>
      <c r="CT233" s="517"/>
      <c r="CU233" s="517"/>
      <c r="CV233" s="517"/>
      <c r="CW233" s="517"/>
      <c r="CX233" s="517"/>
      <c r="CY233" s="517"/>
      <c r="CZ233" s="517"/>
      <c r="DA233" s="517"/>
      <c r="DB233" s="517"/>
      <c r="DC233" s="517"/>
      <c r="DD233" s="517"/>
      <c r="DE233" s="517"/>
      <c r="DF233" s="517"/>
      <c r="DG233" s="518"/>
      <c r="DH233" s="956"/>
      <c r="DI233" s="957"/>
      <c r="DJ233" s="957"/>
      <c r="DK233" s="957"/>
      <c r="DL233" s="958"/>
      <c r="DM233" s="965">
        <f t="shared" si="54"/>
        <v>0</v>
      </c>
      <c r="DN233" s="966"/>
      <c r="DO233" s="966"/>
      <c r="DP233" s="966"/>
      <c r="DQ233" s="189"/>
      <c r="DR233" s="190" t="s">
        <v>69</v>
      </c>
      <c r="DS233" s="457"/>
    </row>
    <row r="234" spans="3:126" ht="12" customHeight="1">
      <c r="C234" s="581"/>
      <c r="D234" s="582"/>
      <c r="E234" s="384"/>
      <c r="F234" s="384"/>
      <c r="G234" s="384"/>
      <c r="H234" s="383"/>
      <c r="I234" s="824"/>
      <c r="J234" s="486"/>
      <c r="K234" s="486"/>
      <c r="L234" s="493"/>
      <c r="M234" s="459"/>
      <c r="N234" s="460"/>
      <c r="O234" s="460"/>
      <c r="P234" s="460"/>
      <c r="Q234" s="460"/>
      <c r="R234" s="460"/>
      <c r="S234" s="749"/>
      <c r="T234" s="824"/>
      <c r="U234" s="486"/>
      <c r="V234" s="486"/>
      <c r="W234" s="486"/>
      <c r="X234" s="486"/>
      <c r="Y234" s="493"/>
      <c r="Z234" s="490"/>
      <c r="AA234" s="491"/>
      <c r="AB234" s="491"/>
      <c r="AC234" s="491"/>
      <c r="AD234" s="491"/>
      <c r="AE234" s="491"/>
      <c r="AF234" s="491"/>
      <c r="AG234" s="967" t="s">
        <v>68</v>
      </c>
      <c r="AH234" s="967"/>
      <c r="AI234" s="967"/>
      <c r="AJ234" s="968"/>
      <c r="AK234" s="402"/>
      <c r="AL234" s="403"/>
      <c r="AM234" s="403"/>
      <c r="AN234" s="403"/>
      <c r="AO234" s="403"/>
      <c r="AP234" s="403"/>
      <c r="AQ234" s="404"/>
      <c r="AR234" s="490"/>
      <c r="AS234" s="491"/>
      <c r="AT234" s="491"/>
      <c r="AU234" s="491"/>
      <c r="AV234" s="491"/>
      <c r="AW234" s="491"/>
      <c r="AX234" s="491"/>
      <c r="AY234" s="967" t="s">
        <v>68</v>
      </c>
      <c r="AZ234" s="967"/>
      <c r="BA234" s="967"/>
      <c r="BB234" s="968"/>
      <c r="BC234" s="460"/>
      <c r="BD234" s="460"/>
      <c r="BE234" s="460"/>
      <c r="BF234" s="460"/>
      <c r="BG234" s="460"/>
      <c r="BH234" s="460"/>
      <c r="BI234" s="460"/>
      <c r="BJ234" s="460"/>
      <c r="BK234" s="460"/>
      <c r="BL234" s="460"/>
      <c r="BM234" s="460"/>
      <c r="BN234" s="460"/>
      <c r="BO234" s="460"/>
      <c r="BP234" s="460"/>
      <c r="BQ234" s="460"/>
      <c r="BR234" s="460"/>
      <c r="BS234" s="460"/>
      <c r="BT234" s="460"/>
      <c r="BU234" s="460"/>
      <c r="BV234" s="460"/>
      <c r="BW234" s="460"/>
      <c r="BX234" s="461"/>
      <c r="BY234" s="485"/>
      <c r="BZ234" s="486"/>
      <c r="CA234" s="486"/>
      <c r="CB234" s="487"/>
      <c r="CC234" s="485"/>
      <c r="CD234" s="486"/>
      <c r="CE234" s="486"/>
      <c r="CF234" s="493"/>
      <c r="CG234" s="459"/>
      <c r="CH234" s="460"/>
      <c r="CI234" s="460"/>
      <c r="CJ234" s="460"/>
      <c r="CK234" s="460"/>
      <c r="CL234" s="460"/>
      <c r="CM234" s="460"/>
      <c r="CN234" s="460"/>
      <c r="CO234" s="460"/>
      <c r="CP234" s="460"/>
      <c r="CQ234" s="460"/>
      <c r="CR234" s="460"/>
      <c r="CS234" s="460"/>
      <c r="CT234" s="460"/>
      <c r="CU234" s="460"/>
      <c r="CV234" s="460"/>
      <c r="CW234" s="460"/>
      <c r="CX234" s="460"/>
      <c r="CY234" s="460"/>
      <c r="CZ234" s="460"/>
      <c r="DA234" s="460"/>
      <c r="DB234" s="460"/>
      <c r="DC234" s="460"/>
      <c r="DD234" s="460"/>
      <c r="DE234" s="460"/>
      <c r="DF234" s="460"/>
      <c r="DG234" s="461"/>
      <c r="DH234" s="497"/>
      <c r="DI234" s="498"/>
      <c r="DJ234" s="498"/>
      <c r="DK234" s="498"/>
      <c r="DL234" s="499"/>
      <c r="DM234" s="734">
        <f t="shared" si="54"/>
        <v>0</v>
      </c>
      <c r="DN234" s="735"/>
      <c r="DO234" s="735"/>
      <c r="DP234" s="735"/>
      <c r="DQ234" s="192"/>
      <c r="DR234" s="193" t="s">
        <v>69</v>
      </c>
      <c r="DS234" s="457"/>
    </row>
    <row r="235" spans="3:126" ht="12" customHeight="1" thickBot="1">
      <c r="C235" s="581"/>
      <c r="D235" s="582"/>
      <c r="E235" s="386"/>
      <c r="F235" s="386"/>
      <c r="G235" s="386"/>
      <c r="H235" s="680" t="s">
        <v>70</v>
      </c>
      <c r="I235" s="825"/>
      <c r="J235" s="825"/>
      <c r="K235" s="825"/>
      <c r="L235" s="825"/>
      <c r="M235" s="825"/>
      <c r="N235" s="825"/>
      <c r="O235" s="825"/>
      <c r="P235" s="825"/>
      <c r="Q235" s="825"/>
      <c r="R235" s="825"/>
      <c r="S235" s="825"/>
      <c r="T235" s="825"/>
      <c r="U235" s="386"/>
      <c r="V235" s="386"/>
      <c r="W235" s="386"/>
      <c r="X235" s="386"/>
      <c r="Y235" s="386"/>
      <c r="Z235" s="756">
        <f xml:space="preserve"> Z233+Z234+'２枚目'!Z182:AF182+'3枚目'!Z182:AF182+'4枚目'!Z182:AF182+'5枚目'!Z182:AF182</f>
        <v>0</v>
      </c>
      <c r="AA235" s="757"/>
      <c r="AB235" s="757"/>
      <c r="AC235" s="757"/>
      <c r="AD235" s="757"/>
      <c r="AE235" s="757"/>
      <c r="AF235" s="757"/>
      <c r="AG235" s="194" t="s">
        <v>68</v>
      </c>
      <c r="AH235" s="185"/>
      <c r="AI235" s="185"/>
      <c r="AJ235" s="185"/>
      <c r="AK235" s="396"/>
      <c r="AL235" s="397"/>
      <c r="AM235" s="397"/>
      <c r="AN235" s="397"/>
      <c r="AO235" s="397"/>
      <c r="AP235" s="397"/>
      <c r="AQ235" s="398"/>
      <c r="AR235" s="756">
        <f>AR233+AR234+'２枚目'!AR182:AX182+'3枚目'!AR182:AX182+'4枚目'!AR182:AX182+'5枚目'!AR182:AX182</f>
        <v>0</v>
      </c>
      <c r="AS235" s="757"/>
      <c r="AT235" s="757"/>
      <c r="AU235" s="757"/>
      <c r="AV235" s="757"/>
      <c r="AW235" s="757"/>
      <c r="AX235" s="757"/>
      <c r="AY235" s="194" t="s">
        <v>68</v>
      </c>
      <c r="AZ235" s="194"/>
      <c r="BA235" s="194"/>
      <c r="BB235" s="394"/>
      <c r="BC235" s="412"/>
      <c r="BD235" s="412"/>
      <c r="BE235" s="412"/>
      <c r="BF235" s="412"/>
      <c r="BG235" s="412"/>
      <c r="BH235" s="412"/>
      <c r="BI235" s="412"/>
      <c r="BJ235" s="413"/>
      <c r="BK235" s="413"/>
      <c r="BL235" s="413"/>
      <c r="BM235" s="413"/>
      <c r="BN235" s="413"/>
      <c r="BO235" s="413"/>
      <c r="BP235" s="413"/>
      <c r="BQ235" s="413"/>
      <c r="BR235" s="413"/>
      <c r="BS235" s="413"/>
      <c r="BT235" s="413"/>
      <c r="BU235" s="413"/>
      <c r="BV235" s="413"/>
      <c r="BW235" s="413"/>
      <c r="BX235" s="413"/>
      <c r="BY235" s="414"/>
      <c r="BZ235" s="413"/>
      <c r="CA235" s="413"/>
      <c r="CB235" s="415"/>
      <c r="CC235" s="413"/>
      <c r="CD235" s="413"/>
      <c r="CE235" s="413"/>
      <c r="CF235" s="416"/>
      <c r="CG235" s="417"/>
      <c r="CH235" s="413"/>
      <c r="CI235" s="413"/>
      <c r="CJ235" s="413"/>
      <c r="CK235" s="413"/>
      <c r="CL235" s="413"/>
      <c r="CM235" s="413"/>
      <c r="CN235" s="413"/>
      <c r="CO235" s="413"/>
      <c r="CP235" s="413"/>
      <c r="CQ235" s="413"/>
      <c r="CR235" s="413"/>
      <c r="CS235" s="413"/>
      <c r="CT235" s="413"/>
      <c r="CU235" s="413"/>
      <c r="CV235" s="413"/>
      <c r="CW235" s="413"/>
      <c r="CX235" s="413"/>
      <c r="CY235" s="413"/>
      <c r="CZ235" s="413"/>
      <c r="DA235" s="413"/>
      <c r="DB235" s="413"/>
      <c r="DC235" s="413"/>
      <c r="DD235" s="413"/>
      <c r="DE235" s="413"/>
      <c r="DF235" s="413"/>
      <c r="DG235" s="413"/>
      <c r="DH235" s="413"/>
      <c r="DI235" s="413"/>
      <c r="DJ235" s="413"/>
      <c r="DK235" s="413"/>
      <c r="DL235" s="416"/>
      <c r="DM235" s="963">
        <f t="shared" si="54"/>
        <v>0</v>
      </c>
      <c r="DN235" s="964"/>
      <c r="DO235" s="964"/>
      <c r="DP235" s="964"/>
      <c r="DQ235" s="194"/>
      <c r="DR235" s="195" t="s">
        <v>69</v>
      </c>
      <c r="DS235" s="457"/>
    </row>
    <row r="236" spans="3:126" ht="12" customHeight="1" thickTop="1">
      <c r="C236" s="581"/>
      <c r="D236" s="582"/>
      <c r="E236" s="821" t="s">
        <v>256</v>
      </c>
      <c r="F236" s="822"/>
      <c r="G236" s="822"/>
      <c r="H236" s="823"/>
      <c r="I236" s="814"/>
      <c r="J236" s="517"/>
      <c r="K236" s="517"/>
      <c r="L236" s="837"/>
      <c r="M236" s="814"/>
      <c r="N236" s="517"/>
      <c r="O236" s="517"/>
      <c r="P236" s="517"/>
      <c r="Q236" s="517"/>
      <c r="R236" s="517"/>
      <c r="S236" s="837"/>
      <c r="T236" s="814"/>
      <c r="U236" s="517"/>
      <c r="V236" s="517"/>
      <c r="W236" s="517"/>
      <c r="X236" s="517"/>
      <c r="Y236" s="837"/>
      <c r="Z236" s="815"/>
      <c r="AA236" s="816"/>
      <c r="AB236" s="816"/>
      <c r="AC236" s="816"/>
      <c r="AD236" s="816"/>
      <c r="AE236" s="816"/>
      <c r="AF236" s="816"/>
      <c r="AG236" s="812" t="s">
        <v>68</v>
      </c>
      <c r="AH236" s="812"/>
      <c r="AI236" s="812"/>
      <c r="AJ236" s="813"/>
      <c r="AK236" s="843"/>
      <c r="AL236" s="517"/>
      <c r="AM236" s="517"/>
      <c r="AN236" s="517"/>
      <c r="AO236" s="517"/>
      <c r="AP236" s="517"/>
      <c r="AQ236" s="837"/>
      <c r="AR236" s="815"/>
      <c r="AS236" s="816"/>
      <c r="AT236" s="816"/>
      <c r="AU236" s="816"/>
      <c r="AV236" s="816"/>
      <c r="AW236" s="816"/>
      <c r="AX236" s="816"/>
      <c r="AY236" s="812" t="s">
        <v>68</v>
      </c>
      <c r="AZ236" s="812"/>
      <c r="BA236" s="812"/>
      <c r="BB236" s="813"/>
      <c r="BC236" s="517"/>
      <c r="BD236" s="517"/>
      <c r="BE236" s="517"/>
      <c r="BF236" s="517"/>
      <c r="BG236" s="517"/>
      <c r="BH236" s="517"/>
      <c r="BI236" s="517"/>
      <c r="BJ236" s="517"/>
      <c r="BK236" s="517"/>
      <c r="BL236" s="517"/>
      <c r="BM236" s="517"/>
      <c r="BN236" s="517"/>
      <c r="BO236" s="517"/>
      <c r="BP236" s="517"/>
      <c r="BQ236" s="517"/>
      <c r="BR236" s="517"/>
      <c r="BS236" s="517"/>
      <c r="BT236" s="517"/>
      <c r="BU236" s="517"/>
      <c r="BV236" s="517"/>
      <c r="BW236" s="517"/>
      <c r="BX236" s="518"/>
      <c r="BY236" s="783"/>
      <c r="BZ236" s="784"/>
      <c r="CA236" s="784"/>
      <c r="CB236" s="842"/>
      <c r="CC236" s="783"/>
      <c r="CD236" s="784"/>
      <c r="CE236" s="784"/>
      <c r="CF236" s="785"/>
      <c r="CG236" s="814"/>
      <c r="CH236" s="517"/>
      <c r="CI236" s="517"/>
      <c r="CJ236" s="517"/>
      <c r="CK236" s="517"/>
      <c r="CL236" s="517"/>
      <c r="CM236" s="517"/>
      <c r="CN236" s="517"/>
      <c r="CO236" s="517"/>
      <c r="CP236" s="517"/>
      <c r="CQ236" s="517"/>
      <c r="CR236" s="517"/>
      <c r="CS236" s="517"/>
      <c r="CT236" s="517"/>
      <c r="CU236" s="517"/>
      <c r="CV236" s="517"/>
      <c r="CW236" s="517"/>
      <c r="CX236" s="517"/>
      <c r="CY236" s="517"/>
      <c r="CZ236" s="517"/>
      <c r="DA236" s="517"/>
      <c r="DB236" s="517"/>
      <c r="DC236" s="517"/>
      <c r="DD236" s="517"/>
      <c r="DE236" s="517"/>
      <c r="DF236" s="517"/>
      <c r="DG236" s="518"/>
      <c r="DH236" s="956"/>
      <c r="DI236" s="957"/>
      <c r="DJ236" s="957"/>
      <c r="DK236" s="957"/>
      <c r="DL236" s="958"/>
      <c r="DM236" s="959">
        <f t="shared" ref="DM236:DM238" si="55">IF(ISERROR(AR236*100/Z236),0)</f>
        <v>0</v>
      </c>
      <c r="DN236" s="960"/>
      <c r="DO236" s="960"/>
      <c r="DP236" s="960"/>
      <c r="DQ236" s="119"/>
      <c r="DR236" s="196" t="s">
        <v>69</v>
      </c>
      <c r="DS236" s="457"/>
      <c r="DT236" s="457"/>
      <c r="DU236" s="457"/>
      <c r="DV236" s="457"/>
    </row>
    <row r="237" spans="3:126" ht="12" customHeight="1">
      <c r="C237" s="581"/>
      <c r="D237" s="582"/>
      <c r="E237" s="646" t="s">
        <v>180</v>
      </c>
      <c r="F237" s="831"/>
      <c r="G237" s="831"/>
      <c r="H237" s="832"/>
      <c r="I237" s="459"/>
      <c r="J237" s="460"/>
      <c r="K237" s="460"/>
      <c r="L237" s="749"/>
      <c r="M237" s="459"/>
      <c r="N237" s="460"/>
      <c r="O237" s="460"/>
      <c r="P237" s="460"/>
      <c r="Q237" s="460"/>
      <c r="R237" s="460"/>
      <c r="S237" s="749"/>
      <c r="T237" s="459"/>
      <c r="U237" s="460"/>
      <c r="V237" s="460"/>
      <c r="W237" s="460"/>
      <c r="X237" s="460"/>
      <c r="Y237" s="749"/>
      <c r="Z237" s="490"/>
      <c r="AA237" s="491"/>
      <c r="AB237" s="491"/>
      <c r="AC237" s="491"/>
      <c r="AD237" s="491"/>
      <c r="AE237" s="491"/>
      <c r="AF237" s="491"/>
      <c r="AG237" s="967" t="s">
        <v>68</v>
      </c>
      <c r="AH237" s="967"/>
      <c r="AI237" s="967"/>
      <c r="AJ237" s="968"/>
      <c r="AK237" s="750"/>
      <c r="AL237" s="460"/>
      <c r="AM237" s="460"/>
      <c r="AN237" s="460"/>
      <c r="AO237" s="460"/>
      <c r="AP237" s="460"/>
      <c r="AQ237" s="749"/>
      <c r="AR237" s="490"/>
      <c r="AS237" s="491"/>
      <c r="AT237" s="491"/>
      <c r="AU237" s="491"/>
      <c r="AV237" s="491"/>
      <c r="AW237" s="491"/>
      <c r="AX237" s="491"/>
      <c r="AY237" s="967" t="s">
        <v>68</v>
      </c>
      <c r="AZ237" s="967"/>
      <c r="BA237" s="967"/>
      <c r="BB237" s="968"/>
      <c r="BC237" s="460"/>
      <c r="BD237" s="460"/>
      <c r="BE237" s="460"/>
      <c r="BF237" s="460"/>
      <c r="BG237" s="460"/>
      <c r="BH237" s="460"/>
      <c r="BI237" s="460"/>
      <c r="BJ237" s="460"/>
      <c r="BK237" s="460"/>
      <c r="BL237" s="460"/>
      <c r="BM237" s="460"/>
      <c r="BN237" s="460"/>
      <c r="BO237" s="460"/>
      <c r="BP237" s="460"/>
      <c r="BQ237" s="460"/>
      <c r="BR237" s="460"/>
      <c r="BS237" s="460"/>
      <c r="BT237" s="460"/>
      <c r="BU237" s="460"/>
      <c r="BV237" s="460"/>
      <c r="BW237" s="460"/>
      <c r="BX237" s="461"/>
      <c r="BY237" s="485"/>
      <c r="BZ237" s="486"/>
      <c r="CA237" s="486"/>
      <c r="CB237" s="487"/>
      <c r="CC237" s="485"/>
      <c r="CD237" s="486"/>
      <c r="CE237" s="486"/>
      <c r="CF237" s="493"/>
      <c r="CG237" s="459"/>
      <c r="CH237" s="460"/>
      <c r="CI237" s="460"/>
      <c r="CJ237" s="460"/>
      <c r="CK237" s="460"/>
      <c r="CL237" s="460"/>
      <c r="CM237" s="460"/>
      <c r="CN237" s="460"/>
      <c r="CO237" s="460"/>
      <c r="CP237" s="460"/>
      <c r="CQ237" s="460"/>
      <c r="CR237" s="460"/>
      <c r="CS237" s="460"/>
      <c r="CT237" s="460"/>
      <c r="CU237" s="460"/>
      <c r="CV237" s="460"/>
      <c r="CW237" s="460"/>
      <c r="CX237" s="460"/>
      <c r="CY237" s="460"/>
      <c r="CZ237" s="460"/>
      <c r="DA237" s="460"/>
      <c r="DB237" s="460"/>
      <c r="DC237" s="460"/>
      <c r="DD237" s="460"/>
      <c r="DE237" s="460"/>
      <c r="DF237" s="460"/>
      <c r="DG237" s="461"/>
      <c r="DH237" s="497"/>
      <c r="DI237" s="498"/>
      <c r="DJ237" s="498"/>
      <c r="DK237" s="498"/>
      <c r="DL237" s="499"/>
      <c r="DM237" s="961">
        <f t="shared" si="55"/>
        <v>0</v>
      </c>
      <c r="DN237" s="962"/>
      <c r="DO237" s="962"/>
      <c r="DP237" s="962"/>
      <c r="DQ237" s="192"/>
      <c r="DR237" s="193" t="s">
        <v>69</v>
      </c>
      <c r="DS237" s="457"/>
      <c r="DT237" s="457"/>
      <c r="DU237" s="457"/>
      <c r="DV237" s="457"/>
    </row>
    <row r="238" spans="3:126" ht="12" customHeight="1" thickBot="1">
      <c r="C238" s="819"/>
      <c r="D238" s="820"/>
      <c r="E238" s="197"/>
      <c r="F238" s="197"/>
      <c r="G238" s="197"/>
      <c r="H238" s="197"/>
      <c r="I238" s="833" t="s">
        <v>70</v>
      </c>
      <c r="J238" s="833"/>
      <c r="K238" s="833"/>
      <c r="L238" s="833"/>
      <c r="M238" s="833"/>
      <c r="N238" s="833"/>
      <c r="O238" s="833"/>
      <c r="P238" s="833"/>
      <c r="Q238" s="833"/>
      <c r="R238" s="833"/>
      <c r="S238" s="833"/>
      <c r="T238" s="198"/>
      <c r="U238" s="382"/>
      <c r="V238" s="382"/>
      <c r="W238" s="382"/>
      <c r="X238" s="382"/>
      <c r="Y238" s="382"/>
      <c r="Z238" s="758">
        <f>Z236+Z237+'２枚目'!Z185:AF185+'3枚目'!Z185:AF185+'4枚目'!Z185:AF185+'5枚目'!Z185:AF185</f>
        <v>0</v>
      </c>
      <c r="AA238" s="759"/>
      <c r="AB238" s="759"/>
      <c r="AC238" s="759"/>
      <c r="AD238" s="759"/>
      <c r="AE238" s="759"/>
      <c r="AF238" s="759"/>
      <c r="AG238" s="130" t="s">
        <v>68</v>
      </c>
      <c r="AH238" s="130"/>
      <c r="AI238" s="130"/>
      <c r="AJ238" s="130"/>
      <c r="AK238" s="199"/>
      <c r="AL238" s="200"/>
      <c r="AM238" s="200"/>
      <c r="AN238" s="200"/>
      <c r="AO238" s="200"/>
      <c r="AP238" s="200"/>
      <c r="AQ238" s="201"/>
      <c r="AR238" s="758">
        <f>AR236+AR237+'２枚目'!AR185:AX185+'3枚目'!AR185:AX185+'4枚目'!AR185:AX185+'5枚目'!AR185:AX185</f>
        <v>0</v>
      </c>
      <c r="AS238" s="759"/>
      <c r="AT238" s="759"/>
      <c r="AU238" s="759"/>
      <c r="AV238" s="759"/>
      <c r="AW238" s="759"/>
      <c r="AX238" s="759"/>
      <c r="AY238" s="202" t="s">
        <v>68</v>
      </c>
      <c r="AZ238" s="202"/>
      <c r="BA238" s="202"/>
      <c r="BB238" s="203"/>
      <c r="BC238" s="204"/>
      <c r="BD238" s="204"/>
      <c r="BE238" s="204"/>
      <c r="BF238" s="204"/>
      <c r="BG238" s="204"/>
      <c r="BH238" s="204"/>
      <c r="BI238" s="204"/>
      <c r="BJ238" s="205"/>
      <c r="BK238" s="205"/>
      <c r="BL238" s="205"/>
      <c r="BM238" s="205"/>
      <c r="BN238" s="205"/>
      <c r="BO238" s="205"/>
      <c r="BP238" s="205"/>
      <c r="BQ238" s="205"/>
      <c r="BR238" s="205"/>
      <c r="BS238" s="205"/>
      <c r="BT238" s="205"/>
      <c r="BU238" s="205"/>
      <c r="BV238" s="205"/>
      <c r="BW238" s="205"/>
      <c r="BX238" s="205"/>
      <c r="BY238" s="206"/>
      <c r="BZ238" s="207"/>
      <c r="CA238" s="207"/>
      <c r="CB238" s="208"/>
      <c r="CC238" s="207"/>
      <c r="CD238" s="207"/>
      <c r="CE238" s="207"/>
      <c r="CF238" s="209"/>
      <c r="CG238" s="210"/>
      <c r="CH238" s="205"/>
      <c r="CI238" s="205"/>
      <c r="CJ238" s="205"/>
      <c r="CK238" s="205"/>
      <c r="CL238" s="205"/>
      <c r="CM238" s="205"/>
      <c r="CN238" s="205"/>
      <c r="CO238" s="205"/>
      <c r="CP238" s="205"/>
      <c r="CQ238" s="205"/>
      <c r="CR238" s="205"/>
      <c r="CS238" s="205"/>
      <c r="CT238" s="205"/>
      <c r="CU238" s="205"/>
      <c r="CV238" s="205"/>
      <c r="CW238" s="205"/>
      <c r="CX238" s="205"/>
      <c r="CY238" s="205"/>
      <c r="CZ238" s="205"/>
      <c r="DA238" s="205"/>
      <c r="DB238" s="205"/>
      <c r="DC238" s="205"/>
      <c r="DD238" s="205"/>
      <c r="DE238" s="205"/>
      <c r="DF238" s="205"/>
      <c r="DG238" s="205"/>
      <c r="DH238" s="207"/>
      <c r="DI238" s="207"/>
      <c r="DJ238" s="207"/>
      <c r="DK238" s="207"/>
      <c r="DL238" s="209"/>
      <c r="DM238" s="741">
        <f t="shared" si="55"/>
        <v>0</v>
      </c>
      <c r="DN238" s="742"/>
      <c r="DO238" s="742"/>
      <c r="DP238" s="742"/>
      <c r="DQ238" s="202"/>
      <c r="DR238" s="211" t="s">
        <v>69</v>
      </c>
      <c r="DS238" s="457"/>
      <c r="DT238" s="457"/>
      <c r="DU238" s="457"/>
      <c r="DV238" s="457"/>
    </row>
    <row r="239" spans="3:126" ht="3" customHeight="1"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212"/>
      <c r="AA239" s="212"/>
      <c r="AB239" s="212"/>
      <c r="AC239" s="212"/>
      <c r="AD239" s="212"/>
      <c r="AE239" s="212"/>
      <c r="AF239" s="212"/>
      <c r="AG239" s="126"/>
      <c r="AH239" s="126"/>
      <c r="AI239" s="119"/>
      <c r="AJ239" s="119"/>
      <c r="AK239" s="119"/>
      <c r="AL239" s="119"/>
      <c r="AM239" s="119"/>
      <c r="AN239" s="119"/>
      <c r="AO239" s="119"/>
      <c r="AP239" s="119"/>
      <c r="AQ239" s="119"/>
      <c r="AR239" s="119"/>
      <c r="AS239" s="119"/>
      <c r="AT239" s="119"/>
      <c r="AU239" s="119"/>
      <c r="AV239" s="119"/>
      <c r="AW239" s="119"/>
      <c r="AX239" s="119"/>
      <c r="AY239" s="119"/>
      <c r="AZ239" s="119"/>
      <c r="BA239" s="119"/>
      <c r="BB239" s="119"/>
      <c r="BC239" s="119"/>
      <c r="BD239" s="119"/>
      <c r="BE239" s="119"/>
      <c r="BF239" s="119"/>
      <c r="BG239" s="119"/>
      <c r="BH239" s="119"/>
      <c r="BI239" s="119"/>
      <c r="BJ239" s="119"/>
      <c r="BK239" s="119"/>
      <c r="BL239" s="119"/>
      <c r="BM239" s="119"/>
      <c r="BN239" s="119"/>
      <c r="BO239" s="119"/>
      <c r="BP239" s="119"/>
      <c r="BQ239" s="119"/>
      <c r="BR239" s="119"/>
      <c r="BS239" s="119"/>
      <c r="BT239" s="119"/>
      <c r="BU239" s="119"/>
      <c r="BV239" s="119"/>
      <c r="BW239" s="119"/>
      <c r="BX239" s="119"/>
      <c r="BY239" s="119"/>
      <c r="BZ239" s="119"/>
      <c r="CA239" s="119"/>
      <c r="CB239" s="119"/>
      <c r="CC239" s="119"/>
      <c r="CD239" s="119"/>
      <c r="CE239" s="119"/>
      <c r="CF239" s="119"/>
      <c r="CG239" s="119"/>
      <c r="CH239" s="119"/>
      <c r="CI239" s="119"/>
      <c r="CJ239" s="119"/>
      <c r="CK239" s="119"/>
      <c r="CL239" s="119"/>
      <c r="CM239" s="119"/>
      <c r="CN239" s="119"/>
      <c r="CO239" s="119"/>
      <c r="CP239" s="119"/>
      <c r="CQ239" s="119"/>
      <c r="CR239" s="119"/>
      <c r="CS239" s="119"/>
      <c r="CT239" s="119"/>
      <c r="CU239" s="119"/>
      <c r="CV239" s="119"/>
      <c r="CW239" s="119"/>
      <c r="CX239" s="119"/>
      <c r="CY239" s="119"/>
      <c r="CZ239" s="119"/>
      <c r="DA239" s="119"/>
      <c r="DB239" s="119"/>
      <c r="DC239" s="126"/>
      <c r="DD239" s="126"/>
      <c r="DE239" s="126"/>
      <c r="DF239" s="126"/>
      <c r="DG239" s="126"/>
      <c r="DH239" s="126"/>
      <c r="DI239" s="126"/>
      <c r="DJ239" s="119"/>
      <c r="DK239" s="119"/>
      <c r="DL239" s="119"/>
      <c r="DM239" s="119"/>
      <c r="DN239" s="119"/>
      <c r="DO239" s="119"/>
      <c r="DP239" s="119"/>
      <c r="DQ239" s="119"/>
    </row>
    <row r="240" spans="3:126" ht="8.1" customHeight="1">
      <c r="C240" s="119" t="s">
        <v>78</v>
      </c>
      <c r="D240" s="119"/>
      <c r="E240" s="119"/>
      <c r="F240" s="119"/>
      <c r="G240" s="119"/>
      <c r="H240" s="119"/>
      <c r="I240" s="119"/>
      <c r="J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/>
      <c r="AP240" s="119" t="s">
        <v>63</v>
      </c>
      <c r="AQ240" s="119"/>
      <c r="AR240" s="119"/>
      <c r="AS240" s="119"/>
      <c r="AT240" s="119"/>
      <c r="AU240" s="119"/>
      <c r="AV240" s="119"/>
      <c r="AW240" s="119"/>
      <c r="AX240" s="119"/>
      <c r="AY240" s="119"/>
      <c r="AZ240" s="119"/>
      <c r="BA240" s="119"/>
      <c r="BC240" s="119"/>
      <c r="BD240" s="119"/>
      <c r="BE240" s="119"/>
      <c r="BI240" s="119" t="s">
        <v>345</v>
      </c>
      <c r="BJ240" s="119"/>
      <c r="BK240" s="119"/>
      <c r="BO240" s="119"/>
      <c r="BP240" s="119"/>
      <c r="BQ240" s="119"/>
      <c r="BR240" s="119"/>
      <c r="BS240" s="119"/>
      <c r="BT240" s="119"/>
      <c r="BU240" s="119"/>
      <c r="BV240" s="119"/>
      <c r="BW240" s="119"/>
      <c r="BX240" s="119"/>
      <c r="BY240" s="119"/>
      <c r="BZ240" s="119"/>
      <c r="CA240" s="119"/>
      <c r="CB240" s="119"/>
      <c r="CC240" s="119"/>
      <c r="CD240" s="119"/>
      <c r="CE240" s="119"/>
      <c r="CF240" s="119"/>
      <c r="CG240" s="119"/>
      <c r="CH240" s="119"/>
      <c r="CI240" s="119"/>
      <c r="CJ240" s="119"/>
      <c r="CP240" s="119"/>
      <c r="CS240" s="119" t="s">
        <v>346</v>
      </c>
      <c r="CT240" s="119"/>
      <c r="CU240" s="119"/>
      <c r="CV240" s="119"/>
      <c r="CW240" s="119"/>
      <c r="CX240" s="119"/>
      <c r="CY240" s="119"/>
      <c r="CZ240" s="119"/>
      <c r="DA240" s="119"/>
      <c r="DB240" s="119"/>
      <c r="DC240" s="119"/>
      <c r="DE240" s="119" t="s">
        <v>347</v>
      </c>
      <c r="DF240" s="119"/>
      <c r="DH240" s="119"/>
      <c r="DJ240" s="119"/>
      <c r="DK240" s="119"/>
      <c r="DL240" s="119"/>
      <c r="DM240" s="119"/>
      <c r="DN240" s="119"/>
      <c r="DO240" s="119"/>
    </row>
    <row r="241" spans="3:122" ht="9.6" customHeight="1">
      <c r="C241" s="156" t="s">
        <v>79</v>
      </c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62"/>
      <c r="AP241" s="214" t="s">
        <v>306</v>
      </c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8"/>
      <c r="BI241" s="156" t="s">
        <v>79</v>
      </c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  <c r="BT241" s="137"/>
      <c r="BU241" s="137"/>
      <c r="BV241" s="137"/>
      <c r="BW241" s="137"/>
      <c r="BX241" s="137"/>
      <c r="BY241" s="137"/>
      <c r="BZ241" s="137"/>
      <c r="CA241" s="137"/>
      <c r="CB241" s="137"/>
      <c r="CC241" s="137"/>
      <c r="CD241" s="137"/>
      <c r="CE241" s="137"/>
      <c r="CF241" s="137"/>
      <c r="CG241" s="137"/>
      <c r="CH241" s="137"/>
      <c r="CI241" s="137"/>
      <c r="CJ241" s="137"/>
      <c r="CK241" s="137"/>
      <c r="CL241" s="137"/>
      <c r="CM241" s="137"/>
      <c r="CN241" s="137"/>
      <c r="CO241" s="137"/>
      <c r="CP241" s="137"/>
      <c r="CQ241" s="138"/>
      <c r="CS241" s="156" t="s">
        <v>80</v>
      </c>
      <c r="CT241" s="137"/>
      <c r="CU241" s="137"/>
      <c r="CV241" s="137"/>
      <c r="CW241" s="137"/>
      <c r="CX241" s="137"/>
      <c r="CY241" s="137"/>
      <c r="CZ241" s="137"/>
      <c r="DA241" s="137"/>
      <c r="DB241" s="137"/>
      <c r="DC241" s="138"/>
      <c r="DE241" s="156" t="s">
        <v>105</v>
      </c>
      <c r="DF241" s="137"/>
      <c r="DG241" s="137"/>
      <c r="DH241" s="137"/>
      <c r="DI241" s="137"/>
      <c r="DJ241" s="137"/>
      <c r="DK241" s="137"/>
      <c r="DL241" s="137"/>
      <c r="DM241" s="137"/>
      <c r="DN241" s="137"/>
      <c r="DO241" s="137"/>
      <c r="DP241" s="138"/>
    </row>
    <row r="242" spans="3:122" ht="9.6" customHeight="1">
      <c r="C242" s="162"/>
      <c r="D242" s="119" t="s">
        <v>181</v>
      </c>
      <c r="E242" s="119"/>
      <c r="F242" s="119"/>
      <c r="G242" s="119"/>
      <c r="H242" s="119"/>
      <c r="I242" s="119"/>
      <c r="J242" s="119"/>
      <c r="K242" s="119"/>
      <c r="L242" s="119"/>
      <c r="N242" s="119"/>
      <c r="O242" s="119"/>
      <c r="P242" s="119"/>
      <c r="Q242" s="119"/>
      <c r="R242" s="119"/>
      <c r="V242" s="119" t="s">
        <v>182</v>
      </c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62"/>
      <c r="AP242" s="162"/>
      <c r="AQ242" s="119" t="s">
        <v>81</v>
      </c>
      <c r="AR242" s="119"/>
      <c r="AS242" s="119"/>
      <c r="AT242" s="119"/>
      <c r="AU242" s="119"/>
      <c r="AV242" s="119"/>
      <c r="AW242" s="119"/>
      <c r="AX242" s="119" t="s">
        <v>82</v>
      </c>
      <c r="AY242" s="119"/>
      <c r="AZ242" s="119"/>
      <c r="BA242" s="119"/>
      <c r="BB242" s="119"/>
      <c r="BC242" s="119"/>
      <c r="BD242" s="119"/>
      <c r="BE242" s="119"/>
      <c r="BF242" s="119"/>
      <c r="BG242" s="139"/>
      <c r="BI242" s="162"/>
      <c r="BJ242" s="119" t="s">
        <v>183</v>
      </c>
      <c r="BK242" s="119"/>
      <c r="BL242" s="119"/>
      <c r="BM242" s="119"/>
      <c r="BN242" s="119"/>
      <c r="BO242" s="119"/>
      <c r="BP242" s="119"/>
      <c r="BQ242" s="119"/>
      <c r="BR242" s="119"/>
      <c r="BS242" s="119"/>
      <c r="BT242" s="119"/>
      <c r="BU242" s="119"/>
      <c r="BV242" s="119"/>
      <c r="BW242" s="119"/>
      <c r="BX242" s="119"/>
      <c r="BY242" s="119"/>
      <c r="CA242" s="119" t="s">
        <v>184</v>
      </c>
      <c r="CB242" s="119"/>
      <c r="CC242" s="119"/>
      <c r="CD242" s="119"/>
      <c r="CE242" s="119"/>
      <c r="CF242" s="119"/>
      <c r="CG242" s="119"/>
      <c r="CH242" s="119"/>
      <c r="CI242" s="119"/>
      <c r="CJ242" s="119"/>
      <c r="CK242" s="119"/>
      <c r="CL242" s="119"/>
      <c r="CM242" s="119"/>
      <c r="CN242" s="119"/>
      <c r="CO242" s="119"/>
      <c r="CP242" s="119"/>
      <c r="CQ242" s="139"/>
      <c r="CS242" s="162"/>
      <c r="CT242" s="119" t="s">
        <v>83</v>
      </c>
      <c r="CU242" s="119"/>
      <c r="CV242" s="119"/>
      <c r="CW242" s="119"/>
      <c r="CX242" s="119"/>
      <c r="CY242" s="119"/>
      <c r="CZ242" s="119"/>
      <c r="DA242" s="119"/>
      <c r="DB242" s="119"/>
      <c r="DC242" s="139"/>
      <c r="DE242" s="162"/>
      <c r="DF242" s="119" t="s">
        <v>107</v>
      </c>
      <c r="DG242" s="119"/>
      <c r="DH242" s="119"/>
      <c r="DI242" s="119"/>
      <c r="DJ242" s="119"/>
      <c r="DK242" s="119"/>
      <c r="DL242" s="119"/>
      <c r="DM242" s="119"/>
      <c r="DN242" s="119"/>
      <c r="DO242" s="119"/>
      <c r="DP242" s="139"/>
    </row>
    <row r="243" spans="3:122" ht="9.6" customHeight="1">
      <c r="C243" s="162"/>
      <c r="D243" s="119" t="s">
        <v>185</v>
      </c>
      <c r="E243" s="119"/>
      <c r="F243" s="119"/>
      <c r="G243" s="119"/>
      <c r="H243" s="119"/>
      <c r="I243" s="119"/>
      <c r="J243" s="119"/>
      <c r="K243" s="119"/>
      <c r="L243" s="119"/>
      <c r="N243" s="119"/>
      <c r="O243" s="119"/>
      <c r="P243" s="119"/>
      <c r="Q243" s="119"/>
      <c r="R243" s="119"/>
      <c r="V243" s="119" t="s">
        <v>186</v>
      </c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62"/>
      <c r="AP243" s="162"/>
      <c r="AQ243" s="119" t="s">
        <v>84</v>
      </c>
      <c r="AR243" s="119"/>
      <c r="AS243" s="119"/>
      <c r="AT243" s="119"/>
      <c r="AU243" s="119"/>
      <c r="AV243" s="119"/>
      <c r="AW243" s="119"/>
      <c r="AX243" s="119" t="s">
        <v>85</v>
      </c>
      <c r="AY243" s="119"/>
      <c r="AZ243" s="119"/>
      <c r="BA243" s="119"/>
      <c r="BB243" s="119"/>
      <c r="BC243" s="119"/>
      <c r="BD243" s="119"/>
      <c r="BE243" s="119"/>
      <c r="BF243" s="119"/>
      <c r="BG243" s="139"/>
      <c r="BI243" s="162"/>
      <c r="BJ243" s="119" t="s">
        <v>187</v>
      </c>
      <c r="BK243" s="119"/>
      <c r="BL243" s="119"/>
      <c r="BM243" s="119"/>
      <c r="BN243" s="119"/>
      <c r="BO243" s="119"/>
      <c r="BP243" s="119"/>
      <c r="BQ243" s="119"/>
      <c r="BR243" s="119"/>
      <c r="BS243" s="119"/>
      <c r="BT243" s="119"/>
      <c r="BU243" s="119"/>
      <c r="BV243" s="119"/>
      <c r="BW243" s="119"/>
      <c r="BX243" s="119"/>
      <c r="BY243" s="119"/>
      <c r="CA243" s="215" t="s">
        <v>335</v>
      </c>
      <c r="CB243" s="119"/>
      <c r="CC243" s="119"/>
      <c r="CD243" s="119"/>
      <c r="CE243" s="119"/>
      <c r="CF243" s="119"/>
      <c r="CG243" s="119"/>
      <c r="CH243" s="119"/>
      <c r="CI243" s="119"/>
      <c r="CJ243" s="119"/>
      <c r="CK243" s="119"/>
      <c r="CL243" s="119"/>
      <c r="CM243" s="119"/>
      <c r="CN243" s="119"/>
      <c r="CO243" s="119"/>
      <c r="CP243" s="119"/>
      <c r="CQ243" s="216"/>
      <c r="CS243" s="162"/>
      <c r="CT243" s="119" t="s">
        <v>257</v>
      </c>
      <c r="CU243" s="119"/>
      <c r="CV243" s="119"/>
      <c r="CW243" s="119"/>
      <c r="CX243" s="119"/>
      <c r="CY243" s="119"/>
      <c r="CZ243" s="119"/>
      <c r="DA243" s="119"/>
      <c r="DB243" s="119"/>
      <c r="DC243" s="139"/>
      <c r="DE243" s="172"/>
      <c r="DF243" s="129" t="s">
        <v>109</v>
      </c>
      <c r="DG243" s="129"/>
      <c r="DH243" s="129"/>
      <c r="DI243" s="129"/>
      <c r="DJ243" s="129"/>
      <c r="DK243" s="129"/>
      <c r="DL243" s="129"/>
      <c r="DM243" s="129"/>
      <c r="DN243" s="129"/>
      <c r="DO243" s="129"/>
      <c r="DP243" s="167"/>
    </row>
    <row r="244" spans="3:122" ht="9.6" customHeight="1">
      <c r="C244" s="162"/>
      <c r="D244" s="215" t="s">
        <v>333</v>
      </c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V244" s="215" t="s">
        <v>326</v>
      </c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62"/>
      <c r="AP244" s="162"/>
      <c r="AQ244" s="119" t="s">
        <v>86</v>
      </c>
      <c r="AR244" s="119"/>
      <c r="AS244" s="119"/>
      <c r="AT244" s="119"/>
      <c r="AU244" s="119"/>
      <c r="AV244" s="119"/>
      <c r="AW244" s="119"/>
      <c r="AX244" s="119"/>
      <c r="AY244" s="119"/>
      <c r="AZ244" s="119"/>
      <c r="BA244" s="119"/>
      <c r="BB244" s="119"/>
      <c r="BC244" s="119"/>
      <c r="BD244" s="119"/>
      <c r="BE244" s="119"/>
      <c r="BF244" s="119"/>
      <c r="BG244" s="139"/>
      <c r="BI244" s="162"/>
      <c r="BJ244" s="215" t="s">
        <v>338</v>
      </c>
      <c r="BK244" s="119"/>
      <c r="BL244" s="119"/>
      <c r="BM244" s="119"/>
      <c r="BN244" s="119"/>
      <c r="BO244" s="119"/>
      <c r="BP244" s="119"/>
      <c r="BQ244" s="119"/>
      <c r="BR244" s="119"/>
      <c r="BS244" s="119"/>
      <c r="BT244" s="119"/>
      <c r="BU244" s="119"/>
      <c r="BV244" s="119"/>
      <c r="BW244" s="119"/>
      <c r="BX244" s="119"/>
      <c r="BY244" s="119"/>
      <c r="CA244" s="215" t="s">
        <v>339</v>
      </c>
      <c r="CB244" s="119"/>
      <c r="CC244" s="119"/>
      <c r="CD244" s="119"/>
      <c r="CE244" s="119"/>
      <c r="CF244" s="119"/>
      <c r="CG244" s="119"/>
      <c r="CH244" s="119"/>
      <c r="CI244" s="119"/>
      <c r="CJ244" s="119"/>
      <c r="CK244" s="119"/>
      <c r="CL244" s="119"/>
      <c r="CM244" s="119"/>
      <c r="CN244" s="119"/>
      <c r="CO244" s="119"/>
      <c r="CP244" s="119"/>
      <c r="CQ244" s="217"/>
      <c r="CS244" s="162"/>
      <c r="CT244" s="119" t="s">
        <v>258</v>
      </c>
      <c r="CU244" s="119"/>
      <c r="CV244" s="119"/>
      <c r="CW244" s="119"/>
      <c r="CX244" s="119"/>
      <c r="CY244" s="119"/>
      <c r="CZ244" s="119"/>
      <c r="DA244" s="119"/>
      <c r="DB244" s="119"/>
      <c r="DC244" s="139"/>
    </row>
    <row r="245" spans="3:122" ht="9.6" customHeight="1">
      <c r="C245" s="162"/>
      <c r="D245" s="215" t="s">
        <v>324</v>
      </c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V245" s="215" t="s">
        <v>328</v>
      </c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62"/>
      <c r="AP245" s="162" t="s">
        <v>88</v>
      </c>
      <c r="AQ245" s="119"/>
      <c r="AR245" s="119"/>
      <c r="AS245" s="119"/>
      <c r="AT245" s="119"/>
      <c r="AU245" s="119"/>
      <c r="AV245" s="119"/>
      <c r="AW245" s="119"/>
      <c r="AX245" s="119"/>
      <c r="AY245" s="119"/>
      <c r="AZ245" s="119"/>
      <c r="BA245" s="119"/>
      <c r="BB245" s="119"/>
      <c r="BC245" s="119"/>
      <c r="BD245" s="119"/>
      <c r="BE245" s="119"/>
      <c r="BF245" s="119"/>
      <c r="BG245" s="139"/>
      <c r="BI245" s="162"/>
      <c r="BJ245" s="215" t="s">
        <v>340</v>
      </c>
      <c r="BK245" s="119"/>
      <c r="BL245" s="119"/>
      <c r="BM245" s="119"/>
      <c r="BN245" s="119"/>
      <c r="BO245" s="119"/>
      <c r="BP245" s="119"/>
      <c r="BQ245" s="119"/>
      <c r="BR245" s="119"/>
      <c r="BS245" s="119"/>
      <c r="BT245" s="119"/>
      <c r="BU245" s="119"/>
      <c r="BV245" s="119"/>
      <c r="BX245" s="119"/>
      <c r="BY245" s="119"/>
      <c r="CA245" s="119" t="s">
        <v>196</v>
      </c>
      <c r="CB245" s="119"/>
      <c r="CC245" s="119"/>
      <c r="CD245" s="119"/>
      <c r="CE245" s="119"/>
      <c r="CF245" s="119"/>
      <c r="CG245" s="119"/>
      <c r="CH245" s="119"/>
      <c r="CI245" s="119"/>
      <c r="CJ245" s="119"/>
      <c r="CK245" s="119"/>
      <c r="CL245" s="119"/>
      <c r="CM245" s="119"/>
      <c r="CN245" s="119"/>
      <c r="CO245" s="119"/>
      <c r="CP245" s="119"/>
      <c r="CQ245" s="139"/>
      <c r="CS245" s="162"/>
      <c r="CT245" s="119" t="s">
        <v>89</v>
      </c>
      <c r="CU245" s="119"/>
      <c r="CV245" s="119"/>
      <c r="CW245" s="119"/>
      <c r="CX245" s="119"/>
      <c r="CY245" s="119"/>
      <c r="CZ245" s="119"/>
      <c r="DA245" s="119"/>
      <c r="DB245" s="119"/>
      <c r="DC245" s="139"/>
      <c r="DR245" s="119"/>
    </row>
    <row r="246" spans="3:122" ht="9.6" customHeight="1">
      <c r="C246" s="162"/>
      <c r="D246" s="215" t="s">
        <v>332</v>
      </c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V246" s="119" t="s">
        <v>327</v>
      </c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L246" s="119"/>
      <c r="AM246" s="119"/>
      <c r="AN246" s="119"/>
      <c r="AO246" s="162"/>
      <c r="AP246" s="162"/>
      <c r="AQ246" s="119" t="s">
        <v>90</v>
      </c>
      <c r="AR246" s="119"/>
      <c r="AS246" s="119"/>
      <c r="AT246" s="119"/>
      <c r="AU246" s="119"/>
      <c r="AV246" s="119"/>
      <c r="AW246" s="119" t="s">
        <v>91</v>
      </c>
      <c r="AX246" s="119"/>
      <c r="AY246" s="119"/>
      <c r="AZ246" s="119"/>
      <c r="BA246" s="119" t="s">
        <v>92</v>
      </c>
      <c r="BB246" s="119"/>
      <c r="BC246" s="119"/>
      <c r="BD246" s="119"/>
      <c r="BE246" s="119"/>
      <c r="BF246" s="119"/>
      <c r="BG246" s="139"/>
      <c r="BI246" s="162" t="s">
        <v>87</v>
      </c>
      <c r="BJ246" s="119"/>
      <c r="BK246" s="119"/>
      <c r="BL246" s="119"/>
      <c r="BM246" s="119"/>
      <c r="BN246" s="119"/>
      <c r="BO246" s="119"/>
      <c r="BP246" s="119"/>
      <c r="BQ246" s="119"/>
      <c r="BR246" s="119"/>
      <c r="BS246" s="119"/>
      <c r="BT246" s="119"/>
      <c r="BU246" s="119"/>
      <c r="BV246" s="119"/>
      <c r="BW246" s="119"/>
      <c r="BX246" s="119"/>
      <c r="BY246" s="119"/>
      <c r="BZ246" s="119"/>
      <c r="CA246" s="119"/>
      <c r="CB246" s="119"/>
      <c r="CC246" s="119"/>
      <c r="CD246" s="119"/>
      <c r="CE246" s="119"/>
      <c r="CF246" s="119"/>
      <c r="CG246" s="119"/>
      <c r="CH246" s="119"/>
      <c r="CI246" s="119"/>
      <c r="CJ246" s="119"/>
      <c r="CK246" s="119"/>
      <c r="CL246" s="119"/>
      <c r="CM246" s="119"/>
      <c r="CN246" s="119"/>
      <c r="CO246" s="119"/>
      <c r="CP246" s="119"/>
      <c r="CQ246" s="139"/>
      <c r="CS246" s="162"/>
      <c r="CT246" s="119" t="s">
        <v>259</v>
      </c>
      <c r="CU246" s="119"/>
      <c r="CV246" s="119"/>
      <c r="CW246" s="119"/>
      <c r="CX246" s="119"/>
      <c r="CY246" s="119"/>
      <c r="CZ246" s="119"/>
      <c r="DA246" s="119"/>
      <c r="DB246" s="119"/>
      <c r="DC246" s="139"/>
      <c r="DR246" s="119"/>
    </row>
    <row r="247" spans="3:122" ht="9.6" customHeight="1">
      <c r="C247" s="162" t="s">
        <v>87</v>
      </c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62"/>
      <c r="AP247" s="162"/>
      <c r="AQ247" s="119" t="s">
        <v>94</v>
      </c>
      <c r="AR247" s="119"/>
      <c r="AS247" s="119"/>
      <c r="AT247" s="119"/>
      <c r="AU247" s="119"/>
      <c r="AV247" s="119"/>
      <c r="AW247" s="119"/>
      <c r="AX247" s="119"/>
      <c r="AY247" s="119"/>
      <c r="AZ247" s="119"/>
      <c r="BA247" s="119"/>
      <c r="BB247" s="119"/>
      <c r="BC247" s="119"/>
      <c r="BD247" s="119"/>
      <c r="BE247" s="119"/>
      <c r="BF247" s="119"/>
      <c r="BG247" s="139"/>
      <c r="BI247" s="162"/>
      <c r="BJ247" s="119" t="s">
        <v>342</v>
      </c>
      <c r="BK247" s="119"/>
      <c r="BL247" s="119"/>
      <c r="BM247" s="119"/>
      <c r="BN247" s="119"/>
      <c r="BO247" s="119"/>
      <c r="BP247" s="119"/>
      <c r="BQ247" s="119"/>
      <c r="BR247" s="119"/>
      <c r="BS247" s="119"/>
      <c r="BT247" s="119"/>
      <c r="BU247" s="119"/>
      <c r="BV247" s="119"/>
      <c r="BX247" s="119"/>
      <c r="CA247" s="119" t="s">
        <v>343</v>
      </c>
      <c r="CB247" s="119"/>
      <c r="CC247" s="119"/>
      <c r="CD247" s="119"/>
      <c r="CE247" s="119"/>
      <c r="CF247" s="119"/>
      <c r="CG247" s="119"/>
      <c r="CH247" s="119"/>
      <c r="CI247" s="119"/>
      <c r="CJ247" s="119"/>
      <c r="CK247" s="119"/>
      <c r="CL247" s="119"/>
      <c r="CM247" s="119"/>
      <c r="CN247" s="119"/>
      <c r="CO247" s="119"/>
      <c r="CP247" s="119"/>
      <c r="CQ247" s="139"/>
      <c r="CS247" s="172"/>
      <c r="CT247" s="129" t="s">
        <v>43</v>
      </c>
      <c r="CU247" s="129"/>
      <c r="CV247" s="129"/>
      <c r="CW247" s="129"/>
      <c r="CX247" s="129"/>
      <c r="CY247" s="129"/>
      <c r="CZ247" s="129"/>
      <c r="DA247" s="129"/>
      <c r="DB247" s="129"/>
      <c r="DC247" s="167"/>
      <c r="DR247" s="119"/>
    </row>
    <row r="248" spans="3:122" ht="9.6" customHeight="1">
      <c r="C248" s="162"/>
      <c r="D248" s="119" t="s">
        <v>329</v>
      </c>
      <c r="E248" s="119"/>
      <c r="F248" s="119"/>
      <c r="G248" s="119"/>
      <c r="H248" s="119"/>
      <c r="I248" s="119"/>
      <c r="J248" s="119"/>
      <c r="K248" s="119"/>
      <c r="L248" s="119"/>
      <c r="M248" s="119"/>
      <c r="O248" s="119"/>
      <c r="P248" s="119"/>
      <c r="Q248" s="119"/>
      <c r="R248" s="119"/>
      <c r="U248" s="119"/>
      <c r="V248" s="119" t="s">
        <v>325</v>
      </c>
      <c r="W248" s="119"/>
      <c r="Z248" s="119"/>
      <c r="AA248" s="119"/>
      <c r="AC248" s="119"/>
      <c r="AD248" s="119"/>
      <c r="AE248" s="119"/>
      <c r="AF248" s="119"/>
      <c r="AG248" s="119"/>
      <c r="AH248" s="119"/>
      <c r="AI248" s="119"/>
      <c r="AJ248" s="119"/>
      <c r="AL248" s="119"/>
      <c r="AM248" s="119"/>
      <c r="AN248" s="119"/>
      <c r="AO248" s="162"/>
      <c r="AP248" s="162"/>
      <c r="AQ248" s="119" t="s">
        <v>97</v>
      </c>
      <c r="AR248" s="119"/>
      <c r="AS248" s="119"/>
      <c r="AT248" s="119"/>
      <c r="AU248" s="119"/>
      <c r="AV248" s="119"/>
      <c r="AW248" s="119"/>
      <c r="AX248" s="119"/>
      <c r="AY248" s="119"/>
      <c r="AZ248" s="119"/>
      <c r="BA248" s="119" t="s">
        <v>98</v>
      </c>
      <c r="BB248" s="119"/>
      <c r="BC248" s="119"/>
      <c r="BD248" s="119"/>
      <c r="BE248" s="119"/>
      <c r="BF248" s="119"/>
      <c r="BG248" s="139"/>
      <c r="BI248" s="162"/>
      <c r="BJ248" s="119" t="s">
        <v>341</v>
      </c>
      <c r="BK248" s="119"/>
      <c r="BL248" s="119"/>
      <c r="BM248" s="119"/>
      <c r="BN248" s="119"/>
      <c r="BO248" s="119"/>
      <c r="BP248" s="119"/>
      <c r="BQ248" s="119"/>
      <c r="BR248" s="119"/>
      <c r="BS248" s="119"/>
      <c r="BT248" s="119"/>
      <c r="BU248" s="119"/>
      <c r="BV248" s="119"/>
      <c r="BX248" s="119"/>
      <c r="BZ248" s="119"/>
      <c r="CA248" s="119" t="s">
        <v>344</v>
      </c>
      <c r="CB248" s="119"/>
      <c r="CC248" s="119"/>
      <c r="CD248" s="119"/>
      <c r="CE248" s="119"/>
      <c r="CF248" s="119"/>
      <c r="CG248" s="119"/>
      <c r="CH248" s="119"/>
      <c r="CI248" s="119"/>
      <c r="CJ248" s="119"/>
      <c r="CK248" s="119"/>
      <c r="CL248" s="119"/>
      <c r="CM248" s="119"/>
      <c r="CN248" s="119"/>
      <c r="CO248" s="119"/>
      <c r="CP248" s="119"/>
      <c r="CQ248" s="139"/>
      <c r="CX248" s="137"/>
      <c r="CY248" s="137"/>
      <c r="CZ248" s="137"/>
      <c r="DR248" s="119"/>
    </row>
    <row r="249" spans="3:122" ht="9.6" customHeight="1">
      <c r="C249" s="162"/>
      <c r="D249" s="119" t="s">
        <v>330</v>
      </c>
      <c r="E249" s="119"/>
      <c r="F249" s="119"/>
      <c r="G249" s="119"/>
      <c r="H249" s="119"/>
      <c r="I249" s="119"/>
      <c r="J249" s="119"/>
      <c r="K249" s="119"/>
      <c r="L249" s="119"/>
      <c r="M249" s="119"/>
      <c r="O249" s="119"/>
      <c r="P249" s="119"/>
      <c r="Q249" s="119"/>
      <c r="R249" s="119"/>
      <c r="U249" s="119"/>
      <c r="V249" s="119" t="s">
        <v>334</v>
      </c>
      <c r="W249" s="119"/>
      <c r="Z249" s="119"/>
      <c r="AA249" s="119"/>
      <c r="AC249" s="119"/>
      <c r="AD249" s="119"/>
      <c r="AE249" s="119"/>
      <c r="AF249" s="119"/>
      <c r="AG249" s="119"/>
      <c r="AH249" s="119"/>
      <c r="AI249" s="119"/>
      <c r="AJ249" s="119"/>
      <c r="AM249" s="119"/>
      <c r="AN249" s="119"/>
      <c r="AO249" s="162"/>
      <c r="AP249" s="162"/>
      <c r="AQ249" s="119" t="s">
        <v>101</v>
      </c>
      <c r="AR249" s="119"/>
      <c r="AS249" s="119"/>
      <c r="AT249" s="119"/>
      <c r="AU249" s="119"/>
      <c r="AV249" s="119"/>
      <c r="AW249" s="119"/>
      <c r="AX249" s="119"/>
      <c r="AY249" s="119"/>
      <c r="AZ249" s="119"/>
      <c r="BA249" s="119"/>
      <c r="BB249" s="119"/>
      <c r="BC249" s="119"/>
      <c r="BD249" s="119"/>
      <c r="BE249" s="119"/>
      <c r="BF249" s="119"/>
      <c r="BG249" s="139"/>
      <c r="BI249" s="162" t="s">
        <v>93</v>
      </c>
      <c r="BJ249" s="119"/>
      <c r="BK249" s="119"/>
      <c r="BL249" s="119"/>
      <c r="BM249" s="119"/>
      <c r="BN249" s="119"/>
      <c r="BO249" s="119"/>
      <c r="BP249" s="119"/>
      <c r="BQ249" s="119"/>
      <c r="BR249" s="119"/>
      <c r="BS249" s="119"/>
      <c r="BT249" s="119"/>
      <c r="BU249" s="119"/>
      <c r="BV249" s="119"/>
      <c r="BW249" s="119"/>
      <c r="BX249" s="119"/>
      <c r="BY249" s="119"/>
      <c r="BZ249" s="119"/>
      <c r="CA249" s="119"/>
      <c r="CB249" s="119"/>
      <c r="CC249" s="119"/>
      <c r="CD249" s="119"/>
      <c r="CE249" s="119"/>
      <c r="CF249" s="119"/>
      <c r="CG249" s="119"/>
      <c r="CH249" s="119"/>
      <c r="CI249" s="119"/>
      <c r="CJ249" s="119"/>
      <c r="CK249" s="119"/>
      <c r="CL249" s="119"/>
      <c r="CM249" s="119"/>
      <c r="CN249" s="119"/>
      <c r="CO249" s="119"/>
      <c r="CP249" s="119"/>
      <c r="CQ249" s="139"/>
      <c r="CS249" s="119"/>
      <c r="CT249" s="119"/>
      <c r="CU249" s="119"/>
      <c r="CV249" s="119"/>
      <c r="CW249" s="119"/>
      <c r="CX249" s="119"/>
      <c r="CY249" s="119"/>
      <c r="CZ249" s="119"/>
      <c r="DA249" s="119"/>
      <c r="DB249" s="119"/>
      <c r="DC249" s="119"/>
      <c r="DR249" s="119"/>
    </row>
    <row r="250" spans="3:122" ht="9.6" customHeight="1">
      <c r="C250" s="162"/>
      <c r="D250" s="119" t="s">
        <v>331</v>
      </c>
      <c r="E250" s="119"/>
      <c r="F250" s="119"/>
      <c r="G250" s="119"/>
      <c r="H250" s="119"/>
      <c r="I250" s="119"/>
      <c r="J250" s="119"/>
      <c r="K250" s="119"/>
      <c r="L250" s="119"/>
      <c r="M250" s="119"/>
      <c r="O250" s="119"/>
      <c r="P250" s="119"/>
      <c r="Q250" s="119"/>
      <c r="R250" s="119"/>
      <c r="U250" s="119"/>
      <c r="V250" s="119"/>
      <c r="W250" s="119"/>
      <c r="Z250" s="119"/>
      <c r="AA250" s="119"/>
      <c r="AC250" s="119"/>
      <c r="AD250" s="119"/>
      <c r="AE250" s="119"/>
      <c r="AF250" s="119"/>
      <c r="AG250" s="119"/>
      <c r="AH250" s="119"/>
      <c r="AI250" s="119"/>
      <c r="AJ250" s="119"/>
      <c r="AL250" s="119"/>
      <c r="AM250" s="119"/>
      <c r="AN250" s="119"/>
      <c r="AO250" s="162"/>
      <c r="AP250" s="162"/>
      <c r="AQ250" s="119" t="s">
        <v>14178</v>
      </c>
      <c r="AR250" s="119"/>
      <c r="AS250" s="119"/>
      <c r="AT250" s="119"/>
      <c r="AU250" s="119"/>
      <c r="AV250" s="119"/>
      <c r="AW250" s="119"/>
      <c r="AX250" s="119"/>
      <c r="AY250" s="119"/>
      <c r="AZ250" s="119"/>
      <c r="BA250" s="119"/>
      <c r="BB250" s="119"/>
      <c r="BC250" s="119"/>
      <c r="BD250" s="119"/>
      <c r="BE250" s="119"/>
      <c r="BF250" s="119"/>
      <c r="BG250" s="139"/>
      <c r="BI250" s="162"/>
      <c r="BJ250" s="119" t="s">
        <v>99</v>
      </c>
      <c r="BK250" s="119"/>
      <c r="BL250" s="119"/>
      <c r="BM250" s="119"/>
      <c r="BN250" s="119"/>
      <c r="BO250" s="119"/>
      <c r="BP250" s="119"/>
      <c r="BQ250" s="119"/>
      <c r="BR250" s="119"/>
      <c r="BS250" s="119"/>
      <c r="BT250" s="119"/>
      <c r="BU250" s="119"/>
      <c r="BV250" s="119" t="s">
        <v>100</v>
      </c>
      <c r="BW250" s="119"/>
      <c r="BX250" s="119"/>
      <c r="BY250" s="119"/>
      <c r="BZ250" s="119"/>
      <c r="CA250" s="119"/>
      <c r="CB250" s="119"/>
      <c r="CC250" s="119"/>
      <c r="CD250" s="119"/>
      <c r="CE250" s="119"/>
      <c r="CF250" s="119"/>
      <c r="CG250" s="119"/>
      <c r="CH250" s="119"/>
      <c r="CI250" s="119"/>
      <c r="CJ250" s="119"/>
      <c r="CK250" s="119"/>
      <c r="CL250" s="119"/>
      <c r="CM250" s="119"/>
      <c r="CN250" s="119"/>
      <c r="CO250" s="119"/>
      <c r="CP250" s="119"/>
      <c r="CQ250" s="139"/>
      <c r="CX250" s="119"/>
      <c r="CY250" s="119"/>
      <c r="CZ250" s="119"/>
      <c r="DA250" s="119"/>
      <c r="DB250" s="119"/>
      <c r="DR250" s="119"/>
    </row>
    <row r="251" spans="3:122" ht="9.6" customHeight="1">
      <c r="C251" s="162" t="s">
        <v>93</v>
      </c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62"/>
      <c r="AP251" s="162" t="s">
        <v>104</v>
      </c>
      <c r="AQ251" s="119"/>
      <c r="AR251" s="119"/>
      <c r="AS251" s="119"/>
      <c r="AT251" s="119"/>
      <c r="AU251" s="119"/>
      <c r="AV251" s="119"/>
      <c r="AW251" s="119"/>
      <c r="AX251" s="119"/>
      <c r="AY251" s="119"/>
      <c r="AZ251" s="119"/>
      <c r="BA251" s="119"/>
      <c r="BB251" s="119"/>
      <c r="BC251" s="119"/>
      <c r="BD251" s="119"/>
      <c r="BE251" s="119"/>
      <c r="BF251" s="119"/>
      <c r="BG251" s="139"/>
      <c r="BI251" s="218" t="s">
        <v>306</v>
      </c>
      <c r="BJ251" s="119"/>
      <c r="BK251" s="119"/>
      <c r="BL251" s="119"/>
      <c r="BM251" s="119"/>
      <c r="BN251" s="119"/>
      <c r="BO251" s="119"/>
      <c r="BP251" s="119"/>
      <c r="BQ251" s="119"/>
      <c r="BR251" s="119"/>
      <c r="BS251" s="119"/>
      <c r="BT251" s="119"/>
      <c r="BU251" s="119"/>
      <c r="BV251" s="119"/>
      <c r="BW251" s="119"/>
      <c r="BX251" s="119"/>
      <c r="BY251" s="119"/>
      <c r="BZ251" s="119"/>
      <c r="CA251" s="119"/>
      <c r="CB251" s="119"/>
      <c r="CC251" s="119"/>
      <c r="CD251" s="119"/>
      <c r="CE251" s="119"/>
      <c r="CF251" s="119"/>
      <c r="CG251" s="119"/>
      <c r="CH251" s="119"/>
      <c r="CI251" s="119"/>
      <c r="CJ251" s="119"/>
      <c r="CK251" s="119"/>
      <c r="CL251" s="119"/>
      <c r="CM251" s="119"/>
      <c r="CN251" s="119"/>
      <c r="CO251" s="119"/>
      <c r="CP251" s="119"/>
      <c r="CQ251" s="139"/>
      <c r="CX251" s="119"/>
      <c r="CY251" s="119"/>
      <c r="CZ251" s="119"/>
      <c r="DR251" s="119"/>
    </row>
    <row r="252" spans="3:122" ht="9.6" customHeight="1">
      <c r="C252" s="162"/>
      <c r="D252" s="119" t="s">
        <v>95</v>
      </c>
      <c r="E252" s="119"/>
      <c r="F252" s="119"/>
      <c r="G252" s="119"/>
      <c r="H252" s="119"/>
      <c r="I252" s="119"/>
      <c r="J252" s="119"/>
      <c r="K252" s="119"/>
      <c r="L252" s="119"/>
      <c r="M252" s="119"/>
      <c r="N252" s="119" t="s">
        <v>96</v>
      </c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62"/>
      <c r="AP252" s="162"/>
      <c r="AQ252" s="119" t="s">
        <v>106</v>
      </c>
      <c r="AR252" s="119"/>
      <c r="AS252" s="119"/>
      <c r="AT252" s="119"/>
      <c r="AU252" s="119"/>
      <c r="AV252" s="119"/>
      <c r="AW252" s="119"/>
      <c r="AX252" s="119"/>
      <c r="AY252" s="119"/>
      <c r="AZ252" s="119"/>
      <c r="BA252" s="119"/>
      <c r="BB252" s="119"/>
      <c r="BC252" s="119"/>
      <c r="BD252" s="119"/>
      <c r="BE252" s="119"/>
      <c r="BF252" s="119"/>
      <c r="BG252" s="139"/>
      <c r="BI252" s="162"/>
      <c r="BJ252" s="119" t="s">
        <v>188</v>
      </c>
      <c r="BK252" s="119"/>
      <c r="BL252" s="119"/>
      <c r="BM252" s="119"/>
      <c r="BN252" s="119"/>
      <c r="BO252" s="119"/>
      <c r="BP252" s="119"/>
      <c r="BQ252" s="119"/>
      <c r="BR252" s="119"/>
      <c r="BS252" s="119"/>
      <c r="BT252" s="119"/>
      <c r="BU252" s="119"/>
      <c r="BV252" s="119" t="s">
        <v>189</v>
      </c>
      <c r="BW252" s="119"/>
      <c r="BX252" s="119"/>
      <c r="BZ252" s="119"/>
      <c r="CA252" s="119"/>
      <c r="CB252" s="119"/>
      <c r="CC252" s="119"/>
      <c r="CD252" s="119"/>
      <c r="CE252" s="119"/>
      <c r="CF252" s="119" t="s">
        <v>190</v>
      </c>
      <c r="CH252" s="119"/>
      <c r="CI252" s="119"/>
      <c r="CJ252" s="119"/>
      <c r="CK252" s="119"/>
      <c r="CL252" s="119"/>
      <c r="CM252" s="119"/>
      <c r="CN252" s="119"/>
      <c r="CO252" s="119"/>
      <c r="CP252" s="119"/>
      <c r="CQ252" s="219"/>
      <c r="DR252" s="119"/>
    </row>
    <row r="253" spans="3:122" ht="9.6" customHeight="1">
      <c r="C253" s="218" t="s">
        <v>306</v>
      </c>
      <c r="D253" s="220"/>
      <c r="E253" s="220"/>
      <c r="F253" s="220"/>
      <c r="G253" s="220"/>
      <c r="H253" s="220"/>
      <c r="I253" s="220"/>
      <c r="J253" s="220"/>
      <c r="K253" s="220"/>
      <c r="L253" s="220"/>
      <c r="M253" s="220"/>
      <c r="N253" s="220"/>
      <c r="O253" s="220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62"/>
      <c r="AP253" s="162"/>
      <c r="AQ253" s="119" t="s">
        <v>108</v>
      </c>
      <c r="AR253" s="119"/>
      <c r="AS253" s="119"/>
      <c r="AT253" s="119"/>
      <c r="AU253" s="119"/>
      <c r="AV253" s="119"/>
      <c r="AW253" s="119"/>
      <c r="AX253" s="119"/>
      <c r="AY253" s="119"/>
      <c r="AZ253" s="119"/>
      <c r="BA253" s="119"/>
      <c r="BB253" s="119"/>
      <c r="BC253" s="119"/>
      <c r="BD253" s="119"/>
      <c r="BE253" s="119"/>
      <c r="BF253" s="119"/>
      <c r="BG253" s="139"/>
      <c r="BI253" s="162"/>
      <c r="BJ253" s="119" t="s">
        <v>193</v>
      </c>
      <c r="BK253" s="119"/>
      <c r="BL253" s="119"/>
      <c r="BM253" s="119"/>
      <c r="BN253" s="119"/>
      <c r="BO253" s="119"/>
      <c r="BP253" s="119"/>
      <c r="BQ253" s="119"/>
      <c r="BR253" s="119"/>
      <c r="BS253" s="119"/>
      <c r="BT253" s="119"/>
      <c r="BU253" s="119"/>
      <c r="BV253" s="119" t="s">
        <v>194</v>
      </c>
      <c r="BW253" s="119"/>
      <c r="BX253" s="119"/>
      <c r="BZ253" s="119"/>
      <c r="CA253" s="119"/>
      <c r="CB253" s="119"/>
      <c r="CC253" s="119"/>
      <c r="CD253" s="119"/>
      <c r="CE253" s="119"/>
      <c r="CF253" s="119" t="s">
        <v>195</v>
      </c>
      <c r="CH253" s="119"/>
      <c r="CI253" s="119"/>
      <c r="CJ253" s="119"/>
      <c r="CK253" s="119"/>
      <c r="CL253" s="119"/>
      <c r="CM253" s="119"/>
      <c r="CN253" s="119"/>
      <c r="CO253" s="119"/>
      <c r="CP253" s="119"/>
      <c r="CQ253" s="219"/>
      <c r="DR253" s="119"/>
    </row>
    <row r="254" spans="3:122" ht="9.6" customHeight="1">
      <c r="C254" s="162"/>
      <c r="D254" s="119" t="s">
        <v>102</v>
      </c>
      <c r="E254" s="119"/>
      <c r="F254" s="119"/>
      <c r="G254" s="119"/>
      <c r="H254" s="119"/>
      <c r="I254" s="119"/>
      <c r="J254" s="119"/>
      <c r="K254" s="119"/>
      <c r="L254" s="119"/>
      <c r="M254" s="119" t="s">
        <v>260</v>
      </c>
      <c r="N254" s="119"/>
      <c r="S254" s="119"/>
      <c r="T254" s="119"/>
      <c r="U254" s="119"/>
      <c r="W254" s="119"/>
      <c r="X254" s="119" t="s">
        <v>103</v>
      </c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62"/>
      <c r="AP254" s="162"/>
      <c r="AQ254" s="119" t="s">
        <v>113</v>
      </c>
      <c r="AR254" s="119"/>
      <c r="AS254" s="119"/>
      <c r="AT254" s="119"/>
      <c r="AU254" s="119"/>
      <c r="AV254" s="119"/>
      <c r="AW254" s="119"/>
      <c r="AX254" s="119"/>
      <c r="AY254" s="119"/>
      <c r="AZ254" s="119"/>
      <c r="BA254" s="119"/>
      <c r="BB254" s="119"/>
      <c r="BC254" s="119"/>
      <c r="BD254" s="119"/>
      <c r="BE254" s="119"/>
      <c r="BF254" s="119"/>
      <c r="BG254" s="139"/>
      <c r="BI254" s="162"/>
      <c r="BJ254" s="119" t="s">
        <v>197</v>
      </c>
      <c r="BK254" s="119"/>
      <c r="BL254" s="119"/>
      <c r="BM254" s="119"/>
      <c r="BN254" s="119"/>
      <c r="BO254" s="119"/>
      <c r="BP254" s="119"/>
      <c r="BQ254" s="119"/>
      <c r="BR254" s="119"/>
      <c r="BS254" s="119"/>
      <c r="BT254" s="119"/>
      <c r="BU254" s="119"/>
      <c r="BV254" s="119"/>
      <c r="BW254" s="119"/>
      <c r="BX254" s="119"/>
      <c r="BZ254" s="119"/>
      <c r="CA254" s="119"/>
      <c r="CB254" s="119"/>
      <c r="CC254" s="119"/>
      <c r="CD254" s="119"/>
      <c r="CE254" s="119"/>
      <c r="CF254" s="119" t="s">
        <v>196</v>
      </c>
      <c r="CG254" s="119"/>
      <c r="CH254" s="119"/>
      <c r="CI254" s="119"/>
      <c r="CJ254" s="119"/>
      <c r="CK254" s="119"/>
      <c r="CL254" s="119"/>
      <c r="CM254" s="119"/>
      <c r="CN254" s="119"/>
      <c r="CO254" s="119"/>
      <c r="CP254" s="119"/>
      <c r="CQ254" s="219"/>
    </row>
    <row r="255" spans="3:122" ht="9.6" customHeight="1">
      <c r="C255" s="162"/>
      <c r="D255" s="119" t="s">
        <v>191</v>
      </c>
      <c r="E255" s="119"/>
      <c r="F255" s="119"/>
      <c r="G255" s="119"/>
      <c r="H255" s="119"/>
      <c r="I255" s="119"/>
      <c r="J255" s="119"/>
      <c r="K255" s="119"/>
      <c r="L255" s="119"/>
      <c r="M255" s="119" t="s">
        <v>192</v>
      </c>
      <c r="N255" s="119"/>
      <c r="S255" s="119"/>
      <c r="T255" s="119"/>
      <c r="U255" s="119"/>
      <c r="W255" s="119"/>
      <c r="X255" s="119" t="s">
        <v>261</v>
      </c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62"/>
      <c r="AP255" s="162"/>
      <c r="AQ255" s="119" t="s">
        <v>14179</v>
      </c>
      <c r="AR255" s="119"/>
      <c r="AS255" s="119"/>
      <c r="AT255" s="119"/>
      <c r="AU255" s="119"/>
      <c r="AV255" s="119"/>
      <c r="AW255" s="119"/>
      <c r="AX255" s="119"/>
      <c r="AY255" s="119"/>
      <c r="AZ255" s="119"/>
      <c r="BA255" s="119"/>
      <c r="BB255" s="119"/>
      <c r="BC255" s="119"/>
      <c r="BD255" s="119"/>
      <c r="BE255" s="119"/>
      <c r="BF255" s="119"/>
      <c r="BG255" s="139"/>
      <c r="BI255" s="162" t="s">
        <v>88</v>
      </c>
      <c r="BJ255" s="119"/>
      <c r="BK255" s="119"/>
      <c r="BL255" s="119"/>
      <c r="BM255" s="119"/>
      <c r="BN255" s="119"/>
      <c r="BO255" s="119"/>
      <c r="BP255" s="119"/>
      <c r="BQ255" s="119"/>
      <c r="BR255" s="119"/>
      <c r="BS255" s="119"/>
      <c r="BT255" s="119"/>
      <c r="BU255" s="119"/>
      <c r="BV255" s="119"/>
      <c r="BW255" s="119"/>
      <c r="BX255" s="119"/>
      <c r="BY255" s="119"/>
      <c r="BZ255" s="119"/>
      <c r="CA255" s="119"/>
      <c r="CB255" s="119"/>
      <c r="CC255" s="119"/>
      <c r="CD255" s="119"/>
      <c r="CE255" s="119"/>
      <c r="CF255" s="119"/>
      <c r="CG255" s="119"/>
      <c r="CH255" s="119"/>
      <c r="CI255" s="119"/>
      <c r="CJ255" s="119"/>
      <c r="CK255" s="119"/>
      <c r="CL255" s="119"/>
      <c r="CM255" s="119"/>
      <c r="CN255" s="119"/>
      <c r="CO255" s="119"/>
      <c r="CP255" s="119"/>
      <c r="CQ255" s="219"/>
    </row>
    <row r="256" spans="3:122" ht="9.6" customHeight="1">
      <c r="C256" s="162"/>
      <c r="D256" s="119" t="s">
        <v>262</v>
      </c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S256" s="119"/>
      <c r="T256" s="119"/>
      <c r="U256" s="119"/>
      <c r="W256" s="119"/>
      <c r="X256" s="119" t="s">
        <v>196</v>
      </c>
      <c r="Z256" s="119"/>
      <c r="AA256" s="119"/>
      <c r="AB256" s="119"/>
      <c r="AC256" s="119"/>
      <c r="AD256" s="119"/>
      <c r="AE256" s="119"/>
      <c r="AH256" s="119"/>
      <c r="AI256" s="119"/>
      <c r="AJ256" s="119"/>
      <c r="AK256" s="119"/>
      <c r="AL256" s="119"/>
      <c r="AM256" s="119"/>
      <c r="AN256" s="119"/>
      <c r="AO256" s="162"/>
      <c r="AP256" s="162" t="s">
        <v>115</v>
      </c>
      <c r="AQ256" s="119"/>
      <c r="AR256" s="119"/>
      <c r="AS256" s="119"/>
      <c r="AT256" s="119"/>
      <c r="AU256" s="119"/>
      <c r="AV256" s="119"/>
      <c r="AW256" s="119"/>
      <c r="AX256" s="119"/>
      <c r="AY256" s="119"/>
      <c r="AZ256" s="119"/>
      <c r="BA256" s="119"/>
      <c r="BB256" s="119"/>
      <c r="BC256" s="119"/>
      <c r="BD256" s="119"/>
      <c r="BE256" s="119"/>
      <c r="BF256" s="119"/>
      <c r="BG256" s="139"/>
      <c r="BI256" s="162"/>
      <c r="BJ256" s="119" t="s">
        <v>110</v>
      </c>
      <c r="BK256" s="119"/>
      <c r="BL256" s="119"/>
      <c r="BM256" s="119"/>
      <c r="BN256" s="119"/>
      <c r="BO256" s="119"/>
      <c r="BP256" s="119"/>
      <c r="BQ256" s="119"/>
      <c r="BR256" s="119"/>
      <c r="BS256" s="119" t="s">
        <v>111</v>
      </c>
      <c r="BT256" s="119"/>
      <c r="BU256" s="119"/>
      <c r="BV256" s="119"/>
      <c r="BW256" s="119"/>
      <c r="BX256" s="119"/>
      <c r="BY256" s="119"/>
      <c r="BZ256" s="119"/>
      <c r="CA256" s="119"/>
      <c r="CB256" s="119" t="s">
        <v>112</v>
      </c>
      <c r="CC256" s="119"/>
      <c r="CD256" s="119"/>
      <c r="CE256" s="119"/>
      <c r="CF256" s="119"/>
      <c r="CG256" s="119"/>
      <c r="CH256" s="119"/>
      <c r="CI256" s="119"/>
      <c r="CJ256" s="119"/>
      <c r="CK256" s="119"/>
      <c r="CL256" s="119"/>
      <c r="CM256" s="119"/>
      <c r="CN256" s="119"/>
      <c r="CO256" s="119"/>
      <c r="CP256" s="119"/>
      <c r="CQ256" s="221"/>
    </row>
    <row r="257" spans="3:105" ht="9.6" customHeight="1">
      <c r="C257" s="162" t="s">
        <v>88</v>
      </c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62"/>
      <c r="AP257" s="162"/>
      <c r="AQ257" s="119" t="s">
        <v>198</v>
      </c>
      <c r="AR257" s="119"/>
      <c r="AS257" s="119"/>
      <c r="AT257" s="119"/>
      <c r="AU257" s="119"/>
      <c r="AV257" s="119"/>
      <c r="AW257" s="119"/>
      <c r="AX257" s="119" t="s">
        <v>199</v>
      </c>
      <c r="AY257" s="119"/>
      <c r="AZ257" s="119"/>
      <c r="BA257" s="119"/>
      <c r="BB257" s="119"/>
      <c r="BC257" s="119" t="s">
        <v>200</v>
      </c>
      <c r="BD257" s="119"/>
      <c r="BE257" s="119"/>
      <c r="BF257" s="119"/>
      <c r="BG257" s="139"/>
      <c r="BI257" s="162"/>
      <c r="BJ257" s="119" t="s">
        <v>114</v>
      </c>
      <c r="BK257" s="119"/>
      <c r="BL257" s="119"/>
      <c r="BM257" s="119"/>
      <c r="BN257" s="119"/>
      <c r="BO257" s="119"/>
      <c r="BP257" s="119"/>
      <c r="BQ257" s="119"/>
      <c r="BR257" s="119"/>
      <c r="BS257" s="119" t="s">
        <v>287</v>
      </c>
      <c r="BT257" s="119"/>
      <c r="BU257" s="119"/>
      <c r="BV257" s="119"/>
      <c r="BW257" s="119"/>
      <c r="BX257" s="119"/>
      <c r="BY257" s="119"/>
      <c r="BZ257" s="119"/>
      <c r="CA257" s="119"/>
      <c r="CB257" s="119" t="s">
        <v>288</v>
      </c>
      <c r="CC257" s="119"/>
      <c r="CD257" s="119"/>
      <c r="CE257" s="119"/>
      <c r="CF257" s="119"/>
      <c r="CG257" s="119"/>
      <c r="CH257" s="119"/>
      <c r="CI257" s="119"/>
      <c r="CJ257" s="119"/>
      <c r="CK257" s="119"/>
      <c r="CL257" s="119"/>
      <c r="CM257" s="119"/>
      <c r="CN257" s="119"/>
      <c r="CO257" s="119"/>
      <c r="CP257" s="119"/>
      <c r="CQ257" s="221"/>
    </row>
    <row r="258" spans="3:105" ht="9.6" customHeight="1">
      <c r="C258" s="162"/>
      <c r="D258" s="119" t="s">
        <v>110</v>
      </c>
      <c r="E258" s="119"/>
      <c r="F258" s="119"/>
      <c r="G258" s="119"/>
      <c r="H258" s="119"/>
      <c r="I258" s="119"/>
      <c r="J258" s="119"/>
      <c r="K258" s="119"/>
      <c r="M258" s="119" t="s">
        <v>111</v>
      </c>
      <c r="N258" s="119"/>
      <c r="O258" s="119"/>
      <c r="P258" s="119"/>
      <c r="Q258" s="119"/>
      <c r="R258" s="119"/>
      <c r="S258" s="119"/>
      <c r="U258" s="119"/>
      <c r="V258" s="119" t="s">
        <v>112</v>
      </c>
      <c r="W258" s="119"/>
      <c r="Y258" s="119"/>
      <c r="Z258" s="119"/>
      <c r="AA258" s="119"/>
      <c r="AB258" s="119"/>
      <c r="AC258" s="119"/>
      <c r="AD258" s="119"/>
      <c r="AE258" s="119" t="s">
        <v>114</v>
      </c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62"/>
      <c r="AP258" s="162"/>
      <c r="AQ258" s="119" t="s">
        <v>201</v>
      </c>
      <c r="AR258" s="119"/>
      <c r="AS258" s="119"/>
      <c r="AT258" s="119"/>
      <c r="AU258" s="119"/>
      <c r="AW258" s="119"/>
      <c r="AX258" s="119" t="s">
        <v>202</v>
      </c>
      <c r="AY258" s="119"/>
      <c r="AZ258" s="119"/>
      <c r="BA258" s="119"/>
      <c r="BB258" s="119"/>
      <c r="BC258" s="119" t="s">
        <v>203</v>
      </c>
      <c r="BD258" s="119"/>
      <c r="BE258" s="119"/>
      <c r="BF258" s="119"/>
      <c r="BG258" s="139"/>
      <c r="BI258" s="162"/>
      <c r="BJ258" s="119" t="s">
        <v>289</v>
      </c>
      <c r="BK258" s="119"/>
      <c r="BL258" s="119"/>
      <c r="BM258" s="119"/>
      <c r="BN258" s="119"/>
      <c r="BO258" s="119"/>
      <c r="BP258" s="119"/>
      <c r="BQ258" s="119"/>
      <c r="BR258" s="119"/>
      <c r="BS258" s="119" t="s">
        <v>290</v>
      </c>
      <c r="BT258" s="119"/>
      <c r="BU258" s="119"/>
      <c r="BV258" s="119"/>
      <c r="BW258" s="119"/>
      <c r="BX258" s="119"/>
      <c r="BY258" s="119"/>
      <c r="BZ258" s="119"/>
      <c r="CA258" s="119"/>
      <c r="CB258" s="119" t="s">
        <v>286</v>
      </c>
      <c r="CC258" s="119"/>
      <c r="CD258" s="119"/>
      <c r="CE258" s="119"/>
      <c r="CF258" s="119"/>
      <c r="CG258" s="119"/>
      <c r="CH258" s="119"/>
      <c r="CI258" s="119"/>
      <c r="CJ258" s="119"/>
      <c r="CK258" s="119"/>
      <c r="CL258" s="119"/>
      <c r="CM258" s="119"/>
      <c r="CN258" s="119"/>
      <c r="CO258" s="119"/>
      <c r="CP258" s="119"/>
      <c r="CQ258" s="139"/>
    </row>
    <row r="259" spans="3:105" ht="9.6" customHeight="1">
      <c r="C259" s="162"/>
      <c r="D259" s="119" t="s">
        <v>287</v>
      </c>
      <c r="E259" s="119"/>
      <c r="F259" s="119"/>
      <c r="G259" s="119"/>
      <c r="H259" s="119"/>
      <c r="I259" s="119"/>
      <c r="J259" s="119"/>
      <c r="K259" s="119"/>
      <c r="M259" s="119" t="s">
        <v>288</v>
      </c>
      <c r="N259" s="119"/>
      <c r="O259" s="119"/>
      <c r="P259" s="119"/>
      <c r="Q259" s="119"/>
      <c r="R259" s="119"/>
      <c r="S259" s="119"/>
      <c r="U259" s="119"/>
      <c r="V259" s="119" t="s">
        <v>289</v>
      </c>
      <c r="W259" s="119"/>
      <c r="Y259" s="119"/>
      <c r="Z259" s="119"/>
      <c r="AA259" s="119"/>
      <c r="AB259" s="119"/>
      <c r="AC259" s="119"/>
      <c r="AD259" s="119"/>
      <c r="AE259" s="119" t="s">
        <v>290</v>
      </c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62"/>
      <c r="AP259" s="162" t="s">
        <v>205</v>
      </c>
      <c r="AQ259" s="119"/>
      <c r="AR259" s="119"/>
      <c r="AS259" s="119"/>
      <c r="AT259" s="119"/>
      <c r="AU259" s="119"/>
      <c r="AV259" s="119"/>
      <c r="AW259" s="119"/>
      <c r="AX259" s="119"/>
      <c r="AY259" s="119"/>
      <c r="AZ259" s="119"/>
      <c r="BA259" s="119"/>
      <c r="BB259" s="119"/>
      <c r="BC259" s="119"/>
      <c r="BD259" s="119"/>
      <c r="BE259" s="119"/>
      <c r="BF259" s="119"/>
      <c r="BG259" s="139"/>
      <c r="BI259" s="162" t="s">
        <v>104</v>
      </c>
      <c r="BJ259" s="119"/>
      <c r="BK259" s="119"/>
      <c r="BL259" s="119"/>
      <c r="BM259" s="119"/>
      <c r="BN259" s="119"/>
      <c r="BO259" s="119"/>
      <c r="BP259" s="119"/>
      <c r="BQ259" s="119"/>
      <c r="BR259" s="119"/>
      <c r="BS259" s="119"/>
      <c r="BT259" s="119"/>
      <c r="BU259" s="119"/>
      <c r="BV259" s="119"/>
      <c r="BW259" s="119"/>
      <c r="BX259" s="119"/>
      <c r="BY259" s="119"/>
      <c r="BZ259" s="119"/>
      <c r="CA259" s="119"/>
      <c r="CB259" s="119"/>
      <c r="CC259" s="119"/>
      <c r="CD259" s="119"/>
      <c r="CE259" s="119"/>
      <c r="CF259" s="119"/>
      <c r="CG259" s="119"/>
      <c r="CH259" s="119"/>
      <c r="CI259" s="119"/>
      <c r="CJ259" s="119"/>
      <c r="CK259" s="119"/>
      <c r="CL259" s="119"/>
      <c r="CM259" s="119"/>
      <c r="CN259" s="119"/>
      <c r="CO259" s="119"/>
      <c r="CP259" s="119"/>
      <c r="CQ259" s="139"/>
    </row>
    <row r="260" spans="3:105" ht="9.6" customHeight="1">
      <c r="C260" s="162"/>
      <c r="D260" s="119" t="s">
        <v>286</v>
      </c>
      <c r="E260" s="119"/>
      <c r="F260" s="119"/>
      <c r="G260" s="119"/>
      <c r="H260" s="119"/>
      <c r="I260" s="119"/>
      <c r="J260" s="119"/>
      <c r="K260" s="119"/>
      <c r="M260" s="119" t="s">
        <v>285</v>
      </c>
      <c r="N260" s="119"/>
      <c r="O260" s="119"/>
      <c r="P260" s="119"/>
      <c r="Q260" s="119"/>
      <c r="R260" s="119"/>
      <c r="S260" s="119"/>
      <c r="U260" s="119"/>
      <c r="W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62"/>
      <c r="AP260" s="162"/>
      <c r="AQ260" s="119" t="s">
        <v>207</v>
      </c>
      <c r="AR260" s="119"/>
      <c r="AS260" s="119"/>
      <c r="AT260" s="119"/>
      <c r="AU260" s="119" t="s">
        <v>208</v>
      </c>
      <c r="AV260" s="119"/>
      <c r="AW260" s="119"/>
      <c r="AX260" s="119"/>
      <c r="AY260" s="119"/>
      <c r="AZ260" s="119" t="s">
        <v>209</v>
      </c>
      <c r="BA260" s="119"/>
      <c r="BB260" s="119"/>
      <c r="BC260" s="119"/>
      <c r="BD260" s="119"/>
      <c r="BE260" s="119"/>
      <c r="BF260" s="119"/>
      <c r="BG260" s="139"/>
      <c r="BI260" s="162"/>
      <c r="BJ260" s="119" t="s">
        <v>119</v>
      </c>
      <c r="BK260" s="119"/>
      <c r="BL260" s="119"/>
      <c r="BM260" s="119"/>
      <c r="BN260" s="119"/>
      <c r="BO260" s="119"/>
      <c r="BP260" s="119"/>
      <c r="BQ260" s="119"/>
      <c r="BR260" s="119"/>
      <c r="BS260" s="119" t="s">
        <v>120</v>
      </c>
      <c r="BT260" s="119"/>
      <c r="BU260" s="119"/>
      <c r="BV260" s="119"/>
      <c r="BW260" s="119"/>
      <c r="BX260" s="119"/>
      <c r="BY260" s="119"/>
      <c r="BZ260" s="119"/>
      <c r="CA260" s="119"/>
      <c r="CB260" s="119" t="s">
        <v>118</v>
      </c>
      <c r="CC260" s="119"/>
      <c r="CD260" s="119"/>
      <c r="CE260" s="119"/>
      <c r="CF260" s="119"/>
      <c r="CG260" s="119" t="s">
        <v>121</v>
      </c>
      <c r="CH260" s="119"/>
      <c r="CI260" s="119"/>
      <c r="CJ260" s="119"/>
      <c r="CK260" s="119"/>
      <c r="CL260" s="119"/>
      <c r="CM260" s="119"/>
      <c r="CN260" s="119"/>
      <c r="CO260" s="119"/>
      <c r="CP260" s="119"/>
      <c r="CQ260" s="139"/>
    </row>
    <row r="261" spans="3:105" ht="9.6" customHeight="1">
      <c r="C261" s="162" t="s">
        <v>104</v>
      </c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62"/>
      <c r="AP261" s="162" t="s">
        <v>213</v>
      </c>
      <c r="AQ261" s="119"/>
      <c r="AR261" s="119"/>
      <c r="AS261" s="119"/>
      <c r="AT261" s="119"/>
      <c r="AU261" s="119"/>
      <c r="AV261" s="119"/>
      <c r="AW261" s="119"/>
      <c r="AX261" s="119"/>
      <c r="AY261" s="119"/>
      <c r="AZ261" s="119"/>
      <c r="BA261" s="119"/>
      <c r="BB261" s="119"/>
      <c r="BC261" s="119"/>
      <c r="BD261" s="119"/>
      <c r="BE261" s="119"/>
      <c r="BF261" s="119"/>
      <c r="BG261" s="139"/>
      <c r="BI261" s="162" t="s">
        <v>115</v>
      </c>
      <c r="BJ261" s="119"/>
      <c r="BK261" s="119"/>
      <c r="BL261" s="119"/>
      <c r="BM261" s="119"/>
      <c r="BN261" s="119"/>
      <c r="BO261" s="119"/>
      <c r="BP261" s="119"/>
      <c r="BQ261" s="119"/>
      <c r="BR261" s="119"/>
      <c r="BS261" s="119"/>
      <c r="BT261" s="119"/>
      <c r="BU261" s="119"/>
      <c r="BV261" s="119"/>
      <c r="BW261" s="119"/>
      <c r="BX261" s="119"/>
      <c r="BY261" s="119"/>
      <c r="BZ261" s="119"/>
      <c r="CA261" s="119"/>
      <c r="CB261" s="119"/>
      <c r="CC261" s="119"/>
      <c r="CD261" s="119"/>
      <c r="CE261" s="119"/>
      <c r="CF261" s="119"/>
      <c r="CG261" s="119"/>
      <c r="CH261" s="119"/>
      <c r="CI261" s="119"/>
      <c r="CJ261" s="119"/>
      <c r="CK261" s="119"/>
      <c r="CL261" s="119"/>
      <c r="CM261" s="119"/>
      <c r="CN261" s="119"/>
      <c r="CO261" s="119"/>
      <c r="CP261" s="119"/>
      <c r="CQ261" s="139"/>
    </row>
    <row r="262" spans="3:105" ht="9.6" customHeight="1">
      <c r="C262" s="162"/>
      <c r="D262" s="119" t="s">
        <v>116</v>
      </c>
      <c r="E262" s="119"/>
      <c r="F262" s="119"/>
      <c r="G262" s="119"/>
      <c r="H262" s="119"/>
      <c r="I262" s="119"/>
      <c r="J262" s="119"/>
      <c r="K262" s="119"/>
      <c r="L262" s="119"/>
      <c r="O262" s="119" t="s">
        <v>117</v>
      </c>
      <c r="P262" s="119"/>
      <c r="Q262" s="119"/>
      <c r="R262" s="119"/>
      <c r="S262" s="119"/>
      <c r="T262" s="119"/>
      <c r="W262" s="119"/>
      <c r="X262" s="119" t="s">
        <v>118</v>
      </c>
      <c r="AA262" s="119"/>
      <c r="AB262" s="119"/>
      <c r="AC262" s="119"/>
      <c r="AD262" s="119" t="s">
        <v>122</v>
      </c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62"/>
      <c r="AP262" s="172"/>
      <c r="AQ262" s="129" t="s">
        <v>214</v>
      </c>
      <c r="AR262" s="129"/>
      <c r="AS262" s="129"/>
      <c r="AT262" s="129"/>
      <c r="AU262" s="129"/>
      <c r="AV262" s="129"/>
      <c r="AW262" s="129"/>
      <c r="AX262" s="129"/>
      <c r="AY262" s="129"/>
      <c r="AZ262" s="129"/>
      <c r="BA262" s="129"/>
      <c r="BB262" s="129"/>
      <c r="BC262" s="129"/>
      <c r="BD262" s="129"/>
      <c r="BE262" s="129"/>
      <c r="BF262" s="129"/>
      <c r="BG262" s="167"/>
      <c r="BI262" s="162"/>
      <c r="BJ262" s="119" t="s">
        <v>210</v>
      </c>
      <c r="BK262" s="119"/>
      <c r="BL262" s="119"/>
      <c r="BM262" s="119"/>
      <c r="BN262" s="119"/>
      <c r="BO262" s="119"/>
      <c r="BP262" s="119"/>
      <c r="BQ262" s="119"/>
      <c r="BR262" s="119"/>
      <c r="BS262" s="119"/>
      <c r="BT262" s="119"/>
      <c r="BU262" s="119"/>
      <c r="BV262" s="119" t="s">
        <v>211</v>
      </c>
      <c r="BW262" s="119"/>
      <c r="BX262" s="119"/>
      <c r="BY262" s="119"/>
      <c r="BZ262" s="119"/>
      <c r="CA262" s="119"/>
      <c r="CB262" s="119"/>
      <c r="CC262" s="119"/>
      <c r="CD262" s="119"/>
      <c r="CE262" s="119"/>
      <c r="CF262" s="119"/>
      <c r="CG262" s="119"/>
      <c r="CH262" s="119"/>
      <c r="CI262" s="119"/>
      <c r="CJ262" s="119"/>
      <c r="CK262" s="119"/>
      <c r="CL262" s="119"/>
      <c r="CM262" s="119"/>
      <c r="CN262" s="119"/>
      <c r="CO262" s="119"/>
      <c r="CP262" s="119"/>
      <c r="CQ262" s="139"/>
    </row>
    <row r="263" spans="3:105" ht="9.6" customHeight="1">
      <c r="C263" s="162"/>
      <c r="D263" s="119" t="s">
        <v>204</v>
      </c>
      <c r="E263" s="119"/>
      <c r="F263" s="119"/>
      <c r="G263" s="119"/>
      <c r="H263" s="119"/>
      <c r="I263" s="119"/>
      <c r="J263" s="119"/>
      <c r="K263" s="119"/>
      <c r="L263" s="119"/>
      <c r="O263" s="119" t="s">
        <v>263</v>
      </c>
      <c r="P263" s="119"/>
      <c r="Q263" s="119"/>
      <c r="R263" s="119"/>
      <c r="S263" s="119"/>
      <c r="T263" s="119"/>
      <c r="U263" s="119"/>
      <c r="W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62"/>
      <c r="BI263" s="162" t="s">
        <v>213</v>
      </c>
      <c r="BJ263" s="119"/>
      <c r="BK263" s="119"/>
      <c r="BL263" s="119"/>
      <c r="BM263" s="119"/>
      <c r="BN263" s="119"/>
      <c r="BO263" s="119"/>
      <c r="BP263" s="119"/>
      <c r="BQ263" s="119"/>
      <c r="BR263" s="119"/>
      <c r="BS263" s="119"/>
      <c r="BT263" s="119"/>
      <c r="BU263" s="119"/>
      <c r="BV263" s="119"/>
      <c r="BW263" s="119"/>
      <c r="BX263" s="119"/>
      <c r="BY263" s="119"/>
      <c r="BZ263" s="119"/>
      <c r="CA263" s="119"/>
      <c r="CB263" s="119"/>
      <c r="CC263" s="119"/>
      <c r="CD263" s="119"/>
      <c r="CE263" s="119"/>
      <c r="CF263" s="119"/>
      <c r="CG263" s="119"/>
      <c r="CH263" s="119"/>
      <c r="CI263" s="119"/>
      <c r="CJ263" s="119"/>
      <c r="CK263" s="119"/>
      <c r="CL263" s="119"/>
      <c r="CM263" s="119"/>
      <c r="CN263" s="119"/>
      <c r="CO263" s="119"/>
      <c r="CP263" s="119"/>
      <c r="CQ263" s="139"/>
    </row>
    <row r="264" spans="3:105" ht="9.6" customHeight="1">
      <c r="C264" s="162" t="s">
        <v>206</v>
      </c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62"/>
      <c r="BI264" s="172"/>
      <c r="BJ264" s="129" t="s">
        <v>215</v>
      </c>
      <c r="BK264" s="129"/>
      <c r="BL264" s="129"/>
      <c r="BM264" s="129"/>
      <c r="BN264" s="129"/>
      <c r="BO264" s="129"/>
      <c r="BP264" s="129"/>
      <c r="BQ264" s="129"/>
      <c r="BR264" s="129"/>
      <c r="BS264" s="129"/>
      <c r="BT264" s="129"/>
      <c r="BU264" s="129"/>
      <c r="BV264" s="129"/>
      <c r="BW264" s="129"/>
      <c r="BX264" s="129"/>
      <c r="BY264" s="129"/>
      <c r="BZ264" s="129"/>
      <c r="CA264" s="129"/>
      <c r="CB264" s="129"/>
      <c r="CC264" s="129"/>
      <c r="CD264" s="129"/>
      <c r="CE264" s="129"/>
      <c r="CF264" s="129"/>
      <c r="CG264" s="129"/>
      <c r="CH264" s="129"/>
      <c r="CI264" s="129"/>
      <c r="CJ264" s="129"/>
      <c r="CK264" s="129"/>
      <c r="CL264" s="129"/>
      <c r="CM264" s="129"/>
      <c r="CN264" s="129"/>
      <c r="CO264" s="129"/>
      <c r="CP264" s="129"/>
      <c r="CQ264" s="167"/>
    </row>
    <row r="265" spans="3:105" ht="9.6" customHeight="1">
      <c r="C265" s="162"/>
      <c r="D265" s="119" t="s">
        <v>212</v>
      </c>
      <c r="E265" s="119"/>
      <c r="F265" s="119"/>
      <c r="G265" s="119"/>
      <c r="H265" s="119"/>
      <c r="I265" s="119"/>
      <c r="J265" s="119"/>
      <c r="K265" s="119"/>
      <c r="L265" s="119"/>
      <c r="M265" s="119" t="s">
        <v>211</v>
      </c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62"/>
      <c r="BK265" s="137"/>
      <c r="BL265" s="137"/>
      <c r="BM265" s="137"/>
      <c r="BN265" s="137"/>
      <c r="BO265" s="137"/>
      <c r="BP265" s="137"/>
      <c r="BQ265" s="137"/>
      <c r="BR265" s="137"/>
      <c r="BS265" s="137"/>
      <c r="BT265" s="137"/>
      <c r="BU265" s="137"/>
      <c r="BV265" s="137"/>
      <c r="BW265" s="137"/>
      <c r="BX265" s="137"/>
      <c r="BY265" s="137"/>
      <c r="BZ265" s="137"/>
      <c r="CA265" s="137"/>
      <c r="CB265" s="137"/>
    </row>
    <row r="266" spans="3:105" ht="9.6" customHeight="1">
      <c r="C266" s="162" t="s">
        <v>205</v>
      </c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62"/>
      <c r="AP266" s="119"/>
      <c r="CJ266" s="119"/>
      <c r="CK266" s="119"/>
      <c r="CL266" s="119"/>
      <c r="CM266" s="119"/>
      <c r="CN266" s="119"/>
      <c r="CO266" s="119"/>
      <c r="CP266" s="119"/>
      <c r="CQ266" s="119"/>
      <c r="CR266" s="119"/>
      <c r="CS266" s="119"/>
      <c r="CT266" s="119"/>
      <c r="CU266" s="119"/>
      <c r="CV266" s="119"/>
      <c r="CW266" s="119"/>
      <c r="CX266" s="119"/>
      <c r="CY266" s="119"/>
      <c r="CZ266" s="119"/>
      <c r="DA266" s="119"/>
    </row>
    <row r="267" spans="3:105" ht="9.6" customHeight="1">
      <c r="C267" s="162"/>
      <c r="D267" s="119" t="s">
        <v>216</v>
      </c>
      <c r="E267" s="119"/>
      <c r="F267" s="119"/>
      <c r="G267" s="119"/>
      <c r="H267" s="119"/>
      <c r="I267" s="119"/>
      <c r="J267" s="119"/>
      <c r="K267" s="119"/>
      <c r="M267" s="119" t="s">
        <v>217</v>
      </c>
      <c r="N267" s="119"/>
      <c r="O267" s="119"/>
      <c r="P267" s="119"/>
      <c r="Q267" s="119"/>
      <c r="R267" s="119"/>
      <c r="S267" s="119"/>
      <c r="T267" s="119"/>
      <c r="U267" s="119"/>
      <c r="V267" s="119"/>
      <c r="X267" s="119" t="s">
        <v>218</v>
      </c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62"/>
      <c r="AP267" s="119"/>
      <c r="AQ267" s="119"/>
      <c r="AR267" s="119"/>
      <c r="AS267" s="119"/>
      <c r="AT267" s="119"/>
      <c r="AU267" s="119"/>
      <c r="AV267" s="119"/>
      <c r="AW267" s="119"/>
      <c r="CJ267" s="119"/>
      <c r="CK267" s="119"/>
      <c r="CL267" s="119"/>
      <c r="CM267" s="119"/>
      <c r="CN267" s="119"/>
      <c r="CO267" s="119"/>
      <c r="CP267" s="119"/>
      <c r="CQ267" s="119"/>
      <c r="CR267" s="119"/>
      <c r="CS267" s="119"/>
      <c r="CT267" s="119"/>
      <c r="CU267" s="119"/>
      <c r="CV267" s="119"/>
      <c r="CW267" s="119"/>
      <c r="CX267" s="119"/>
      <c r="CY267" s="119"/>
      <c r="CZ267" s="119"/>
      <c r="DA267" s="119"/>
    </row>
    <row r="268" spans="3:105" ht="9.6" customHeight="1">
      <c r="C268" s="162"/>
      <c r="D268" s="119" t="s">
        <v>219</v>
      </c>
      <c r="E268" s="119"/>
      <c r="F268" s="119"/>
      <c r="G268" s="119"/>
      <c r="H268" s="119"/>
      <c r="I268" s="119"/>
      <c r="J268" s="119"/>
      <c r="K268" s="119"/>
      <c r="M268" s="119" t="s">
        <v>220</v>
      </c>
      <c r="N268" s="119"/>
      <c r="O268" s="119"/>
      <c r="P268" s="119"/>
      <c r="Q268" s="119"/>
      <c r="R268" s="119"/>
      <c r="S268" s="119"/>
      <c r="T268" s="119"/>
      <c r="U268" s="119"/>
      <c r="V268" s="119"/>
      <c r="X268" s="119" t="s">
        <v>203</v>
      </c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62"/>
      <c r="AP268" s="119"/>
      <c r="AQ268" s="119"/>
      <c r="AR268" s="119"/>
      <c r="AS268" s="119"/>
      <c r="AT268" s="119"/>
      <c r="AU268" s="119"/>
      <c r="AV268" s="119"/>
      <c r="AW268" s="119"/>
      <c r="BT268" s="119"/>
      <c r="BU268" s="119"/>
      <c r="BV268" s="119"/>
      <c r="BW268" s="119"/>
      <c r="BX268" s="119"/>
      <c r="BY268" s="119"/>
      <c r="BZ268" s="119"/>
      <c r="CA268" s="119"/>
      <c r="CB268" s="119"/>
      <c r="CC268" s="119"/>
      <c r="CD268" s="119"/>
      <c r="CE268" s="119"/>
      <c r="CF268" s="119"/>
      <c r="CG268" s="119"/>
      <c r="CH268" s="119"/>
      <c r="CI268" s="119"/>
      <c r="CJ268" s="119"/>
      <c r="CK268" s="119"/>
      <c r="CL268" s="119"/>
      <c r="CM268" s="119"/>
      <c r="CN268" s="119"/>
      <c r="CO268" s="119"/>
      <c r="CP268" s="119"/>
      <c r="CQ268" s="119"/>
      <c r="CR268" s="119"/>
      <c r="CS268" s="119"/>
      <c r="CT268" s="119"/>
      <c r="CU268" s="119"/>
      <c r="CV268" s="119"/>
      <c r="CW268" s="119"/>
      <c r="CX268" s="119"/>
      <c r="CY268" s="119"/>
      <c r="CZ268" s="119"/>
      <c r="DA268" s="119"/>
    </row>
    <row r="269" spans="3:105" ht="9.6" customHeight="1">
      <c r="C269" s="162" t="s">
        <v>213</v>
      </c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62"/>
      <c r="AP269" s="119"/>
      <c r="AQ269" s="119"/>
      <c r="AR269" s="119"/>
      <c r="AS269" s="119"/>
      <c r="AT269" s="119"/>
      <c r="AU269" s="119"/>
      <c r="AV269" s="119"/>
      <c r="AW269" s="119"/>
      <c r="BT269" s="119"/>
      <c r="BU269" s="119"/>
      <c r="BV269" s="119"/>
      <c r="BW269" s="119"/>
      <c r="BX269" s="119"/>
      <c r="BY269" s="119"/>
      <c r="BZ269" s="119"/>
      <c r="CA269" s="119"/>
      <c r="CB269" s="119"/>
      <c r="CC269" s="119"/>
      <c r="CD269" s="119"/>
      <c r="CE269" s="119"/>
      <c r="CF269" s="119"/>
      <c r="CG269" s="119"/>
      <c r="CH269" s="119"/>
      <c r="CI269" s="119"/>
      <c r="CJ269" s="119"/>
      <c r="CK269" s="119"/>
      <c r="CL269" s="119"/>
      <c r="CM269" s="119"/>
      <c r="CN269" s="119"/>
      <c r="CO269" s="119"/>
      <c r="CP269" s="119"/>
      <c r="CQ269" s="119"/>
      <c r="CR269" s="119"/>
      <c r="CS269" s="119"/>
      <c r="CT269" s="119"/>
      <c r="CU269" s="119"/>
      <c r="CV269" s="119"/>
      <c r="CW269" s="119"/>
      <c r="CX269" s="119"/>
      <c r="CY269" s="119"/>
      <c r="CZ269" s="119"/>
      <c r="DA269" s="119"/>
    </row>
    <row r="270" spans="3:105" ht="9.6" customHeight="1">
      <c r="C270" s="172"/>
      <c r="D270" s="129" t="s">
        <v>264</v>
      </c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  <c r="AA270" s="129"/>
      <c r="AB270" s="129"/>
      <c r="AC270" s="129"/>
      <c r="AD270" s="129"/>
      <c r="AE270" s="129"/>
      <c r="AF270" s="129"/>
      <c r="AG270" s="129"/>
      <c r="AH270" s="129"/>
      <c r="AI270" s="129"/>
      <c r="AJ270" s="129"/>
      <c r="AK270" s="129"/>
      <c r="AL270" s="129"/>
      <c r="AM270" s="129"/>
      <c r="AN270" s="129"/>
      <c r="AO270" s="162"/>
      <c r="AP270" s="119"/>
      <c r="AQ270" s="119"/>
      <c r="AR270" s="119"/>
      <c r="AS270" s="119"/>
      <c r="AT270" s="119"/>
      <c r="AU270" s="119"/>
      <c r="AV270" s="119"/>
      <c r="AW270" s="119"/>
    </row>
    <row r="271" spans="3:105" ht="3" customHeight="1"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  <c r="AA271" s="119"/>
      <c r="AB271" s="119"/>
      <c r="AC271" s="119"/>
      <c r="AD271" s="119"/>
      <c r="AE271" s="119"/>
      <c r="AF271" s="119"/>
      <c r="AG271" s="119"/>
      <c r="AH271" s="119"/>
      <c r="AI271" s="119"/>
      <c r="AJ271" s="119"/>
      <c r="AK271" s="119"/>
      <c r="AL271" s="119"/>
      <c r="AM271" s="119"/>
      <c r="AN271" s="119"/>
      <c r="AO271" s="119"/>
      <c r="AP271" s="119"/>
      <c r="AQ271" s="119"/>
      <c r="AR271" s="119"/>
      <c r="AS271" s="119"/>
      <c r="AT271" s="119"/>
      <c r="AU271" s="119"/>
      <c r="AV271" s="119"/>
      <c r="AW271" s="119"/>
    </row>
    <row r="272" spans="3:105" ht="9" customHeight="1"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Q272" s="119"/>
      <c r="AR272" s="119"/>
      <c r="AS272" s="119"/>
      <c r="AT272" s="119"/>
      <c r="AU272" s="119"/>
      <c r="AV272" s="119"/>
      <c r="AW272" s="119"/>
      <c r="BY272" s="119"/>
      <c r="BZ272" s="119"/>
      <c r="CA272" s="119"/>
      <c r="CB272" s="119"/>
      <c r="CC272" s="119"/>
      <c r="CD272" s="119"/>
      <c r="CE272" s="119"/>
      <c r="CF272" s="119"/>
      <c r="CG272" s="119"/>
      <c r="CH272" s="119"/>
      <c r="CI272" s="119"/>
      <c r="CJ272" s="119"/>
      <c r="CK272" s="119"/>
      <c r="CL272" s="119"/>
      <c r="CM272" s="119"/>
      <c r="CN272" s="119"/>
      <c r="CO272" s="119"/>
      <c r="CP272" s="119"/>
      <c r="CQ272" s="119"/>
      <c r="CR272" s="119"/>
      <c r="CS272" s="119"/>
      <c r="CT272" s="119"/>
      <c r="CU272" s="119"/>
      <c r="CV272" s="119"/>
      <c r="CW272" s="119"/>
      <c r="CX272" s="119"/>
      <c r="CY272" s="119"/>
      <c r="CZ272" s="119"/>
    </row>
    <row r="273" spans="3:124" ht="24">
      <c r="C273" s="121" t="s">
        <v>169</v>
      </c>
      <c r="J273" s="122" t="s">
        <v>283</v>
      </c>
    </row>
    <row r="274" spans="3:124" ht="8.1" customHeight="1" thickBot="1">
      <c r="DD274" s="222"/>
      <c r="DE274" s="222"/>
      <c r="DF274" s="222"/>
      <c r="DG274" s="222"/>
      <c r="DH274" s="222"/>
      <c r="DI274" s="222"/>
      <c r="DJ274" s="222"/>
      <c r="DK274" s="222"/>
      <c r="DL274" s="222"/>
      <c r="DM274" s="222"/>
    </row>
    <row r="275" spans="3:124" ht="13.9" customHeight="1" thickTop="1">
      <c r="BR275" s="223"/>
      <c r="BS275" s="224" t="s">
        <v>123</v>
      </c>
      <c r="BT275" s="225"/>
      <c r="BU275" s="225"/>
      <c r="BV275" s="225"/>
      <c r="BW275" s="225"/>
      <c r="BX275" s="225"/>
      <c r="BY275" s="225"/>
      <c r="BZ275" s="225"/>
      <c r="CA275" s="225"/>
      <c r="CB275" s="225"/>
      <c r="CC275" s="225"/>
      <c r="CD275" s="225"/>
      <c r="CE275" s="225"/>
      <c r="CF275" s="225"/>
      <c r="CG275" s="225"/>
      <c r="CH275" s="225"/>
      <c r="CI275" s="225"/>
      <c r="CJ275" s="225"/>
      <c r="CK275" s="225"/>
      <c r="CL275" s="225"/>
      <c r="CM275" s="225"/>
      <c r="CN275" s="225"/>
      <c r="CO275" s="225"/>
      <c r="CP275" s="225"/>
      <c r="CQ275" s="225"/>
      <c r="CR275" s="225"/>
      <c r="CS275" s="225"/>
      <c r="CT275" s="225"/>
      <c r="CU275" s="225"/>
      <c r="CV275" s="225"/>
      <c r="CW275" s="225"/>
      <c r="CX275" s="225"/>
      <c r="CY275" s="225"/>
      <c r="CZ275" s="225"/>
      <c r="DA275" s="225"/>
      <c r="DB275" s="226"/>
      <c r="DD275" s="743" t="s">
        <v>124</v>
      </c>
      <c r="DE275" s="744"/>
      <c r="DF275" s="744"/>
      <c r="DG275" s="744"/>
      <c r="DH275" s="744"/>
      <c r="DI275" s="744"/>
      <c r="DJ275" s="744"/>
      <c r="DK275" s="744"/>
      <c r="DL275" s="744"/>
      <c r="DM275" s="745"/>
    </row>
    <row r="276" spans="3:124" ht="18" thickBot="1">
      <c r="C276" s="173" t="s">
        <v>1</v>
      </c>
      <c r="L276" s="227" t="s">
        <v>125</v>
      </c>
      <c r="AJ276" s="228"/>
      <c r="AK276" s="228"/>
      <c r="AL276" s="228"/>
      <c r="AM276" s="228"/>
      <c r="AN276" s="228"/>
      <c r="AO276" s="228"/>
      <c r="AP276" s="228"/>
      <c r="AQ276" s="228"/>
      <c r="AR276" s="228"/>
      <c r="AS276" s="228"/>
      <c r="AT276" s="228"/>
      <c r="AU276" s="228"/>
      <c r="AV276" s="228"/>
      <c r="AW276" s="228"/>
      <c r="AX276" s="228"/>
      <c r="AY276" s="228"/>
      <c r="AZ276" s="228"/>
      <c r="BA276" s="228"/>
      <c r="BB276" s="228"/>
      <c r="BC276" s="228"/>
      <c r="BD276" s="119"/>
      <c r="BE276" s="119"/>
      <c r="BF276" s="119"/>
      <c r="BG276" s="119"/>
      <c r="BR276" s="229"/>
      <c r="BS276" s="230" t="s">
        <v>126</v>
      </c>
      <c r="BT276" s="231"/>
      <c r="BU276" s="231"/>
      <c r="BV276" s="231"/>
      <c r="BW276" s="231"/>
      <c r="BX276" s="231"/>
      <c r="BY276" s="231"/>
      <c r="BZ276" s="231"/>
      <c r="CA276" s="231"/>
      <c r="CB276" s="231"/>
      <c r="CC276" s="231"/>
      <c r="CD276" s="231"/>
      <c r="CE276" s="231"/>
      <c r="CF276" s="231"/>
      <c r="CG276" s="231"/>
      <c r="CH276" s="231"/>
      <c r="CI276" s="231"/>
      <c r="CJ276" s="231"/>
      <c r="CK276" s="231"/>
      <c r="CL276" s="231"/>
      <c r="CM276" s="231"/>
      <c r="CN276" s="231"/>
      <c r="CO276" s="231"/>
      <c r="CP276" s="231"/>
      <c r="CQ276" s="231"/>
      <c r="CR276" s="231"/>
      <c r="CS276" s="231"/>
      <c r="CT276" s="231"/>
      <c r="CU276" s="231"/>
      <c r="CV276" s="231"/>
      <c r="CW276" s="231"/>
      <c r="CX276" s="231"/>
      <c r="CY276" s="231"/>
      <c r="CZ276" s="231"/>
      <c r="DA276" s="231"/>
      <c r="DB276" s="232"/>
      <c r="DD276" s="746"/>
      <c r="DE276" s="747"/>
      <c r="DF276" s="747"/>
      <c r="DG276" s="747"/>
      <c r="DH276" s="747"/>
      <c r="DI276" s="747"/>
      <c r="DJ276" s="747"/>
      <c r="DK276" s="747"/>
      <c r="DL276" s="747"/>
      <c r="DM276" s="748"/>
    </row>
    <row r="277" spans="3:124" ht="18" thickTop="1">
      <c r="C277" s="173"/>
      <c r="AR277" s="191"/>
      <c r="AS277" s="191"/>
      <c r="AT277" s="191"/>
      <c r="AU277" s="191"/>
      <c r="AV277" s="191"/>
      <c r="AW277" s="191"/>
      <c r="AX277" s="191"/>
      <c r="AY277" s="191"/>
      <c r="AZ277" s="191"/>
      <c r="BA277" s="119"/>
      <c r="BB277" s="119"/>
      <c r="BC277" s="119"/>
      <c r="BD277" s="119"/>
      <c r="BE277" s="119"/>
      <c r="BF277" s="119"/>
      <c r="BG277" s="119"/>
    </row>
    <row r="278" spans="3:124" ht="17.25">
      <c r="C278" s="173" t="s">
        <v>14174</v>
      </c>
      <c r="BG278" s="760"/>
      <c r="BH278" s="761"/>
      <c r="BI278" s="761"/>
      <c r="BJ278" s="761"/>
      <c r="BK278" s="761"/>
      <c r="BL278" s="761"/>
      <c r="BM278" s="761"/>
      <c r="BN278" s="761"/>
      <c r="BO278" s="761"/>
      <c r="BP278" s="761"/>
      <c r="BQ278" s="761"/>
      <c r="BR278" s="761"/>
      <c r="BS278" s="761"/>
      <c r="BT278" s="761"/>
      <c r="BU278" s="761"/>
      <c r="BV278" s="761"/>
      <c r="BW278" s="761"/>
      <c r="BX278" s="761"/>
      <c r="BY278" s="761"/>
      <c r="CA278" s="119"/>
      <c r="CB278" s="119"/>
      <c r="CC278" s="119"/>
      <c r="CD278" s="119"/>
      <c r="CE278" s="119"/>
      <c r="CF278" s="119"/>
      <c r="CG278" s="119"/>
      <c r="CH278" s="119"/>
      <c r="CI278" s="119"/>
      <c r="CJ278" s="119"/>
      <c r="CK278" s="119"/>
      <c r="CL278" s="119"/>
      <c r="CM278" s="119"/>
      <c r="CN278" s="119"/>
      <c r="CO278" s="119"/>
      <c r="CP278" s="119"/>
      <c r="CQ278" s="119"/>
      <c r="CR278" s="119"/>
      <c r="CS278" s="119"/>
      <c r="CT278" s="119"/>
      <c r="CU278" s="119"/>
      <c r="CV278" s="119"/>
      <c r="CW278" s="119"/>
      <c r="CX278" s="119"/>
      <c r="CY278" s="119"/>
      <c r="CZ278" s="119"/>
      <c r="DA278" s="119"/>
      <c r="DB278" s="119"/>
      <c r="DC278" s="119"/>
      <c r="DD278" s="119"/>
      <c r="DE278" s="119"/>
      <c r="DF278" s="119"/>
      <c r="DG278" s="119"/>
      <c r="DH278" s="119"/>
    </row>
    <row r="279" spans="3:124" ht="8.1" customHeight="1">
      <c r="BG279" s="761"/>
      <c r="BH279" s="761"/>
      <c r="BI279" s="761"/>
      <c r="BJ279" s="761"/>
      <c r="BK279" s="761"/>
      <c r="BL279" s="761"/>
      <c r="BM279" s="761"/>
      <c r="BN279" s="761"/>
      <c r="BO279" s="761"/>
      <c r="BP279" s="761"/>
      <c r="BQ279" s="761"/>
      <c r="BR279" s="761"/>
      <c r="BS279" s="761"/>
      <c r="BT279" s="761"/>
      <c r="BU279" s="761"/>
      <c r="BV279" s="761"/>
      <c r="BW279" s="761"/>
      <c r="BX279" s="761"/>
      <c r="BY279" s="761"/>
      <c r="CA279" s="119"/>
      <c r="CB279" s="119"/>
      <c r="CC279" s="119"/>
      <c r="CD279" s="119"/>
      <c r="CE279" s="119"/>
      <c r="CF279" s="119"/>
      <c r="CG279" s="119"/>
      <c r="CH279" s="119"/>
      <c r="CI279" s="119"/>
      <c r="CJ279" s="119"/>
      <c r="CK279" s="119"/>
      <c r="CL279" s="119"/>
      <c r="CM279" s="119"/>
      <c r="CN279" s="119"/>
      <c r="CO279" s="119"/>
      <c r="CP279" s="119"/>
      <c r="CQ279" s="119"/>
      <c r="CR279" s="119"/>
      <c r="CS279" s="119"/>
      <c r="CT279" s="119"/>
      <c r="CU279" s="119"/>
      <c r="CV279" s="119"/>
      <c r="CW279" s="119"/>
      <c r="CX279" s="119"/>
      <c r="CY279" s="119"/>
      <c r="CZ279" s="119"/>
      <c r="DA279" s="119"/>
      <c r="DB279" s="119"/>
      <c r="DC279" s="119"/>
      <c r="DD279" s="119"/>
      <c r="DE279" s="119"/>
      <c r="DF279" s="119"/>
      <c r="DG279" s="119"/>
      <c r="DH279" s="119"/>
      <c r="DI279" s="119"/>
      <c r="DJ279" s="119"/>
      <c r="DK279" s="119"/>
      <c r="DL279" s="119"/>
      <c r="DM279" s="119"/>
      <c r="DN279" s="119"/>
      <c r="DO279" s="119"/>
      <c r="DP279" s="119"/>
    </row>
    <row r="280" spans="3:124" ht="8.1" customHeight="1" thickBot="1">
      <c r="BG280" s="762"/>
      <c r="BH280" s="762"/>
      <c r="BI280" s="762"/>
      <c r="BJ280" s="762"/>
      <c r="BK280" s="762"/>
      <c r="BL280" s="762"/>
      <c r="BM280" s="762"/>
      <c r="BN280" s="762"/>
      <c r="BO280" s="762"/>
      <c r="BP280" s="762"/>
      <c r="BQ280" s="762"/>
      <c r="BR280" s="762"/>
      <c r="BS280" s="762"/>
      <c r="BT280" s="762"/>
      <c r="BU280" s="762"/>
      <c r="BV280" s="762"/>
      <c r="BW280" s="762"/>
      <c r="BX280" s="762"/>
      <c r="BY280" s="762"/>
    </row>
    <row r="281" spans="3:124" ht="12" customHeight="1">
      <c r="C281" s="803" t="s">
        <v>127</v>
      </c>
      <c r="D281" s="804"/>
      <c r="E281" s="804"/>
      <c r="F281" s="804"/>
      <c r="G281" s="804"/>
      <c r="H281" s="804"/>
      <c r="I281" s="805"/>
      <c r="J281" s="806" t="s">
        <v>128</v>
      </c>
      <c r="K281" s="807"/>
      <c r="L281" s="807"/>
      <c r="M281" s="807"/>
      <c r="N281" s="807"/>
      <c r="O281" s="808"/>
      <c r="P281" s="776" t="s">
        <v>129</v>
      </c>
      <c r="Q281" s="777"/>
      <c r="R281" s="777"/>
      <c r="S281" s="777"/>
      <c r="T281" s="777"/>
      <c r="U281" s="777"/>
      <c r="V281" s="777"/>
      <c r="W281" s="777"/>
      <c r="X281" s="777"/>
      <c r="Y281" s="777"/>
      <c r="Z281" s="777"/>
      <c r="AA281" s="777"/>
      <c r="AB281" s="777"/>
      <c r="AC281" s="777"/>
      <c r="AD281" s="777"/>
      <c r="AE281" s="777"/>
      <c r="AF281" s="777"/>
      <c r="AG281" s="777"/>
      <c r="AH281" s="777"/>
      <c r="AI281" s="777"/>
      <c r="AJ281" s="778"/>
      <c r="AK281" s="779" t="s">
        <v>268</v>
      </c>
      <c r="AL281" s="780"/>
      <c r="AM281" s="780"/>
      <c r="AN281" s="780"/>
      <c r="AO281" s="780"/>
      <c r="AP281" s="780"/>
      <c r="AQ281" s="780"/>
      <c r="AR281" s="780"/>
      <c r="AS281" s="780"/>
      <c r="AT281" s="780"/>
      <c r="AU281" s="780"/>
      <c r="AV281" s="780"/>
      <c r="AW281" s="780"/>
      <c r="AX281" s="780"/>
      <c r="AY281" s="780"/>
      <c r="AZ281" s="780"/>
      <c r="BA281" s="780"/>
      <c r="BB281" s="780"/>
      <c r="BC281" s="780"/>
      <c r="BD281" s="780"/>
      <c r="BE281" s="780"/>
      <c r="BF281" s="780"/>
      <c r="BG281" s="780"/>
      <c r="BH281" s="780"/>
      <c r="BI281" s="780"/>
      <c r="BJ281" s="780"/>
      <c r="BK281" s="780"/>
      <c r="BL281" s="780"/>
      <c r="BM281" s="780"/>
      <c r="BN281" s="780"/>
      <c r="BO281" s="780"/>
      <c r="BP281" s="780"/>
      <c r="BQ281" s="780"/>
      <c r="BR281" s="780"/>
      <c r="BS281" s="780"/>
      <c r="BT281" s="780"/>
      <c r="BU281" s="780"/>
      <c r="BV281" s="780"/>
      <c r="BW281" s="780"/>
      <c r="BX281" s="780"/>
      <c r="BY281" s="780"/>
      <c r="BZ281" s="780"/>
      <c r="CA281" s="780"/>
      <c r="CB281" s="780"/>
      <c r="CC281" s="780"/>
      <c r="CD281" s="780"/>
      <c r="CE281" s="780"/>
      <c r="CF281" s="780"/>
      <c r="CG281" s="780"/>
      <c r="CH281" s="780"/>
      <c r="CI281" s="307"/>
      <c r="CJ281" s="307"/>
      <c r="CK281" s="307"/>
      <c r="CL281" s="126"/>
      <c r="CM281" s="126"/>
      <c r="CN281" s="126"/>
      <c r="CO281" s="126"/>
      <c r="CP281" s="126"/>
      <c r="CQ281" s="126"/>
      <c r="CR281" s="126"/>
      <c r="CS281" s="126"/>
      <c r="CT281" s="126"/>
      <c r="CU281" s="126"/>
      <c r="CV281" s="126"/>
      <c r="CW281" s="126"/>
      <c r="CX281" s="126"/>
      <c r="CY281" s="126"/>
      <c r="CZ281" s="126"/>
      <c r="DA281" s="126"/>
      <c r="DB281" s="126"/>
      <c r="DC281" s="126"/>
      <c r="DD281" s="126"/>
      <c r="DE281" s="126"/>
      <c r="DF281" s="126"/>
      <c r="DG281" s="233"/>
      <c r="DH281" s="763" t="s">
        <v>302</v>
      </c>
      <c r="DI281" s="629"/>
      <c r="DJ281" s="629"/>
      <c r="DK281" s="629"/>
      <c r="DL281" s="629"/>
      <c r="DM281" s="764"/>
    </row>
    <row r="282" spans="3:124" ht="8.1" customHeight="1">
      <c r="C282" s="603" t="s">
        <v>130</v>
      </c>
      <c r="D282" s="702"/>
      <c r="E282" s="702"/>
      <c r="F282" s="702"/>
      <c r="G282" s="702"/>
      <c r="H282" s="702"/>
      <c r="I282" s="703"/>
      <c r="J282" s="809"/>
      <c r="K282" s="810"/>
      <c r="L282" s="810"/>
      <c r="M282" s="810"/>
      <c r="N282" s="810"/>
      <c r="O282" s="811"/>
      <c r="P282" s="704" t="s">
        <v>131</v>
      </c>
      <c r="Q282" s="705"/>
      <c r="R282" s="705"/>
      <c r="S282" s="705"/>
      <c r="T282" s="705"/>
      <c r="U282" s="705"/>
      <c r="V282" s="705"/>
      <c r="W282" s="705"/>
      <c r="X282" s="705"/>
      <c r="Y282" s="705"/>
      <c r="Z282" s="705"/>
      <c r="AA282" s="705"/>
      <c r="AB282" s="706"/>
      <c r="AC282" s="509" t="s">
        <v>132</v>
      </c>
      <c r="AD282" s="705"/>
      <c r="AE282" s="705"/>
      <c r="AF282" s="705"/>
      <c r="AG282" s="705"/>
      <c r="AH282" s="705"/>
      <c r="AI282" s="705"/>
      <c r="AJ282" s="710"/>
      <c r="AK282" s="781"/>
      <c r="AL282" s="782"/>
      <c r="AM282" s="782"/>
      <c r="AN282" s="782"/>
      <c r="AO282" s="782"/>
      <c r="AP282" s="782"/>
      <c r="AQ282" s="782"/>
      <c r="AR282" s="782"/>
      <c r="AS282" s="782"/>
      <c r="AT282" s="782"/>
      <c r="AU282" s="782"/>
      <c r="AV282" s="782"/>
      <c r="AW282" s="782"/>
      <c r="AX282" s="782"/>
      <c r="AY282" s="782"/>
      <c r="AZ282" s="782"/>
      <c r="BA282" s="782"/>
      <c r="BB282" s="782"/>
      <c r="BC282" s="782"/>
      <c r="BD282" s="782"/>
      <c r="BE282" s="782"/>
      <c r="BF282" s="782"/>
      <c r="BG282" s="782"/>
      <c r="BH282" s="782"/>
      <c r="BI282" s="782"/>
      <c r="BJ282" s="782"/>
      <c r="BK282" s="782"/>
      <c r="BL282" s="782"/>
      <c r="BM282" s="782"/>
      <c r="BN282" s="782"/>
      <c r="BO282" s="782"/>
      <c r="BP282" s="782"/>
      <c r="BQ282" s="782"/>
      <c r="BR282" s="782"/>
      <c r="BS282" s="782"/>
      <c r="BT282" s="782"/>
      <c r="BU282" s="782"/>
      <c r="BV282" s="782"/>
      <c r="BW282" s="782"/>
      <c r="BX282" s="782"/>
      <c r="BY282" s="782"/>
      <c r="BZ282" s="782"/>
      <c r="CA282" s="782"/>
      <c r="CB282" s="782"/>
      <c r="CC282" s="782"/>
      <c r="CD282" s="782"/>
      <c r="CE282" s="782"/>
      <c r="CF282" s="782"/>
      <c r="CG282" s="782"/>
      <c r="CH282" s="782"/>
      <c r="CI282" s="308"/>
      <c r="CJ282" s="308"/>
      <c r="CK282" s="308"/>
      <c r="CL282" s="327"/>
      <c r="CM282" s="327"/>
      <c r="CN282" s="327"/>
      <c r="CO282" s="327"/>
      <c r="CP282" s="327"/>
      <c r="CQ282" s="327"/>
      <c r="CR282" s="327"/>
      <c r="CS282" s="327"/>
      <c r="CT282" s="327"/>
      <c r="CU282" s="327"/>
      <c r="CV282" s="327"/>
      <c r="CW282" s="327"/>
      <c r="CX282" s="327"/>
      <c r="CY282" s="327"/>
      <c r="CZ282" s="327"/>
      <c r="DA282" s="327"/>
      <c r="DB282" s="327"/>
      <c r="DC282" s="327"/>
      <c r="DD282" s="327"/>
      <c r="DE282" s="327"/>
      <c r="DF282" s="327"/>
      <c r="DG282" s="167"/>
      <c r="DH282" s="532"/>
      <c r="DI282" s="677"/>
      <c r="DJ282" s="677"/>
      <c r="DK282" s="677"/>
      <c r="DL282" s="677"/>
      <c r="DM282" s="765"/>
    </row>
    <row r="283" spans="3:124" ht="8.1" customHeight="1">
      <c r="C283" s="165"/>
      <c r="D283" s="119"/>
      <c r="I283" s="139"/>
      <c r="J283" s="162"/>
      <c r="K283" s="119"/>
      <c r="L283" s="119"/>
      <c r="M283" s="119"/>
      <c r="N283" s="119"/>
      <c r="O283" s="234"/>
      <c r="P283" s="707"/>
      <c r="Q283" s="708"/>
      <c r="R283" s="708"/>
      <c r="S283" s="708"/>
      <c r="T283" s="708"/>
      <c r="U283" s="708"/>
      <c r="V283" s="708"/>
      <c r="W283" s="708"/>
      <c r="X283" s="708"/>
      <c r="Y283" s="708"/>
      <c r="Z283" s="708"/>
      <c r="AA283" s="708"/>
      <c r="AB283" s="709"/>
      <c r="AC283" s="711"/>
      <c r="AD283" s="708"/>
      <c r="AE283" s="708"/>
      <c r="AF283" s="708"/>
      <c r="AG283" s="708"/>
      <c r="AH283" s="708"/>
      <c r="AI283" s="708"/>
      <c r="AJ283" s="712"/>
      <c r="AK283" s="713" t="s">
        <v>221</v>
      </c>
      <c r="AL283" s="714"/>
      <c r="AM283" s="714"/>
      <c r="AN283" s="714"/>
      <c r="AO283" s="714"/>
      <c r="AP283" s="714"/>
      <c r="AQ283" s="714"/>
      <c r="AR283" s="714"/>
      <c r="AS283" s="714"/>
      <c r="AT283" s="714"/>
      <c r="AU283" s="714"/>
      <c r="AV283" s="714"/>
      <c r="AW283" s="714"/>
      <c r="AX283" s="714"/>
      <c r="AY283" s="714"/>
      <c r="AZ283" s="714"/>
      <c r="BA283" s="714"/>
      <c r="BB283" s="326"/>
      <c r="BC283" s="326"/>
      <c r="BD283" s="326"/>
      <c r="BE283" s="326"/>
      <c r="BF283" s="235"/>
      <c r="BG283" s="326"/>
      <c r="BH283" s="326"/>
      <c r="BI283" s="326"/>
      <c r="BJ283" s="326"/>
      <c r="BK283" s="717" t="s">
        <v>299</v>
      </c>
      <c r="BL283" s="718"/>
      <c r="BM283" s="718"/>
      <c r="BN283" s="718"/>
      <c r="BO283" s="718"/>
      <c r="BP283" s="718"/>
      <c r="BQ283" s="718"/>
      <c r="BR283" s="718"/>
      <c r="BS283" s="718"/>
      <c r="BT283" s="718"/>
      <c r="BU283" s="718"/>
      <c r="BV283" s="718"/>
      <c r="BX283" s="326"/>
      <c r="BY283" s="326"/>
      <c r="BZ283" s="326"/>
      <c r="CA283" s="326"/>
      <c r="CB283" s="326"/>
      <c r="CC283" s="326"/>
      <c r="CD283" s="326"/>
      <c r="CE283" s="326"/>
      <c r="CF283" s="326"/>
      <c r="CG283" s="236"/>
      <c r="CH283" s="235"/>
      <c r="CI283" s="721" t="s">
        <v>300</v>
      </c>
      <c r="CJ283" s="505"/>
      <c r="CK283" s="510"/>
      <c r="CL283" s="723" t="s">
        <v>269</v>
      </c>
      <c r="CM283" s="705"/>
      <c r="CN283" s="705"/>
      <c r="CO283" s="705"/>
      <c r="CP283" s="705"/>
      <c r="CQ283" s="705"/>
      <c r="CR283" s="705"/>
      <c r="CS283" s="705"/>
      <c r="CT283" s="705"/>
      <c r="CU283" s="705"/>
      <c r="CV283" s="705"/>
      <c r="CW283" s="326"/>
      <c r="CX283" s="326"/>
      <c r="CY283" s="326"/>
      <c r="CZ283" s="326"/>
      <c r="DA283" s="326"/>
      <c r="DB283" s="138"/>
      <c r="DC283" s="660" t="s">
        <v>303</v>
      </c>
      <c r="DD283" s="505"/>
      <c r="DE283" s="505"/>
      <c r="DF283" s="505"/>
      <c r="DG283" s="510"/>
      <c r="DH283" s="532"/>
      <c r="DI283" s="677"/>
      <c r="DJ283" s="677"/>
      <c r="DK283" s="677"/>
      <c r="DL283" s="677"/>
      <c r="DM283" s="765"/>
    </row>
    <row r="284" spans="3:124" ht="5.0999999999999996" customHeight="1">
      <c r="C284" s="165"/>
      <c r="D284" s="119"/>
      <c r="E284" s="660" t="s">
        <v>294</v>
      </c>
      <c r="F284" s="505"/>
      <c r="G284" s="505"/>
      <c r="H284" s="505"/>
      <c r="I284" s="510"/>
      <c r="J284" s="786" t="s">
        <v>295</v>
      </c>
      <c r="K284" s="677"/>
      <c r="L284" s="677"/>
      <c r="M284" s="677"/>
      <c r="N284" s="677"/>
      <c r="O284" s="787"/>
      <c r="P284" s="788" t="s">
        <v>296</v>
      </c>
      <c r="Q284" s="505"/>
      <c r="R284" s="510"/>
      <c r="S284" s="791" t="s">
        <v>270</v>
      </c>
      <c r="T284" s="792"/>
      <c r="U284" s="792"/>
      <c r="V284" s="792"/>
      <c r="W284" s="792"/>
      <c r="X284" s="326"/>
      <c r="Y284" s="326"/>
      <c r="Z284" s="326"/>
      <c r="AA284" s="326"/>
      <c r="AB284" s="138"/>
      <c r="AC284" s="660" t="s">
        <v>297</v>
      </c>
      <c r="AD284" s="505"/>
      <c r="AE284" s="510"/>
      <c r="AF284" s="796" t="s">
        <v>271</v>
      </c>
      <c r="AG284" s="797"/>
      <c r="AH284" s="797"/>
      <c r="AI284" s="797"/>
      <c r="AJ284" s="798"/>
      <c r="AK284" s="715"/>
      <c r="AL284" s="716"/>
      <c r="AM284" s="716"/>
      <c r="AN284" s="716"/>
      <c r="AO284" s="716"/>
      <c r="AP284" s="716"/>
      <c r="AQ284" s="716"/>
      <c r="AR284" s="716"/>
      <c r="AS284" s="716"/>
      <c r="AT284" s="716"/>
      <c r="AU284" s="716"/>
      <c r="AV284" s="716"/>
      <c r="AW284" s="716"/>
      <c r="AX284" s="716"/>
      <c r="AY284" s="716"/>
      <c r="AZ284" s="716"/>
      <c r="BA284" s="716"/>
      <c r="BB284" s="673" t="s">
        <v>14163</v>
      </c>
      <c r="BC284" s="674"/>
      <c r="BD284" s="674"/>
      <c r="BE284" s="674"/>
      <c r="BF284" s="675"/>
      <c r="BG284" s="771" t="s">
        <v>298</v>
      </c>
      <c r="BH284" s="772"/>
      <c r="BI284" s="772"/>
      <c r="BJ284" s="773"/>
      <c r="BK284" s="719"/>
      <c r="BL284" s="720"/>
      <c r="BM284" s="720"/>
      <c r="BN284" s="720"/>
      <c r="BO284" s="720"/>
      <c r="BP284" s="720"/>
      <c r="BQ284" s="720"/>
      <c r="BR284" s="720"/>
      <c r="BS284" s="720"/>
      <c r="BT284" s="720"/>
      <c r="BU284" s="720"/>
      <c r="BV284" s="720"/>
      <c r="BX284" s="753" t="s">
        <v>61</v>
      </c>
      <c r="BY284" s="674"/>
      <c r="BZ284" s="674"/>
      <c r="CA284" s="674"/>
      <c r="CB284" s="752"/>
      <c r="CC284" s="751" t="s">
        <v>133</v>
      </c>
      <c r="CD284" s="674"/>
      <c r="CE284" s="674"/>
      <c r="CF284" s="674"/>
      <c r="CG284" s="674"/>
      <c r="CH284" s="675"/>
      <c r="CI284" s="676"/>
      <c r="CJ284" s="677"/>
      <c r="CK284" s="604"/>
      <c r="CL284" s="724"/>
      <c r="CM284" s="702"/>
      <c r="CN284" s="702"/>
      <c r="CO284" s="702"/>
      <c r="CP284" s="702"/>
      <c r="CQ284" s="702"/>
      <c r="CR284" s="702"/>
      <c r="CS284" s="702"/>
      <c r="CT284" s="702"/>
      <c r="CU284" s="702"/>
      <c r="CV284" s="702"/>
      <c r="CW284" s="673" t="s">
        <v>301</v>
      </c>
      <c r="CX284" s="674"/>
      <c r="CY284" s="674"/>
      <c r="CZ284" s="674"/>
      <c r="DA284" s="674"/>
      <c r="DB284" s="752"/>
      <c r="DC284" s="532"/>
      <c r="DD284" s="677"/>
      <c r="DE284" s="677"/>
      <c r="DF284" s="677"/>
      <c r="DG284" s="604"/>
      <c r="DH284" s="119"/>
      <c r="DI284" s="119"/>
      <c r="DJ284" s="119"/>
      <c r="DK284" s="119"/>
      <c r="DL284" s="237"/>
      <c r="DM284" s="128"/>
    </row>
    <row r="285" spans="3:124" ht="9.9499999999999993" customHeight="1">
      <c r="C285" s="165"/>
      <c r="D285" s="119"/>
      <c r="E285" s="532"/>
      <c r="F285" s="677"/>
      <c r="G285" s="677"/>
      <c r="H285" s="677"/>
      <c r="I285" s="604"/>
      <c r="J285" s="532"/>
      <c r="K285" s="677"/>
      <c r="L285" s="677"/>
      <c r="M285" s="677"/>
      <c r="N285" s="677"/>
      <c r="O285" s="787"/>
      <c r="P285" s="789"/>
      <c r="Q285" s="677"/>
      <c r="R285" s="604"/>
      <c r="S285" s="793"/>
      <c r="T285" s="794"/>
      <c r="U285" s="794"/>
      <c r="V285" s="794"/>
      <c r="W285" s="794"/>
      <c r="X285" s="753" t="s">
        <v>134</v>
      </c>
      <c r="Y285" s="754"/>
      <c r="Z285" s="754"/>
      <c r="AA285" s="754"/>
      <c r="AB285" s="755"/>
      <c r="AC285" s="532"/>
      <c r="AD285" s="677"/>
      <c r="AE285" s="604"/>
      <c r="AF285" s="799"/>
      <c r="AG285" s="800"/>
      <c r="AH285" s="800"/>
      <c r="AI285" s="800"/>
      <c r="AJ285" s="801"/>
      <c r="AK285" s="119"/>
      <c r="AL285" s="119" t="s">
        <v>272</v>
      </c>
      <c r="AZ285" s="119"/>
      <c r="BB285" s="676"/>
      <c r="BC285" s="677"/>
      <c r="BD285" s="677"/>
      <c r="BE285" s="677"/>
      <c r="BF285" s="678"/>
      <c r="BG285" s="774"/>
      <c r="BH285" s="772"/>
      <c r="BI285" s="772"/>
      <c r="BJ285" s="773"/>
      <c r="BK285" s="309"/>
      <c r="BL285" s="119"/>
      <c r="BM285" s="119"/>
      <c r="BN285" s="119"/>
      <c r="BO285" s="119"/>
      <c r="BP285" s="119"/>
      <c r="BQ285" s="119"/>
      <c r="BR285" s="119"/>
      <c r="BS285" s="119"/>
      <c r="BT285" s="119"/>
      <c r="BU285" s="119"/>
      <c r="BV285" s="119"/>
      <c r="BX285" s="676"/>
      <c r="BY285" s="677"/>
      <c r="BZ285" s="677"/>
      <c r="CA285" s="677"/>
      <c r="CB285" s="604"/>
      <c r="CC285" s="532"/>
      <c r="CD285" s="677"/>
      <c r="CE285" s="677"/>
      <c r="CF285" s="677"/>
      <c r="CG285" s="677"/>
      <c r="CH285" s="678"/>
      <c r="CI285" s="676"/>
      <c r="CJ285" s="677"/>
      <c r="CK285" s="604"/>
      <c r="CL285" s="161"/>
      <c r="CM285" s="152"/>
      <c r="CN285" s="152"/>
      <c r="CO285" s="152"/>
      <c r="CP285" s="152"/>
      <c r="CQ285" s="152"/>
      <c r="CR285" s="152"/>
      <c r="CS285" s="119"/>
      <c r="CT285" s="119"/>
      <c r="CU285" s="119"/>
      <c r="CV285" s="119"/>
      <c r="CW285" s="676"/>
      <c r="CX285" s="677"/>
      <c r="CY285" s="677"/>
      <c r="CZ285" s="677"/>
      <c r="DA285" s="677"/>
      <c r="DB285" s="604"/>
      <c r="DC285" s="532"/>
      <c r="DD285" s="677"/>
      <c r="DE285" s="677"/>
      <c r="DF285" s="677"/>
      <c r="DG285" s="604"/>
      <c r="DH285" s="238" t="s">
        <v>273</v>
      </c>
      <c r="DI285" s="237"/>
      <c r="DJ285" s="237"/>
      <c r="DK285" s="239"/>
      <c r="DL285" s="677" t="s">
        <v>136</v>
      </c>
      <c r="DM285" s="1003"/>
    </row>
    <row r="286" spans="3:124" ht="9.9499999999999993" customHeight="1">
      <c r="C286" s="165"/>
      <c r="D286" s="119"/>
      <c r="E286" s="532"/>
      <c r="F286" s="677"/>
      <c r="G286" s="677"/>
      <c r="H286" s="677"/>
      <c r="I286" s="604"/>
      <c r="J286" s="532"/>
      <c r="K286" s="677"/>
      <c r="L286" s="677"/>
      <c r="M286" s="677"/>
      <c r="N286" s="677"/>
      <c r="O286" s="787"/>
      <c r="P286" s="789"/>
      <c r="Q286" s="677"/>
      <c r="R286" s="604"/>
      <c r="S286" s="793"/>
      <c r="T286" s="794"/>
      <c r="U286" s="794"/>
      <c r="V286" s="794"/>
      <c r="W286" s="794"/>
      <c r="X286" s="676" t="s">
        <v>135</v>
      </c>
      <c r="Y286" s="736"/>
      <c r="Z286" s="736"/>
      <c r="AA286" s="736"/>
      <c r="AB286" s="737"/>
      <c r="AC286" s="532"/>
      <c r="AD286" s="677"/>
      <c r="AE286" s="604"/>
      <c r="AF286" s="799"/>
      <c r="AG286" s="802"/>
      <c r="AH286" s="802"/>
      <c r="AI286" s="802"/>
      <c r="AJ286" s="801"/>
      <c r="AK286" s="119"/>
      <c r="AL286" s="119" t="s">
        <v>137</v>
      </c>
      <c r="AM286" s="119"/>
      <c r="AN286" s="119"/>
      <c r="AO286" s="119"/>
      <c r="AP286" s="119"/>
      <c r="AQ286" s="119"/>
      <c r="AR286" s="119"/>
      <c r="AS286" s="119"/>
      <c r="AT286" s="119"/>
      <c r="AU286" s="119"/>
      <c r="AV286" s="119"/>
      <c r="AW286" s="119"/>
      <c r="AX286" s="119"/>
      <c r="AY286" s="119"/>
      <c r="AZ286" s="119"/>
      <c r="BB286" s="676"/>
      <c r="BC286" s="677"/>
      <c r="BD286" s="677"/>
      <c r="BE286" s="677"/>
      <c r="BF286" s="678"/>
      <c r="BG286" s="774"/>
      <c r="BH286" s="772"/>
      <c r="BI286" s="772"/>
      <c r="BJ286" s="773"/>
      <c r="BK286" s="309"/>
      <c r="BL286" s="119"/>
      <c r="BM286" s="119"/>
      <c r="BN286" s="119"/>
      <c r="BO286" s="119"/>
      <c r="BP286" s="119"/>
      <c r="BQ286" s="119"/>
      <c r="BR286" s="119"/>
      <c r="BS286" s="119"/>
      <c r="BT286" s="119"/>
      <c r="BU286" s="119"/>
      <c r="BV286" s="119"/>
      <c r="BX286" s="676" t="s">
        <v>64</v>
      </c>
      <c r="BY286" s="738"/>
      <c r="BZ286" s="738"/>
      <c r="CA286" s="738"/>
      <c r="CB286" s="703"/>
      <c r="CC286" s="739" t="s">
        <v>18</v>
      </c>
      <c r="CD286" s="948" t="s">
        <v>19</v>
      </c>
      <c r="CE286" s="948" t="s">
        <v>20</v>
      </c>
      <c r="CF286" s="948" t="s">
        <v>28</v>
      </c>
      <c r="CG286" s="119"/>
      <c r="CH286" s="240"/>
      <c r="CI286" s="676"/>
      <c r="CJ286" s="677"/>
      <c r="CK286" s="604"/>
      <c r="CL286" s="161"/>
      <c r="CM286" s="152"/>
      <c r="CN286" s="152"/>
      <c r="CO286" s="152"/>
      <c r="CP286" s="152"/>
      <c r="CQ286" s="152"/>
      <c r="CR286" s="152"/>
      <c r="CS286" s="119"/>
      <c r="CT286" s="119"/>
      <c r="CU286" s="119"/>
      <c r="CV286" s="119"/>
      <c r="CW286" s="676"/>
      <c r="CX286" s="677"/>
      <c r="CY286" s="677"/>
      <c r="CZ286" s="677"/>
      <c r="DA286" s="677"/>
      <c r="DB286" s="604"/>
      <c r="DC286" s="532"/>
      <c r="DD286" s="677"/>
      <c r="DE286" s="677"/>
      <c r="DF286" s="677"/>
      <c r="DG286" s="604"/>
      <c r="DH286" s="162"/>
      <c r="DI286" s="677" t="s">
        <v>274</v>
      </c>
      <c r="DJ286" s="677"/>
      <c r="DK286" s="322"/>
      <c r="DL286" s="736"/>
      <c r="DM286" s="1003"/>
    </row>
    <row r="287" spans="3:124" ht="9.9499999999999993" customHeight="1" thickBot="1">
      <c r="C287" s="241"/>
      <c r="D287" s="185"/>
      <c r="E287" s="184"/>
      <c r="F287" s="185"/>
      <c r="G287" s="185"/>
      <c r="H287" s="185"/>
      <c r="I287" s="186"/>
      <c r="J287" s="687" t="s">
        <v>307</v>
      </c>
      <c r="K287" s="688"/>
      <c r="L287" s="688"/>
      <c r="M287" s="688"/>
      <c r="N287" s="688"/>
      <c r="O287" s="689"/>
      <c r="P287" s="790"/>
      <c r="Q287" s="680"/>
      <c r="R287" s="722"/>
      <c r="S287" s="690" t="s">
        <v>308</v>
      </c>
      <c r="T287" s="691"/>
      <c r="U287" s="691"/>
      <c r="V287" s="691"/>
      <c r="W287" s="691"/>
      <c r="X287" s="692" t="s">
        <v>308</v>
      </c>
      <c r="Y287" s="691"/>
      <c r="Z287" s="691"/>
      <c r="AA287" s="691"/>
      <c r="AB287" s="693"/>
      <c r="AC287" s="795"/>
      <c r="AD287" s="680"/>
      <c r="AE287" s="722"/>
      <c r="AF287" s="690" t="s">
        <v>308</v>
      </c>
      <c r="AG287" s="691"/>
      <c r="AH287" s="691"/>
      <c r="AI287" s="691"/>
      <c r="AJ287" s="694"/>
      <c r="AK287" s="185"/>
      <c r="AL287" s="185"/>
      <c r="AM287" s="185"/>
      <c r="AN287" s="185"/>
      <c r="AO287" s="185"/>
      <c r="AP287" s="185"/>
      <c r="AQ287" s="185"/>
      <c r="AR287" s="185"/>
      <c r="AS287" s="185"/>
      <c r="AT287" s="185"/>
      <c r="AU287" s="185"/>
      <c r="AV287" s="185"/>
      <c r="AW287" s="185"/>
      <c r="AX287" s="185"/>
      <c r="AY287" s="185"/>
      <c r="AZ287" s="185"/>
      <c r="BA287" s="242"/>
      <c r="BB287" s="679"/>
      <c r="BC287" s="680"/>
      <c r="BD287" s="680"/>
      <c r="BE287" s="680"/>
      <c r="BF287" s="681"/>
      <c r="BG287" s="775"/>
      <c r="BH287" s="769"/>
      <c r="BI287" s="769"/>
      <c r="BJ287" s="770"/>
      <c r="BK287" s="310"/>
      <c r="BL287" s="185"/>
      <c r="BM287" s="185"/>
      <c r="BN287" s="185"/>
      <c r="BO287" s="185"/>
      <c r="BP287" s="185"/>
      <c r="BQ287" s="185"/>
      <c r="BR287" s="185"/>
      <c r="BS287" s="185"/>
      <c r="BT287" s="185"/>
      <c r="BU287" s="185"/>
      <c r="BV287" s="185"/>
      <c r="BW287" s="242"/>
      <c r="BX287" s="323"/>
      <c r="BY287" s="311"/>
      <c r="BZ287" s="311"/>
      <c r="CA287" s="311"/>
      <c r="CB287" s="312"/>
      <c r="CC287" s="740"/>
      <c r="CD287" s="949"/>
      <c r="CE287" s="949"/>
      <c r="CF287" s="949"/>
      <c r="CG287" s="185"/>
      <c r="CH287" s="242"/>
      <c r="CI287" s="679"/>
      <c r="CJ287" s="680"/>
      <c r="CK287" s="722"/>
      <c r="CL287" s="766" t="s">
        <v>308</v>
      </c>
      <c r="CM287" s="767"/>
      <c r="CN287" s="767"/>
      <c r="CO287" s="767"/>
      <c r="CP287" s="767"/>
      <c r="CQ287" s="767"/>
      <c r="CR287" s="767"/>
      <c r="CS287" s="185"/>
      <c r="CT287" s="185"/>
      <c r="CU287" s="185"/>
      <c r="CV287" s="185"/>
      <c r="CW287" s="768" t="s">
        <v>307</v>
      </c>
      <c r="CX287" s="769"/>
      <c r="CY287" s="769"/>
      <c r="CZ287" s="769"/>
      <c r="DA287" s="769"/>
      <c r="DB287" s="770"/>
      <c r="DC287" s="795"/>
      <c r="DD287" s="680"/>
      <c r="DE287" s="680"/>
      <c r="DF287" s="680"/>
      <c r="DG287" s="722"/>
      <c r="DH287" s="185"/>
      <c r="DI287" s="324"/>
      <c r="DJ287" s="324"/>
      <c r="DK287" s="324"/>
      <c r="DL287" s="325"/>
      <c r="DM287" s="313"/>
    </row>
    <row r="288" spans="3:124" ht="12.95" customHeight="1" thickTop="1">
      <c r="C288" s="697" t="s">
        <v>275</v>
      </c>
      <c r="D288" s="698"/>
      <c r="E288" s="646" t="s">
        <v>138</v>
      </c>
      <c r="F288" s="647"/>
      <c r="G288" s="647"/>
      <c r="H288" s="647"/>
      <c r="I288" s="648"/>
      <c r="J288" s="682">
        <f>S288+CL288+CL289+'２枚目'!DT235+'3枚目'!DT235+'4枚目'!DT235+'5枚目'!DT235</f>
        <v>0</v>
      </c>
      <c r="K288" s="683"/>
      <c r="L288" s="683"/>
      <c r="M288" s="683"/>
      <c r="N288" s="119"/>
      <c r="O288" s="119"/>
      <c r="P288" s="684"/>
      <c r="Q288" s="685"/>
      <c r="R288" s="686"/>
      <c r="S288" s="953"/>
      <c r="T288" s="954"/>
      <c r="U288" s="954"/>
      <c r="V288" s="954"/>
      <c r="W288" s="955"/>
      <c r="X288" s="953"/>
      <c r="Y288" s="954"/>
      <c r="Z288" s="954"/>
      <c r="AA288" s="954"/>
      <c r="AB288" s="955"/>
      <c r="AC288" s="346"/>
      <c r="AD288" s="346"/>
      <c r="AE288" s="347"/>
      <c r="AF288" s="244"/>
      <c r="AG288" s="243"/>
      <c r="AH288" s="243"/>
      <c r="AI288" s="243"/>
      <c r="AJ288" s="245"/>
      <c r="AK288" s="478" t="s">
        <v>139</v>
      </c>
      <c r="AL288" s="479"/>
      <c r="AM288" s="479"/>
      <c r="AN288" s="479"/>
      <c r="AO288" s="516"/>
      <c r="AP288" s="517"/>
      <c r="AQ288" s="517"/>
      <c r="AR288" s="517"/>
      <c r="AS288" s="517"/>
      <c r="AT288" s="517"/>
      <c r="AU288" s="517"/>
      <c r="AV288" s="517"/>
      <c r="AW288" s="517"/>
      <c r="AX288" s="517"/>
      <c r="AY288" s="517"/>
      <c r="AZ288" s="517"/>
      <c r="BA288" s="518"/>
      <c r="BB288" s="480"/>
      <c r="BC288" s="481"/>
      <c r="BD288" s="481"/>
      <c r="BE288" s="481"/>
      <c r="BF288" s="482"/>
      <c r="BG288" s="783"/>
      <c r="BH288" s="1004"/>
      <c r="BI288" s="1004"/>
      <c r="BJ288" s="1005"/>
      <c r="BK288" s="516"/>
      <c r="BL288" s="517"/>
      <c r="BM288" s="517"/>
      <c r="BN288" s="517"/>
      <c r="BO288" s="517"/>
      <c r="BP288" s="517"/>
      <c r="BQ288" s="517"/>
      <c r="BR288" s="517"/>
      <c r="BS288" s="517"/>
      <c r="BT288" s="517"/>
      <c r="BU288" s="517"/>
      <c r="BV288" s="517"/>
      <c r="BW288" s="518"/>
      <c r="BX288" s="956"/>
      <c r="BY288" s="957"/>
      <c r="BZ288" s="957"/>
      <c r="CA288" s="957"/>
      <c r="CB288" s="958"/>
      <c r="CC288" s="978"/>
      <c r="CD288" s="979"/>
      <c r="CE288" s="979"/>
      <c r="CF288" s="980"/>
      <c r="CG288" s="429" t="s">
        <v>140</v>
      </c>
      <c r="CH288" s="240"/>
      <c r="CI288" s="975"/>
      <c r="CJ288" s="976"/>
      <c r="CK288" s="977"/>
      <c r="CL288" s="973"/>
      <c r="CM288" s="974"/>
      <c r="CN288" s="974"/>
      <c r="CO288" s="974"/>
      <c r="CP288" s="974"/>
      <c r="CQ288" s="974"/>
      <c r="CR288" s="974"/>
      <c r="CS288" s="119" t="s">
        <v>141</v>
      </c>
      <c r="CT288" s="119"/>
      <c r="CU288" s="119"/>
      <c r="CV288" s="119"/>
      <c r="CW288" s="981"/>
      <c r="CX288" s="974"/>
      <c r="CY288" s="974"/>
      <c r="CZ288" s="974"/>
      <c r="DA288" s="119"/>
      <c r="DB288" s="246" t="s">
        <v>141</v>
      </c>
      <c r="DC288" s="1122">
        <f>DS288+DS289+'２枚目'!DT236+'3枚目'!DT236+'4枚目'!DT236+'5枚目'!DT236</f>
        <v>0</v>
      </c>
      <c r="DD288" s="1123"/>
      <c r="DE288" s="1123"/>
      <c r="DF288" s="119"/>
      <c r="DG288" s="246"/>
      <c r="DH288" s="1142">
        <f>IFERROR((DT288+DC288)*100/J288,0)</f>
        <v>0</v>
      </c>
      <c r="DI288" s="1143"/>
      <c r="DJ288" s="1143"/>
      <c r="DK288" s="1143"/>
      <c r="DL288" s="1143"/>
      <c r="DM288" s="247"/>
      <c r="DS288" s="295">
        <f>IF(CI288="7.焼却",0,IF(CI288="8.海面処分",0,IF(CI288="9.内陸処分",0,IF(CI288="",0,CL288))))</f>
        <v>0</v>
      </c>
      <c r="DT288" s="295">
        <f>S288+'２枚目'!DU235+'3枚目'!DU235+'4枚目'!DU235+'5枚目'!DU235</f>
        <v>0</v>
      </c>
    </row>
    <row r="289" spans="3:126" ht="12.95" customHeight="1">
      <c r="C289" s="699"/>
      <c r="D289" s="698"/>
      <c r="E289" s="327"/>
      <c r="F289" s="327"/>
      <c r="G289" s="327"/>
      <c r="H289" s="327"/>
      <c r="I289" s="167"/>
      <c r="J289" s="649"/>
      <c r="K289" s="650"/>
      <c r="L289" s="650"/>
      <c r="M289" s="650"/>
      <c r="N289" s="329"/>
      <c r="O289" s="248" t="s">
        <v>141</v>
      </c>
      <c r="P289" s="625"/>
      <c r="Q289" s="626"/>
      <c r="R289" s="627"/>
      <c r="S289" s="418"/>
      <c r="T289" s="419"/>
      <c r="U289" s="419"/>
      <c r="V289" s="389"/>
      <c r="W289" s="248" t="s">
        <v>141</v>
      </c>
      <c r="X289" s="420"/>
      <c r="Y289" s="421"/>
      <c r="Z289" s="421"/>
      <c r="AA289" s="389"/>
      <c r="AB289" s="249" t="s">
        <v>141</v>
      </c>
      <c r="AC289" s="250"/>
      <c r="AD289" s="250"/>
      <c r="AE289" s="348"/>
      <c r="AF289" s="349"/>
      <c r="AG289" s="250"/>
      <c r="AH289" s="250"/>
      <c r="AI289" s="250"/>
      <c r="AJ289" s="350"/>
      <c r="AK289" s="488" t="s">
        <v>142</v>
      </c>
      <c r="AL289" s="489"/>
      <c r="AM289" s="489"/>
      <c r="AN289" s="489"/>
      <c r="AO289" s="465"/>
      <c r="AP289" s="460"/>
      <c r="AQ289" s="460"/>
      <c r="AR289" s="460"/>
      <c r="AS289" s="460"/>
      <c r="AT289" s="460"/>
      <c r="AU289" s="460"/>
      <c r="AV289" s="460"/>
      <c r="AW289" s="460"/>
      <c r="AX289" s="460"/>
      <c r="AY289" s="460"/>
      <c r="AZ289" s="460"/>
      <c r="BA289" s="461"/>
      <c r="BB289" s="485"/>
      <c r="BC289" s="671"/>
      <c r="BD289" s="671"/>
      <c r="BE289" s="671"/>
      <c r="BF289" s="672"/>
      <c r="BG289" s="485"/>
      <c r="BH289" s="494"/>
      <c r="BI289" s="494"/>
      <c r="BJ289" s="495"/>
      <c r="BK289" s="465"/>
      <c r="BL289" s="460"/>
      <c r="BM289" s="460"/>
      <c r="BN289" s="460"/>
      <c r="BO289" s="460"/>
      <c r="BP289" s="460"/>
      <c r="BQ289" s="460"/>
      <c r="BR289" s="460"/>
      <c r="BS289" s="460"/>
      <c r="BT289" s="460"/>
      <c r="BU289" s="460"/>
      <c r="BV289" s="460"/>
      <c r="BW289" s="461"/>
      <c r="BX289" s="497"/>
      <c r="BY289" s="498"/>
      <c r="BZ289" s="498"/>
      <c r="CA289" s="498"/>
      <c r="CB289" s="499"/>
      <c r="CC289" s="880"/>
      <c r="CD289" s="881"/>
      <c r="CE289" s="881"/>
      <c r="CF289" s="882"/>
      <c r="CG289" s="430" t="s">
        <v>140</v>
      </c>
      <c r="CH289" s="431"/>
      <c r="CI289" s="883"/>
      <c r="CJ289" s="884"/>
      <c r="CK289" s="885"/>
      <c r="CL289" s="725"/>
      <c r="CM289" s="667"/>
      <c r="CN289" s="667"/>
      <c r="CO289" s="667"/>
      <c r="CP289" s="667"/>
      <c r="CQ289" s="667"/>
      <c r="CR289" s="667"/>
      <c r="CS289" s="251" t="s">
        <v>141</v>
      </c>
      <c r="CT289" s="251"/>
      <c r="CU289" s="251"/>
      <c r="CV289" s="251"/>
      <c r="CW289" s="666"/>
      <c r="CX289" s="667"/>
      <c r="CY289" s="667"/>
      <c r="CZ289" s="667"/>
      <c r="DA289" s="251"/>
      <c r="DB289" s="252" t="s">
        <v>141</v>
      </c>
      <c r="DC289" s="1122"/>
      <c r="DD289" s="1123"/>
      <c r="DE289" s="1123"/>
      <c r="DF289" s="329"/>
      <c r="DG289" s="249" t="s">
        <v>141</v>
      </c>
      <c r="DH289" s="1144"/>
      <c r="DI289" s="1145"/>
      <c r="DJ289" s="1145"/>
      <c r="DK289" s="1145"/>
      <c r="DL289" s="1145"/>
      <c r="DM289" s="253" t="s">
        <v>69</v>
      </c>
      <c r="DS289" s="295">
        <f t="shared" ref="DS289:DS315" si="56">IF(CI289="7.焼却",0,IF(CI289="8.海面処分",0,IF(CI289="9.内陸処分",0,IF(CI289="",0,CL289))))</f>
        <v>0</v>
      </c>
    </row>
    <row r="290" spans="3:126" ht="12.95" customHeight="1">
      <c r="C290" s="699"/>
      <c r="D290" s="698"/>
      <c r="E290" s="587" t="s">
        <v>276</v>
      </c>
      <c r="F290" s="588"/>
      <c r="G290" s="588"/>
      <c r="H290" s="588"/>
      <c r="I290" s="589"/>
      <c r="J290" s="593">
        <f>S290+CL290+CL291+'２枚目'!DT237+'3枚目'!DT237+'4枚目'!DT237+'5枚目'!DT237</f>
        <v>0</v>
      </c>
      <c r="K290" s="594"/>
      <c r="L290" s="594"/>
      <c r="M290" s="594"/>
      <c r="N290" s="119"/>
      <c r="O290" s="119"/>
      <c r="P290" s="633"/>
      <c r="Q290" s="634"/>
      <c r="R290" s="635"/>
      <c r="S290" s="950"/>
      <c r="T290" s="951"/>
      <c r="U290" s="951"/>
      <c r="V290" s="951"/>
      <c r="W290" s="952"/>
      <c r="X290" s="950"/>
      <c r="Y290" s="951"/>
      <c r="Z290" s="951"/>
      <c r="AA290" s="951"/>
      <c r="AB290" s="952"/>
      <c r="AC290" s="254"/>
      <c r="AD290" s="254"/>
      <c r="AE290" s="254"/>
      <c r="AF290" s="351"/>
      <c r="AG290" s="254"/>
      <c r="AH290" s="254"/>
      <c r="AI290" s="254"/>
      <c r="AJ290" s="352"/>
      <c r="AK290" s="595" t="s">
        <v>139</v>
      </c>
      <c r="AL290" s="596"/>
      <c r="AM290" s="596"/>
      <c r="AN290" s="596"/>
      <c r="AO290" s="466"/>
      <c r="AP290" s="463"/>
      <c r="AQ290" s="463"/>
      <c r="AR290" s="463"/>
      <c r="AS290" s="463"/>
      <c r="AT290" s="463"/>
      <c r="AU290" s="463"/>
      <c r="AV290" s="463"/>
      <c r="AW290" s="463"/>
      <c r="AX290" s="463"/>
      <c r="AY290" s="463"/>
      <c r="AZ290" s="463"/>
      <c r="BA290" s="464"/>
      <c r="BB290" s="480"/>
      <c r="BC290" s="481"/>
      <c r="BD290" s="481"/>
      <c r="BE290" s="481"/>
      <c r="BF290" s="482"/>
      <c r="BG290" s="480"/>
      <c r="BH290" s="503"/>
      <c r="BI290" s="503"/>
      <c r="BJ290" s="504"/>
      <c r="BK290" s="466"/>
      <c r="BL290" s="463"/>
      <c r="BM290" s="463"/>
      <c r="BN290" s="463"/>
      <c r="BO290" s="463"/>
      <c r="BP290" s="463"/>
      <c r="BQ290" s="463"/>
      <c r="BR290" s="463"/>
      <c r="BS290" s="463"/>
      <c r="BT290" s="463"/>
      <c r="BU290" s="463"/>
      <c r="BV290" s="463"/>
      <c r="BW290" s="464"/>
      <c r="BX290" s="500"/>
      <c r="BY290" s="501"/>
      <c r="BZ290" s="501"/>
      <c r="CA290" s="501"/>
      <c r="CB290" s="502"/>
      <c r="CC290" s="726"/>
      <c r="CD290" s="727"/>
      <c r="CE290" s="727"/>
      <c r="CF290" s="728"/>
      <c r="CG290" s="432" t="s">
        <v>140</v>
      </c>
      <c r="CH290" s="433"/>
      <c r="CI290" s="729"/>
      <c r="CJ290" s="730"/>
      <c r="CK290" s="731"/>
      <c r="CL290" s="732"/>
      <c r="CM290" s="733"/>
      <c r="CN290" s="733"/>
      <c r="CO290" s="733"/>
      <c r="CP290" s="733"/>
      <c r="CQ290" s="733"/>
      <c r="CR290" s="733"/>
      <c r="CS290" s="236" t="s">
        <v>141</v>
      </c>
      <c r="CT290" s="236"/>
      <c r="CU290" s="236"/>
      <c r="CV290" s="235"/>
      <c r="CW290" s="362"/>
      <c r="CX290" s="255"/>
      <c r="CY290" s="255"/>
      <c r="CZ290" s="255"/>
      <c r="DA290" s="255"/>
      <c r="DB290" s="260"/>
      <c r="DC290" s="1124">
        <f>DS290+DS291+'２枚目'!DT238+'3枚目'!DT238+'4枚目'!DT238+'5枚目'!DT238</f>
        <v>0</v>
      </c>
      <c r="DD290" s="1125"/>
      <c r="DE290" s="1125"/>
      <c r="DF290" s="328"/>
      <c r="DG290" s="270"/>
      <c r="DH290" s="1142">
        <f>IFERROR((DT290+DC290)*100/J290,0)</f>
        <v>0</v>
      </c>
      <c r="DI290" s="1143"/>
      <c r="DJ290" s="1143"/>
      <c r="DK290" s="1143"/>
      <c r="DL290" s="1143"/>
      <c r="DM290" s="257"/>
      <c r="DS290" s="295">
        <f t="shared" si="56"/>
        <v>0</v>
      </c>
      <c r="DT290" s="295">
        <f>S290+'２枚目'!DU237+'3枚目'!DU237+'4枚目'!DU237+'5枚目'!DU237</f>
        <v>0</v>
      </c>
    </row>
    <row r="291" spans="3:126" ht="12.95" customHeight="1">
      <c r="C291" s="699"/>
      <c r="D291" s="698"/>
      <c r="E291" s="668" t="s">
        <v>222</v>
      </c>
      <c r="F291" s="669"/>
      <c r="G291" s="669"/>
      <c r="H291" s="669"/>
      <c r="I291" s="670"/>
      <c r="J291" s="593"/>
      <c r="K291" s="594"/>
      <c r="L291" s="594"/>
      <c r="M291" s="594"/>
      <c r="N291" s="329"/>
      <c r="O291" s="248" t="s">
        <v>141</v>
      </c>
      <c r="P291" s="625"/>
      <c r="Q291" s="626"/>
      <c r="R291" s="627"/>
      <c r="S291" s="420"/>
      <c r="T291" s="421"/>
      <c r="U291" s="421"/>
      <c r="V291" s="389"/>
      <c r="W291" s="248" t="s">
        <v>141</v>
      </c>
      <c r="X291" s="420"/>
      <c r="Y291" s="421"/>
      <c r="Z291" s="421"/>
      <c r="AA291" s="389"/>
      <c r="AB291" s="249" t="s">
        <v>141</v>
      </c>
      <c r="AC291" s="258"/>
      <c r="AD291" s="258"/>
      <c r="AE291" s="258"/>
      <c r="AF291" s="353"/>
      <c r="AG291" s="258"/>
      <c r="AH291" s="258"/>
      <c r="AI291" s="258"/>
      <c r="AJ291" s="354"/>
      <c r="AK291" s="483" t="s">
        <v>142</v>
      </c>
      <c r="AL291" s="484"/>
      <c r="AM291" s="484"/>
      <c r="AN291" s="484"/>
      <c r="AO291" s="465"/>
      <c r="AP291" s="460"/>
      <c r="AQ291" s="460"/>
      <c r="AR291" s="460"/>
      <c r="AS291" s="460"/>
      <c r="AT291" s="460"/>
      <c r="AU291" s="460"/>
      <c r="AV291" s="460"/>
      <c r="AW291" s="460"/>
      <c r="AX291" s="460"/>
      <c r="AY291" s="460"/>
      <c r="AZ291" s="460"/>
      <c r="BA291" s="461"/>
      <c r="BB291" s="485"/>
      <c r="BC291" s="671"/>
      <c r="BD291" s="671"/>
      <c r="BE291" s="671"/>
      <c r="BF291" s="672"/>
      <c r="BG291" s="485"/>
      <c r="BH291" s="494"/>
      <c r="BI291" s="494"/>
      <c r="BJ291" s="495"/>
      <c r="BK291" s="465"/>
      <c r="BL291" s="460"/>
      <c r="BM291" s="460"/>
      <c r="BN291" s="460"/>
      <c r="BO291" s="460"/>
      <c r="BP291" s="460"/>
      <c r="BQ291" s="460"/>
      <c r="BR291" s="460"/>
      <c r="BS291" s="460"/>
      <c r="BT291" s="460"/>
      <c r="BU291" s="460"/>
      <c r="BV291" s="460"/>
      <c r="BW291" s="461"/>
      <c r="BX291" s="497"/>
      <c r="BY291" s="498"/>
      <c r="BZ291" s="498"/>
      <c r="CA291" s="498"/>
      <c r="CB291" s="499"/>
      <c r="CC291" s="880"/>
      <c r="CD291" s="881"/>
      <c r="CE291" s="881"/>
      <c r="CF291" s="882"/>
      <c r="CG291" s="434" t="s">
        <v>140</v>
      </c>
      <c r="CH291" s="435"/>
      <c r="CI291" s="883"/>
      <c r="CJ291" s="884"/>
      <c r="CK291" s="885"/>
      <c r="CL291" s="725"/>
      <c r="CM291" s="667"/>
      <c r="CN291" s="667"/>
      <c r="CO291" s="667"/>
      <c r="CP291" s="667"/>
      <c r="CQ291" s="667"/>
      <c r="CR291" s="667"/>
      <c r="CS291" s="192" t="s">
        <v>141</v>
      </c>
      <c r="CT291" s="192"/>
      <c r="CU291" s="192"/>
      <c r="CV291" s="435"/>
      <c r="CW291" s="365"/>
      <c r="CX291" s="250"/>
      <c r="CY291" s="250"/>
      <c r="CZ291" s="250"/>
      <c r="DA291" s="250"/>
      <c r="DB291" s="261"/>
      <c r="DC291" s="1124"/>
      <c r="DD291" s="1125"/>
      <c r="DE291" s="1125"/>
      <c r="DF291" s="329"/>
      <c r="DG291" s="249" t="s">
        <v>141</v>
      </c>
      <c r="DH291" s="1144"/>
      <c r="DI291" s="1145"/>
      <c r="DJ291" s="1145"/>
      <c r="DK291" s="1145"/>
      <c r="DL291" s="1145"/>
      <c r="DM291" s="253" t="s">
        <v>69</v>
      </c>
      <c r="DS291" s="295">
        <f t="shared" si="56"/>
        <v>0</v>
      </c>
    </row>
    <row r="292" spans="3:126" ht="12.95" customHeight="1">
      <c r="C292" s="699"/>
      <c r="D292" s="698"/>
      <c r="E292" s="640" t="s">
        <v>143</v>
      </c>
      <c r="F292" s="641"/>
      <c r="G292" s="641"/>
      <c r="H292" s="641"/>
      <c r="I292" s="642"/>
      <c r="J292" s="593">
        <f>S292+CL292+CL293+'２枚目'!DT239+'3枚目'!DT239+'4枚目'!DT239+'5枚目'!DT239</f>
        <v>0</v>
      </c>
      <c r="K292" s="594"/>
      <c r="L292" s="594"/>
      <c r="M292" s="594"/>
      <c r="N292" s="119"/>
      <c r="O292" s="119"/>
      <c r="P292" s="622"/>
      <c r="Q292" s="623"/>
      <c r="R292" s="624"/>
      <c r="S292" s="950"/>
      <c r="T292" s="951"/>
      <c r="U292" s="951"/>
      <c r="V292" s="951"/>
      <c r="W292" s="952"/>
      <c r="X292" s="950"/>
      <c r="Y292" s="951"/>
      <c r="Z292" s="951"/>
      <c r="AA292" s="951"/>
      <c r="AB292" s="952"/>
      <c r="AC292" s="243"/>
      <c r="AD292" s="243"/>
      <c r="AE292" s="243"/>
      <c r="AF292" s="244"/>
      <c r="AG292" s="243"/>
      <c r="AH292" s="243"/>
      <c r="AI292" s="243"/>
      <c r="AJ292" s="245"/>
      <c r="AK292" s="478" t="s">
        <v>139</v>
      </c>
      <c r="AL292" s="479"/>
      <c r="AM292" s="479"/>
      <c r="AN292" s="479"/>
      <c r="AO292" s="466"/>
      <c r="AP292" s="463"/>
      <c r="AQ292" s="463"/>
      <c r="AR292" s="463"/>
      <c r="AS292" s="463"/>
      <c r="AT292" s="463"/>
      <c r="AU292" s="463"/>
      <c r="AV292" s="463"/>
      <c r="AW292" s="463"/>
      <c r="AX292" s="463"/>
      <c r="AY292" s="463"/>
      <c r="AZ292" s="463"/>
      <c r="BA292" s="464"/>
      <c r="BB292" s="480"/>
      <c r="BC292" s="481"/>
      <c r="BD292" s="481"/>
      <c r="BE292" s="481"/>
      <c r="BF292" s="482"/>
      <c r="BG292" s="480"/>
      <c r="BH292" s="503"/>
      <c r="BI292" s="503"/>
      <c r="BJ292" s="504"/>
      <c r="BK292" s="466"/>
      <c r="BL292" s="463"/>
      <c r="BM292" s="463"/>
      <c r="BN292" s="463"/>
      <c r="BO292" s="463"/>
      <c r="BP292" s="463"/>
      <c r="BQ292" s="463"/>
      <c r="BR292" s="463"/>
      <c r="BS292" s="463"/>
      <c r="BT292" s="463"/>
      <c r="BU292" s="463"/>
      <c r="BV292" s="463"/>
      <c r="BW292" s="464"/>
      <c r="BX292" s="500"/>
      <c r="BY292" s="501"/>
      <c r="BZ292" s="501"/>
      <c r="CA292" s="501"/>
      <c r="CB292" s="502"/>
      <c r="CC292" s="726"/>
      <c r="CD292" s="727"/>
      <c r="CE292" s="727"/>
      <c r="CF292" s="728"/>
      <c r="CG292" s="429" t="s">
        <v>140</v>
      </c>
      <c r="CH292" s="240"/>
      <c r="CI292" s="729"/>
      <c r="CJ292" s="730"/>
      <c r="CK292" s="731"/>
      <c r="CL292" s="732"/>
      <c r="CM292" s="733"/>
      <c r="CN292" s="733"/>
      <c r="CO292" s="733"/>
      <c r="CP292" s="733"/>
      <c r="CQ292" s="733"/>
      <c r="CR292" s="733"/>
      <c r="CS292" s="119" t="s">
        <v>141</v>
      </c>
      <c r="CT292" s="119"/>
      <c r="CU292" s="119"/>
      <c r="CV292" s="119"/>
      <c r="CW292" s="947"/>
      <c r="CX292" s="733"/>
      <c r="CY292" s="733"/>
      <c r="CZ292" s="733"/>
      <c r="DA292" s="119"/>
      <c r="DB292" s="246" t="s">
        <v>141</v>
      </c>
      <c r="DC292" s="1124">
        <f>DS292+DS293+'２枚目'!DT240+'3枚目'!DT240+'4枚目'!DT240+'5枚目'!DT240</f>
        <v>0</v>
      </c>
      <c r="DD292" s="1125"/>
      <c r="DE292" s="1125"/>
      <c r="DF292" s="119"/>
      <c r="DG292" s="246"/>
      <c r="DH292" s="1142">
        <f t="shared" ref="DH292" si="57">IFERROR((DT292+DC292)*100/J292,0)</f>
        <v>0</v>
      </c>
      <c r="DI292" s="1143"/>
      <c r="DJ292" s="1143"/>
      <c r="DK292" s="1143"/>
      <c r="DL292" s="1143"/>
      <c r="DM292" s="247"/>
      <c r="DS292" s="295">
        <f t="shared" si="56"/>
        <v>0</v>
      </c>
      <c r="DT292" s="295">
        <f>S292+'２枚目'!DU239+'3枚目'!DU239+'4枚目'!DU239+'5枚目'!DU239</f>
        <v>0</v>
      </c>
    </row>
    <row r="293" spans="3:126" ht="12.95" customHeight="1">
      <c r="C293" s="700"/>
      <c r="D293" s="701"/>
      <c r="E293" s="657"/>
      <c r="F293" s="658"/>
      <c r="G293" s="658"/>
      <c r="H293" s="658"/>
      <c r="I293" s="659"/>
      <c r="J293" s="593"/>
      <c r="K293" s="594"/>
      <c r="L293" s="594"/>
      <c r="M293" s="594"/>
      <c r="N293" s="329"/>
      <c r="O293" s="248" t="s">
        <v>141</v>
      </c>
      <c r="P293" s="625"/>
      <c r="Q293" s="626"/>
      <c r="R293" s="627"/>
      <c r="S293" s="420"/>
      <c r="T293" s="421"/>
      <c r="U293" s="421"/>
      <c r="V293" s="389"/>
      <c r="W293" s="248" t="s">
        <v>141</v>
      </c>
      <c r="X293" s="420"/>
      <c r="Y293" s="421"/>
      <c r="Z293" s="421"/>
      <c r="AA293" s="389"/>
      <c r="AB293" s="249" t="s">
        <v>141</v>
      </c>
      <c r="AC293" s="250"/>
      <c r="AD293" s="250"/>
      <c r="AE293" s="250"/>
      <c r="AF293" s="349"/>
      <c r="AG293" s="250"/>
      <c r="AH293" s="250"/>
      <c r="AI293" s="250"/>
      <c r="AJ293" s="350"/>
      <c r="AK293" s="488" t="s">
        <v>142</v>
      </c>
      <c r="AL293" s="489"/>
      <c r="AM293" s="489"/>
      <c r="AN293" s="489"/>
      <c r="AO293" s="465"/>
      <c r="AP293" s="460"/>
      <c r="AQ293" s="460"/>
      <c r="AR293" s="460"/>
      <c r="AS293" s="460"/>
      <c r="AT293" s="460"/>
      <c r="AU293" s="460"/>
      <c r="AV293" s="460"/>
      <c r="AW293" s="460"/>
      <c r="AX293" s="460"/>
      <c r="AY293" s="460"/>
      <c r="AZ293" s="460"/>
      <c r="BA293" s="461"/>
      <c r="BB293" s="485"/>
      <c r="BC293" s="486"/>
      <c r="BD293" s="486"/>
      <c r="BE293" s="486"/>
      <c r="BF293" s="487"/>
      <c r="BG293" s="485"/>
      <c r="BH293" s="494"/>
      <c r="BI293" s="494"/>
      <c r="BJ293" s="495"/>
      <c r="BK293" s="465"/>
      <c r="BL293" s="460"/>
      <c r="BM293" s="460"/>
      <c r="BN293" s="460"/>
      <c r="BO293" s="460"/>
      <c r="BP293" s="460"/>
      <c r="BQ293" s="460"/>
      <c r="BR293" s="460"/>
      <c r="BS293" s="460"/>
      <c r="BT293" s="460"/>
      <c r="BU293" s="460"/>
      <c r="BV293" s="460"/>
      <c r="BW293" s="461"/>
      <c r="BX293" s="497"/>
      <c r="BY293" s="498"/>
      <c r="BZ293" s="498"/>
      <c r="CA293" s="498"/>
      <c r="CB293" s="499"/>
      <c r="CC293" s="880"/>
      <c r="CD293" s="881"/>
      <c r="CE293" s="881"/>
      <c r="CF293" s="882"/>
      <c r="CG293" s="430" t="s">
        <v>140</v>
      </c>
      <c r="CH293" s="431"/>
      <c r="CI293" s="883"/>
      <c r="CJ293" s="884"/>
      <c r="CK293" s="885"/>
      <c r="CL293" s="725"/>
      <c r="CM293" s="667"/>
      <c r="CN293" s="667"/>
      <c r="CO293" s="667"/>
      <c r="CP293" s="667"/>
      <c r="CQ293" s="667"/>
      <c r="CR293" s="667"/>
      <c r="CS293" s="251" t="s">
        <v>141</v>
      </c>
      <c r="CT293" s="251"/>
      <c r="CU293" s="251"/>
      <c r="CV293" s="251"/>
      <c r="CW293" s="666"/>
      <c r="CX293" s="667"/>
      <c r="CY293" s="667"/>
      <c r="CZ293" s="667"/>
      <c r="DA293" s="251"/>
      <c r="DB293" s="252" t="s">
        <v>141</v>
      </c>
      <c r="DC293" s="1124"/>
      <c r="DD293" s="1125"/>
      <c r="DE293" s="1125"/>
      <c r="DF293" s="329"/>
      <c r="DG293" s="249" t="s">
        <v>141</v>
      </c>
      <c r="DH293" s="1144"/>
      <c r="DI293" s="1145"/>
      <c r="DJ293" s="1145"/>
      <c r="DK293" s="1145"/>
      <c r="DL293" s="1145"/>
      <c r="DM293" s="253" t="s">
        <v>69</v>
      </c>
      <c r="DS293" s="295">
        <f t="shared" si="56"/>
        <v>0</v>
      </c>
    </row>
    <row r="294" spans="3:126" ht="12.95" customHeight="1">
      <c r="C294" s="579" t="s">
        <v>144</v>
      </c>
      <c r="D294" s="580"/>
      <c r="E294" s="587" t="s">
        <v>223</v>
      </c>
      <c r="F294" s="588"/>
      <c r="G294" s="588"/>
      <c r="H294" s="588"/>
      <c r="I294" s="589"/>
      <c r="J294" s="593">
        <f>S294+CL294+CL295+'２枚目'!DT241+'3枚目'!DT241+'4枚目'!DT241+'5枚目'!DT241</f>
        <v>0</v>
      </c>
      <c r="K294" s="594"/>
      <c r="L294" s="594"/>
      <c r="M294" s="594"/>
      <c r="N294" s="119"/>
      <c r="O294" s="119"/>
      <c r="P294" s="302"/>
      <c r="Q294" s="303"/>
      <c r="R294" s="304"/>
      <c r="S294" s="243"/>
      <c r="T294" s="243"/>
      <c r="U294" s="243"/>
      <c r="V294" s="243"/>
      <c r="W294" s="243"/>
      <c r="X294" s="243"/>
      <c r="Y294" s="243"/>
      <c r="Z294" s="243"/>
      <c r="AA294" s="243"/>
      <c r="AB294" s="355"/>
      <c r="AC294" s="254"/>
      <c r="AD294" s="254"/>
      <c r="AE294" s="254"/>
      <c r="AF294" s="351"/>
      <c r="AG294" s="254"/>
      <c r="AH294" s="254"/>
      <c r="AI294" s="254"/>
      <c r="AJ294" s="352"/>
      <c r="AK294" s="595" t="s">
        <v>139</v>
      </c>
      <c r="AL294" s="596"/>
      <c r="AM294" s="596"/>
      <c r="AN294" s="596"/>
      <c r="AO294" s="466"/>
      <c r="AP294" s="463"/>
      <c r="AQ294" s="463"/>
      <c r="AR294" s="463"/>
      <c r="AS294" s="463"/>
      <c r="AT294" s="463"/>
      <c r="AU294" s="463"/>
      <c r="AV294" s="463"/>
      <c r="AW294" s="463"/>
      <c r="AX294" s="463"/>
      <c r="AY294" s="463"/>
      <c r="AZ294" s="463"/>
      <c r="BA294" s="464"/>
      <c r="BB294" s="480"/>
      <c r="BC294" s="481"/>
      <c r="BD294" s="481"/>
      <c r="BE294" s="481"/>
      <c r="BF294" s="482"/>
      <c r="BG294" s="480"/>
      <c r="BH294" s="503"/>
      <c r="BI294" s="503"/>
      <c r="BJ294" s="504"/>
      <c r="BK294" s="466"/>
      <c r="BL294" s="463"/>
      <c r="BM294" s="463"/>
      <c r="BN294" s="463"/>
      <c r="BO294" s="463"/>
      <c r="BP294" s="463"/>
      <c r="BQ294" s="463"/>
      <c r="BR294" s="463"/>
      <c r="BS294" s="463"/>
      <c r="BT294" s="463"/>
      <c r="BU294" s="463"/>
      <c r="BV294" s="463"/>
      <c r="BW294" s="464"/>
      <c r="BX294" s="500"/>
      <c r="BY294" s="501"/>
      <c r="BZ294" s="501"/>
      <c r="CA294" s="501"/>
      <c r="CB294" s="502"/>
      <c r="CC294" s="726"/>
      <c r="CD294" s="727"/>
      <c r="CE294" s="727"/>
      <c r="CF294" s="728"/>
      <c r="CG294" s="432" t="s">
        <v>140</v>
      </c>
      <c r="CH294" s="433"/>
      <c r="CI294" s="729"/>
      <c r="CJ294" s="730"/>
      <c r="CK294" s="731"/>
      <c r="CL294" s="732"/>
      <c r="CM294" s="733"/>
      <c r="CN294" s="733"/>
      <c r="CO294" s="733"/>
      <c r="CP294" s="733"/>
      <c r="CQ294" s="733"/>
      <c r="CR294" s="733"/>
      <c r="CS294" s="328" t="s">
        <v>141</v>
      </c>
      <c r="CT294" s="328"/>
      <c r="CU294" s="328"/>
      <c r="CV294" s="328"/>
      <c r="CW294" s="362"/>
      <c r="CX294" s="255"/>
      <c r="CY294" s="255"/>
      <c r="CZ294" s="255"/>
      <c r="DA294" s="255"/>
      <c r="DB294" s="260"/>
      <c r="DC294" s="1124">
        <f>DS294+DS295+'２枚目'!DT242+'3枚目'!DT242+'4枚目'!DT242+'5枚目'!DT242</f>
        <v>0</v>
      </c>
      <c r="DD294" s="1125"/>
      <c r="DE294" s="1125"/>
      <c r="DF294" s="328"/>
      <c r="DG294" s="270"/>
      <c r="DH294" s="1142">
        <f t="shared" ref="DH294" si="58">IFERROR((DT294+DC294)*100/J294,0)</f>
        <v>0</v>
      </c>
      <c r="DI294" s="1143"/>
      <c r="DJ294" s="1143"/>
      <c r="DK294" s="1143"/>
      <c r="DL294" s="1143"/>
      <c r="DM294" s="257"/>
      <c r="DS294" s="295">
        <f t="shared" si="56"/>
        <v>0</v>
      </c>
      <c r="DT294" s="295">
        <f>S294+'２枚目'!DU241+'3枚目'!DU241+'4枚目'!DU241+'5枚目'!DU241</f>
        <v>0</v>
      </c>
    </row>
    <row r="295" spans="3:126" ht="12.95" customHeight="1">
      <c r="C295" s="581"/>
      <c r="D295" s="582"/>
      <c r="E295" s="590"/>
      <c r="F295" s="591"/>
      <c r="G295" s="591"/>
      <c r="H295" s="591"/>
      <c r="I295" s="592"/>
      <c r="J295" s="593"/>
      <c r="K295" s="594"/>
      <c r="L295" s="594"/>
      <c r="M295" s="594"/>
      <c r="N295" s="329"/>
      <c r="O295" s="248" t="s">
        <v>141</v>
      </c>
      <c r="P295" s="356"/>
      <c r="Q295" s="357"/>
      <c r="R295" s="358"/>
      <c r="S295" s="250"/>
      <c r="T295" s="250"/>
      <c r="U295" s="250"/>
      <c r="V295" s="250"/>
      <c r="W295" s="250"/>
      <c r="X295" s="250"/>
      <c r="Y295" s="250"/>
      <c r="Z295" s="250"/>
      <c r="AA295" s="250"/>
      <c r="AB295" s="348"/>
      <c r="AC295" s="258"/>
      <c r="AD295" s="258"/>
      <c r="AE295" s="258"/>
      <c r="AF295" s="353"/>
      <c r="AG295" s="258"/>
      <c r="AH295" s="258"/>
      <c r="AI295" s="258"/>
      <c r="AJ295" s="354"/>
      <c r="AK295" s="483" t="s">
        <v>142</v>
      </c>
      <c r="AL295" s="484"/>
      <c r="AM295" s="484"/>
      <c r="AN295" s="484"/>
      <c r="AO295" s="465"/>
      <c r="AP295" s="460"/>
      <c r="AQ295" s="460"/>
      <c r="AR295" s="460"/>
      <c r="AS295" s="460"/>
      <c r="AT295" s="460"/>
      <c r="AU295" s="460"/>
      <c r="AV295" s="460"/>
      <c r="AW295" s="460"/>
      <c r="AX295" s="460"/>
      <c r="AY295" s="460"/>
      <c r="AZ295" s="460"/>
      <c r="BA295" s="461"/>
      <c r="BB295" s="485"/>
      <c r="BC295" s="486"/>
      <c r="BD295" s="486"/>
      <c r="BE295" s="486"/>
      <c r="BF295" s="487"/>
      <c r="BG295" s="485"/>
      <c r="BH295" s="494"/>
      <c r="BI295" s="494"/>
      <c r="BJ295" s="495"/>
      <c r="BK295" s="465"/>
      <c r="BL295" s="460"/>
      <c r="BM295" s="460"/>
      <c r="BN295" s="460"/>
      <c r="BO295" s="460"/>
      <c r="BP295" s="460"/>
      <c r="BQ295" s="460"/>
      <c r="BR295" s="460"/>
      <c r="BS295" s="460"/>
      <c r="BT295" s="460"/>
      <c r="BU295" s="460"/>
      <c r="BV295" s="460"/>
      <c r="BW295" s="461"/>
      <c r="BX295" s="497"/>
      <c r="BY295" s="498"/>
      <c r="BZ295" s="498"/>
      <c r="CA295" s="498"/>
      <c r="CB295" s="499"/>
      <c r="CC295" s="880"/>
      <c r="CD295" s="881"/>
      <c r="CE295" s="881"/>
      <c r="CF295" s="882"/>
      <c r="CG295" s="434" t="s">
        <v>140</v>
      </c>
      <c r="CH295" s="435"/>
      <c r="CI295" s="883"/>
      <c r="CJ295" s="884"/>
      <c r="CK295" s="885"/>
      <c r="CL295" s="725"/>
      <c r="CM295" s="667"/>
      <c r="CN295" s="667"/>
      <c r="CO295" s="667"/>
      <c r="CP295" s="667"/>
      <c r="CQ295" s="667"/>
      <c r="CR295" s="667"/>
      <c r="CS295" s="192" t="s">
        <v>141</v>
      </c>
      <c r="CT295" s="192"/>
      <c r="CU295" s="192"/>
      <c r="CV295" s="192"/>
      <c r="CW295" s="365"/>
      <c r="CX295" s="250"/>
      <c r="CY295" s="250"/>
      <c r="CZ295" s="250"/>
      <c r="DA295" s="250"/>
      <c r="DB295" s="261"/>
      <c r="DC295" s="1124"/>
      <c r="DD295" s="1125"/>
      <c r="DE295" s="1125"/>
      <c r="DF295" s="329"/>
      <c r="DG295" s="249" t="s">
        <v>141</v>
      </c>
      <c r="DH295" s="1144"/>
      <c r="DI295" s="1145"/>
      <c r="DJ295" s="1145"/>
      <c r="DK295" s="1145"/>
      <c r="DL295" s="1145"/>
      <c r="DM295" s="253" t="s">
        <v>69</v>
      </c>
      <c r="DS295" s="295">
        <f t="shared" si="56"/>
        <v>0</v>
      </c>
    </row>
    <row r="296" spans="3:126" ht="12.95" customHeight="1">
      <c r="C296" s="581"/>
      <c r="D296" s="582"/>
      <c r="E296" s="587" t="s">
        <v>277</v>
      </c>
      <c r="F296" s="588"/>
      <c r="G296" s="588"/>
      <c r="H296" s="588"/>
      <c r="I296" s="589"/>
      <c r="J296" s="593">
        <f>S296+CL296+CL297+'２枚目'!DT243+'3枚目'!DT243+'4枚目'!DT243+'5枚目'!DT243</f>
        <v>0</v>
      </c>
      <c r="K296" s="594"/>
      <c r="L296" s="594"/>
      <c r="M296" s="594"/>
      <c r="N296" s="119"/>
      <c r="O296" s="119"/>
      <c r="P296" s="622"/>
      <c r="Q296" s="623"/>
      <c r="R296" s="624"/>
      <c r="S296" s="950"/>
      <c r="T296" s="951"/>
      <c r="U296" s="951"/>
      <c r="V296" s="951"/>
      <c r="W296" s="952"/>
      <c r="X296" s="950"/>
      <c r="Y296" s="951"/>
      <c r="Z296" s="951"/>
      <c r="AA296" s="951"/>
      <c r="AB296" s="952"/>
      <c r="AC296" s="254"/>
      <c r="AD296" s="254"/>
      <c r="AE296" s="254"/>
      <c r="AF296" s="351"/>
      <c r="AG296" s="254"/>
      <c r="AH296" s="254"/>
      <c r="AI296" s="254"/>
      <c r="AJ296" s="352"/>
      <c r="AK296" s="595" t="s">
        <v>139</v>
      </c>
      <c r="AL296" s="596"/>
      <c r="AM296" s="596"/>
      <c r="AN296" s="596"/>
      <c r="AO296" s="466"/>
      <c r="AP296" s="463"/>
      <c r="AQ296" s="463"/>
      <c r="AR296" s="463"/>
      <c r="AS296" s="463"/>
      <c r="AT296" s="463"/>
      <c r="AU296" s="463"/>
      <c r="AV296" s="463"/>
      <c r="AW296" s="463"/>
      <c r="AX296" s="463"/>
      <c r="AY296" s="463"/>
      <c r="AZ296" s="463"/>
      <c r="BA296" s="464"/>
      <c r="BB296" s="480"/>
      <c r="BC296" s="481"/>
      <c r="BD296" s="481"/>
      <c r="BE296" s="481"/>
      <c r="BF296" s="482"/>
      <c r="BG296" s="480"/>
      <c r="BH296" s="503"/>
      <c r="BI296" s="503"/>
      <c r="BJ296" s="504"/>
      <c r="BK296" s="466"/>
      <c r="BL296" s="463"/>
      <c r="BM296" s="463"/>
      <c r="BN296" s="463"/>
      <c r="BO296" s="463"/>
      <c r="BP296" s="463"/>
      <c r="BQ296" s="463"/>
      <c r="BR296" s="463"/>
      <c r="BS296" s="463"/>
      <c r="BT296" s="463"/>
      <c r="BU296" s="463"/>
      <c r="BV296" s="463"/>
      <c r="BW296" s="464"/>
      <c r="BX296" s="500"/>
      <c r="BY296" s="501"/>
      <c r="BZ296" s="501"/>
      <c r="CA296" s="501"/>
      <c r="CB296" s="502"/>
      <c r="CC296" s="726"/>
      <c r="CD296" s="727"/>
      <c r="CE296" s="727"/>
      <c r="CF296" s="728"/>
      <c r="CG296" s="432" t="s">
        <v>140</v>
      </c>
      <c r="CH296" s="433"/>
      <c r="CI296" s="729"/>
      <c r="CJ296" s="730"/>
      <c r="CK296" s="731"/>
      <c r="CL296" s="732"/>
      <c r="CM296" s="733"/>
      <c r="CN296" s="733"/>
      <c r="CO296" s="733"/>
      <c r="CP296" s="733"/>
      <c r="CQ296" s="733"/>
      <c r="CR296" s="733"/>
      <c r="CS296" s="236" t="s">
        <v>141</v>
      </c>
      <c r="CT296" s="236"/>
      <c r="CU296" s="236"/>
      <c r="CV296" s="235"/>
      <c r="CW296" s="362"/>
      <c r="CX296" s="255"/>
      <c r="CY296" s="255"/>
      <c r="CZ296" s="255"/>
      <c r="DA296" s="255"/>
      <c r="DB296" s="260"/>
      <c r="DC296" s="1124">
        <f>DS296+DS297+'２枚目'!DT244+'3枚目'!DT244+'4枚目'!DT244+'5枚目'!DT244</f>
        <v>0</v>
      </c>
      <c r="DD296" s="1125"/>
      <c r="DE296" s="1125"/>
      <c r="DF296" s="328"/>
      <c r="DG296" s="270"/>
      <c r="DH296" s="1142">
        <f t="shared" ref="DH296" si="59">IFERROR((DT296+DC296)*100/J296,0)</f>
        <v>0</v>
      </c>
      <c r="DI296" s="1143"/>
      <c r="DJ296" s="1143"/>
      <c r="DK296" s="1143"/>
      <c r="DL296" s="1143"/>
      <c r="DM296" s="257"/>
      <c r="DS296" s="295">
        <f t="shared" si="56"/>
        <v>0</v>
      </c>
      <c r="DT296" s="295">
        <f>S296+'２枚目'!DU243+'3枚目'!DU243+'4枚目'!DU243+'5枚目'!DU243</f>
        <v>0</v>
      </c>
    </row>
    <row r="297" spans="3:126" ht="12.95" customHeight="1">
      <c r="C297" s="581"/>
      <c r="D297" s="582"/>
      <c r="E297" s="668" t="s">
        <v>224</v>
      </c>
      <c r="F297" s="669"/>
      <c r="G297" s="669"/>
      <c r="H297" s="669"/>
      <c r="I297" s="670"/>
      <c r="J297" s="593"/>
      <c r="K297" s="594"/>
      <c r="L297" s="594"/>
      <c r="M297" s="594"/>
      <c r="N297" s="329"/>
      <c r="O297" s="248" t="s">
        <v>141</v>
      </c>
      <c r="P297" s="625"/>
      <c r="Q297" s="626"/>
      <c r="R297" s="627"/>
      <c r="S297" s="420"/>
      <c r="T297" s="421"/>
      <c r="U297" s="421"/>
      <c r="V297" s="389"/>
      <c r="W297" s="248" t="s">
        <v>141</v>
      </c>
      <c r="X297" s="420"/>
      <c r="Y297" s="421"/>
      <c r="Z297" s="421"/>
      <c r="AA297" s="389"/>
      <c r="AB297" s="249" t="s">
        <v>141</v>
      </c>
      <c r="AC297" s="258"/>
      <c r="AD297" s="258"/>
      <c r="AE297" s="258"/>
      <c r="AF297" s="353"/>
      <c r="AG297" s="258"/>
      <c r="AH297" s="258"/>
      <c r="AI297" s="258"/>
      <c r="AJ297" s="354"/>
      <c r="AK297" s="483" t="s">
        <v>142</v>
      </c>
      <c r="AL297" s="484"/>
      <c r="AM297" s="484"/>
      <c r="AN297" s="484"/>
      <c r="AO297" s="465"/>
      <c r="AP297" s="460"/>
      <c r="AQ297" s="460"/>
      <c r="AR297" s="460"/>
      <c r="AS297" s="460"/>
      <c r="AT297" s="460"/>
      <c r="AU297" s="460"/>
      <c r="AV297" s="460"/>
      <c r="AW297" s="460"/>
      <c r="AX297" s="460"/>
      <c r="AY297" s="460"/>
      <c r="AZ297" s="460"/>
      <c r="BA297" s="461"/>
      <c r="BB297" s="485"/>
      <c r="BC297" s="486"/>
      <c r="BD297" s="486"/>
      <c r="BE297" s="486"/>
      <c r="BF297" s="487"/>
      <c r="BG297" s="485"/>
      <c r="BH297" s="494"/>
      <c r="BI297" s="494"/>
      <c r="BJ297" s="495"/>
      <c r="BK297" s="465"/>
      <c r="BL297" s="460"/>
      <c r="BM297" s="460"/>
      <c r="BN297" s="460"/>
      <c r="BO297" s="460"/>
      <c r="BP297" s="460"/>
      <c r="BQ297" s="460"/>
      <c r="BR297" s="460"/>
      <c r="BS297" s="460"/>
      <c r="BT297" s="460"/>
      <c r="BU297" s="460"/>
      <c r="BV297" s="460"/>
      <c r="BW297" s="461"/>
      <c r="BX297" s="497"/>
      <c r="BY297" s="498"/>
      <c r="BZ297" s="498"/>
      <c r="CA297" s="498"/>
      <c r="CB297" s="499"/>
      <c r="CC297" s="880"/>
      <c r="CD297" s="881"/>
      <c r="CE297" s="881"/>
      <c r="CF297" s="882"/>
      <c r="CG297" s="434" t="s">
        <v>140</v>
      </c>
      <c r="CH297" s="435"/>
      <c r="CI297" s="883"/>
      <c r="CJ297" s="884"/>
      <c r="CK297" s="885"/>
      <c r="CL297" s="725"/>
      <c r="CM297" s="667"/>
      <c r="CN297" s="667"/>
      <c r="CO297" s="667"/>
      <c r="CP297" s="667"/>
      <c r="CQ297" s="667"/>
      <c r="CR297" s="667"/>
      <c r="CS297" s="192" t="s">
        <v>141</v>
      </c>
      <c r="CT297" s="192"/>
      <c r="CU297" s="192"/>
      <c r="CV297" s="435"/>
      <c r="CW297" s="365"/>
      <c r="CX297" s="250"/>
      <c r="CY297" s="250"/>
      <c r="CZ297" s="250"/>
      <c r="DA297" s="250"/>
      <c r="DB297" s="261"/>
      <c r="DC297" s="1124"/>
      <c r="DD297" s="1125"/>
      <c r="DE297" s="1125"/>
      <c r="DF297" s="329"/>
      <c r="DG297" s="249" t="s">
        <v>141</v>
      </c>
      <c r="DH297" s="1144"/>
      <c r="DI297" s="1145"/>
      <c r="DJ297" s="1145"/>
      <c r="DK297" s="1145"/>
      <c r="DL297" s="1145"/>
      <c r="DM297" s="253" t="s">
        <v>69</v>
      </c>
      <c r="DS297" s="295">
        <f t="shared" si="56"/>
        <v>0</v>
      </c>
    </row>
    <row r="298" spans="3:126" ht="12.95" customHeight="1">
      <c r="C298" s="581"/>
      <c r="D298" s="582"/>
      <c r="E298" s="509" t="s">
        <v>225</v>
      </c>
      <c r="F298" s="505"/>
      <c r="G298" s="505"/>
      <c r="H298" s="505"/>
      <c r="I298" s="510"/>
      <c r="J298" s="593">
        <f>S298+AF298+CL298+CL299+'２枚目'!DT245+'3枚目'!DT245+'4枚目'!DT245+'5枚目'!DT245</f>
        <v>0</v>
      </c>
      <c r="K298" s="594"/>
      <c r="L298" s="594"/>
      <c r="M298" s="594"/>
      <c r="N298" s="119"/>
      <c r="O298" s="119"/>
      <c r="P298" s="622"/>
      <c r="Q298" s="623"/>
      <c r="R298" s="624"/>
      <c r="S298" s="950"/>
      <c r="T298" s="951"/>
      <c r="U298" s="951"/>
      <c r="V298" s="951"/>
      <c r="W298" s="952"/>
      <c r="X298" s="950"/>
      <c r="Y298" s="951"/>
      <c r="Z298" s="951"/>
      <c r="AA298" s="951"/>
      <c r="AB298" s="952"/>
      <c r="AC298" s="695"/>
      <c r="AD298" s="623"/>
      <c r="AE298" s="624"/>
      <c r="AF298" s="1000"/>
      <c r="AG298" s="1001"/>
      <c r="AH298" s="1001"/>
      <c r="AI298" s="1001"/>
      <c r="AJ298" s="1002"/>
      <c r="AK298" s="478" t="s">
        <v>139</v>
      </c>
      <c r="AL298" s="479"/>
      <c r="AM298" s="479"/>
      <c r="AN298" s="479"/>
      <c r="AO298" s="466"/>
      <c r="AP298" s="463"/>
      <c r="AQ298" s="463"/>
      <c r="AR298" s="463"/>
      <c r="AS298" s="463"/>
      <c r="AT298" s="463"/>
      <c r="AU298" s="463"/>
      <c r="AV298" s="463"/>
      <c r="AW298" s="463"/>
      <c r="AX298" s="463"/>
      <c r="AY298" s="463"/>
      <c r="AZ298" s="463"/>
      <c r="BA298" s="464"/>
      <c r="BB298" s="480"/>
      <c r="BC298" s="481"/>
      <c r="BD298" s="481"/>
      <c r="BE298" s="481"/>
      <c r="BF298" s="482"/>
      <c r="BG298" s="480"/>
      <c r="BH298" s="503"/>
      <c r="BI298" s="503"/>
      <c r="BJ298" s="504"/>
      <c r="BK298" s="466"/>
      <c r="BL298" s="463"/>
      <c r="BM298" s="463"/>
      <c r="BN298" s="463"/>
      <c r="BO298" s="463"/>
      <c r="BP298" s="463"/>
      <c r="BQ298" s="463"/>
      <c r="BR298" s="463"/>
      <c r="BS298" s="463"/>
      <c r="BT298" s="463"/>
      <c r="BU298" s="463"/>
      <c r="BV298" s="463"/>
      <c r="BW298" s="464"/>
      <c r="BX298" s="500"/>
      <c r="BY298" s="501"/>
      <c r="BZ298" s="501"/>
      <c r="CA298" s="501"/>
      <c r="CB298" s="502"/>
      <c r="CC298" s="726"/>
      <c r="CD298" s="727"/>
      <c r="CE298" s="727"/>
      <c r="CF298" s="728"/>
      <c r="CG298" s="429" t="s">
        <v>140</v>
      </c>
      <c r="CH298" s="240"/>
      <c r="CI298" s="729"/>
      <c r="CJ298" s="730"/>
      <c r="CK298" s="731"/>
      <c r="CL298" s="732"/>
      <c r="CM298" s="733"/>
      <c r="CN298" s="733"/>
      <c r="CO298" s="733"/>
      <c r="CP298" s="733"/>
      <c r="CQ298" s="733"/>
      <c r="CR298" s="733"/>
      <c r="CS298" s="119" t="s">
        <v>141</v>
      </c>
      <c r="CT298" s="119"/>
      <c r="CU298" s="119"/>
      <c r="CV298" s="119"/>
      <c r="CW298" s="947"/>
      <c r="CX298" s="733"/>
      <c r="CY298" s="733"/>
      <c r="CZ298" s="733"/>
      <c r="DA298" s="119"/>
      <c r="DB298" s="246" t="s">
        <v>141</v>
      </c>
      <c r="DC298" s="1124">
        <f>DS298+DS299+'２枚目'!DT246+'3枚目'!DT246+'4枚目'!DT246+'5枚目'!DT246</f>
        <v>0</v>
      </c>
      <c r="DD298" s="1125"/>
      <c r="DE298" s="1125"/>
      <c r="DF298" s="119"/>
      <c r="DG298" s="246"/>
      <c r="DH298" s="1142">
        <f>IFERROR((DT298+DV298+DC298)*100/J298,0)</f>
        <v>0</v>
      </c>
      <c r="DI298" s="1143"/>
      <c r="DJ298" s="1143"/>
      <c r="DK298" s="1143"/>
      <c r="DL298" s="1143"/>
      <c r="DM298" s="247"/>
      <c r="DS298" s="295">
        <f t="shared" si="56"/>
        <v>0</v>
      </c>
      <c r="DT298" s="295">
        <f>S298+'２枚目'!DU245+'3枚目'!DU245+'4枚目'!DU245+'5枚目'!DU245</f>
        <v>0</v>
      </c>
      <c r="DV298" s="458">
        <f>AF298+'２枚目'!DV245+'3枚目'!DV245+'4枚目'!DV245+'5枚目'!DV245</f>
        <v>0</v>
      </c>
    </row>
    <row r="299" spans="3:126" ht="12.95" customHeight="1">
      <c r="C299" s="581"/>
      <c r="D299" s="582"/>
      <c r="E299" s="511"/>
      <c r="F299" s="506"/>
      <c r="G299" s="506"/>
      <c r="H299" s="506"/>
      <c r="I299" s="512"/>
      <c r="J299" s="593"/>
      <c r="K299" s="594"/>
      <c r="L299" s="594"/>
      <c r="M299" s="594"/>
      <c r="N299" s="329"/>
      <c r="O299" s="248" t="s">
        <v>141</v>
      </c>
      <c r="P299" s="625"/>
      <c r="Q299" s="626"/>
      <c r="R299" s="627"/>
      <c r="S299" s="420"/>
      <c r="T299" s="421"/>
      <c r="U299" s="421"/>
      <c r="V299" s="389"/>
      <c r="W299" s="248" t="s">
        <v>141</v>
      </c>
      <c r="X299" s="420"/>
      <c r="Y299" s="421"/>
      <c r="Z299" s="421"/>
      <c r="AA299" s="389"/>
      <c r="AB299" s="249" t="s">
        <v>141</v>
      </c>
      <c r="AC299" s="696"/>
      <c r="AD299" s="626"/>
      <c r="AE299" s="627"/>
      <c r="AF299" s="420"/>
      <c r="AG299" s="421"/>
      <c r="AH299" s="421"/>
      <c r="AI299" s="389"/>
      <c r="AJ299" s="422" t="s">
        <v>141</v>
      </c>
      <c r="AK299" s="488" t="s">
        <v>142</v>
      </c>
      <c r="AL299" s="489"/>
      <c r="AM299" s="489"/>
      <c r="AN299" s="489"/>
      <c r="AO299" s="465"/>
      <c r="AP299" s="460"/>
      <c r="AQ299" s="460"/>
      <c r="AR299" s="460"/>
      <c r="AS299" s="460"/>
      <c r="AT299" s="460"/>
      <c r="AU299" s="460"/>
      <c r="AV299" s="460"/>
      <c r="AW299" s="460"/>
      <c r="AX299" s="460"/>
      <c r="AY299" s="460"/>
      <c r="AZ299" s="460"/>
      <c r="BA299" s="461"/>
      <c r="BB299" s="485"/>
      <c r="BC299" s="486"/>
      <c r="BD299" s="486"/>
      <c r="BE299" s="486"/>
      <c r="BF299" s="487"/>
      <c r="BG299" s="485"/>
      <c r="BH299" s="494"/>
      <c r="BI299" s="494"/>
      <c r="BJ299" s="495"/>
      <c r="BK299" s="465"/>
      <c r="BL299" s="460"/>
      <c r="BM299" s="460"/>
      <c r="BN299" s="460"/>
      <c r="BO299" s="460"/>
      <c r="BP299" s="460"/>
      <c r="BQ299" s="460"/>
      <c r="BR299" s="460"/>
      <c r="BS299" s="460"/>
      <c r="BT299" s="460"/>
      <c r="BU299" s="460"/>
      <c r="BV299" s="460"/>
      <c r="BW299" s="461"/>
      <c r="BX299" s="497"/>
      <c r="BY299" s="498"/>
      <c r="BZ299" s="498"/>
      <c r="CA299" s="498"/>
      <c r="CB299" s="499"/>
      <c r="CC299" s="880"/>
      <c r="CD299" s="881"/>
      <c r="CE299" s="881"/>
      <c r="CF299" s="882"/>
      <c r="CG299" s="430" t="s">
        <v>140</v>
      </c>
      <c r="CH299" s="431"/>
      <c r="CI299" s="883"/>
      <c r="CJ299" s="884"/>
      <c r="CK299" s="885"/>
      <c r="CL299" s="725"/>
      <c r="CM299" s="667"/>
      <c r="CN299" s="667"/>
      <c r="CO299" s="667"/>
      <c r="CP299" s="667"/>
      <c r="CQ299" s="667"/>
      <c r="CR299" s="667"/>
      <c r="CS299" s="251" t="s">
        <v>141</v>
      </c>
      <c r="CT299" s="251"/>
      <c r="CU299" s="251"/>
      <c r="CV299" s="251"/>
      <c r="CW299" s="666"/>
      <c r="CX299" s="667"/>
      <c r="CY299" s="667"/>
      <c r="CZ299" s="667"/>
      <c r="DA299" s="251"/>
      <c r="DB299" s="252" t="s">
        <v>141</v>
      </c>
      <c r="DC299" s="1124"/>
      <c r="DD299" s="1125"/>
      <c r="DE299" s="1125"/>
      <c r="DF299" s="329"/>
      <c r="DG299" s="249" t="s">
        <v>141</v>
      </c>
      <c r="DH299" s="1144"/>
      <c r="DI299" s="1145"/>
      <c r="DJ299" s="1145"/>
      <c r="DK299" s="1145"/>
      <c r="DL299" s="1145"/>
      <c r="DM299" s="253" t="s">
        <v>69</v>
      </c>
      <c r="DS299" s="295">
        <f t="shared" si="56"/>
        <v>0</v>
      </c>
    </row>
    <row r="300" spans="3:126" ht="12.95" customHeight="1">
      <c r="C300" s="581"/>
      <c r="D300" s="582"/>
      <c r="E300" s="509" t="s">
        <v>226</v>
      </c>
      <c r="F300" s="505"/>
      <c r="G300" s="505"/>
      <c r="H300" s="505"/>
      <c r="I300" s="510"/>
      <c r="J300" s="593">
        <f>S300+CL300+CL301+'２枚目'!DT247+'3枚目'!DT247+'4枚目'!DT247+'5枚目'!DT247</f>
        <v>0</v>
      </c>
      <c r="K300" s="594"/>
      <c r="L300" s="594"/>
      <c r="M300" s="594"/>
      <c r="N300" s="328"/>
      <c r="O300" s="328"/>
      <c r="P300" s="359"/>
      <c r="Q300" s="360"/>
      <c r="R300" s="361"/>
      <c r="S300" s="255"/>
      <c r="T300" s="255"/>
      <c r="U300" s="255"/>
      <c r="V300" s="255"/>
      <c r="W300" s="255"/>
      <c r="X300" s="362"/>
      <c r="Y300" s="255"/>
      <c r="Z300" s="255"/>
      <c r="AA300" s="255"/>
      <c r="AB300" s="256"/>
      <c r="AC300" s="255"/>
      <c r="AD300" s="255"/>
      <c r="AE300" s="255"/>
      <c r="AF300" s="262"/>
      <c r="AG300" s="255"/>
      <c r="AH300" s="255"/>
      <c r="AI300" s="255"/>
      <c r="AJ300" s="363"/>
      <c r="AK300" s="595" t="s">
        <v>139</v>
      </c>
      <c r="AL300" s="596"/>
      <c r="AM300" s="596"/>
      <c r="AN300" s="596"/>
      <c r="AO300" s="466"/>
      <c r="AP300" s="463"/>
      <c r="AQ300" s="463"/>
      <c r="AR300" s="463"/>
      <c r="AS300" s="463"/>
      <c r="AT300" s="463"/>
      <c r="AU300" s="463"/>
      <c r="AV300" s="463"/>
      <c r="AW300" s="463"/>
      <c r="AX300" s="463"/>
      <c r="AY300" s="463"/>
      <c r="AZ300" s="463"/>
      <c r="BA300" s="464"/>
      <c r="BB300" s="480"/>
      <c r="BC300" s="481"/>
      <c r="BD300" s="481"/>
      <c r="BE300" s="481"/>
      <c r="BF300" s="482"/>
      <c r="BG300" s="480"/>
      <c r="BH300" s="503"/>
      <c r="BI300" s="503"/>
      <c r="BJ300" s="504"/>
      <c r="BK300" s="466"/>
      <c r="BL300" s="463"/>
      <c r="BM300" s="463"/>
      <c r="BN300" s="463"/>
      <c r="BO300" s="463"/>
      <c r="BP300" s="463"/>
      <c r="BQ300" s="463"/>
      <c r="BR300" s="463"/>
      <c r="BS300" s="463"/>
      <c r="BT300" s="463"/>
      <c r="BU300" s="463"/>
      <c r="BV300" s="463"/>
      <c r="BW300" s="464"/>
      <c r="BX300" s="500"/>
      <c r="BY300" s="501"/>
      <c r="BZ300" s="501"/>
      <c r="CA300" s="501"/>
      <c r="CB300" s="502"/>
      <c r="CC300" s="726"/>
      <c r="CD300" s="727"/>
      <c r="CE300" s="727"/>
      <c r="CF300" s="728"/>
      <c r="CG300" s="432" t="s">
        <v>140</v>
      </c>
      <c r="CH300" s="433"/>
      <c r="CI300" s="729"/>
      <c r="CJ300" s="730"/>
      <c r="CK300" s="731"/>
      <c r="CL300" s="732"/>
      <c r="CM300" s="733"/>
      <c r="CN300" s="733"/>
      <c r="CO300" s="733"/>
      <c r="CP300" s="733"/>
      <c r="CQ300" s="733"/>
      <c r="CR300" s="733"/>
      <c r="CS300" s="328" t="s">
        <v>141</v>
      </c>
      <c r="CT300" s="328"/>
      <c r="CU300" s="328"/>
      <c r="CV300" s="328"/>
      <c r="CW300" s="362"/>
      <c r="CX300" s="255"/>
      <c r="CY300" s="255"/>
      <c r="CZ300" s="255"/>
      <c r="DA300" s="255"/>
      <c r="DB300" s="260"/>
      <c r="DC300" s="1124">
        <f>DS300+DS301+'２枚目'!DT248+'3枚目'!DT248+'4枚目'!DT248+'5枚目'!DT248</f>
        <v>0</v>
      </c>
      <c r="DD300" s="1125"/>
      <c r="DE300" s="1125"/>
      <c r="DF300" s="328"/>
      <c r="DG300" s="270"/>
      <c r="DH300" s="1142">
        <f t="shared" ref="DH300" si="60">IFERROR((DT300+DC300)*100/J300,0)</f>
        <v>0</v>
      </c>
      <c r="DI300" s="1143"/>
      <c r="DJ300" s="1143"/>
      <c r="DK300" s="1143"/>
      <c r="DL300" s="1143"/>
      <c r="DM300" s="257"/>
      <c r="DS300" s="295">
        <f t="shared" si="56"/>
        <v>0</v>
      </c>
      <c r="DT300" s="295">
        <f>S300+'２枚目'!DU247+'3枚目'!DU247+'4枚目'!DU247+'5枚目'!DU247</f>
        <v>0</v>
      </c>
    </row>
    <row r="301" spans="3:126" ht="12.95" customHeight="1">
      <c r="C301" s="581"/>
      <c r="D301" s="582"/>
      <c r="E301" s="511"/>
      <c r="F301" s="506"/>
      <c r="G301" s="506"/>
      <c r="H301" s="506"/>
      <c r="I301" s="512"/>
      <c r="J301" s="593"/>
      <c r="K301" s="594"/>
      <c r="L301" s="594"/>
      <c r="M301" s="594"/>
      <c r="N301" s="329"/>
      <c r="O301" s="248" t="s">
        <v>141</v>
      </c>
      <c r="P301" s="356"/>
      <c r="Q301" s="357"/>
      <c r="R301" s="358"/>
      <c r="S301" s="250"/>
      <c r="T301" s="250"/>
      <c r="U301" s="250"/>
      <c r="V301" s="250"/>
      <c r="W301" s="364"/>
      <c r="X301" s="365"/>
      <c r="Y301" s="250"/>
      <c r="Z301" s="250"/>
      <c r="AA301" s="250"/>
      <c r="AB301" s="261"/>
      <c r="AC301" s="250"/>
      <c r="AD301" s="250"/>
      <c r="AE301" s="250"/>
      <c r="AF301" s="349"/>
      <c r="AG301" s="250"/>
      <c r="AH301" s="250"/>
      <c r="AI301" s="250"/>
      <c r="AJ301" s="350"/>
      <c r="AK301" s="483" t="s">
        <v>142</v>
      </c>
      <c r="AL301" s="484"/>
      <c r="AM301" s="484"/>
      <c r="AN301" s="484"/>
      <c r="AO301" s="465"/>
      <c r="AP301" s="460"/>
      <c r="AQ301" s="460"/>
      <c r="AR301" s="460"/>
      <c r="AS301" s="460"/>
      <c r="AT301" s="460"/>
      <c r="AU301" s="460"/>
      <c r="AV301" s="460"/>
      <c r="AW301" s="460"/>
      <c r="AX301" s="460"/>
      <c r="AY301" s="460"/>
      <c r="AZ301" s="460"/>
      <c r="BA301" s="461"/>
      <c r="BB301" s="485"/>
      <c r="BC301" s="486"/>
      <c r="BD301" s="486"/>
      <c r="BE301" s="486"/>
      <c r="BF301" s="487"/>
      <c r="BG301" s="485"/>
      <c r="BH301" s="494"/>
      <c r="BI301" s="494"/>
      <c r="BJ301" s="495"/>
      <c r="BK301" s="465"/>
      <c r="BL301" s="460"/>
      <c r="BM301" s="460"/>
      <c r="BN301" s="460"/>
      <c r="BO301" s="460"/>
      <c r="BP301" s="460"/>
      <c r="BQ301" s="460"/>
      <c r="BR301" s="460"/>
      <c r="BS301" s="460"/>
      <c r="BT301" s="460"/>
      <c r="BU301" s="460"/>
      <c r="BV301" s="460"/>
      <c r="BW301" s="461"/>
      <c r="BX301" s="497"/>
      <c r="BY301" s="498"/>
      <c r="BZ301" s="498"/>
      <c r="CA301" s="498"/>
      <c r="CB301" s="499"/>
      <c r="CC301" s="880"/>
      <c r="CD301" s="881"/>
      <c r="CE301" s="881"/>
      <c r="CF301" s="882"/>
      <c r="CG301" s="434" t="s">
        <v>140</v>
      </c>
      <c r="CH301" s="435"/>
      <c r="CI301" s="883"/>
      <c r="CJ301" s="884"/>
      <c r="CK301" s="885"/>
      <c r="CL301" s="725"/>
      <c r="CM301" s="667"/>
      <c r="CN301" s="667"/>
      <c r="CO301" s="667"/>
      <c r="CP301" s="667"/>
      <c r="CQ301" s="667"/>
      <c r="CR301" s="667"/>
      <c r="CS301" s="192" t="s">
        <v>141</v>
      </c>
      <c r="CT301" s="192"/>
      <c r="CU301" s="192"/>
      <c r="CV301" s="192"/>
      <c r="CW301" s="365"/>
      <c r="CX301" s="250"/>
      <c r="CY301" s="250"/>
      <c r="CZ301" s="250"/>
      <c r="DA301" s="250"/>
      <c r="DB301" s="261"/>
      <c r="DC301" s="1124"/>
      <c r="DD301" s="1125"/>
      <c r="DE301" s="1125"/>
      <c r="DF301" s="329"/>
      <c r="DG301" s="249" t="s">
        <v>141</v>
      </c>
      <c r="DH301" s="1144"/>
      <c r="DI301" s="1145"/>
      <c r="DJ301" s="1145"/>
      <c r="DK301" s="1145"/>
      <c r="DL301" s="1145"/>
      <c r="DM301" s="253" t="s">
        <v>69</v>
      </c>
      <c r="DS301" s="295">
        <f t="shared" si="56"/>
        <v>0</v>
      </c>
    </row>
    <row r="302" spans="3:126" ht="12.95" customHeight="1">
      <c r="C302" s="581"/>
      <c r="D302" s="582"/>
      <c r="E302" s="660" t="s">
        <v>227</v>
      </c>
      <c r="F302" s="661"/>
      <c r="G302" s="661"/>
      <c r="H302" s="661"/>
      <c r="I302" s="662"/>
      <c r="J302" s="593">
        <f>S302+CL302+CL303+'２枚目'!DT249+'3枚目'!DT249+'4枚目'!DT249+'5枚目'!DT249</f>
        <v>0</v>
      </c>
      <c r="K302" s="594"/>
      <c r="L302" s="594"/>
      <c r="M302" s="594"/>
      <c r="N302" s="119"/>
      <c r="O302" s="119"/>
      <c r="P302" s="302"/>
      <c r="Q302" s="303"/>
      <c r="R302" s="304"/>
      <c r="S302" s="243"/>
      <c r="T302" s="243"/>
      <c r="U302" s="243"/>
      <c r="V302" s="243"/>
      <c r="W302" s="243"/>
      <c r="X302" s="366"/>
      <c r="Y302" s="243"/>
      <c r="Z302" s="243"/>
      <c r="AA302" s="243"/>
      <c r="AB302" s="355"/>
      <c r="AC302" s="243"/>
      <c r="AD302" s="243"/>
      <c r="AE302" s="243"/>
      <c r="AF302" s="244"/>
      <c r="AG302" s="243"/>
      <c r="AH302" s="243"/>
      <c r="AI302" s="243"/>
      <c r="AJ302" s="245"/>
      <c r="AK302" s="478" t="s">
        <v>139</v>
      </c>
      <c r="AL302" s="479"/>
      <c r="AM302" s="479"/>
      <c r="AN302" s="479"/>
      <c r="AO302" s="466"/>
      <c r="AP302" s="463"/>
      <c r="AQ302" s="463"/>
      <c r="AR302" s="463"/>
      <c r="AS302" s="463"/>
      <c r="AT302" s="463"/>
      <c r="AU302" s="463"/>
      <c r="AV302" s="463"/>
      <c r="AW302" s="463"/>
      <c r="AX302" s="463"/>
      <c r="AY302" s="463"/>
      <c r="AZ302" s="463"/>
      <c r="BA302" s="464"/>
      <c r="BB302" s="480"/>
      <c r="BC302" s="481"/>
      <c r="BD302" s="481"/>
      <c r="BE302" s="481"/>
      <c r="BF302" s="482"/>
      <c r="BG302" s="480"/>
      <c r="BH302" s="503"/>
      <c r="BI302" s="503"/>
      <c r="BJ302" s="504"/>
      <c r="BK302" s="466"/>
      <c r="BL302" s="463"/>
      <c r="BM302" s="463"/>
      <c r="BN302" s="463"/>
      <c r="BO302" s="463"/>
      <c r="BP302" s="463"/>
      <c r="BQ302" s="463"/>
      <c r="BR302" s="463"/>
      <c r="BS302" s="463"/>
      <c r="BT302" s="463"/>
      <c r="BU302" s="463"/>
      <c r="BV302" s="463"/>
      <c r="BW302" s="464"/>
      <c r="BX302" s="500"/>
      <c r="BY302" s="501"/>
      <c r="BZ302" s="501"/>
      <c r="CA302" s="501"/>
      <c r="CB302" s="502"/>
      <c r="CC302" s="726"/>
      <c r="CD302" s="727"/>
      <c r="CE302" s="727"/>
      <c r="CF302" s="728"/>
      <c r="CG302" s="429" t="s">
        <v>140</v>
      </c>
      <c r="CH302" s="240"/>
      <c r="CI302" s="729"/>
      <c r="CJ302" s="730"/>
      <c r="CK302" s="731"/>
      <c r="CL302" s="732"/>
      <c r="CM302" s="733"/>
      <c r="CN302" s="733"/>
      <c r="CO302" s="733"/>
      <c r="CP302" s="733"/>
      <c r="CQ302" s="733"/>
      <c r="CR302" s="733"/>
      <c r="CS302" s="328" t="s">
        <v>141</v>
      </c>
      <c r="CT302" s="328"/>
      <c r="CU302" s="119"/>
      <c r="CV302" s="119"/>
      <c r="CW302" s="366"/>
      <c r="CX302" s="243"/>
      <c r="CY302" s="243"/>
      <c r="CZ302" s="243"/>
      <c r="DA302" s="243"/>
      <c r="DB302" s="263"/>
      <c r="DC302" s="1124">
        <f>DS302+DS303+'２枚目'!DT250+'3枚目'!DT250+'4枚目'!DT250+'5枚目'!DT250</f>
        <v>0</v>
      </c>
      <c r="DD302" s="1125"/>
      <c r="DE302" s="1125"/>
      <c r="DF302" s="119"/>
      <c r="DG302" s="246"/>
      <c r="DH302" s="1142">
        <f t="shared" ref="DH302" si="61">IFERROR((DT302+DC302)*100/J302,0)</f>
        <v>0</v>
      </c>
      <c r="DI302" s="1143"/>
      <c r="DJ302" s="1143"/>
      <c r="DK302" s="1143"/>
      <c r="DL302" s="1143"/>
      <c r="DM302" s="247"/>
      <c r="DS302" s="295">
        <f t="shared" si="56"/>
        <v>0</v>
      </c>
      <c r="DT302" s="295">
        <f>S302+'２枚目'!DU249+'3枚目'!DU249+'4枚目'!DU249+'5枚目'!DU249</f>
        <v>0</v>
      </c>
    </row>
    <row r="303" spans="3:126" ht="12.95" customHeight="1">
      <c r="C303" s="581"/>
      <c r="D303" s="582"/>
      <c r="E303" s="663"/>
      <c r="F303" s="664"/>
      <c r="G303" s="664"/>
      <c r="H303" s="664"/>
      <c r="I303" s="665"/>
      <c r="J303" s="593"/>
      <c r="K303" s="594"/>
      <c r="L303" s="594"/>
      <c r="M303" s="594"/>
      <c r="N303" s="329"/>
      <c r="O303" s="248" t="s">
        <v>141</v>
      </c>
      <c r="P303" s="356"/>
      <c r="Q303" s="357"/>
      <c r="R303" s="358"/>
      <c r="S303" s="250"/>
      <c r="T303" s="250"/>
      <c r="U303" s="250"/>
      <c r="V303" s="250"/>
      <c r="W303" s="250"/>
      <c r="X303" s="365"/>
      <c r="Y303" s="250"/>
      <c r="Z303" s="250"/>
      <c r="AA303" s="250"/>
      <c r="AB303" s="348"/>
      <c r="AC303" s="250"/>
      <c r="AD303" s="250"/>
      <c r="AE303" s="250"/>
      <c r="AF303" s="349"/>
      <c r="AG303" s="250"/>
      <c r="AH303" s="250"/>
      <c r="AI303" s="250"/>
      <c r="AJ303" s="367"/>
      <c r="AK303" s="483" t="s">
        <v>142</v>
      </c>
      <c r="AL303" s="484"/>
      <c r="AM303" s="484"/>
      <c r="AN303" s="484"/>
      <c r="AO303" s="465"/>
      <c r="AP303" s="460"/>
      <c r="AQ303" s="460"/>
      <c r="AR303" s="460"/>
      <c r="AS303" s="460"/>
      <c r="AT303" s="460"/>
      <c r="AU303" s="460"/>
      <c r="AV303" s="460"/>
      <c r="AW303" s="460"/>
      <c r="AX303" s="460"/>
      <c r="AY303" s="460"/>
      <c r="AZ303" s="460"/>
      <c r="BA303" s="461"/>
      <c r="BB303" s="485"/>
      <c r="BC303" s="486"/>
      <c r="BD303" s="486"/>
      <c r="BE303" s="486"/>
      <c r="BF303" s="487"/>
      <c r="BG303" s="485"/>
      <c r="BH303" s="494"/>
      <c r="BI303" s="494"/>
      <c r="BJ303" s="495"/>
      <c r="BK303" s="465"/>
      <c r="BL303" s="460"/>
      <c r="BM303" s="460"/>
      <c r="BN303" s="460"/>
      <c r="BO303" s="460"/>
      <c r="BP303" s="460"/>
      <c r="BQ303" s="460"/>
      <c r="BR303" s="460"/>
      <c r="BS303" s="460"/>
      <c r="BT303" s="460"/>
      <c r="BU303" s="460"/>
      <c r="BV303" s="460"/>
      <c r="BW303" s="461"/>
      <c r="BX303" s="497"/>
      <c r="BY303" s="498"/>
      <c r="BZ303" s="498"/>
      <c r="CA303" s="498"/>
      <c r="CB303" s="499"/>
      <c r="CC303" s="880"/>
      <c r="CD303" s="881"/>
      <c r="CE303" s="881"/>
      <c r="CF303" s="882"/>
      <c r="CG303" s="434" t="s">
        <v>140</v>
      </c>
      <c r="CH303" s="435"/>
      <c r="CI303" s="883"/>
      <c r="CJ303" s="884"/>
      <c r="CK303" s="885"/>
      <c r="CL303" s="725"/>
      <c r="CM303" s="667"/>
      <c r="CN303" s="667"/>
      <c r="CO303" s="667"/>
      <c r="CP303" s="667"/>
      <c r="CQ303" s="667"/>
      <c r="CR303" s="667"/>
      <c r="CS303" s="192" t="s">
        <v>141</v>
      </c>
      <c r="CT303" s="192"/>
      <c r="CU303" s="192"/>
      <c r="CV303" s="192"/>
      <c r="CW303" s="365"/>
      <c r="CX303" s="250"/>
      <c r="CY303" s="250"/>
      <c r="CZ303" s="250"/>
      <c r="DA303" s="250"/>
      <c r="DB303" s="261"/>
      <c r="DC303" s="1124"/>
      <c r="DD303" s="1125"/>
      <c r="DE303" s="1125"/>
      <c r="DF303" s="329"/>
      <c r="DG303" s="249" t="s">
        <v>141</v>
      </c>
      <c r="DH303" s="1144"/>
      <c r="DI303" s="1145"/>
      <c r="DJ303" s="1145"/>
      <c r="DK303" s="1145"/>
      <c r="DL303" s="1145"/>
      <c r="DM303" s="253" t="s">
        <v>69</v>
      </c>
      <c r="DS303" s="295">
        <f t="shared" si="56"/>
        <v>0</v>
      </c>
    </row>
    <row r="304" spans="3:126" ht="12.95" customHeight="1">
      <c r="C304" s="581"/>
      <c r="D304" s="582"/>
      <c r="E304" s="640" t="s">
        <v>228</v>
      </c>
      <c r="F304" s="641"/>
      <c r="G304" s="641"/>
      <c r="H304" s="641"/>
      <c r="I304" s="642"/>
      <c r="J304" s="593">
        <f>S304+CL304+CL305+'２枚目'!DT251+'3枚目'!DT251+'4枚目'!DT251+'5枚目'!DT251</f>
        <v>0</v>
      </c>
      <c r="K304" s="594"/>
      <c r="L304" s="594"/>
      <c r="M304" s="594"/>
      <c r="N304" s="119"/>
      <c r="O304" s="119"/>
      <c r="P304" s="302"/>
      <c r="Q304" s="303"/>
      <c r="R304" s="304"/>
      <c r="S304" s="243"/>
      <c r="T304" s="243"/>
      <c r="U304" s="243"/>
      <c r="V304" s="243"/>
      <c r="W304" s="243"/>
      <c r="X304" s="366"/>
      <c r="Y304" s="243"/>
      <c r="Z304" s="243"/>
      <c r="AA304" s="243"/>
      <c r="AB304" s="355"/>
      <c r="AC304" s="243"/>
      <c r="AD304" s="243"/>
      <c r="AE304" s="243"/>
      <c r="AF304" s="244"/>
      <c r="AG304" s="243"/>
      <c r="AH304" s="243"/>
      <c r="AI304" s="243"/>
      <c r="AJ304" s="245"/>
      <c r="AK304" s="595" t="s">
        <v>139</v>
      </c>
      <c r="AL304" s="596"/>
      <c r="AM304" s="596"/>
      <c r="AN304" s="596"/>
      <c r="AO304" s="466"/>
      <c r="AP304" s="463"/>
      <c r="AQ304" s="463"/>
      <c r="AR304" s="463"/>
      <c r="AS304" s="463"/>
      <c r="AT304" s="463"/>
      <c r="AU304" s="463"/>
      <c r="AV304" s="463"/>
      <c r="AW304" s="463"/>
      <c r="AX304" s="463"/>
      <c r="AY304" s="463"/>
      <c r="AZ304" s="463"/>
      <c r="BA304" s="464"/>
      <c r="BB304" s="480"/>
      <c r="BC304" s="481"/>
      <c r="BD304" s="481"/>
      <c r="BE304" s="481"/>
      <c r="BF304" s="482"/>
      <c r="BG304" s="480"/>
      <c r="BH304" s="503"/>
      <c r="BI304" s="503"/>
      <c r="BJ304" s="504"/>
      <c r="BK304" s="466"/>
      <c r="BL304" s="463"/>
      <c r="BM304" s="463"/>
      <c r="BN304" s="463"/>
      <c r="BO304" s="463"/>
      <c r="BP304" s="463"/>
      <c r="BQ304" s="463"/>
      <c r="BR304" s="463"/>
      <c r="BS304" s="463"/>
      <c r="BT304" s="463"/>
      <c r="BU304" s="463"/>
      <c r="BV304" s="463"/>
      <c r="BW304" s="464"/>
      <c r="BX304" s="500"/>
      <c r="BY304" s="501"/>
      <c r="BZ304" s="501"/>
      <c r="CA304" s="501"/>
      <c r="CB304" s="502"/>
      <c r="CC304" s="726"/>
      <c r="CD304" s="727"/>
      <c r="CE304" s="727"/>
      <c r="CF304" s="728"/>
      <c r="CG304" s="432" t="s">
        <v>140</v>
      </c>
      <c r="CH304" s="433"/>
      <c r="CI304" s="729"/>
      <c r="CJ304" s="730"/>
      <c r="CK304" s="731"/>
      <c r="CL304" s="732"/>
      <c r="CM304" s="733"/>
      <c r="CN304" s="733"/>
      <c r="CO304" s="733"/>
      <c r="CP304" s="733"/>
      <c r="CQ304" s="733"/>
      <c r="CR304" s="733"/>
      <c r="CS304" s="328" t="s">
        <v>141</v>
      </c>
      <c r="CT304" s="328"/>
      <c r="CU304" s="328"/>
      <c r="CV304" s="328"/>
      <c r="CW304" s="362"/>
      <c r="CX304" s="255"/>
      <c r="CY304" s="255"/>
      <c r="CZ304" s="255"/>
      <c r="DA304" s="255"/>
      <c r="DB304" s="260"/>
      <c r="DC304" s="1124">
        <f>DS304+DS305+'２枚目'!DT252+'3枚目'!DT252+'4枚目'!DT252+'5枚目'!DT252</f>
        <v>0</v>
      </c>
      <c r="DD304" s="1125"/>
      <c r="DE304" s="1125"/>
      <c r="DF304" s="328"/>
      <c r="DG304" s="270"/>
      <c r="DH304" s="1142">
        <f t="shared" ref="DH304" si="62">IFERROR((DT304+DC304)*100/J304,0)</f>
        <v>0</v>
      </c>
      <c r="DI304" s="1143"/>
      <c r="DJ304" s="1143"/>
      <c r="DK304" s="1143"/>
      <c r="DL304" s="1143"/>
      <c r="DM304" s="257"/>
      <c r="DS304" s="295">
        <f t="shared" si="56"/>
        <v>0</v>
      </c>
      <c r="DT304" s="295">
        <f>S304+'２枚目'!DU251+'3枚目'!DU251+'4枚目'!DU251+'5枚目'!DU251</f>
        <v>0</v>
      </c>
    </row>
    <row r="305" spans="3:124" ht="12.95" customHeight="1">
      <c r="C305" s="581"/>
      <c r="D305" s="582"/>
      <c r="E305" s="657"/>
      <c r="F305" s="658"/>
      <c r="G305" s="658"/>
      <c r="H305" s="658"/>
      <c r="I305" s="659"/>
      <c r="J305" s="593"/>
      <c r="K305" s="594"/>
      <c r="L305" s="594"/>
      <c r="M305" s="594"/>
      <c r="N305" s="329"/>
      <c r="O305" s="248" t="s">
        <v>141</v>
      </c>
      <c r="P305" s="356"/>
      <c r="Q305" s="357"/>
      <c r="R305" s="358"/>
      <c r="S305" s="250"/>
      <c r="T305" s="250"/>
      <c r="U305" s="250"/>
      <c r="V305" s="250"/>
      <c r="W305" s="364"/>
      <c r="X305" s="365"/>
      <c r="Y305" s="250"/>
      <c r="Z305" s="250"/>
      <c r="AA305" s="250"/>
      <c r="AB305" s="261"/>
      <c r="AC305" s="250"/>
      <c r="AD305" s="250"/>
      <c r="AE305" s="250"/>
      <c r="AF305" s="349"/>
      <c r="AG305" s="250"/>
      <c r="AH305" s="250"/>
      <c r="AI305" s="250"/>
      <c r="AJ305" s="350"/>
      <c r="AK305" s="483" t="s">
        <v>142</v>
      </c>
      <c r="AL305" s="484"/>
      <c r="AM305" s="484"/>
      <c r="AN305" s="484"/>
      <c r="AO305" s="465"/>
      <c r="AP305" s="460"/>
      <c r="AQ305" s="460"/>
      <c r="AR305" s="460"/>
      <c r="AS305" s="460"/>
      <c r="AT305" s="460"/>
      <c r="AU305" s="460"/>
      <c r="AV305" s="460"/>
      <c r="AW305" s="460"/>
      <c r="AX305" s="460"/>
      <c r="AY305" s="460"/>
      <c r="AZ305" s="460"/>
      <c r="BA305" s="461"/>
      <c r="BB305" s="485"/>
      <c r="BC305" s="486"/>
      <c r="BD305" s="486"/>
      <c r="BE305" s="486"/>
      <c r="BF305" s="487"/>
      <c r="BG305" s="485"/>
      <c r="BH305" s="494"/>
      <c r="BI305" s="494"/>
      <c r="BJ305" s="495"/>
      <c r="BK305" s="465"/>
      <c r="BL305" s="460"/>
      <c r="BM305" s="460"/>
      <c r="BN305" s="460"/>
      <c r="BO305" s="460"/>
      <c r="BP305" s="460"/>
      <c r="BQ305" s="460"/>
      <c r="BR305" s="460"/>
      <c r="BS305" s="460"/>
      <c r="BT305" s="460"/>
      <c r="BU305" s="460"/>
      <c r="BV305" s="460"/>
      <c r="BW305" s="461"/>
      <c r="BX305" s="497"/>
      <c r="BY305" s="498"/>
      <c r="BZ305" s="498"/>
      <c r="CA305" s="498"/>
      <c r="CB305" s="499"/>
      <c r="CC305" s="880"/>
      <c r="CD305" s="881"/>
      <c r="CE305" s="881"/>
      <c r="CF305" s="882"/>
      <c r="CG305" s="434" t="s">
        <v>140</v>
      </c>
      <c r="CH305" s="435"/>
      <c r="CI305" s="883"/>
      <c r="CJ305" s="884"/>
      <c r="CK305" s="885"/>
      <c r="CL305" s="725"/>
      <c r="CM305" s="667"/>
      <c r="CN305" s="667"/>
      <c r="CO305" s="667"/>
      <c r="CP305" s="667"/>
      <c r="CQ305" s="667"/>
      <c r="CR305" s="667"/>
      <c r="CS305" s="192" t="s">
        <v>141</v>
      </c>
      <c r="CT305" s="192"/>
      <c r="CU305" s="192"/>
      <c r="CV305" s="192"/>
      <c r="CW305" s="365"/>
      <c r="CX305" s="250"/>
      <c r="CY305" s="250"/>
      <c r="CZ305" s="250"/>
      <c r="DA305" s="250"/>
      <c r="DB305" s="261"/>
      <c r="DC305" s="1124"/>
      <c r="DD305" s="1125"/>
      <c r="DE305" s="1125"/>
      <c r="DF305" s="329"/>
      <c r="DG305" s="249" t="s">
        <v>141</v>
      </c>
      <c r="DH305" s="1144"/>
      <c r="DI305" s="1145"/>
      <c r="DJ305" s="1145"/>
      <c r="DK305" s="1145"/>
      <c r="DL305" s="1145"/>
      <c r="DM305" s="253" t="s">
        <v>69</v>
      </c>
      <c r="DS305" s="295">
        <f t="shared" si="56"/>
        <v>0</v>
      </c>
    </row>
    <row r="306" spans="3:124" ht="12.95" customHeight="1">
      <c r="C306" s="581"/>
      <c r="D306" s="582"/>
      <c r="E306" s="509" t="s">
        <v>229</v>
      </c>
      <c r="F306" s="505"/>
      <c r="G306" s="505"/>
      <c r="H306" s="505"/>
      <c r="I306" s="510"/>
      <c r="J306" s="593">
        <f>S306+CL306+CL307+'２枚目'!DT253+'3枚目'!DT253+'4枚目'!DT253+'5枚目'!DT253</f>
        <v>0</v>
      </c>
      <c r="K306" s="594"/>
      <c r="L306" s="594"/>
      <c r="M306" s="594"/>
      <c r="N306" s="119"/>
      <c r="O306" s="119"/>
      <c r="P306" s="302"/>
      <c r="Q306" s="303"/>
      <c r="R306" s="304"/>
      <c r="S306" s="243"/>
      <c r="T306" s="243"/>
      <c r="U306" s="243"/>
      <c r="V306" s="243"/>
      <c r="W306" s="243"/>
      <c r="X306" s="366"/>
      <c r="Y306" s="243"/>
      <c r="Z306" s="243"/>
      <c r="AA306" s="243"/>
      <c r="AB306" s="355"/>
      <c r="AC306" s="243"/>
      <c r="AD306" s="243"/>
      <c r="AE306" s="243"/>
      <c r="AF306" s="244"/>
      <c r="AG306" s="243"/>
      <c r="AH306" s="243"/>
      <c r="AI306" s="243"/>
      <c r="AJ306" s="245"/>
      <c r="AK306" s="595" t="s">
        <v>139</v>
      </c>
      <c r="AL306" s="596"/>
      <c r="AM306" s="596"/>
      <c r="AN306" s="596"/>
      <c r="AO306" s="466"/>
      <c r="AP306" s="463"/>
      <c r="AQ306" s="463"/>
      <c r="AR306" s="463"/>
      <c r="AS306" s="463"/>
      <c r="AT306" s="463"/>
      <c r="AU306" s="463"/>
      <c r="AV306" s="463"/>
      <c r="AW306" s="463"/>
      <c r="AX306" s="463"/>
      <c r="AY306" s="463"/>
      <c r="AZ306" s="463"/>
      <c r="BA306" s="464"/>
      <c r="BB306" s="480"/>
      <c r="BC306" s="481"/>
      <c r="BD306" s="481"/>
      <c r="BE306" s="481"/>
      <c r="BF306" s="482"/>
      <c r="BG306" s="480"/>
      <c r="BH306" s="503"/>
      <c r="BI306" s="503"/>
      <c r="BJ306" s="504"/>
      <c r="BK306" s="466"/>
      <c r="BL306" s="463"/>
      <c r="BM306" s="463"/>
      <c r="BN306" s="463"/>
      <c r="BO306" s="463"/>
      <c r="BP306" s="463"/>
      <c r="BQ306" s="463"/>
      <c r="BR306" s="463"/>
      <c r="BS306" s="463"/>
      <c r="BT306" s="463"/>
      <c r="BU306" s="463"/>
      <c r="BV306" s="463"/>
      <c r="BW306" s="464"/>
      <c r="BX306" s="500"/>
      <c r="BY306" s="501"/>
      <c r="BZ306" s="501"/>
      <c r="CA306" s="501"/>
      <c r="CB306" s="502"/>
      <c r="CC306" s="726"/>
      <c r="CD306" s="727"/>
      <c r="CE306" s="727"/>
      <c r="CF306" s="728"/>
      <c r="CG306" s="432" t="s">
        <v>140</v>
      </c>
      <c r="CH306" s="433"/>
      <c r="CI306" s="729"/>
      <c r="CJ306" s="730"/>
      <c r="CK306" s="731"/>
      <c r="CL306" s="732"/>
      <c r="CM306" s="733"/>
      <c r="CN306" s="733"/>
      <c r="CO306" s="733"/>
      <c r="CP306" s="733"/>
      <c r="CQ306" s="733"/>
      <c r="CR306" s="733"/>
      <c r="CS306" s="328" t="s">
        <v>141</v>
      </c>
      <c r="CT306" s="328"/>
      <c r="CU306" s="328"/>
      <c r="CV306" s="328"/>
      <c r="CW306" s="362"/>
      <c r="CX306" s="255"/>
      <c r="CY306" s="255"/>
      <c r="CZ306" s="255"/>
      <c r="DA306" s="255"/>
      <c r="DB306" s="260"/>
      <c r="DC306" s="1124">
        <f>DS306+DS307+'２枚目'!DT254+'3枚目'!DT254+'4枚目'!DT254+'5枚目'!DT254</f>
        <v>0</v>
      </c>
      <c r="DD306" s="1125"/>
      <c r="DE306" s="1125"/>
      <c r="DF306" s="328"/>
      <c r="DG306" s="270"/>
      <c r="DH306" s="1142">
        <f t="shared" ref="DH306" si="63">IFERROR((DT306+DC306)*100/J306,0)</f>
        <v>0</v>
      </c>
      <c r="DI306" s="1143"/>
      <c r="DJ306" s="1143"/>
      <c r="DK306" s="1143"/>
      <c r="DL306" s="1143"/>
      <c r="DM306" s="257"/>
      <c r="DS306" s="295">
        <f t="shared" si="56"/>
        <v>0</v>
      </c>
      <c r="DT306" s="295">
        <f>S306+'２枚目'!DU253+'3枚目'!DU253+'4枚目'!DU253+'5枚目'!DU253</f>
        <v>0</v>
      </c>
    </row>
    <row r="307" spans="3:124" ht="12.95" customHeight="1">
      <c r="C307" s="581"/>
      <c r="D307" s="582"/>
      <c r="E307" s="511"/>
      <c r="F307" s="506"/>
      <c r="G307" s="506"/>
      <c r="H307" s="506"/>
      <c r="I307" s="512"/>
      <c r="J307" s="593"/>
      <c r="K307" s="594"/>
      <c r="L307" s="594"/>
      <c r="M307" s="594"/>
      <c r="N307" s="329"/>
      <c r="O307" s="248" t="s">
        <v>141</v>
      </c>
      <c r="P307" s="356"/>
      <c r="Q307" s="357"/>
      <c r="R307" s="358"/>
      <c r="S307" s="250"/>
      <c r="T307" s="250"/>
      <c r="U307" s="250"/>
      <c r="V307" s="250"/>
      <c r="W307" s="250"/>
      <c r="X307" s="365"/>
      <c r="Y307" s="250"/>
      <c r="Z307" s="250"/>
      <c r="AA307" s="250"/>
      <c r="AB307" s="348"/>
      <c r="AC307" s="250"/>
      <c r="AD307" s="250"/>
      <c r="AE307" s="250"/>
      <c r="AF307" s="349"/>
      <c r="AG307" s="250"/>
      <c r="AH307" s="250"/>
      <c r="AI307" s="250"/>
      <c r="AJ307" s="367"/>
      <c r="AK307" s="483" t="s">
        <v>142</v>
      </c>
      <c r="AL307" s="484"/>
      <c r="AM307" s="484"/>
      <c r="AN307" s="484"/>
      <c r="AO307" s="465"/>
      <c r="AP307" s="460"/>
      <c r="AQ307" s="460"/>
      <c r="AR307" s="460"/>
      <c r="AS307" s="460"/>
      <c r="AT307" s="460"/>
      <c r="AU307" s="460"/>
      <c r="AV307" s="460"/>
      <c r="AW307" s="460"/>
      <c r="AX307" s="460"/>
      <c r="AY307" s="460"/>
      <c r="AZ307" s="460"/>
      <c r="BA307" s="461"/>
      <c r="BB307" s="485"/>
      <c r="BC307" s="486"/>
      <c r="BD307" s="486"/>
      <c r="BE307" s="486"/>
      <c r="BF307" s="487"/>
      <c r="BG307" s="485"/>
      <c r="BH307" s="494"/>
      <c r="BI307" s="494"/>
      <c r="BJ307" s="495"/>
      <c r="BK307" s="465"/>
      <c r="BL307" s="460"/>
      <c r="BM307" s="460"/>
      <c r="BN307" s="460"/>
      <c r="BO307" s="460"/>
      <c r="BP307" s="460"/>
      <c r="BQ307" s="460"/>
      <c r="BR307" s="460"/>
      <c r="BS307" s="460"/>
      <c r="BT307" s="460"/>
      <c r="BU307" s="460"/>
      <c r="BV307" s="460"/>
      <c r="BW307" s="461"/>
      <c r="BX307" s="497"/>
      <c r="BY307" s="498"/>
      <c r="BZ307" s="498"/>
      <c r="CA307" s="498"/>
      <c r="CB307" s="499"/>
      <c r="CC307" s="880"/>
      <c r="CD307" s="881"/>
      <c r="CE307" s="881"/>
      <c r="CF307" s="882"/>
      <c r="CG307" s="434" t="s">
        <v>140</v>
      </c>
      <c r="CH307" s="435"/>
      <c r="CI307" s="883"/>
      <c r="CJ307" s="884"/>
      <c r="CK307" s="885"/>
      <c r="CL307" s="725"/>
      <c r="CM307" s="667"/>
      <c r="CN307" s="667"/>
      <c r="CO307" s="667"/>
      <c r="CP307" s="667"/>
      <c r="CQ307" s="667"/>
      <c r="CR307" s="667"/>
      <c r="CS307" s="192" t="s">
        <v>141</v>
      </c>
      <c r="CT307" s="192"/>
      <c r="CU307" s="192"/>
      <c r="CV307" s="192"/>
      <c r="CW307" s="365"/>
      <c r="CX307" s="250"/>
      <c r="CY307" s="250"/>
      <c r="CZ307" s="250"/>
      <c r="DA307" s="250"/>
      <c r="DB307" s="261"/>
      <c r="DC307" s="1124"/>
      <c r="DD307" s="1125"/>
      <c r="DE307" s="1125"/>
      <c r="DF307" s="329"/>
      <c r="DG307" s="249" t="s">
        <v>141</v>
      </c>
      <c r="DH307" s="1144"/>
      <c r="DI307" s="1145"/>
      <c r="DJ307" s="1145"/>
      <c r="DK307" s="1145"/>
      <c r="DL307" s="1145"/>
      <c r="DM307" s="253" t="s">
        <v>69</v>
      </c>
      <c r="DS307" s="295">
        <f t="shared" si="56"/>
        <v>0</v>
      </c>
    </row>
    <row r="308" spans="3:124" ht="12.95" customHeight="1">
      <c r="C308" s="581"/>
      <c r="D308" s="582"/>
      <c r="E308" s="509" t="s">
        <v>230</v>
      </c>
      <c r="F308" s="505"/>
      <c r="G308" s="505"/>
      <c r="H308" s="505"/>
      <c r="I308" s="510"/>
      <c r="J308" s="593">
        <f>S308+CL308+CL309+'２枚目'!DT255+'3枚目'!DT255+'4枚目'!DT255+'5枚目'!DT255</f>
        <v>0</v>
      </c>
      <c r="K308" s="594"/>
      <c r="L308" s="594"/>
      <c r="M308" s="594"/>
      <c r="N308" s="328"/>
      <c r="O308" s="328"/>
      <c r="P308" s="359"/>
      <c r="Q308" s="360"/>
      <c r="R308" s="361"/>
      <c r="S308" s="255"/>
      <c r="T308" s="255"/>
      <c r="U308" s="255"/>
      <c r="V308" s="255"/>
      <c r="W308" s="255"/>
      <c r="X308" s="362"/>
      <c r="Y308" s="255"/>
      <c r="Z308" s="255"/>
      <c r="AA308" s="255"/>
      <c r="AB308" s="256"/>
      <c r="AC308" s="254"/>
      <c r="AD308" s="254"/>
      <c r="AE308" s="254"/>
      <c r="AF308" s="351"/>
      <c r="AG308" s="254"/>
      <c r="AH308" s="254"/>
      <c r="AI308" s="254"/>
      <c r="AJ308" s="352"/>
      <c r="AK308" s="595" t="s">
        <v>139</v>
      </c>
      <c r="AL308" s="596"/>
      <c r="AM308" s="596"/>
      <c r="AN308" s="596"/>
      <c r="AO308" s="466"/>
      <c r="AP308" s="463"/>
      <c r="AQ308" s="463"/>
      <c r="AR308" s="463"/>
      <c r="AS308" s="463"/>
      <c r="AT308" s="463"/>
      <c r="AU308" s="463"/>
      <c r="AV308" s="463"/>
      <c r="AW308" s="463"/>
      <c r="AX308" s="463"/>
      <c r="AY308" s="463"/>
      <c r="AZ308" s="463"/>
      <c r="BA308" s="464"/>
      <c r="BB308" s="480"/>
      <c r="BC308" s="481"/>
      <c r="BD308" s="481"/>
      <c r="BE308" s="481"/>
      <c r="BF308" s="482"/>
      <c r="BG308" s="480"/>
      <c r="BH308" s="503"/>
      <c r="BI308" s="503"/>
      <c r="BJ308" s="504"/>
      <c r="BK308" s="466"/>
      <c r="BL308" s="463"/>
      <c r="BM308" s="463"/>
      <c r="BN308" s="463"/>
      <c r="BO308" s="463"/>
      <c r="BP308" s="463"/>
      <c r="BQ308" s="463"/>
      <c r="BR308" s="463"/>
      <c r="BS308" s="463"/>
      <c r="BT308" s="463"/>
      <c r="BU308" s="463"/>
      <c r="BV308" s="463"/>
      <c r="BW308" s="464"/>
      <c r="BX308" s="500"/>
      <c r="BY308" s="501"/>
      <c r="BZ308" s="501"/>
      <c r="CA308" s="501"/>
      <c r="CB308" s="502"/>
      <c r="CC308" s="726"/>
      <c r="CD308" s="727"/>
      <c r="CE308" s="727"/>
      <c r="CF308" s="728"/>
      <c r="CG308" s="432" t="s">
        <v>140</v>
      </c>
      <c r="CH308" s="433"/>
      <c r="CI308" s="729"/>
      <c r="CJ308" s="730"/>
      <c r="CK308" s="731"/>
      <c r="CL308" s="732"/>
      <c r="CM308" s="733"/>
      <c r="CN308" s="733"/>
      <c r="CO308" s="733"/>
      <c r="CP308" s="733"/>
      <c r="CQ308" s="733"/>
      <c r="CR308" s="733"/>
      <c r="CS308" s="236" t="s">
        <v>141</v>
      </c>
      <c r="CT308" s="236"/>
      <c r="CU308" s="236"/>
      <c r="CV308" s="235"/>
      <c r="CW308" s="362"/>
      <c r="CX308" s="255"/>
      <c r="CY308" s="255"/>
      <c r="CZ308" s="255"/>
      <c r="DA308" s="255"/>
      <c r="DB308" s="260"/>
      <c r="DC308" s="1124">
        <f>DS308+DS309+'２枚目'!DT256+'3枚目'!DT256+'4枚目'!DT256+'5枚目'!DT256</f>
        <v>0</v>
      </c>
      <c r="DD308" s="1125"/>
      <c r="DE308" s="1125"/>
      <c r="DF308" s="328"/>
      <c r="DG308" s="270"/>
      <c r="DH308" s="1142">
        <f t="shared" ref="DH308" si="64">IFERROR((DT308+DC308)*100/J308,0)</f>
        <v>0</v>
      </c>
      <c r="DI308" s="1143"/>
      <c r="DJ308" s="1143"/>
      <c r="DK308" s="1143"/>
      <c r="DL308" s="1143"/>
      <c r="DM308" s="257"/>
      <c r="DS308" s="295">
        <f t="shared" si="56"/>
        <v>0</v>
      </c>
      <c r="DT308" s="295">
        <f>S308+'２枚目'!DU255+'3枚目'!DU255+'4枚目'!DU255+'5枚目'!DU255</f>
        <v>0</v>
      </c>
    </row>
    <row r="309" spans="3:124" ht="12.95" customHeight="1">
      <c r="C309" s="581"/>
      <c r="D309" s="582"/>
      <c r="E309" s="511"/>
      <c r="F309" s="506"/>
      <c r="G309" s="506"/>
      <c r="H309" s="506"/>
      <c r="I309" s="512"/>
      <c r="J309" s="593"/>
      <c r="K309" s="594"/>
      <c r="L309" s="594"/>
      <c r="M309" s="594"/>
      <c r="N309" s="329"/>
      <c r="O309" s="248" t="s">
        <v>141</v>
      </c>
      <c r="P309" s="356"/>
      <c r="Q309" s="357"/>
      <c r="R309" s="358"/>
      <c r="S309" s="250"/>
      <c r="T309" s="250"/>
      <c r="U309" s="250"/>
      <c r="V309" s="250"/>
      <c r="W309" s="250"/>
      <c r="X309" s="365"/>
      <c r="Y309" s="250"/>
      <c r="Z309" s="250"/>
      <c r="AA309" s="250"/>
      <c r="AB309" s="348"/>
      <c r="AC309" s="258"/>
      <c r="AD309" s="258"/>
      <c r="AE309" s="258"/>
      <c r="AF309" s="353"/>
      <c r="AG309" s="258"/>
      <c r="AH309" s="258"/>
      <c r="AI309" s="258"/>
      <c r="AJ309" s="354"/>
      <c r="AK309" s="483" t="s">
        <v>142</v>
      </c>
      <c r="AL309" s="484"/>
      <c r="AM309" s="484"/>
      <c r="AN309" s="484"/>
      <c r="AO309" s="465"/>
      <c r="AP309" s="460"/>
      <c r="AQ309" s="460"/>
      <c r="AR309" s="460"/>
      <c r="AS309" s="460"/>
      <c r="AT309" s="460"/>
      <c r="AU309" s="460"/>
      <c r="AV309" s="460"/>
      <c r="AW309" s="460"/>
      <c r="AX309" s="460"/>
      <c r="AY309" s="460"/>
      <c r="AZ309" s="460"/>
      <c r="BA309" s="461"/>
      <c r="BB309" s="485"/>
      <c r="BC309" s="486"/>
      <c r="BD309" s="486"/>
      <c r="BE309" s="486"/>
      <c r="BF309" s="487"/>
      <c r="BG309" s="485"/>
      <c r="BH309" s="494"/>
      <c r="BI309" s="494"/>
      <c r="BJ309" s="495"/>
      <c r="BK309" s="465"/>
      <c r="BL309" s="460"/>
      <c r="BM309" s="460"/>
      <c r="BN309" s="460"/>
      <c r="BO309" s="460"/>
      <c r="BP309" s="460"/>
      <c r="BQ309" s="460"/>
      <c r="BR309" s="460"/>
      <c r="BS309" s="460"/>
      <c r="BT309" s="460"/>
      <c r="BU309" s="460"/>
      <c r="BV309" s="460"/>
      <c r="BW309" s="461"/>
      <c r="BX309" s="497"/>
      <c r="BY309" s="498"/>
      <c r="BZ309" s="498"/>
      <c r="CA309" s="498"/>
      <c r="CB309" s="499"/>
      <c r="CC309" s="880"/>
      <c r="CD309" s="881"/>
      <c r="CE309" s="881"/>
      <c r="CF309" s="882"/>
      <c r="CG309" s="434" t="s">
        <v>140</v>
      </c>
      <c r="CH309" s="435"/>
      <c r="CI309" s="883"/>
      <c r="CJ309" s="884"/>
      <c r="CK309" s="885"/>
      <c r="CL309" s="725"/>
      <c r="CM309" s="667"/>
      <c r="CN309" s="667"/>
      <c r="CO309" s="667"/>
      <c r="CP309" s="667"/>
      <c r="CQ309" s="667"/>
      <c r="CR309" s="667"/>
      <c r="CS309" s="192" t="s">
        <v>141</v>
      </c>
      <c r="CT309" s="192"/>
      <c r="CU309" s="192"/>
      <c r="CV309" s="435"/>
      <c r="CW309" s="365"/>
      <c r="CX309" s="250"/>
      <c r="CY309" s="250"/>
      <c r="CZ309" s="250"/>
      <c r="DA309" s="250"/>
      <c r="DB309" s="261"/>
      <c r="DC309" s="1124"/>
      <c r="DD309" s="1125"/>
      <c r="DE309" s="1125"/>
      <c r="DF309" s="329"/>
      <c r="DG309" s="249" t="s">
        <v>141</v>
      </c>
      <c r="DH309" s="1144"/>
      <c r="DI309" s="1145"/>
      <c r="DJ309" s="1145"/>
      <c r="DK309" s="1145"/>
      <c r="DL309" s="1145"/>
      <c r="DM309" s="253" t="s">
        <v>69</v>
      </c>
      <c r="DS309" s="295">
        <f t="shared" si="56"/>
        <v>0</v>
      </c>
    </row>
    <row r="310" spans="3:124" ht="12.95" customHeight="1">
      <c r="C310" s="581"/>
      <c r="D310" s="582"/>
      <c r="E310" s="654" t="s">
        <v>145</v>
      </c>
      <c r="F310" s="655"/>
      <c r="G310" s="655"/>
      <c r="H310" s="655"/>
      <c r="I310" s="656"/>
      <c r="J310" s="593">
        <f>S310+CL310+CL311+'２枚目'!DT257+'3枚目'!DT257+'4枚目'!DT257+'5枚目'!DT257</f>
        <v>0</v>
      </c>
      <c r="K310" s="594"/>
      <c r="L310" s="594"/>
      <c r="M310" s="594"/>
      <c r="N310" s="119"/>
      <c r="O310" s="119"/>
      <c r="P310" s="302"/>
      <c r="Q310" s="303"/>
      <c r="R310" s="304"/>
      <c r="S310" s="243"/>
      <c r="T310" s="243"/>
      <c r="U310" s="243"/>
      <c r="V310" s="243"/>
      <c r="W310" s="243"/>
      <c r="X310" s="366"/>
      <c r="Y310" s="243"/>
      <c r="Z310" s="243"/>
      <c r="AA310" s="243"/>
      <c r="AB310" s="355"/>
      <c r="AC310" s="243"/>
      <c r="AD310" s="243"/>
      <c r="AE310" s="243"/>
      <c r="AF310" s="244"/>
      <c r="AG310" s="243"/>
      <c r="AH310" s="243"/>
      <c r="AI310" s="243"/>
      <c r="AJ310" s="245"/>
      <c r="AK310" s="478" t="s">
        <v>139</v>
      </c>
      <c r="AL310" s="479"/>
      <c r="AM310" s="479"/>
      <c r="AN310" s="479"/>
      <c r="AO310" s="466"/>
      <c r="AP310" s="463"/>
      <c r="AQ310" s="463"/>
      <c r="AR310" s="463"/>
      <c r="AS310" s="463"/>
      <c r="AT310" s="463"/>
      <c r="AU310" s="463"/>
      <c r="AV310" s="463"/>
      <c r="AW310" s="463"/>
      <c r="AX310" s="463"/>
      <c r="AY310" s="463"/>
      <c r="AZ310" s="463"/>
      <c r="BA310" s="464"/>
      <c r="BB310" s="480"/>
      <c r="BC310" s="481"/>
      <c r="BD310" s="481"/>
      <c r="BE310" s="481"/>
      <c r="BF310" s="482"/>
      <c r="BG310" s="480"/>
      <c r="BH310" s="503"/>
      <c r="BI310" s="503"/>
      <c r="BJ310" s="504"/>
      <c r="BK310" s="466"/>
      <c r="BL310" s="463"/>
      <c r="BM310" s="463"/>
      <c r="BN310" s="463"/>
      <c r="BO310" s="463"/>
      <c r="BP310" s="463"/>
      <c r="BQ310" s="463"/>
      <c r="BR310" s="463"/>
      <c r="BS310" s="463"/>
      <c r="BT310" s="463"/>
      <c r="BU310" s="463"/>
      <c r="BV310" s="463"/>
      <c r="BW310" s="464"/>
      <c r="BX310" s="500"/>
      <c r="BY310" s="501"/>
      <c r="BZ310" s="501"/>
      <c r="CA310" s="501"/>
      <c r="CB310" s="502"/>
      <c r="CC310" s="726"/>
      <c r="CD310" s="727"/>
      <c r="CE310" s="727"/>
      <c r="CF310" s="728"/>
      <c r="CG310" s="429" t="s">
        <v>140</v>
      </c>
      <c r="CH310" s="240"/>
      <c r="CI310" s="729"/>
      <c r="CJ310" s="730"/>
      <c r="CK310" s="731"/>
      <c r="CL310" s="732"/>
      <c r="CM310" s="733"/>
      <c r="CN310" s="733"/>
      <c r="CO310" s="733"/>
      <c r="CP310" s="733"/>
      <c r="CQ310" s="733"/>
      <c r="CR310" s="733"/>
      <c r="CS310" s="119" t="s">
        <v>141</v>
      </c>
      <c r="CT310" s="119"/>
      <c r="CU310" s="119"/>
      <c r="CV310" s="119"/>
      <c r="CW310" s="366"/>
      <c r="CX310" s="243"/>
      <c r="CY310" s="243"/>
      <c r="CZ310" s="243"/>
      <c r="DA310" s="243"/>
      <c r="DB310" s="263"/>
      <c r="DC310" s="1124">
        <f>DS310+DS311+'２枚目'!DT258+'3枚目'!DT258+'4枚目'!DT258+'5枚目'!DT258</f>
        <v>0</v>
      </c>
      <c r="DD310" s="1125"/>
      <c r="DE310" s="1125"/>
      <c r="DF310" s="119"/>
      <c r="DG310" s="246"/>
      <c r="DH310" s="1142">
        <f t="shared" ref="DH310" si="65">IFERROR((DT310+DC310)*100/J310,0)</f>
        <v>0</v>
      </c>
      <c r="DI310" s="1143"/>
      <c r="DJ310" s="1143"/>
      <c r="DK310" s="1143"/>
      <c r="DL310" s="1143"/>
      <c r="DM310" s="247"/>
      <c r="DS310" s="295">
        <f t="shared" si="56"/>
        <v>0</v>
      </c>
      <c r="DT310" s="295">
        <f>S310+'２枚目'!DU257+'3枚目'!DU257+'4枚目'!DU257+'5枚目'!DU257</f>
        <v>0</v>
      </c>
    </row>
    <row r="311" spans="3:124" ht="12.95" customHeight="1">
      <c r="C311" s="581"/>
      <c r="D311" s="582"/>
      <c r="E311" s="657"/>
      <c r="F311" s="658"/>
      <c r="G311" s="658"/>
      <c r="H311" s="658"/>
      <c r="I311" s="659"/>
      <c r="J311" s="593"/>
      <c r="K311" s="594"/>
      <c r="L311" s="594"/>
      <c r="M311" s="594"/>
      <c r="N311" s="329"/>
      <c r="O311" s="248" t="s">
        <v>141</v>
      </c>
      <c r="P311" s="356"/>
      <c r="Q311" s="357"/>
      <c r="R311" s="358"/>
      <c r="S311" s="250"/>
      <c r="T311" s="250"/>
      <c r="U311" s="250"/>
      <c r="V311" s="250"/>
      <c r="W311" s="364"/>
      <c r="X311" s="365"/>
      <c r="Y311" s="250"/>
      <c r="Z311" s="250"/>
      <c r="AA311" s="250"/>
      <c r="AB311" s="261"/>
      <c r="AC311" s="250"/>
      <c r="AD311" s="250"/>
      <c r="AE311" s="250"/>
      <c r="AF311" s="349"/>
      <c r="AG311" s="250"/>
      <c r="AH311" s="250"/>
      <c r="AI311" s="250"/>
      <c r="AJ311" s="367"/>
      <c r="AK311" s="483" t="s">
        <v>142</v>
      </c>
      <c r="AL311" s="484"/>
      <c r="AM311" s="484"/>
      <c r="AN311" s="484"/>
      <c r="AO311" s="465"/>
      <c r="AP311" s="460"/>
      <c r="AQ311" s="460"/>
      <c r="AR311" s="460"/>
      <c r="AS311" s="460"/>
      <c r="AT311" s="460"/>
      <c r="AU311" s="460"/>
      <c r="AV311" s="460"/>
      <c r="AW311" s="460"/>
      <c r="AX311" s="460"/>
      <c r="AY311" s="460"/>
      <c r="AZ311" s="460"/>
      <c r="BA311" s="461"/>
      <c r="BB311" s="485"/>
      <c r="BC311" s="486"/>
      <c r="BD311" s="486"/>
      <c r="BE311" s="486"/>
      <c r="BF311" s="487"/>
      <c r="BG311" s="485"/>
      <c r="BH311" s="494"/>
      <c r="BI311" s="494"/>
      <c r="BJ311" s="495"/>
      <c r="BK311" s="465"/>
      <c r="BL311" s="460"/>
      <c r="BM311" s="460"/>
      <c r="BN311" s="460"/>
      <c r="BO311" s="460"/>
      <c r="BP311" s="460"/>
      <c r="BQ311" s="460"/>
      <c r="BR311" s="460"/>
      <c r="BS311" s="460"/>
      <c r="BT311" s="460"/>
      <c r="BU311" s="460"/>
      <c r="BV311" s="460"/>
      <c r="BW311" s="461"/>
      <c r="BX311" s="497"/>
      <c r="BY311" s="498"/>
      <c r="BZ311" s="498"/>
      <c r="CA311" s="498"/>
      <c r="CB311" s="499"/>
      <c r="CC311" s="880"/>
      <c r="CD311" s="881"/>
      <c r="CE311" s="881"/>
      <c r="CF311" s="882"/>
      <c r="CG311" s="434" t="s">
        <v>140</v>
      </c>
      <c r="CH311" s="435"/>
      <c r="CI311" s="883"/>
      <c r="CJ311" s="884"/>
      <c r="CK311" s="885"/>
      <c r="CL311" s="725"/>
      <c r="CM311" s="667"/>
      <c r="CN311" s="667"/>
      <c r="CO311" s="667"/>
      <c r="CP311" s="667"/>
      <c r="CQ311" s="667"/>
      <c r="CR311" s="667"/>
      <c r="CS311" s="192" t="s">
        <v>141</v>
      </c>
      <c r="CT311" s="192"/>
      <c r="CU311" s="192"/>
      <c r="CV311" s="192"/>
      <c r="CW311" s="365"/>
      <c r="CX311" s="250"/>
      <c r="CY311" s="250"/>
      <c r="CZ311" s="250"/>
      <c r="DA311" s="250"/>
      <c r="DB311" s="261"/>
      <c r="DC311" s="1124"/>
      <c r="DD311" s="1125"/>
      <c r="DE311" s="1125"/>
      <c r="DF311" s="329"/>
      <c r="DG311" s="249" t="s">
        <v>141</v>
      </c>
      <c r="DH311" s="1144"/>
      <c r="DI311" s="1145"/>
      <c r="DJ311" s="1145"/>
      <c r="DK311" s="1145"/>
      <c r="DL311" s="1145"/>
      <c r="DM311" s="253" t="s">
        <v>69</v>
      </c>
      <c r="DS311" s="295">
        <f t="shared" si="56"/>
        <v>0</v>
      </c>
    </row>
    <row r="312" spans="3:124" ht="12.95" customHeight="1">
      <c r="C312" s="581"/>
      <c r="D312" s="582"/>
      <c r="E312" s="640" t="s">
        <v>231</v>
      </c>
      <c r="F312" s="641"/>
      <c r="G312" s="641"/>
      <c r="H312" s="641"/>
      <c r="I312" s="642"/>
      <c r="J312" s="593">
        <f>S312+CL312+CL313+'２枚目'!DT259+'3枚目'!DT259+'4枚目'!DT259+'5枚目'!DT259</f>
        <v>0</v>
      </c>
      <c r="K312" s="594"/>
      <c r="L312" s="594"/>
      <c r="M312" s="594"/>
      <c r="N312" s="328"/>
      <c r="O312" s="328"/>
      <c r="P312" s="359"/>
      <c r="Q312" s="360"/>
      <c r="R312" s="361"/>
      <c r="S312" s="255"/>
      <c r="T312" s="255"/>
      <c r="U312" s="255"/>
      <c r="V312" s="255"/>
      <c r="W312" s="255"/>
      <c r="X312" s="362"/>
      <c r="Y312" s="255"/>
      <c r="Z312" s="255"/>
      <c r="AA312" s="255"/>
      <c r="AB312" s="256"/>
      <c r="AC312" s="255"/>
      <c r="AD312" s="255"/>
      <c r="AE312" s="255"/>
      <c r="AF312" s="262"/>
      <c r="AG312" s="255"/>
      <c r="AH312" s="255"/>
      <c r="AI312" s="255"/>
      <c r="AJ312" s="363"/>
      <c r="AK312" s="595" t="s">
        <v>139</v>
      </c>
      <c r="AL312" s="596"/>
      <c r="AM312" s="596"/>
      <c r="AN312" s="596"/>
      <c r="AO312" s="466"/>
      <c r="AP312" s="463"/>
      <c r="AQ312" s="463"/>
      <c r="AR312" s="463"/>
      <c r="AS312" s="463"/>
      <c r="AT312" s="463"/>
      <c r="AU312" s="463"/>
      <c r="AV312" s="463"/>
      <c r="AW312" s="463"/>
      <c r="AX312" s="463"/>
      <c r="AY312" s="463"/>
      <c r="AZ312" s="463"/>
      <c r="BA312" s="464"/>
      <c r="BB312" s="480"/>
      <c r="BC312" s="481"/>
      <c r="BD312" s="481"/>
      <c r="BE312" s="481"/>
      <c r="BF312" s="482"/>
      <c r="BG312" s="480"/>
      <c r="BH312" s="503"/>
      <c r="BI312" s="503"/>
      <c r="BJ312" s="504"/>
      <c r="BK312" s="466"/>
      <c r="BL312" s="463"/>
      <c r="BM312" s="463"/>
      <c r="BN312" s="463"/>
      <c r="BO312" s="463"/>
      <c r="BP312" s="463"/>
      <c r="BQ312" s="463"/>
      <c r="BR312" s="463"/>
      <c r="BS312" s="463"/>
      <c r="BT312" s="463"/>
      <c r="BU312" s="463"/>
      <c r="BV312" s="463"/>
      <c r="BW312" s="464"/>
      <c r="BX312" s="500"/>
      <c r="BY312" s="501"/>
      <c r="BZ312" s="501"/>
      <c r="CA312" s="501"/>
      <c r="CB312" s="502"/>
      <c r="CC312" s="726"/>
      <c r="CD312" s="727"/>
      <c r="CE312" s="727"/>
      <c r="CF312" s="728"/>
      <c r="CG312" s="432" t="s">
        <v>140</v>
      </c>
      <c r="CH312" s="433"/>
      <c r="CI312" s="729"/>
      <c r="CJ312" s="730"/>
      <c r="CK312" s="731"/>
      <c r="CL312" s="732"/>
      <c r="CM312" s="733"/>
      <c r="CN312" s="733"/>
      <c r="CO312" s="733"/>
      <c r="CP312" s="733"/>
      <c r="CQ312" s="733"/>
      <c r="CR312" s="733"/>
      <c r="CS312" s="328" t="s">
        <v>141</v>
      </c>
      <c r="CT312" s="328"/>
      <c r="CU312" s="328"/>
      <c r="CV312" s="328"/>
      <c r="CW312" s="362"/>
      <c r="CX312" s="255"/>
      <c r="CY312" s="255"/>
      <c r="CZ312" s="255"/>
      <c r="DA312" s="255"/>
      <c r="DB312" s="260"/>
      <c r="DC312" s="1124">
        <f>DS312+DS313+'２枚目'!DT260+'3枚目'!DT260+'4枚目'!DT260+'5枚目'!DT260</f>
        <v>0</v>
      </c>
      <c r="DD312" s="1125"/>
      <c r="DE312" s="1125"/>
      <c r="DF312" s="328"/>
      <c r="DG312" s="270"/>
      <c r="DH312" s="1142">
        <f t="shared" ref="DH312" si="66">IFERROR((DT312+DC312)*100/J312,0)</f>
        <v>0</v>
      </c>
      <c r="DI312" s="1143"/>
      <c r="DJ312" s="1143"/>
      <c r="DK312" s="1143"/>
      <c r="DL312" s="1143"/>
      <c r="DM312" s="257"/>
      <c r="DS312" s="295">
        <f t="shared" si="56"/>
        <v>0</v>
      </c>
      <c r="DT312" s="295">
        <f>S312+'２枚目'!DU259+'3枚目'!DU259+'4枚目'!DU259+'5枚目'!DU259</f>
        <v>0</v>
      </c>
    </row>
    <row r="313" spans="3:124" ht="12.95" customHeight="1">
      <c r="C313" s="581"/>
      <c r="D313" s="582"/>
      <c r="E313" s="643"/>
      <c r="F313" s="644"/>
      <c r="G313" s="644"/>
      <c r="H313" s="644"/>
      <c r="I313" s="645"/>
      <c r="J313" s="593"/>
      <c r="K313" s="594"/>
      <c r="L313" s="594"/>
      <c r="M313" s="594"/>
      <c r="N313" s="329"/>
      <c r="O313" s="248" t="s">
        <v>141</v>
      </c>
      <c r="P313" s="356"/>
      <c r="Q313" s="357"/>
      <c r="R313" s="358"/>
      <c r="S313" s="250"/>
      <c r="T313" s="250"/>
      <c r="U313" s="250"/>
      <c r="V313" s="250"/>
      <c r="W313" s="364"/>
      <c r="X313" s="365"/>
      <c r="Y313" s="250"/>
      <c r="Z313" s="250"/>
      <c r="AA313" s="250"/>
      <c r="AB313" s="261"/>
      <c r="AC313" s="250"/>
      <c r="AD313" s="250"/>
      <c r="AE313" s="250"/>
      <c r="AF313" s="349"/>
      <c r="AG313" s="250"/>
      <c r="AH313" s="250"/>
      <c r="AI313" s="250"/>
      <c r="AJ313" s="367"/>
      <c r="AK313" s="483" t="s">
        <v>142</v>
      </c>
      <c r="AL313" s="484"/>
      <c r="AM313" s="484"/>
      <c r="AN313" s="484"/>
      <c r="AO313" s="465"/>
      <c r="AP313" s="460"/>
      <c r="AQ313" s="460"/>
      <c r="AR313" s="460"/>
      <c r="AS313" s="460"/>
      <c r="AT313" s="460"/>
      <c r="AU313" s="460"/>
      <c r="AV313" s="460"/>
      <c r="AW313" s="460"/>
      <c r="AX313" s="460"/>
      <c r="AY313" s="460"/>
      <c r="AZ313" s="460"/>
      <c r="BA313" s="461"/>
      <c r="BB313" s="485"/>
      <c r="BC313" s="486"/>
      <c r="BD313" s="486"/>
      <c r="BE313" s="486"/>
      <c r="BF313" s="487"/>
      <c r="BG313" s="485"/>
      <c r="BH313" s="494"/>
      <c r="BI313" s="494"/>
      <c r="BJ313" s="495"/>
      <c r="BK313" s="465"/>
      <c r="BL313" s="460"/>
      <c r="BM313" s="460"/>
      <c r="BN313" s="460"/>
      <c r="BO313" s="460"/>
      <c r="BP313" s="460"/>
      <c r="BQ313" s="460"/>
      <c r="BR313" s="460"/>
      <c r="BS313" s="460"/>
      <c r="BT313" s="460"/>
      <c r="BU313" s="460"/>
      <c r="BV313" s="460"/>
      <c r="BW313" s="461"/>
      <c r="BX313" s="497"/>
      <c r="BY313" s="498"/>
      <c r="BZ313" s="498"/>
      <c r="CA313" s="498"/>
      <c r="CB313" s="499"/>
      <c r="CC313" s="880"/>
      <c r="CD313" s="881"/>
      <c r="CE313" s="881"/>
      <c r="CF313" s="882"/>
      <c r="CG313" s="434" t="s">
        <v>140</v>
      </c>
      <c r="CH313" s="435"/>
      <c r="CI313" s="883"/>
      <c r="CJ313" s="884"/>
      <c r="CK313" s="885"/>
      <c r="CL313" s="725"/>
      <c r="CM313" s="667"/>
      <c r="CN313" s="667"/>
      <c r="CO313" s="667"/>
      <c r="CP313" s="667"/>
      <c r="CQ313" s="667"/>
      <c r="CR313" s="667"/>
      <c r="CS313" s="192" t="s">
        <v>141</v>
      </c>
      <c r="CT313" s="192"/>
      <c r="CU313" s="192"/>
      <c r="CV313" s="192"/>
      <c r="CW313" s="365"/>
      <c r="CX313" s="250"/>
      <c r="CY313" s="250"/>
      <c r="CZ313" s="250"/>
      <c r="DA313" s="250"/>
      <c r="DB313" s="261"/>
      <c r="DC313" s="1124"/>
      <c r="DD313" s="1125"/>
      <c r="DE313" s="1125"/>
      <c r="DF313" s="329"/>
      <c r="DG313" s="249" t="s">
        <v>141</v>
      </c>
      <c r="DH313" s="1144"/>
      <c r="DI313" s="1145"/>
      <c r="DJ313" s="1145"/>
      <c r="DK313" s="1145"/>
      <c r="DL313" s="1145"/>
      <c r="DM313" s="253" t="s">
        <v>69</v>
      </c>
      <c r="DS313" s="295">
        <f t="shared" si="56"/>
        <v>0</v>
      </c>
    </row>
    <row r="314" spans="3:124" ht="12.95" customHeight="1">
      <c r="C314" s="583"/>
      <c r="D314" s="584"/>
      <c r="E314" s="646" t="s">
        <v>232</v>
      </c>
      <c r="F314" s="647"/>
      <c r="G314" s="647"/>
      <c r="H314" s="647"/>
      <c r="I314" s="648"/>
      <c r="J314" s="649">
        <f>S314+CL314+CL315+'２枚目'!DT261+'3枚目'!DT261+'4枚目'!DT261+'5枚目'!DT261</f>
        <v>0</v>
      </c>
      <c r="K314" s="650"/>
      <c r="L314" s="650"/>
      <c r="M314" s="650"/>
      <c r="N314" s="119"/>
      <c r="O314" s="119"/>
      <c r="P314" s="368"/>
      <c r="Q314" s="369"/>
      <c r="R314" s="370"/>
      <c r="S314" s="254"/>
      <c r="T314" s="254"/>
      <c r="U314" s="254"/>
      <c r="V314" s="254"/>
      <c r="W314" s="254"/>
      <c r="X314" s="371"/>
      <c r="Y314" s="254"/>
      <c r="Z314" s="254"/>
      <c r="AA314" s="254"/>
      <c r="AB314" s="372"/>
      <c r="AC314" s="254"/>
      <c r="AD314" s="254"/>
      <c r="AE314" s="254"/>
      <c r="AF314" s="351"/>
      <c r="AG314" s="254"/>
      <c r="AH314" s="254"/>
      <c r="AI314" s="254"/>
      <c r="AJ314" s="352"/>
      <c r="AK314" s="478" t="s">
        <v>139</v>
      </c>
      <c r="AL314" s="479"/>
      <c r="AM314" s="479"/>
      <c r="AN314" s="479"/>
      <c r="AO314" s="466"/>
      <c r="AP314" s="463"/>
      <c r="AQ314" s="463"/>
      <c r="AR314" s="463"/>
      <c r="AS314" s="463"/>
      <c r="AT314" s="463"/>
      <c r="AU314" s="463"/>
      <c r="AV314" s="463"/>
      <c r="AW314" s="463"/>
      <c r="AX314" s="463"/>
      <c r="AY314" s="463"/>
      <c r="AZ314" s="463"/>
      <c r="BA314" s="464"/>
      <c r="BB314" s="480"/>
      <c r="BC314" s="481"/>
      <c r="BD314" s="481"/>
      <c r="BE314" s="481"/>
      <c r="BF314" s="482"/>
      <c r="BG314" s="480"/>
      <c r="BH314" s="503"/>
      <c r="BI314" s="503"/>
      <c r="BJ314" s="504"/>
      <c r="BK314" s="466"/>
      <c r="BL314" s="463"/>
      <c r="BM314" s="463"/>
      <c r="BN314" s="463"/>
      <c r="BO314" s="463"/>
      <c r="BP314" s="463"/>
      <c r="BQ314" s="463"/>
      <c r="BR314" s="463"/>
      <c r="BS314" s="463"/>
      <c r="BT314" s="463"/>
      <c r="BU314" s="463"/>
      <c r="BV314" s="463"/>
      <c r="BW314" s="464"/>
      <c r="BX314" s="500"/>
      <c r="BY314" s="501"/>
      <c r="BZ314" s="501"/>
      <c r="CA314" s="501"/>
      <c r="CB314" s="502"/>
      <c r="CC314" s="726"/>
      <c r="CD314" s="727"/>
      <c r="CE314" s="727"/>
      <c r="CF314" s="728"/>
      <c r="CG314" s="429" t="s">
        <v>140</v>
      </c>
      <c r="CH314" s="240"/>
      <c r="CI314" s="729"/>
      <c r="CJ314" s="730"/>
      <c r="CK314" s="731"/>
      <c r="CL314" s="732"/>
      <c r="CM314" s="733"/>
      <c r="CN314" s="733"/>
      <c r="CO314" s="733"/>
      <c r="CP314" s="733"/>
      <c r="CQ314" s="733"/>
      <c r="CR314" s="733"/>
      <c r="CS314" s="119" t="s">
        <v>141</v>
      </c>
      <c r="CT314" s="119"/>
      <c r="CU314" s="119"/>
      <c r="CV314" s="119"/>
      <c r="CW314" s="371"/>
      <c r="CX314" s="254"/>
      <c r="CY314" s="254"/>
      <c r="CZ314" s="254"/>
      <c r="DA314" s="254"/>
      <c r="DB314" s="264"/>
      <c r="DC314" s="1138">
        <f>DS314+DS315+'２枚目'!DT262+'3枚目'!DT262+'4枚目'!DT262+'5枚目'!DT262</f>
        <v>0</v>
      </c>
      <c r="DD314" s="1139"/>
      <c r="DE314" s="1139"/>
      <c r="DF314" s="328"/>
      <c r="DG314" s="270"/>
      <c r="DH314" s="1144">
        <f t="shared" ref="DH314" si="67">IFERROR((DT314+DC314)*100/J314,0)</f>
        <v>0</v>
      </c>
      <c r="DI314" s="1145"/>
      <c r="DJ314" s="1145"/>
      <c r="DK314" s="1145"/>
      <c r="DL314" s="1145"/>
      <c r="DM314" s="257"/>
      <c r="DS314" s="295">
        <f t="shared" si="56"/>
        <v>0</v>
      </c>
      <c r="DT314" s="295">
        <f>S314+'２枚目'!DU261+'3枚目'!DU261+'4枚目'!DU261+'5枚目'!DU261</f>
        <v>0</v>
      </c>
    </row>
    <row r="315" spans="3:124" ht="12.95" customHeight="1" thickBot="1">
      <c r="C315" s="585"/>
      <c r="D315" s="586"/>
      <c r="E315" s="608" t="s">
        <v>233</v>
      </c>
      <c r="F315" s="609"/>
      <c r="G315" s="609"/>
      <c r="H315" s="609"/>
      <c r="I315" s="610"/>
      <c r="J315" s="649"/>
      <c r="K315" s="650"/>
      <c r="L315" s="650"/>
      <c r="M315" s="650"/>
      <c r="N315" s="329"/>
      <c r="O315" s="248" t="s">
        <v>141</v>
      </c>
      <c r="P315" s="373"/>
      <c r="Q315" s="374"/>
      <c r="R315" s="375"/>
      <c r="S315" s="376"/>
      <c r="T315" s="258"/>
      <c r="U315" s="258"/>
      <c r="V315" s="258"/>
      <c r="W315" s="377"/>
      <c r="X315" s="378"/>
      <c r="Y315" s="258"/>
      <c r="Z315" s="258"/>
      <c r="AA315" s="258"/>
      <c r="AB315" s="265"/>
      <c r="AC315" s="258"/>
      <c r="AD315" s="258"/>
      <c r="AE315" s="258"/>
      <c r="AF315" s="353"/>
      <c r="AG315" s="258"/>
      <c r="AH315" s="258"/>
      <c r="AI315" s="258"/>
      <c r="AJ315" s="354"/>
      <c r="AK315" s="483" t="s">
        <v>142</v>
      </c>
      <c r="AL315" s="484"/>
      <c r="AM315" s="484"/>
      <c r="AN315" s="484"/>
      <c r="AO315" s="931"/>
      <c r="AP315" s="932"/>
      <c r="AQ315" s="932"/>
      <c r="AR315" s="932"/>
      <c r="AS315" s="932"/>
      <c r="AT315" s="932"/>
      <c r="AU315" s="932"/>
      <c r="AV315" s="932"/>
      <c r="AW315" s="932"/>
      <c r="AX315" s="932"/>
      <c r="AY315" s="932"/>
      <c r="AZ315" s="932"/>
      <c r="BA315" s="933"/>
      <c r="BB315" s="651"/>
      <c r="BC315" s="652"/>
      <c r="BD315" s="652"/>
      <c r="BE315" s="652"/>
      <c r="BF315" s="653"/>
      <c r="BG315" s="651"/>
      <c r="BH315" s="934"/>
      <c r="BI315" s="934"/>
      <c r="BJ315" s="935"/>
      <c r="BK315" s="931"/>
      <c r="BL315" s="932"/>
      <c r="BM315" s="932"/>
      <c r="BN315" s="932"/>
      <c r="BO315" s="932"/>
      <c r="BP315" s="932"/>
      <c r="BQ315" s="932"/>
      <c r="BR315" s="932"/>
      <c r="BS315" s="932"/>
      <c r="BT315" s="932"/>
      <c r="BU315" s="932"/>
      <c r="BV315" s="932"/>
      <c r="BW315" s="933"/>
      <c r="BX315" s="936"/>
      <c r="BY315" s="937"/>
      <c r="BZ315" s="937"/>
      <c r="CA315" s="937"/>
      <c r="CB315" s="938"/>
      <c r="CC315" s="939"/>
      <c r="CD315" s="940"/>
      <c r="CE315" s="940"/>
      <c r="CF315" s="941"/>
      <c r="CG315" s="434" t="s">
        <v>140</v>
      </c>
      <c r="CH315" s="435"/>
      <c r="CI315" s="942"/>
      <c r="CJ315" s="943"/>
      <c r="CK315" s="944"/>
      <c r="CL315" s="945"/>
      <c r="CM315" s="946"/>
      <c r="CN315" s="946"/>
      <c r="CO315" s="946"/>
      <c r="CP315" s="946"/>
      <c r="CQ315" s="946"/>
      <c r="CR315" s="946"/>
      <c r="CS315" s="192" t="s">
        <v>141</v>
      </c>
      <c r="CT315" s="192"/>
      <c r="CU315" s="192"/>
      <c r="CV315" s="192"/>
      <c r="CW315" s="378"/>
      <c r="CX315" s="258"/>
      <c r="CY315" s="258"/>
      <c r="CZ315" s="258"/>
      <c r="DA315" s="258"/>
      <c r="DB315" s="265"/>
      <c r="DC315" s="1140"/>
      <c r="DD315" s="1141"/>
      <c r="DE315" s="1141"/>
      <c r="DF315" s="130"/>
      <c r="DG315" s="150" t="s">
        <v>141</v>
      </c>
      <c r="DH315" s="1146"/>
      <c r="DI315" s="1147"/>
      <c r="DJ315" s="1147"/>
      <c r="DK315" s="1147"/>
      <c r="DL315" s="1147"/>
      <c r="DM315" s="281" t="s">
        <v>69</v>
      </c>
      <c r="DS315" s="295">
        <f t="shared" si="56"/>
        <v>0</v>
      </c>
    </row>
    <row r="316" spans="3:124" ht="12.95" customHeight="1">
      <c r="C316" s="165"/>
      <c r="D316" s="119"/>
      <c r="E316" s="628" t="s">
        <v>146</v>
      </c>
      <c r="F316" s="629"/>
      <c r="G316" s="629"/>
      <c r="H316" s="629"/>
      <c r="I316" s="630"/>
      <c r="J316" s="631">
        <f>S316+CL316+CL317+'２枚目'!DT263+'3枚目'!DT263+'4枚目'!DT263+'5枚目'!DT263</f>
        <v>0</v>
      </c>
      <c r="K316" s="632"/>
      <c r="L316" s="632"/>
      <c r="M316" s="126"/>
      <c r="N316" s="126"/>
      <c r="O316" s="126"/>
      <c r="P316" s="633"/>
      <c r="Q316" s="634"/>
      <c r="R316" s="635"/>
      <c r="S316" s="1129"/>
      <c r="T316" s="1130"/>
      <c r="U316" s="1130"/>
      <c r="V316" s="1130"/>
      <c r="W316" s="1131"/>
      <c r="X316" s="1132"/>
      <c r="Y316" s="1130"/>
      <c r="Z316" s="1130"/>
      <c r="AA316" s="1130"/>
      <c r="AB316" s="1133"/>
      <c r="AC316" s="379"/>
      <c r="AD316" s="379"/>
      <c r="AE316" s="379"/>
      <c r="AF316" s="380"/>
      <c r="AG316" s="379"/>
      <c r="AH316" s="379"/>
      <c r="AI316" s="379"/>
      <c r="AJ316" s="381"/>
      <c r="AK316" s="636" t="s">
        <v>139</v>
      </c>
      <c r="AL316" s="637"/>
      <c r="AM316" s="637"/>
      <c r="AN316" s="637"/>
      <c r="AO316" s="918"/>
      <c r="AP316" s="919"/>
      <c r="AQ316" s="919"/>
      <c r="AR316" s="919"/>
      <c r="AS316" s="919"/>
      <c r="AT316" s="919"/>
      <c r="AU316" s="919"/>
      <c r="AV316" s="919"/>
      <c r="AW316" s="919"/>
      <c r="AX316" s="919"/>
      <c r="AY316" s="919"/>
      <c r="AZ316" s="919"/>
      <c r="BA316" s="920"/>
      <c r="BB316" s="480"/>
      <c r="BC316" s="481"/>
      <c r="BD316" s="481"/>
      <c r="BE316" s="481"/>
      <c r="BF316" s="482"/>
      <c r="BG316" s="480"/>
      <c r="BH316" s="503"/>
      <c r="BI316" s="503"/>
      <c r="BJ316" s="504"/>
      <c r="BK316" s="918"/>
      <c r="BL316" s="919"/>
      <c r="BM316" s="919"/>
      <c r="BN316" s="919"/>
      <c r="BO316" s="919"/>
      <c r="BP316" s="919"/>
      <c r="BQ316" s="919"/>
      <c r="BR316" s="919"/>
      <c r="BS316" s="919"/>
      <c r="BT316" s="919"/>
      <c r="BU316" s="919"/>
      <c r="BV316" s="919"/>
      <c r="BW316" s="920"/>
      <c r="BX316" s="921"/>
      <c r="BY316" s="922"/>
      <c r="BZ316" s="922"/>
      <c r="CA316" s="922"/>
      <c r="CB316" s="923"/>
      <c r="CC316" s="924"/>
      <c r="CD316" s="925"/>
      <c r="CE316" s="925"/>
      <c r="CF316" s="926"/>
      <c r="CG316" s="436" t="s">
        <v>140</v>
      </c>
      <c r="CH316" s="437"/>
      <c r="CI316" s="729"/>
      <c r="CJ316" s="730"/>
      <c r="CK316" s="731"/>
      <c r="CL316" s="927"/>
      <c r="CM316" s="928"/>
      <c r="CN316" s="928"/>
      <c r="CO316" s="928"/>
      <c r="CP316" s="928"/>
      <c r="CQ316" s="928"/>
      <c r="CR316" s="928"/>
      <c r="CS316" s="126" t="s">
        <v>14172</v>
      </c>
      <c r="CT316" s="126"/>
      <c r="CU316" s="126"/>
      <c r="CV316" s="126"/>
      <c r="CW316" s="929"/>
      <c r="CX316" s="930"/>
      <c r="CY316" s="930"/>
      <c r="CZ316" s="126"/>
      <c r="DA316" s="126"/>
      <c r="DB316" s="266" t="s">
        <v>14172</v>
      </c>
      <c r="DC316" s="914">
        <f>DS316+DS317+'２枚目'!DT264+'3枚目'!DT264+'4枚目'!DT264+'5枚目'!DT264</f>
        <v>0</v>
      </c>
      <c r="DD316" s="915"/>
      <c r="DE316" s="119"/>
      <c r="DF316" s="119"/>
      <c r="DG316" s="246"/>
      <c r="DH316" s="1134">
        <f>IFERROR((DT316+DC316)/J316,0)*100</f>
        <v>0</v>
      </c>
      <c r="DI316" s="1135"/>
      <c r="DJ316" s="1135"/>
      <c r="DK316" s="1135"/>
      <c r="DL316" s="1135"/>
      <c r="DM316" s="247"/>
      <c r="DS316" s="295">
        <f>IF(CI316="6.仮置(無)",0,IF(CI316="9.最終覆外",0,IF(CI316="10.土捨場",0,IF(CI316="",0,CL316))))</f>
        <v>0</v>
      </c>
      <c r="DT316" s="458">
        <f>S316+'２枚目'!DU263+'3枚目'!DU263+'4枚目'!DU263+'5枚目'!DU263</f>
        <v>0</v>
      </c>
    </row>
    <row r="317" spans="3:124" ht="12.95" customHeight="1">
      <c r="C317" s="165"/>
      <c r="D317" s="119"/>
      <c r="E317" s="511" t="s">
        <v>234</v>
      </c>
      <c r="F317" s="506"/>
      <c r="G317" s="506"/>
      <c r="H317" s="506"/>
      <c r="I317" s="512"/>
      <c r="J317" s="611"/>
      <c r="K317" s="612"/>
      <c r="L317" s="612"/>
      <c r="M317" s="119"/>
      <c r="N317" s="119"/>
      <c r="O317" s="212" t="s">
        <v>278</v>
      </c>
      <c r="P317" s="625"/>
      <c r="Q317" s="626"/>
      <c r="R317" s="627"/>
      <c r="S317" s="423"/>
      <c r="T317" s="424"/>
      <c r="U317" s="389"/>
      <c r="V317" s="389"/>
      <c r="W317" s="248" t="s">
        <v>14172</v>
      </c>
      <c r="X317" s="425"/>
      <c r="Y317" s="424"/>
      <c r="Z317" s="389"/>
      <c r="AA317" s="389"/>
      <c r="AB317" s="249" t="s">
        <v>14172</v>
      </c>
      <c r="AC317" s="243"/>
      <c r="AD317" s="243"/>
      <c r="AE317" s="243"/>
      <c r="AF317" s="244"/>
      <c r="AG317" s="243"/>
      <c r="AH317" s="243"/>
      <c r="AI317" s="243"/>
      <c r="AJ317" s="245"/>
      <c r="AK317" s="638" t="s">
        <v>142</v>
      </c>
      <c r="AL317" s="639"/>
      <c r="AM317" s="639"/>
      <c r="AN317" s="639"/>
      <c r="AO317" s="465"/>
      <c r="AP317" s="460"/>
      <c r="AQ317" s="460"/>
      <c r="AR317" s="460"/>
      <c r="AS317" s="460"/>
      <c r="AT317" s="460"/>
      <c r="AU317" s="460"/>
      <c r="AV317" s="460"/>
      <c r="AW317" s="460"/>
      <c r="AX317" s="460"/>
      <c r="AY317" s="460"/>
      <c r="AZ317" s="460"/>
      <c r="BA317" s="461"/>
      <c r="BB317" s="485"/>
      <c r="BC317" s="486"/>
      <c r="BD317" s="486"/>
      <c r="BE317" s="486"/>
      <c r="BF317" s="487"/>
      <c r="BG317" s="485"/>
      <c r="BH317" s="494"/>
      <c r="BI317" s="494"/>
      <c r="BJ317" s="495"/>
      <c r="BK317" s="465"/>
      <c r="BL317" s="460"/>
      <c r="BM317" s="460"/>
      <c r="BN317" s="460"/>
      <c r="BO317" s="460"/>
      <c r="BP317" s="460"/>
      <c r="BQ317" s="460"/>
      <c r="BR317" s="460"/>
      <c r="BS317" s="460"/>
      <c r="BT317" s="460"/>
      <c r="BU317" s="460"/>
      <c r="BV317" s="460"/>
      <c r="BW317" s="461"/>
      <c r="BX317" s="497"/>
      <c r="BY317" s="498"/>
      <c r="BZ317" s="498"/>
      <c r="CA317" s="498"/>
      <c r="CB317" s="499"/>
      <c r="CC317" s="880"/>
      <c r="CD317" s="881"/>
      <c r="CE317" s="881"/>
      <c r="CF317" s="882"/>
      <c r="CG317" s="438" t="s">
        <v>140</v>
      </c>
      <c r="CH317" s="439"/>
      <c r="CI317" s="883"/>
      <c r="CJ317" s="884"/>
      <c r="CK317" s="885"/>
      <c r="CL317" s="725"/>
      <c r="CM317" s="667"/>
      <c r="CN317" s="667"/>
      <c r="CO317" s="667"/>
      <c r="CP317" s="667"/>
      <c r="CQ317" s="667"/>
      <c r="CR317" s="667"/>
      <c r="CS317" s="267" t="s">
        <v>14172</v>
      </c>
      <c r="CT317" s="267"/>
      <c r="CU317" s="267"/>
      <c r="CV317" s="267"/>
      <c r="CW317" s="886"/>
      <c r="CX317" s="491"/>
      <c r="CY317" s="491"/>
      <c r="CZ317" s="267"/>
      <c r="DA317" s="267"/>
      <c r="DB317" s="268" t="s">
        <v>14172</v>
      </c>
      <c r="DC317" s="914"/>
      <c r="DD317" s="915"/>
      <c r="DE317" s="119"/>
      <c r="DF317" s="119"/>
      <c r="DG317" s="246" t="s">
        <v>14172</v>
      </c>
      <c r="DH317" s="1134"/>
      <c r="DI317" s="1135"/>
      <c r="DJ317" s="1135"/>
      <c r="DK317" s="1135"/>
      <c r="DL317" s="1135"/>
      <c r="DM317" s="269" t="s">
        <v>69</v>
      </c>
      <c r="DS317" s="295">
        <f t="shared" ref="DS317:DS329" si="68">IF(CI317="6.仮置(無)",0,IF(CI317="9.最終覆外",0,IF(CI317="10.土捨場",0,IF(CI317="",0,CL317))))</f>
        <v>0</v>
      </c>
      <c r="DT317" s="458"/>
    </row>
    <row r="318" spans="3:124" ht="12.95" customHeight="1">
      <c r="C318" s="603"/>
      <c r="D318" s="604"/>
      <c r="E318" s="509" t="s">
        <v>147</v>
      </c>
      <c r="F318" s="505"/>
      <c r="G318" s="505"/>
      <c r="H318" s="505"/>
      <c r="I318" s="510"/>
      <c r="J318" s="620">
        <f>S318+CL318+CL319+'２枚目'!DT265+'3枚目'!DT265+'4枚目'!DT265+'5枚目'!DT265</f>
        <v>0</v>
      </c>
      <c r="K318" s="621"/>
      <c r="L318" s="621"/>
      <c r="M318" s="328"/>
      <c r="N318" s="328"/>
      <c r="O318" s="328"/>
      <c r="P318" s="622"/>
      <c r="Q318" s="623"/>
      <c r="R318" s="624"/>
      <c r="S318" s="615"/>
      <c r="T318" s="616"/>
      <c r="U318" s="616"/>
      <c r="V318" s="616"/>
      <c r="W318" s="617"/>
      <c r="X318" s="618"/>
      <c r="Y318" s="616"/>
      <c r="Z318" s="616"/>
      <c r="AA318" s="616"/>
      <c r="AB318" s="619"/>
      <c r="AC318" s="255"/>
      <c r="AD318" s="255"/>
      <c r="AE318" s="255"/>
      <c r="AF318" s="262"/>
      <c r="AG318" s="255"/>
      <c r="AH318" s="255"/>
      <c r="AI318" s="255"/>
      <c r="AJ318" s="363"/>
      <c r="AK318" s="595" t="s">
        <v>139</v>
      </c>
      <c r="AL318" s="596"/>
      <c r="AM318" s="596"/>
      <c r="AN318" s="596"/>
      <c r="AO318" s="466"/>
      <c r="AP318" s="463"/>
      <c r="AQ318" s="463"/>
      <c r="AR318" s="463"/>
      <c r="AS318" s="463"/>
      <c r="AT318" s="463"/>
      <c r="AU318" s="463"/>
      <c r="AV318" s="463"/>
      <c r="AW318" s="463"/>
      <c r="AX318" s="463"/>
      <c r="AY318" s="463"/>
      <c r="AZ318" s="463"/>
      <c r="BA318" s="464"/>
      <c r="BB318" s="480"/>
      <c r="BC318" s="481"/>
      <c r="BD318" s="481"/>
      <c r="BE318" s="481"/>
      <c r="BF318" s="482"/>
      <c r="BG318" s="480"/>
      <c r="BH318" s="503"/>
      <c r="BI318" s="503"/>
      <c r="BJ318" s="504"/>
      <c r="BK318" s="466"/>
      <c r="BL318" s="463"/>
      <c r="BM318" s="463"/>
      <c r="BN318" s="463"/>
      <c r="BO318" s="463"/>
      <c r="BP318" s="463"/>
      <c r="BQ318" s="463"/>
      <c r="BR318" s="463"/>
      <c r="BS318" s="463"/>
      <c r="BT318" s="463"/>
      <c r="BU318" s="463"/>
      <c r="BV318" s="463"/>
      <c r="BW318" s="464"/>
      <c r="BX318" s="500"/>
      <c r="BY318" s="501"/>
      <c r="BZ318" s="501"/>
      <c r="CA318" s="501"/>
      <c r="CB318" s="502"/>
      <c r="CC318" s="726"/>
      <c r="CD318" s="727"/>
      <c r="CE318" s="727"/>
      <c r="CF318" s="728"/>
      <c r="CG318" s="432" t="s">
        <v>140</v>
      </c>
      <c r="CH318" s="433"/>
      <c r="CI318" s="729"/>
      <c r="CJ318" s="730"/>
      <c r="CK318" s="731"/>
      <c r="CL318" s="732"/>
      <c r="CM318" s="733"/>
      <c r="CN318" s="733"/>
      <c r="CO318" s="733"/>
      <c r="CP318" s="733"/>
      <c r="CQ318" s="733"/>
      <c r="CR318" s="733"/>
      <c r="CS318" s="328" t="s">
        <v>14172</v>
      </c>
      <c r="CT318" s="328"/>
      <c r="CU318" s="328"/>
      <c r="CV318" s="328"/>
      <c r="CW318" s="907"/>
      <c r="CX318" s="908"/>
      <c r="CY318" s="908"/>
      <c r="CZ318" s="328"/>
      <c r="DA318" s="328"/>
      <c r="DB318" s="270" t="s">
        <v>14172</v>
      </c>
      <c r="DC318" s="878">
        <f>DS318+DS319+'２枚目'!DT266+'3枚目'!DT266+'4枚目'!DT266+'5枚目'!DT266</f>
        <v>0</v>
      </c>
      <c r="DD318" s="879"/>
      <c r="DE318" s="328"/>
      <c r="DF318" s="328"/>
      <c r="DG318" s="270"/>
      <c r="DH318" s="1136">
        <f t="shared" ref="DH318" si="69">IFERROR((DT318+DC318)/J318,0)*100</f>
        <v>0</v>
      </c>
      <c r="DI318" s="1137"/>
      <c r="DJ318" s="1137"/>
      <c r="DK318" s="1137"/>
      <c r="DL318" s="1137"/>
      <c r="DM318" s="257"/>
      <c r="DS318" s="295">
        <f t="shared" si="68"/>
        <v>0</v>
      </c>
      <c r="DT318" s="458">
        <f>S318+'２枚目'!DU265+'3枚目'!DU265+'4枚目'!DU265+'5枚目'!DU265</f>
        <v>0</v>
      </c>
    </row>
    <row r="319" spans="3:124" ht="12.95" customHeight="1">
      <c r="C319" s="603" t="s">
        <v>235</v>
      </c>
      <c r="D319" s="604"/>
      <c r="E319" s="511" t="s">
        <v>234</v>
      </c>
      <c r="F319" s="506"/>
      <c r="G319" s="506"/>
      <c r="H319" s="506"/>
      <c r="I319" s="512"/>
      <c r="J319" s="620"/>
      <c r="K319" s="621"/>
      <c r="L319" s="621"/>
      <c r="M319" s="329"/>
      <c r="N319" s="329"/>
      <c r="O319" s="248" t="s">
        <v>278</v>
      </c>
      <c r="P319" s="625"/>
      <c r="Q319" s="626"/>
      <c r="R319" s="627"/>
      <c r="S319" s="423"/>
      <c r="T319" s="424"/>
      <c r="U319" s="389"/>
      <c r="V319" s="389"/>
      <c r="W319" s="248" t="s">
        <v>14172</v>
      </c>
      <c r="X319" s="425"/>
      <c r="Y319" s="424"/>
      <c r="Z319" s="389"/>
      <c r="AA319" s="389"/>
      <c r="AB319" s="249" t="s">
        <v>14172</v>
      </c>
      <c r="AC319" s="250"/>
      <c r="AD319" s="250"/>
      <c r="AE319" s="250"/>
      <c r="AF319" s="349"/>
      <c r="AG319" s="250"/>
      <c r="AH319" s="250"/>
      <c r="AI319" s="250"/>
      <c r="AJ319" s="350"/>
      <c r="AK319" s="488" t="s">
        <v>142</v>
      </c>
      <c r="AL319" s="489"/>
      <c r="AM319" s="489"/>
      <c r="AN319" s="489"/>
      <c r="AO319" s="465"/>
      <c r="AP319" s="460"/>
      <c r="AQ319" s="460"/>
      <c r="AR319" s="460"/>
      <c r="AS319" s="460"/>
      <c r="AT319" s="460"/>
      <c r="AU319" s="460"/>
      <c r="AV319" s="460"/>
      <c r="AW319" s="460"/>
      <c r="AX319" s="460"/>
      <c r="AY319" s="460"/>
      <c r="AZ319" s="460"/>
      <c r="BA319" s="461"/>
      <c r="BB319" s="485"/>
      <c r="BC319" s="486"/>
      <c r="BD319" s="486"/>
      <c r="BE319" s="486"/>
      <c r="BF319" s="487"/>
      <c r="BG319" s="485"/>
      <c r="BH319" s="494"/>
      <c r="BI319" s="494"/>
      <c r="BJ319" s="495"/>
      <c r="BK319" s="465"/>
      <c r="BL319" s="460"/>
      <c r="BM319" s="460"/>
      <c r="BN319" s="460"/>
      <c r="BO319" s="460"/>
      <c r="BP319" s="460"/>
      <c r="BQ319" s="460"/>
      <c r="BR319" s="460"/>
      <c r="BS319" s="460"/>
      <c r="BT319" s="460"/>
      <c r="BU319" s="460"/>
      <c r="BV319" s="460"/>
      <c r="BW319" s="461"/>
      <c r="BX319" s="497"/>
      <c r="BY319" s="498"/>
      <c r="BZ319" s="498"/>
      <c r="CA319" s="498"/>
      <c r="CB319" s="499"/>
      <c r="CC319" s="880"/>
      <c r="CD319" s="881"/>
      <c r="CE319" s="881"/>
      <c r="CF319" s="882"/>
      <c r="CG319" s="430" t="s">
        <v>140</v>
      </c>
      <c r="CH319" s="431"/>
      <c r="CI319" s="883"/>
      <c r="CJ319" s="884"/>
      <c r="CK319" s="885"/>
      <c r="CL319" s="725"/>
      <c r="CM319" s="667"/>
      <c r="CN319" s="667"/>
      <c r="CO319" s="667"/>
      <c r="CP319" s="667"/>
      <c r="CQ319" s="667"/>
      <c r="CR319" s="667"/>
      <c r="CS319" s="251" t="s">
        <v>14172</v>
      </c>
      <c r="CT319" s="251"/>
      <c r="CU319" s="251"/>
      <c r="CV319" s="251"/>
      <c r="CW319" s="886"/>
      <c r="CX319" s="491"/>
      <c r="CY319" s="491"/>
      <c r="CZ319" s="251"/>
      <c r="DA319" s="251"/>
      <c r="DB319" s="252" t="s">
        <v>14172</v>
      </c>
      <c r="DC319" s="878"/>
      <c r="DD319" s="879"/>
      <c r="DE319" s="119"/>
      <c r="DF319" s="119"/>
      <c r="DG319" s="246" t="s">
        <v>14172</v>
      </c>
      <c r="DH319" s="1136"/>
      <c r="DI319" s="1137"/>
      <c r="DJ319" s="1137"/>
      <c r="DK319" s="1137"/>
      <c r="DL319" s="1137"/>
      <c r="DM319" s="269" t="s">
        <v>69</v>
      </c>
      <c r="DS319" s="295">
        <f t="shared" si="68"/>
        <v>0</v>
      </c>
      <c r="DT319" s="458"/>
    </row>
    <row r="320" spans="3:124" ht="12.95" customHeight="1">
      <c r="C320" s="603" t="s">
        <v>236</v>
      </c>
      <c r="D320" s="604"/>
      <c r="E320" s="509" t="s">
        <v>148</v>
      </c>
      <c r="F320" s="505"/>
      <c r="G320" s="505"/>
      <c r="H320" s="505"/>
      <c r="I320" s="510"/>
      <c r="J320" s="620">
        <f>S320+CL320+CL321+'２枚目'!DT267+'3枚目'!DT267+'4枚目'!DT267+'5枚目'!DT267</f>
        <v>0</v>
      </c>
      <c r="K320" s="621"/>
      <c r="L320" s="621"/>
      <c r="M320" s="119"/>
      <c r="N320" s="119"/>
      <c r="O320" s="119"/>
      <c r="P320" s="622"/>
      <c r="Q320" s="623"/>
      <c r="R320" s="624"/>
      <c r="S320" s="615"/>
      <c r="T320" s="616"/>
      <c r="U320" s="616"/>
      <c r="V320" s="616"/>
      <c r="W320" s="617"/>
      <c r="X320" s="618"/>
      <c r="Y320" s="616"/>
      <c r="Z320" s="616"/>
      <c r="AA320" s="616"/>
      <c r="AB320" s="619"/>
      <c r="AC320" s="243"/>
      <c r="AD320" s="243"/>
      <c r="AE320" s="243"/>
      <c r="AF320" s="244"/>
      <c r="AG320" s="243"/>
      <c r="AH320" s="243"/>
      <c r="AI320" s="243"/>
      <c r="AJ320" s="245"/>
      <c r="AK320" s="595" t="s">
        <v>139</v>
      </c>
      <c r="AL320" s="596"/>
      <c r="AM320" s="596"/>
      <c r="AN320" s="596"/>
      <c r="AO320" s="466"/>
      <c r="AP320" s="463"/>
      <c r="AQ320" s="463"/>
      <c r="AR320" s="463"/>
      <c r="AS320" s="463"/>
      <c r="AT320" s="463"/>
      <c r="AU320" s="463"/>
      <c r="AV320" s="463"/>
      <c r="AW320" s="463"/>
      <c r="AX320" s="463"/>
      <c r="AY320" s="463"/>
      <c r="AZ320" s="463"/>
      <c r="BA320" s="464"/>
      <c r="BB320" s="480"/>
      <c r="BC320" s="481"/>
      <c r="BD320" s="481"/>
      <c r="BE320" s="481"/>
      <c r="BF320" s="482"/>
      <c r="BG320" s="480"/>
      <c r="BH320" s="503"/>
      <c r="BI320" s="503"/>
      <c r="BJ320" s="504"/>
      <c r="BK320" s="466"/>
      <c r="BL320" s="463"/>
      <c r="BM320" s="463"/>
      <c r="BN320" s="463"/>
      <c r="BO320" s="463"/>
      <c r="BP320" s="463"/>
      <c r="BQ320" s="463"/>
      <c r="BR320" s="463"/>
      <c r="BS320" s="463"/>
      <c r="BT320" s="463"/>
      <c r="BU320" s="463"/>
      <c r="BV320" s="463"/>
      <c r="BW320" s="464"/>
      <c r="BX320" s="500"/>
      <c r="BY320" s="501"/>
      <c r="BZ320" s="501"/>
      <c r="CA320" s="501"/>
      <c r="CB320" s="502"/>
      <c r="CC320" s="726"/>
      <c r="CD320" s="727"/>
      <c r="CE320" s="727"/>
      <c r="CF320" s="728"/>
      <c r="CG320" s="432" t="s">
        <v>140</v>
      </c>
      <c r="CH320" s="433"/>
      <c r="CI320" s="729"/>
      <c r="CJ320" s="730"/>
      <c r="CK320" s="731"/>
      <c r="CL320" s="732"/>
      <c r="CM320" s="733"/>
      <c r="CN320" s="733"/>
      <c r="CO320" s="733"/>
      <c r="CP320" s="733"/>
      <c r="CQ320" s="733"/>
      <c r="CR320" s="733"/>
      <c r="CS320" s="328" t="s">
        <v>14172</v>
      </c>
      <c r="CT320" s="328"/>
      <c r="CU320" s="328"/>
      <c r="CV320" s="328"/>
      <c r="CW320" s="907"/>
      <c r="CX320" s="908"/>
      <c r="CY320" s="908"/>
      <c r="CZ320" s="328"/>
      <c r="DA320" s="328"/>
      <c r="DB320" s="270" t="s">
        <v>14172</v>
      </c>
      <c r="DC320" s="878">
        <f>DS320+DS321+'２枚目'!DT268+'3枚目'!DT268+'4枚目'!DT268+'5枚目'!DT268</f>
        <v>0</v>
      </c>
      <c r="DD320" s="879"/>
      <c r="DE320" s="328"/>
      <c r="DF320" s="328"/>
      <c r="DG320" s="270"/>
      <c r="DH320" s="1136">
        <f t="shared" ref="DH320" si="70">IFERROR((DT320+DC320)/J320,0)*100</f>
        <v>0</v>
      </c>
      <c r="DI320" s="1137"/>
      <c r="DJ320" s="1137"/>
      <c r="DK320" s="1137"/>
      <c r="DL320" s="1137"/>
      <c r="DM320" s="257"/>
      <c r="DS320" s="295">
        <f t="shared" si="68"/>
        <v>0</v>
      </c>
      <c r="DT320" s="458">
        <f>S320+'２枚目'!DU267+'3枚目'!DU267+'4枚目'!DU267+'5枚目'!DU267</f>
        <v>0</v>
      </c>
    </row>
    <row r="321" spans="3:126" ht="12.95" customHeight="1">
      <c r="C321" s="603" t="s">
        <v>237</v>
      </c>
      <c r="D321" s="604"/>
      <c r="E321" s="511" t="s">
        <v>234</v>
      </c>
      <c r="F321" s="506"/>
      <c r="G321" s="506"/>
      <c r="H321" s="506"/>
      <c r="I321" s="512"/>
      <c r="J321" s="620"/>
      <c r="K321" s="621"/>
      <c r="L321" s="621"/>
      <c r="M321" s="119"/>
      <c r="N321" s="119"/>
      <c r="O321" s="212" t="s">
        <v>278</v>
      </c>
      <c r="P321" s="625"/>
      <c r="Q321" s="626"/>
      <c r="R321" s="627"/>
      <c r="S321" s="423"/>
      <c r="T321" s="424"/>
      <c r="U321" s="389"/>
      <c r="V321" s="389"/>
      <c r="W321" s="248" t="s">
        <v>14172</v>
      </c>
      <c r="X321" s="425"/>
      <c r="Y321" s="424"/>
      <c r="Z321" s="389"/>
      <c r="AA321" s="389"/>
      <c r="AB321" s="249" t="s">
        <v>14172</v>
      </c>
      <c r="AC321" s="243"/>
      <c r="AD321" s="243"/>
      <c r="AE321" s="243"/>
      <c r="AF321" s="244"/>
      <c r="AG321" s="243"/>
      <c r="AH321" s="243"/>
      <c r="AI321" s="243"/>
      <c r="AJ321" s="245"/>
      <c r="AK321" s="483" t="s">
        <v>142</v>
      </c>
      <c r="AL321" s="484"/>
      <c r="AM321" s="484"/>
      <c r="AN321" s="484"/>
      <c r="AO321" s="465"/>
      <c r="AP321" s="460"/>
      <c r="AQ321" s="460"/>
      <c r="AR321" s="460"/>
      <c r="AS321" s="460"/>
      <c r="AT321" s="460"/>
      <c r="AU321" s="460"/>
      <c r="AV321" s="460"/>
      <c r="AW321" s="460"/>
      <c r="AX321" s="460"/>
      <c r="AY321" s="460"/>
      <c r="AZ321" s="460"/>
      <c r="BA321" s="461"/>
      <c r="BB321" s="485"/>
      <c r="BC321" s="486"/>
      <c r="BD321" s="486"/>
      <c r="BE321" s="486"/>
      <c r="BF321" s="487"/>
      <c r="BG321" s="485"/>
      <c r="BH321" s="494"/>
      <c r="BI321" s="494"/>
      <c r="BJ321" s="495"/>
      <c r="BK321" s="465"/>
      <c r="BL321" s="460"/>
      <c r="BM321" s="460"/>
      <c r="BN321" s="460"/>
      <c r="BO321" s="460"/>
      <c r="BP321" s="460"/>
      <c r="BQ321" s="460"/>
      <c r="BR321" s="460"/>
      <c r="BS321" s="460"/>
      <c r="BT321" s="460"/>
      <c r="BU321" s="460"/>
      <c r="BV321" s="460"/>
      <c r="BW321" s="461"/>
      <c r="BX321" s="497"/>
      <c r="BY321" s="498"/>
      <c r="BZ321" s="498"/>
      <c r="CA321" s="498"/>
      <c r="CB321" s="499"/>
      <c r="CC321" s="880"/>
      <c r="CD321" s="881"/>
      <c r="CE321" s="881"/>
      <c r="CF321" s="882"/>
      <c r="CG321" s="434" t="s">
        <v>140</v>
      </c>
      <c r="CH321" s="435"/>
      <c r="CI321" s="883"/>
      <c r="CJ321" s="884"/>
      <c r="CK321" s="885"/>
      <c r="CL321" s="725"/>
      <c r="CM321" s="667"/>
      <c r="CN321" s="667"/>
      <c r="CO321" s="667"/>
      <c r="CP321" s="667"/>
      <c r="CQ321" s="667"/>
      <c r="CR321" s="667"/>
      <c r="CS321" s="192" t="s">
        <v>14172</v>
      </c>
      <c r="CT321" s="192"/>
      <c r="CU321" s="192"/>
      <c r="CV321" s="192"/>
      <c r="CW321" s="886"/>
      <c r="CX321" s="491"/>
      <c r="CY321" s="491"/>
      <c r="CZ321" s="192"/>
      <c r="DA321" s="192"/>
      <c r="DB321" s="271" t="s">
        <v>14172</v>
      </c>
      <c r="DC321" s="878"/>
      <c r="DD321" s="879"/>
      <c r="DE321" s="329"/>
      <c r="DF321" s="329"/>
      <c r="DG321" s="249" t="s">
        <v>14172</v>
      </c>
      <c r="DH321" s="1136"/>
      <c r="DI321" s="1137"/>
      <c r="DJ321" s="1137"/>
      <c r="DK321" s="1137"/>
      <c r="DL321" s="1137"/>
      <c r="DM321" s="253" t="s">
        <v>69</v>
      </c>
      <c r="DS321" s="295">
        <f t="shared" si="68"/>
        <v>0</v>
      </c>
      <c r="DT321" s="458"/>
    </row>
    <row r="322" spans="3:126" ht="12.95" customHeight="1">
      <c r="C322" s="603" t="s">
        <v>149</v>
      </c>
      <c r="D322" s="604"/>
      <c r="E322" s="509" t="s">
        <v>150</v>
      </c>
      <c r="F322" s="505"/>
      <c r="G322" s="505"/>
      <c r="H322" s="505"/>
      <c r="I322" s="510"/>
      <c r="J322" s="620">
        <f>S322+CL322+CL323+'２枚目'!DT269+'3枚目'!DT269+'4枚目'!DT269+'5枚目'!DT269</f>
        <v>0</v>
      </c>
      <c r="K322" s="621"/>
      <c r="L322" s="621"/>
      <c r="M322" s="328"/>
      <c r="N322" s="328"/>
      <c r="O322" s="328"/>
      <c r="P322" s="622"/>
      <c r="Q322" s="623"/>
      <c r="R322" s="624"/>
      <c r="S322" s="615"/>
      <c r="T322" s="616"/>
      <c r="U322" s="616"/>
      <c r="V322" s="616"/>
      <c r="W322" s="617"/>
      <c r="X322" s="618"/>
      <c r="Y322" s="616"/>
      <c r="Z322" s="616"/>
      <c r="AA322" s="616"/>
      <c r="AB322" s="619"/>
      <c r="AC322" s="255"/>
      <c r="AD322" s="255"/>
      <c r="AE322" s="255"/>
      <c r="AF322" s="262"/>
      <c r="AG322" s="255"/>
      <c r="AH322" s="255"/>
      <c r="AI322" s="255"/>
      <c r="AJ322" s="363"/>
      <c r="AK322" s="595" t="s">
        <v>139</v>
      </c>
      <c r="AL322" s="596"/>
      <c r="AM322" s="596"/>
      <c r="AN322" s="596"/>
      <c r="AO322" s="466"/>
      <c r="AP322" s="463"/>
      <c r="AQ322" s="463"/>
      <c r="AR322" s="463"/>
      <c r="AS322" s="463"/>
      <c r="AT322" s="463"/>
      <c r="AU322" s="463"/>
      <c r="AV322" s="463"/>
      <c r="AW322" s="463"/>
      <c r="AX322" s="463"/>
      <c r="AY322" s="463"/>
      <c r="AZ322" s="463"/>
      <c r="BA322" s="464"/>
      <c r="BB322" s="480"/>
      <c r="BC322" s="481"/>
      <c r="BD322" s="481"/>
      <c r="BE322" s="481"/>
      <c r="BF322" s="482"/>
      <c r="BG322" s="480"/>
      <c r="BH322" s="503"/>
      <c r="BI322" s="503"/>
      <c r="BJ322" s="504"/>
      <c r="BK322" s="462"/>
      <c r="BL322" s="463"/>
      <c r="BM322" s="463"/>
      <c r="BN322" s="463"/>
      <c r="BO322" s="463"/>
      <c r="BP322" s="463"/>
      <c r="BQ322" s="463"/>
      <c r="BR322" s="463"/>
      <c r="BS322" s="463"/>
      <c r="BT322" s="463"/>
      <c r="BU322" s="463"/>
      <c r="BV322" s="463"/>
      <c r="BW322" s="464"/>
      <c r="BX322" s="500"/>
      <c r="BY322" s="501"/>
      <c r="BZ322" s="501"/>
      <c r="CA322" s="501"/>
      <c r="CB322" s="502"/>
      <c r="CC322" s="726"/>
      <c r="CD322" s="727"/>
      <c r="CE322" s="727"/>
      <c r="CF322" s="728"/>
      <c r="CG322" s="432" t="s">
        <v>140</v>
      </c>
      <c r="CH322" s="433"/>
      <c r="CI322" s="729"/>
      <c r="CJ322" s="730"/>
      <c r="CK322" s="731"/>
      <c r="CL322" s="732"/>
      <c r="CM322" s="733"/>
      <c r="CN322" s="733"/>
      <c r="CO322" s="733"/>
      <c r="CP322" s="733"/>
      <c r="CQ322" s="733"/>
      <c r="CR322" s="733"/>
      <c r="CS322" s="328" t="s">
        <v>14172</v>
      </c>
      <c r="CT322" s="328"/>
      <c r="CU322" s="328"/>
      <c r="CV322" s="328"/>
      <c r="CW322" s="907"/>
      <c r="CX322" s="908"/>
      <c r="CY322" s="908"/>
      <c r="CZ322" s="328"/>
      <c r="DA322" s="328"/>
      <c r="DB322" s="270" t="s">
        <v>14172</v>
      </c>
      <c r="DC322" s="878">
        <f>DS322+DS323+'２枚目'!DT270+'3枚目'!DT270+'4枚目'!DT270+'5枚目'!DT270</f>
        <v>0</v>
      </c>
      <c r="DD322" s="879"/>
      <c r="DE322" s="328"/>
      <c r="DF322" s="328"/>
      <c r="DG322" s="270"/>
      <c r="DH322" s="1136">
        <f t="shared" ref="DH322" si="71">IFERROR((DT322+DC322)/J322,0)*100</f>
        <v>0</v>
      </c>
      <c r="DI322" s="1137"/>
      <c r="DJ322" s="1137"/>
      <c r="DK322" s="1137"/>
      <c r="DL322" s="1137"/>
      <c r="DM322" s="257"/>
      <c r="DS322" s="295">
        <f t="shared" si="68"/>
        <v>0</v>
      </c>
      <c r="DT322" s="458">
        <f>S322+'２枚目'!DU269+'3枚目'!DU269+'4枚目'!DU269+'5枚目'!DU269</f>
        <v>0</v>
      </c>
    </row>
    <row r="323" spans="3:126" ht="12.95" customHeight="1">
      <c r="C323" s="603" t="s">
        <v>151</v>
      </c>
      <c r="D323" s="604"/>
      <c r="E323" s="511" t="s">
        <v>234</v>
      </c>
      <c r="F323" s="506"/>
      <c r="G323" s="506"/>
      <c r="H323" s="506"/>
      <c r="I323" s="512"/>
      <c r="J323" s="620"/>
      <c r="K323" s="621"/>
      <c r="L323" s="621"/>
      <c r="M323" s="329"/>
      <c r="N323" s="329"/>
      <c r="O323" s="248" t="s">
        <v>278</v>
      </c>
      <c r="P323" s="625"/>
      <c r="Q323" s="626"/>
      <c r="R323" s="627"/>
      <c r="S323" s="423"/>
      <c r="T323" s="424"/>
      <c r="U323" s="389"/>
      <c r="V323" s="389"/>
      <c r="W323" s="248" t="s">
        <v>14172</v>
      </c>
      <c r="X323" s="425"/>
      <c r="Y323" s="424"/>
      <c r="Z323" s="389"/>
      <c r="AA323" s="389"/>
      <c r="AB323" s="249" t="s">
        <v>14172</v>
      </c>
      <c r="AC323" s="250"/>
      <c r="AD323" s="250"/>
      <c r="AE323" s="250"/>
      <c r="AF323" s="349"/>
      <c r="AG323" s="250"/>
      <c r="AH323" s="250"/>
      <c r="AI323" s="250"/>
      <c r="AJ323" s="350"/>
      <c r="AK323" s="488" t="s">
        <v>142</v>
      </c>
      <c r="AL323" s="489"/>
      <c r="AM323" s="489"/>
      <c r="AN323" s="489"/>
      <c r="AO323" s="465"/>
      <c r="AP323" s="460"/>
      <c r="AQ323" s="460"/>
      <c r="AR323" s="460"/>
      <c r="AS323" s="460"/>
      <c r="AT323" s="460"/>
      <c r="AU323" s="460"/>
      <c r="AV323" s="460"/>
      <c r="AW323" s="460"/>
      <c r="AX323" s="460"/>
      <c r="AY323" s="460"/>
      <c r="AZ323" s="460"/>
      <c r="BA323" s="461"/>
      <c r="BB323" s="485"/>
      <c r="BC323" s="486"/>
      <c r="BD323" s="486"/>
      <c r="BE323" s="486"/>
      <c r="BF323" s="487"/>
      <c r="BG323" s="485"/>
      <c r="BH323" s="494"/>
      <c r="BI323" s="494"/>
      <c r="BJ323" s="495"/>
      <c r="BK323" s="459"/>
      <c r="BL323" s="460"/>
      <c r="BM323" s="460"/>
      <c r="BN323" s="460"/>
      <c r="BO323" s="460"/>
      <c r="BP323" s="460"/>
      <c r="BQ323" s="460"/>
      <c r="BR323" s="460"/>
      <c r="BS323" s="460"/>
      <c r="BT323" s="460"/>
      <c r="BU323" s="460"/>
      <c r="BV323" s="460"/>
      <c r="BW323" s="461"/>
      <c r="BX323" s="497"/>
      <c r="BY323" s="498"/>
      <c r="BZ323" s="498"/>
      <c r="CA323" s="498"/>
      <c r="CB323" s="499"/>
      <c r="CC323" s="880"/>
      <c r="CD323" s="881"/>
      <c r="CE323" s="881"/>
      <c r="CF323" s="882"/>
      <c r="CG323" s="430" t="s">
        <v>140</v>
      </c>
      <c r="CH323" s="431"/>
      <c r="CI323" s="883"/>
      <c r="CJ323" s="884"/>
      <c r="CK323" s="885"/>
      <c r="CL323" s="725"/>
      <c r="CM323" s="667"/>
      <c r="CN323" s="667"/>
      <c r="CO323" s="667"/>
      <c r="CP323" s="667"/>
      <c r="CQ323" s="667"/>
      <c r="CR323" s="667"/>
      <c r="CS323" s="251" t="s">
        <v>14172</v>
      </c>
      <c r="CT323" s="251"/>
      <c r="CU323" s="251"/>
      <c r="CV323" s="251"/>
      <c r="CW323" s="886"/>
      <c r="CX323" s="491"/>
      <c r="CY323" s="491"/>
      <c r="CZ323" s="251"/>
      <c r="DA323" s="251"/>
      <c r="DB323" s="252" t="s">
        <v>14172</v>
      </c>
      <c r="DC323" s="878"/>
      <c r="DD323" s="879"/>
      <c r="DE323" s="119"/>
      <c r="DF323" s="119"/>
      <c r="DG323" s="246" t="s">
        <v>14172</v>
      </c>
      <c r="DH323" s="1136"/>
      <c r="DI323" s="1137"/>
      <c r="DJ323" s="1137"/>
      <c r="DK323" s="1137"/>
      <c r="DL323" s="1137"/>
      <c r="DM323" s="269" t="s">
        <v>69</v>
      </c>
      <c r="DS323" s="295">
        <f t="shared" si="68"/>
        <v>0</v>
      </c>
      <c r="DT323" s="458"/>
    </row>
    <row r="324" spans="3:126" ht="12.95" customHeight="1">
      <c r="C324" s="603"/>
      <c r="D324" s="604"/>
      <c r="E324" s="605" t="s">
        <v>292</v>
      </c>
      <c r="F324" s="606"/>
      <c r="G324" s="606"/>
      <c r="H324" s="606"/>
      <c r="I324" s="607"/>
      <c r="J324" s="620">
        <f>S324+CL324+CL325+'２枚目'!DT271+'3枚目'!DT271+'4枚目'!DT271+'5枚目'!DT271</f>
        <v>0</v>
      </c>
      <c r="K324" s="621"/>
      <c r="L324" s="621"/>
      <c r="M324" s="328"/>
      <c r="N324" s="328"/>
      <c r="O324" s="328"/>
      <c r="P324" s="622"/>
      <c r="Q324" s="623"/>
      <c r="R324" s="624"/>
      <c r="S324" s="615"/>
      <c r="T324" s="616"/>
      <c r="U324" s="616"/>
      <c r="V324" s="616"/>
      <c r="W324" s="617"/>
      <c r="X324" s="618"/>
      <c r="Y324" s="616"/>
      <c r="Z324" s="616"/>
      <c r="AA324" s="616"/>
      <c r="AB324" s="619"/>
      <c r="AC324" s="255"/>
      <c r="AD324" s="255"/>
      <c r="AE324" s="255"/>
      <c r="AF324" s="262"/>
      <c r="AG324" s="255"/>
      <c r="AH324" s="255"/>
      <c r="AI324" s="255"/>
      <c r="AJ324" s="363"/>
      <c r="AK324" s="595" t="s">
        <v>139</v>
      </c>
      <c r="AL324" s="596"/>
      <c r="AM324" s="596"/>
      <c r="AN324" s="596"/>
      <c r="AO324" s="466"/>
      <c r="AP324" s="463"/>
      <c r="AQ324" s="463"/>
      <c r="AR324" s="463"/>
      <c r="AS324" s="463"/>
      <c r="AT324" s="463"/>
      <c r="AU324" s="463"/>
      <c r="AV324" s="463"/>
      <c r="AW324" s="463"/>
      <c r="AX324" s="463"/>
      <c r="AY324" s="463"/>
      <c r="AZ324" s="463"/>
      <c r="BA324" s="464"/>
      <c r="BB324" s="480"/>
      <c r="BC324" s="481"/>
      <c r="BD324" s="481"/>
      <c r="BE324" s="481"/>
      <c r="BF324" s="482"/>
      <c r="BG324" s="480"/>
      <c r="BH324" s="503"/>
      <c r="BI324" s="503"/>
      <c r="BJ324" s="504"/>
      <c r="BK324" s="462"/>
      <c r="BL324" s="463"/>
      <c r="BM324" s="463"/>
      <c r="BN324" s="463"/>
      <c r="BO324" s="463"/>
      <c r="BP324" s="463"/>
      <c r="BQ324" s="463"/>
      <c r="BR324" s="463"/>
      <c r="BS324" s="463"/>
      <c r="BT324" s="463"/>
      <c r="BU324" s="463"/>
      <c r="BV324" s="463"/>
      <c r="BW324" s="464"/>
      <c r="BX324" s="500"/>
      <c r="BY324" s="501"/>
      <c r="BZ324" s="501"/>
      <c r="CA324" s="501"/>
      <c r="CB324" s="502"/>
      <c r="CC324" s="726"/>
      <c r="CD324" s="727"/>
      <c r="CE324" s="727"/>
      <c r="CF324" s="728"/>
      <c r="CG324" s="432" t="s">
        <v>140</v>
      </c>
      <c r="CH324" s="433"/>
      <c r="CI324" s="729"/>
      <c r="CJ324" s="730"/>
      <c r="CK324" s="731"/>
      <c r="CL324" s="732"/>
      <c r="CM324" s="733"/>
      <c r="CN324" s="733"/>
      <c r="CO324" s="733"/>
      <c r="CP324" s="733"/>
      <c r="CQ324" s="733"/>
      <c r="CR324" s="733"/>
      <c r="CS324" s="328" t="s">
        <v>14172</v>
      </c>
      <c r="CT324" s="328"/>
      <c r="CU324" s="328"/>
      <c r="CV324" s="328"/>
      <c r="CW324" s="907"/>
      <c r="CX324" s="908"/>
      <c r="CY324" s="908"/>
      <c r="CZ324" s="328"/>
      <c r="DA324" s="328"/>
      <c r="DB324" s="270" t="s">
        <v>14172</v>
      </c>
      <c r="DC324" s="878">
        <f>DS324+DS325+'２枚目'!DT272+'3枚目'!DT272+'4枚目'!DT272+'5枚目'!DT272</f>
        <v>0</v>
      </c>
      <c r="DD324" s="879"/>
      <c r="DE324" s="328"/>
      <c r="DF324" s="328"/>
      <c r="DG324" s="270"/>
      <c r="DH324" s="1136">
        <f t="shared" ref="DH324" si="72">IFERROR((DT324+DC324)/J324,0)*100</f>
        <v>0</v>
      </c>
      <c r="DI324" s="1137"/>
      <c r="DJ324" s="1137"/>
      <c r="DK324" s="1137"/>
      <c r="DL324" s="1137"/>
      <c r="DM324" s="257"/>
      <c r="DS324" s="295">
        <f t="shared" si="68"/>
        <v>0</v>
      </c>
      <c r="DT324" s="458">
        <f>S324+'２枚目'!DU271+'3枚目'!DU271+'4枚目'!DU271+'5枚目'!DU271</f>
        <v>0</v>
      </c>
    </row>
    <row r="325" spans="3:126" ht="12.95" customHeight="1">
      <c r="C325" s="603"/>
      <c r="D325" s="604"/>
      <c r="E325" s="608"/>
      <c r="F325" s="609"/>
      <c r="G325" s="609"/>
      <c r="H325" s="609"/>
      <c r="I325" s="610"/>
      <c r="J325" s="620"/>
      <c r="K325" s="621"/>
      <c r="L325" s="621"/>
      <c r="M325" s="329"/>
      <c r="N325" s="329"/>
      <c r="O325" s="248" t="s">
        <v>278</v>
      </c>
      <c r="P325" s="625"/>
      <c r="Q325" s="626"/>
      <c r="R325" s="627"/>
      <c r="S325" s="423"/>
      <c r="T325" s="424"/>
      <c r="U325" s="389"/>
      <c r="V325" s="389"/>
      <c r="W325" s="248" t="s">
        <v>14172</v>
      </c>
      <c r="X325" s="425"/>
      <c r="Y325" s="424"/>
      <c r="Z325" s="389"/>
      <c r="AA325" s="389"/>
      <c r="AB325" s="249" t="s">
        <v>14172</v>
      </c>
      <c r="AC325" s="250"/>
      <c r="AD325" s="250"/>
      <c r="AE325" s="250"/>
      <c r="AF325" s="349"/>
      <c r="AG325" s="250"/>
      <c r="AH325" s="250"/>
      <c r="AI325" s="250"/>
      <c r="AJ325" s="350"/>
      <c r="AK325" s="488" t="s">
        <v>142</v>
      </c>
      <c r="AL325" s="489"/>
      <c r="AM325" s="489"/>
      <c r="AN325" s="489"/>
      <c r="AO325" s="465"/>
      <c r="AP325" s="460"/>
      <c r="AQ325" s="460"/>
      <c r="AR325" s="460"/>
      <c r="AS325" s="460"/>
      <c r="AT325" s="460"/>
      <c r="AU325" s="460"/>
      <c r="AV325" s="460"/>
      <c r="AW325" s="460"/>
      <c r="AX325" s="460"/>
      <c r="AY325" s="460"/>
      <c r="AZ325" s="460"/>
      <c r="BA325" s="461"/>
      <c r="BB325" s="485"/>
      <c r="BC325" s="486"/>
      <c r="BD325" s="486"/>
      <c r="BE325" s="486"/>
      <c r="BF325" s="487"/>
      <c r="BG325" s="485"/>
      <c r="BH325" s="494"/>
      <c r="BI325" s="494"/>
      <c r="BJ325" s="495"/>
      <c r="BK325" s="459"/>
      <c r="BL325" s="460"/>
      <c r="BM325" s="460"/>
      <c r="BN325" s="460"/>
      <c r="BO325" s="460"/>
      <c r="BP325" s="460"/>
      <c r="BQ325" s="460"/>
      <c r="BR325" s="460"/>
      <c r="BS325" s="460"/>
      <c r="BT325" s="460"/>
      <c r="BU325" s="460"/>
      <c r="BV325" s="460"/>
      <c r="BW325" s="461"/>
      <c r="BX325" s="497"/>
      <c r="BY325" s="498"/>
      <c r="BZ325" s="498"/>
      <c r="CA325" s="498"/>
      <c r="CB325" s="499"/>
      <c r="CC325" s="880"/>
      <c r="CD325" s="881"/>
      <c r="CE325" s="881"/>
      <c r="CF325" s="882"/>
      <c r="CG325" s="430" t="s">
        <v>140</v>
      </c>
      <c r="CH325" s="431"/>
      <c r="CI325" s="883"/>
      <c r="CJ325" s="884"/>
      <c r="CK325" s="885"/>
      <c r="CL325" s="725"/>
      <c r="CM325" s="667"/>
      <c r="CN325" s="667"/>
      <c r="CO325" s="667"/>
      <c r="CP325" s="667"/>
      <c r="CQ325" s="667"/>
      <c r="CR325" s="667"/>
      <c r="CS325" s="251" t="s">
        <v>14172</v>
      </c>
      <c r="CT325" s="251"/>
      <c r="CU325" s="251"/>
      <c r="CV325" s="251"/>
      <c r="CW325" s="886"/>
      <c r="CX325" s="491"/>
      <c r="CY325" s="491"/>
      <c r="CZ325" s="251"/>
      <c r="DA325" s="251"/>
      <c r="DB325" s="252" t="s">
        <v>14172</v>
      </c>
      <c r="DC325" s="878"/>
      <c r="DD325" s="879"/>
      <c r="DE325" s="119"/>
      <c r="DF325" s="119"/>
      <c r="DG325" s="246" t="s">
        <v>14172</v>
      </c>
      <c r="DH325" s="1136"/>
      <c r="DI325" s="1137"/>
      <c r="DJ325" s="1137"/>
      <c r="DK325" s="1137"/>
      <c r="DL325" s="1137"/>
      <c r="DM325" s="269" t="s">
        <v>69</v>
      </c>
      <c r="DS325" s="295">
        <f t="shared" si="68"/>
        <v>0</v>
      </c>
      <c r="DT325" s="458"/>
    </row>
    <row r="326" spans="3:126" ht="12.95" customHeight="1">
      <c r="C326" s="165"/>
      <c r="D326" s="119"/>
      <c r="E326" s="509" t="s">
        <v>238</v>
      </c>
      <c r="F326" s="505"/>
      <c r="G326" s="505"/>
      <c r="H326" s="505"/>
      <c r="I326" s="510"/>
      <c r="J326" s="620">
        <f>S326+CL326+CL327+'２枚目'!DT273+'3枚目'!DT273+'4枚目'!DT273+'5枚目'!DT273</f>
        <v>0</v>
      </c>
      <c r="K326" s="621"/>
      <c r="L326" s="621"/>
      <c r="M326" s="119"/>
      <c r="N326" s="119"/>
      <c r="O326" s="119"/>
      <c r="P326" s="622"/>
      <c r="Q326" s="623"/>
      <c r="R326" s="624"/>
      <c r="S326" s="615"/>
      <c r="T326" s="616"/>
      <c r="U326" s="616"/>
      <c r="V326" s="616"/>
      <c r="W326" s="617"/>
      <c r="X326" s="618"/>
      <c r="Y326" s="616"/>
      <c r="Z326" s="616"/>
      <c r="AA326" s="616"/>
      <c r="AB326" s="619"/>
      <c r="AC326" s="243"/>
      <c r="AD326" s="243"/>
      <c r="AE326" s="243"/>
      <c r="AF326" s="244"/>
      <c r="AG326" s="243"/>
      <c r="AH326" s="243"/>
      <c r="AI326" s="243"/>
      <c r="AJ326" s="245"/>
      <c r="AK326" s="595" t="s">
        <v>139</v>
      </c>
      <c r="AL326" s="596"/>
      <c r="AM326" s="596"/>
      <c r="AN326" s="596"/>
      <c r="AO326" s="466"/>
      <c r="AP326" s="463"/>
      <c r="AQ326" s="463"/>
      <c r="AR326" s="463"/>
      <c r="AS326" s="463"/>
      <c r="AT326" s="463"/>
      <c r="AU326" s="463"/>
      <c r="AV326" s="463"/>
      <c r="AW326" s="463"/>
      <c r="AX326" s="463"/>
      <c r="AY326" s="463"/>
      <c r="AZ326" s="463"/>
      <c r="BA326" s="464"/>
      <c r="BB326" s="480"/>
      <c r="BC326" s="481"/>
      <c r="BD326" s="481"/>
      <c r="BE326" s="481"/>
      <c r="BF326" s="482"/>
      <c r="BG326" s="480"/>
      <c r="BH326" s="503"/>
      <c r="BI326" s="503"/>
      <c r="BJ326" s="504"/>
      <c r="BK326" s="462"/>
      <c r="BL326" s="463"/>
      <c r="BM326" s="463"/>
      <c r="BN326" s="463"/>
      <c r="BO326" s="463"/>
      <c r="BP326" s="463"/>
      <c r="BQ326" s="463"/>
      <c r="BR326" s="463"/>
      <c r="BS326" s="463"/>
      <c r="BT326" s="463"/>
      <c r="BU326" s="463"/>
      <c r="BV326" s="463"/>
      <c r="BW326" s="464"/>
      <c r="BX326" s="500"/>
      <c r="BY326" s="501"/>
      <c r="BZ326" s="501"/>
      <c r="CA326" s="501"/>
      <c r="CB326" s="502"/>
      <c r="CC326" s="726"/>
      <c r="CD326" s="727"/>
      <c r="CE326" s="727"/>
      <c r="CF326" s="728"/>
      <c r="CG326" s="432" t="s">
        <v>140</v>
      </c>
      <c r="CH326" s="433"/>
      <c r="CI326" s="729"/>
      <c r="CJ326" s="730"/>
      <c r="CK326" s="731"/>
      <c r="CL326" s="732"/>
      <c r="CM326" s="733"/>
      <c r="CN326" s="733"/>
      <c r="CO326" s="733"/>
      <c r="CP326" s="733"/>
      <c r="CQ326" s="733"/>
      <c r="CR326" s="733"/>
      <c r="CS326" s="328" t="s">
        <v>14172</v>
      </c>
      <c r="CT326" s="328"/>
      <c r="CU326" s="328"/>
      <c r="CV326" s="328"/>
      <c r="CW326" s="907"/>
      <c r="CX326" s="908"/>
      <c r="CY326" s="908"/>
      <c r="CZ326" s="328"/>
      <c r="DA326" s="328"/>
      <c r="DB326" s="270" t="s">
        <v>14172</v>
      </c>
      <c r="DC326" s="878">
        <f>DS326+DS327+'２枚目'!DT274+'3枚目'!DT274+'4枚目'!DT274+'5枚目'!DT274</f>
        <v>0</v>
      </c>
      <c r="DD326" s="879"/>
      <c r="DE326" s="328"/>
      <c r="DF326" s="328"/>
      <c r="DG326" s="270"/>
      <c r="DH326" s="1136">
        <f t="shared" ref="DH326" si="73">IFERROR((DT326+DC326)/J326,0)*100</f>
        <v>0</v>
      </c>
      <c r="DI326" s="1137"/>
      <c r="DJ326" s="1137"/>
      <c r="DK326" s="1137"/>
      <c r="DL326" s="1137"/>
      <c r="DM326" s="257"/>
      <c r="DS326" s="295">
        <f t="shared" si="68"/>
        <v>0</v>
      </c>
      <c r="DT326" s="458">
        <f>S326+'２枚目'!DU273+'3枚目'!DU273+'4枚目'!DU273+'5枚目'!DU273</f>
        <v>0</v>
      </c>
    </row>
    <row r="327" spans="3:126" ht="12.95" customHeight="1">
      <c r="C327" s="165"/>
      <c r="D327" s="119"/>
      <c r="E327" s="597" t="s">
        <v>293</v>
      </c>
      <c r="F327" s="598"/>
      <c r="G327" s="598"/>
      <c r="H327" s="598"/>
      <c r="I327" s="599"/>
      <c r="J327" s="620"/>
      <c r="K327" s="621"/>
      <c r="L327" s="621"/>
      <c r="M327" s="329"/>
      <c r="N327" s="329"/>
      <c r="O327" s="248" t="s">
        <v>278</v>
      </c>
      <c r="P327" s="625"/>
      <c r="Q327" s="626"/>
      <c r="R327" s="627"/>
      <c r="S327" s="423"/>
      <c r="T327" s="424"/>
      <c r="U327" s="389"/>
      <c r="V327" s="389"/>
      <c r="W327" s="248" t="s">
        <v>14172</v>
      </c>
      <c r="X327" s="425"/>
      <c r="Y327" s="424"/>
      <c r="Z327" s="389"/>
      <c r="AA327" s="389"/>
      <c r="AB327" s="249" t="s">
        <v>14172</v>
      </c>
      <c r="AC327" s="250"/>
      <c r="AD327" s="250"/>
      <c r="AE327" s="250"/>
      <c r="AF327" s="349"/>
      <c r="AG327" s="250"/>
      <c r="AH327" s="250"/>
      <c r="AI327" s="250"/>
      <c r="AJ327" s="350"/>
      <c r="AK327" s="483" t="s">
        <v>142</v>
      </c>
      <c r="AL327" s="484"/>
      <c r="AM327" s="484"/>
      <c r="AN327" s="484"/>
      <c r="AO327" s="465"/>
      <c r="AP327" s="460"/>
      <c r="AQ327" s="460"/>
      <c r="AR327" s="460"/>
      <c r="AS327" s="460"/>
      <c r="AT327" s="460"/>
      <c r="AU327" s="460"/>
      <c r="AV327" s="460"/>
      <c r="AW327" s="460"/>
      <c r="AX327" s="460"/>
      <c r="AY327" s="460"/>
      <c r="AZ327" s="460"/>
      <c r="BA327" s="461"/>
      <c r="BB327" s="485"/>
      <c r="BC327" s="486"/>
      <c r="BD327" s="486"/>
      <c r="BE327" s="486"/>
      <c r="BF327" s="487"/>
      <c r="BG327" s="485"/>
      <c r="BH327" s="494"/>
      <c r="BI327" s="494"/>
      <c r="BJ327" s="495"/>
      <c r="BK327" s="459"/>
      <c r="BL327" s="460"/>
      <c r="BM327" s="460"/>
      <c r="BN327" s="460"/>
      <c r="BO327" s="460"/>
      <c r="BP327" s="460"/>
      <c r="BQ327" s="460"/>
      <c r="BR327" s="460"/>
      <c r="BS327" s="460"/>
      <c r="BT327" s="460"/>
      <c r="BU327" s="460"/>
      <c r="BV327" s="460"/>
      <c r="BW327" s="461"/>
      <c r="BX327" s="497"/>
      <c r="BY327" s="498"/>
      <c r="BZ327" s="498"/>
      <c r="CA327" s="498"/>
      <c r="CB327" s="499"/>
      <c r="CC327" s="880"/>
      <c r="CD327" s="881"/>
      <c r="CE327" s="881"/>
      <c r="CF327" s="882"/>
      <c r="CG327" s="434" t="s">
        <v>140</v>
      </c>
      <c r="CH327" s="435"/>
      <c r="CI327" s="883"/>
      <c r="CJ327" s="884"/>
      <c r="CK327" s="885"/>
      <c r="CL327" s="725"/>
      <c r="CM327" s="667"/>
      <c r="CN327" s="667"/>
      <c r="CO327" s="667"/>
      <c r="CP327" s="667"/>
      <c r="CQ327" s="667"/>
      <c r="CR327" s="667"/>
      <c r="CS327" s="192" t="s">
        <v>14172</v>
      </c>
      <c r="CT327" s="192"/>
      <c r="CU327" s="192"/>
      <c r="CV327" s="192"/>
      <c r="CW327" s="886"/>
      <c r="CX327" s="491"/>
      <c r="CY327" s="491"/>
      <c r="CZ327" s="192"/>
      <c r="DA327" s="192"/>
      <c r="DB327" s="271" t="s">
        <v>14172</v>
      </c>
      <c r="DC327" s="878"/>
      <c r="DD327" s="879"/>
      <c r="DE327" s="329"/>
      <c r="DF327" s="329"/>
      <c r="DG327" s="249" t="s">
        <v>14172</v>
      </c>
      <c r="DH327" s="1136"/>
      <c r="DI327" s="1137"/>
      <c r="DJ327" s="1137"/>
      <c r="DK327" s="1137"/>
      <c r="DL327" s="1137"/>
      <c r="DM327" s="253" t="s">
        <v>69</v>
      </c>
      <c r="DS327" s="295">
        <f t="shared" si="68"/>
        <v>0</v>
      </c>
      <c r="DT327" s="458"/>
    </row>
    <row r="328" spans="3:126" ht="12.95" customHeight="1">
      <c r="C328" s="165"/>
      <c r="D328" s="119"/>
      <c r="E328" s="509" t="s">
        <v>152</v>
      </c>
      <c r="F328" s="505"/>
      <c r="G328" s="505"/>
      <c r="H328" s="505"/>
      <c r="I328" s="510"/>
      <c r="J328" s="611">
        <f>SUM(J316:L327)</f>
        <v>0</v>
      </c>
      <c r="K328" s="612"/>
      <c r="L328" s="612"/>
      <c r="M328" s="119"/>
      <c r="N328" s="119"/>
      <c r="O328" s="119"/>
      <c r="P328" s="302"/>
      <c r="Q328" s="303"/>
      <c r="R328" s="304"/>
      <c r="S328" s="909">
        <f>S316+S318+S320+S322+S324+S326+'２枚目'!DU275+'3枚目'!DU275+'4枚目'!DU275+'5枚目'!DU275</f>
        <v>0</v>
      </c>
      <c r="T328" s="910"/>
      <c r="U328" s="910"/>
      <c r="V328" s="910"/>
      <c r="W328" s="911"/>
      <c r="X328" s="912">
        <f>X316+X318+X320+X322+X324+X326+'２枚目'!DV275+'3枚目'!DV275+'4枚目'!DV275+'5枚目'!DV275</f>
        <v>0</v>
      </c>
      <c r="Y328" s="910"/>
      <c r="Z328" s="910"/>
      <c r="AA328" s="910"/>
      <c r="AB328" s="913"/>
      <c r="AC328" s="243"/>
      <c r="AD328" s="243"/>
      <c r="AE328" s="243"/>
      <c r="AF328" s="244"/>
      <c r="AG328" s="243"/>
      <c r="AH328" s="243"/>
      <c r="AI328" s="243"/>
      <c r="AJ328" s="245"/>
      <c r="AK328" s="259"/>
      <c r="AL328" s="243"/>
      <c r="AM328" s="243"/>
      <c r="AN328" s="243"/>
      <c r="AO328" s="243"/>
      <c r="AP328" s="243"/>
      <c r="AQ328" s="243"/>
      <c r="AR328" s="243"/>
      <c r="AS328" s="243"/>
      <c r="AT328" s="243"/>
      <c r="AU328" s="243"/>
      <c r="AV328" s="243"/>
      <c r="AW328" s="243"/>
      <c r="AX328" s="243"/>
      <c r="AY328" s="243"/>
      <c r="AZ328" s="243"/>
      <c r="BA328" s="243"/>
      <c r="BB328" s="243"/>
      <c r="BC328" s="243"/>
      <c r="BD328" s="243"/>
      <c r="BE328" s="243"/>
      <c r="BF328" s="243"/>
      <c r="BG328" s="243"/>
      <c r="BH328" s="243"/>
      <c r="BI328" s="243"/>
      <c r="BJ328" s="256"/>
      <c r="BK328" s="262"/>
      <c r="BL328" s="243"/>
      <c r="BM328" s="243"/>
      <c r="BN328" s="243"/>
      <c r="BO328" s="243"/>
      <c r="BP328" s="243"/>
      <c r="BQ328" s="243"/>
      <c r="BR328" s="243"/>
      <c r="BS328" s="243"/>
      <c r="BT328" s="243"/>
      <c r="BU328" s="243"/>
      <c r="BV328" s="243"/>
      <c r="BW328" s="243"/>
      <c r="BX328" s="243"/>
      <c r="BY328" s="243"/>
      <c r="BZ328" s="243"/>
      <c r="CA328" s="243"/>
      <c r="CB328" s="243"/>
      <c r="CC328" s="243"/>
      <c r="CD328" s="243"/>
      <c r="CE328" s="243"/>
      <c r="CF328" s="243"/>
      <c r="CG328" s="243"/>
      <c r="CH328" s="243"/>
      <c r="CI328" s="243"/>
      <c r="CJ328" s="243"/>
      <c r="CK328" s="243"/>
      <c r="CL328" s="899">
        <f>DT328+'２枚目'!DW275+'3枚目'!DW275+'4枚目'!DW275+'5枚目'!DW275</f>
        <v>0</v>
      </c>
      <c r="CM328" s="900"/>
      <c r="CN328" s="900"/>
      <c r="CO328" s="900"/>
      <c r="CP328" s="900"/>
      <c r="CQ328" s="900"/>
      <c r="CR328" s="900"/>
      <c r="CS328" s="119"/>
      <c r="CT328" s="119"/>
      <c r="CU328" s="119"/>
      <c r="CV328" s="119"/>
      <c r="CW328" s="903">
        <f>DU328+'２枚目'!DX275+'3枚目'!DX275+'4枚目'!DX275+'5枚目'!DX275</f>
        <v>0</v>
      </c>
      <c r="CX328" s="904"/>
      <c r="CY328" s="904"/>
      <c r="CZ328" s="119"/>
      <c r="DA328" s="119"/>
      <c r="DB328" s="139"/>
      <c r="DC328" s="914">
        <f>DV328</f>
        <v>0</v>
      </c>
      <c r="DD328" s="915"/>
      <c r="DE328" s="119"/>
      <c r="DF328" s="119"/>
      <c r="DG328" s="246"/>
      <c r="DH328" s="1134">
        <f>IFERROR((S328+DC328)/J328,0)*100</f>
        <v>0</v>
      </c>
      <c r="DI328" s="1135"/>
      <c r="DJ328" s="1135"/>
      <c r="DK328" s="1135"/>
      <c r="DL328" s="1135"/>
      <c r="DM328" s="247"/>
      <c r="DS328" s="295">
        <f t="shared" si="68"/>
        <v>0</v>
      </c>
      <c r="DT328" s="458">
        <f>SUM(CL316:CR327)</f>
        <v>0</v>
      </c>
      <c r="DU328" s="458">
        <f>SUM(CW316:CY327)</f>
        <v>0</v>
      </c>
      <c r="DV328" s="295">
        <f>SUM(DC316:DD327)</f>
        <v>0</v>
      </c>
    </row>
    <row r="329" spans="3:126" ht="12.95" customHeight="1" thickBot="1">
      <c r="C329" s="272"/>
      <c r="D329" s="130"/>
      <c r="E329" s="600"/>
      <c r="F329" s="601"/>
      <c r="G329" s="601"/>
      <c r="H329" s="601"/>
      <c r="I329" s="602"/>
      <c r="J329" s="613"/>
      <c r="K329" s="614"/>
      <c r="L329" s="614"/>
      <c r="M329" s="314"/>
      <c r="N329" s="314"/>
      <c r="O329" s="273" t="s">
        <v>278</v>
      </c>
      <c r="P329" s="305"/>
      <c r="Q329" s="204"/>
      <c r="R329" s="306"/>
      <c r="S329" s="426"/>
      <c r="T329" s="427"/>
      <c r="U329" s="277"/>
      <c r="V329" s="277"/>
      <c r="W329" s="278" t="s">
        <v>278</v>
      </c>
      <c r="X329" s="428"/>
      <c r="Y329" s="427"/>
      <c r="Z329" s="277"/>
      <c r="AA329" s="277"/>
      <c r="AB329" s="150" t="s">
        <v>278</v>
      </c>
      <c r="AC329" s="275"/>
      <c r="AD329" s="275"/>
      <c r="AE329" s="275"/>
      <c r="AF329" s="279"/>
      <c r="AG329" s="275"/>
      <c r="AH329" s="275"/>
      <c r="AI329" s="275"/>
      <c r="AJ329" s="280"/>
      <c r="AK329" s="274"/>
      <c r="AL329" s="275"/>
      <c r="AM329" s="275"/>
      <c r="AN329" s="275"/>
      <c r="AO329" s="275"/>
      <c r="AP329" s="275"/>
      <c r="AQ329" s="275"/>
      <c r="AR329" s="275"/>
      <c r="AS329" s="275"/>
      <c r="AT329" s="275"/>
      <c r="AU329" s="275"/>
      <c r="AV329" s="275"/>
      <c r="AW329" s="275"/>
      <c r="AX329" s="275"/>
      <c r="AY329" s="275"/>
      <c r="AZ329" s="275"/>
      <c r="BA329" s="275"/>
      <c r="BB329" s="275"/>
      <c r="BC329" s="275"/>
      <c r="BD329" s="275"/>
      <c r="BE329" s="275"/>
      <c r="BF329" s="275"/>
      <c r="BG329" s="275"/>
      <c r="BH329" s="275"/>
      <c r="BI329" s="275"/>
      <c r="BJ329" s="276"/>
      <c r="BK329" s="279"/>
      <c r="BL329" s="275"/>
      <c r="BM329" s="275"/>
      <c r="BN329" s="275"/>
      <c r="BO329" s="275"/>
      <c r="BP329" s="275"/>
      <c r="BQ329" s="275"/>
      <c r="BR329" s="275"/>
      <c r="BS329" s="275"/>
      <c r="BT329" s="275"/>
      <c r="BU329" s="275"/>
      <c r="BV329" s="275"/>
      <c r="BW329" s="275"/>
      <c r="BX329" s="275"/>
      <c r="BY329" s="275"/>
      <c r="BZ329" s="275"/>
      <c r="CA329" s="275"/>
      <c r="CB329" s="275"/>
      <c r="CC329" s="275"/>
      <c r="CD329" s="275"/>
      <c r="CE329" s="275"/>
      <c r="CF329" s="275"/>
      <c r="CG329" s="275"/>
      <c r="CH329" s="275"/>
      <c r="CI329" s="275"/>
      <c r="CJ329" s="275"/>
      <c r="CK329" s="275"/>
      <c r="CL329" s="901"/>
      <c r="CM329" s="902"/>
      <c r="CN329" s="902"/>
      <c r="CO329" s="902"/>
      <c r="CP329" s="902"/>
      <c r="CQ329" s="902"/>
      <c r="CR329" s="902"/>
      <c r="CS329" s="130" t="s">
        <v>14172</v>
      </c>
      <c r="CT329" s="130"/>
      <c r="CU329" s="130"/>
      <c r="CV329" s="130"/>
      <c r="CW329" s="905"/>
      <c r="CX329" s="906"/>
      <c r="CY329" s="906"/>
      <c r="CZ329" s="130"/>
      <c r="DA329" s="130"/>
      <c r="DB329" s="150" t="s">
        <v>14172</v>
      </c>
      <c r="DC329" s="916"/>
      <c r="DD329" s="917"/>
      <c r="DE329" s="130"/>
      <c r="DF329" s="130"/>
      <c r="DG329" s="150" t="s">
        <v>14172</v>
      </c>
      <c r="DH329" s="1134"/>
      <c r="DI329" s="1135"/>
      <c r="DJ329" s="1135"/>
      <c r="DK329" s="1135"/>
      <c r="DL329" s="1135"/>
      <c r="DM329" s="281" t="s">
        <v>69</v>
      </c>
      <c r="DN329" s="165"/>
      <c r="DS329" s="295">
        <f t="shared" si="68"/>
        <v>0</v>
      </c>
    </row>
    <row r="330" spans="3:126" ht="3" customHeight="1"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26"/>
      <c r="AD330" s="126"/>
      <c r="AE330" s="126"/>
      <c r="AF330" s="126"/>
      <c r="AG330" s="126"/>
      <c r="AH330" s="126"/>
      <c r="AI330" s="126"/>
      <c r="AJ330" s="126"/>
      <c r="AK330" s="126"/>
      <c r="AL330" s="126"/>
      <c r="AM330" s="126"/>
      <c r="AN330" s="126"/>
      <c r="AO330" s="126"/>
      <c r="AP330" s="126"/>
      <c r="AQ330" s="126"/>
      <c r="AR330" s="126"/>
      <c r="AS330" s="126"/>
      <c r="AT330" s="126"/>
      <c r="AU330" s="126"/>
      <c r="AV330" s="126"/>
      <c r="AW330" s="126"/>
      <c r="AX330" s="126"/>
      <c r="AY330" s="126"/>
      <c r="AZ330" s="126"/>
      <c r="BA330" s="126"/>
      <c r="BB330" s="126"/>
      <c r="BC330" s="126"/>
      <c r="BD330" s="126"/>
      <c r="BE330" s="126"/>
      <c r="BF330" s="126"/>
      <c r="BG330" s="126"/>
      <c r="BH330" s="126"/>
      <c r="BI330" s="126"/>
      <c r="BJ330" s="126"/>
      <c r="BK330" s="126"/>
      <c r="BL330" s="126"/>
      <c r="BM330" s="126"/>
      <c r="BN330" s="126"/>
      <c r="BO330" s="126"/>
      <c r="BP330" s="126"/>
      <c r="BQ330" s="126"/>
      <c r="BR330" s="126"/>
      <c r="BS330" s="126"/>
      <c r="BT330" s="126"/>
      <c r="BU330" s="126"/>
      <c r="BV330" s="126"/>
      <c r="BW330" s="126"/>
      <c r="BX330" s="126"/>
      <c r="BY330" s="126"/>
      <c r="BZ330" s="126"/>
      <c r="CA330" s="126"/>
      <c r="CB330" s="126"/>
      <c r="CC330" s="126"/>
      <c r="CD330" s="126"/>
      <c r="CE330" s="126"/>
      <c r="CF330" s="126"/>
      <c r="CG330" s="126"/>
      <c r="CH330" s="126"/>
      <c r="CI330" s="126"/>
      <c r="CJ330" s="126"/>
      <c r="CK330" s="126"/>
      <c r="CL330" s="126"/>
      <c r="CM330" s="126"/>
      <c r="CN330" s="126"/>
      <c r="CO330" s="126"/>
      <c r="CP330" s="126"/>
      <c r="CQ330" s="126"/>
      <c r="CR330" s="126"/>
      <c r="CS330" s="126"/>
      <c r="CT330" s="126"/>
      <c r="CU330" s="126"/>
      <c r="CV330" s="126"/>
      <c r="CW330" s="126"/>
      <c r="CX330" s="126"/>
      <c r="CY330" s="126"/>
      <c r="CZ330" s="126"/>
      <c r="DA330" s="126"/>
      <c r="DB330" s="126"/>
      <c r="DC330" s="126"/>
      <c r="DD330" s="126"/>
      <c r="DE330" s="126"/>
      <c r="DF330" s="126"/>
      <c r="DG330" s="126"/>
      <c r="DH330" s="126"/>
      <c r="DI330" s="126"/>
      <c r="DJ330" s="126"/>
      <c r="DK330" s="126"/>
      <c r="DL330" s="126"/>
      <c r="DM330" s="126"/>
      <c r="DN330" s="119"/>
    </row>
    <row r="331" spans="3:126" ht="7.5" customHeight="1">
      <c r="F331" s="119" t="s">
        <v>153</v>
      </c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S331" s="119" t="s">
        <v>162</v>
      </c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E331" s="119" t="s">
        <v>154</v>
      </c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Q331" s="119"/>
      <c r="AR331" s="119"/>
      <c r="AS331" s="119"/>
      <c r="AT331" s="119"/>
      <c r="AU331" s="119"/>
      <c r="AV331" s="119"/>
      <c r="AW331" s="119"/>
      <c r="AY331" s="119" t="s">
        <v>291</v>
      </c>
      <c r="BR331" s="119"/>
      <c r="BS331" s="119"/>
      <c r="BT331" s="119"/>
      <c r="BU331" s="119"/>
      <c r="BV331" s="119"/>
      <c r="BW331" s="119"/>
      <c r="BX331" s="119"/>
      <c r="BY331" s="119"/>
      <c r="BZ331" s="119"/>
      <c r="CA331" s="119"/>
      <c r="CB331" s="119"/>
      <c r="CC331" s="119"/>
      <c r="CD331" s="119"/>
      <c r="CE331" s="119"/>
      <c r="CF331" s="119"/>
      <c r="CG331" s="119"/>
      <c r="CH331" s="119"/>
      <c r="CI331" s="119"/>
      <c r="CJ331" s="119"/>
      <c r="CK331" s="119"/>
      <c r="CL331" s="119"/>
      <c r="CM331" s="119"/>
      <c r="CN331" s="119"/>
      <c r="CO331" s="119"/>
      <c r="CP331" s="119"/>
      <c r="CQ331" s="119"/>
      <c r="CR331" s="119"/>
      <c r="CS331" s="119"/>
      <c r="CT331" s="119"/>
      <c r="CU331" s="119"/>
      <c r="CV331" s="119"/>
      <c r="CW331" s="119"/>
      <c r="CX331" s="119"/>
      <c r="CY331" s="119"/>
      <c r="CZ331" s="119"/>
      <c r="DA331" s="119"/>
      <c r="DB331" s="119"/>
      <c r="DC331" s="119"/>
      <c r="DD331" s="119"/>
      <c r="DE331" s="119"/>
      <c r="DF331" s="119"/>
      <c r="DG331" s="119"/>
      <c r="DH331" s="119"/>
      <c r="DI331" s="119"/>
      <c r="DJ331" s="119"/>
      <c r="DK331" s="119"/>
      <c r="DL331" s="119"/>
      <c r="DN331" s="119"/>
    </row>
    <row r="332" spans="3:126" ht="9.1999999999999993" customHeight="1">
      <c r="F332" s="156"/>
      <c r="G332" s="137" t="s">
        <v>155</v>
      </c>
      <c r="H332" s="137"/>
      <c r="I332" s="137"/>
      <c r="J332" s="137"/>
      <c r="K332" s="137"/>
      <c r="L332" s="137" t="s">
        <v>156</v>
      </c>
      <c r="M332" s="137"/>
      <c r="N332" s="137"/>
      <c r="O332" s="137"/>
      <c r="P332" s="137"/>
      <c r="Q332" s="138"/>
      <c r="S332" s="156"/>
      <c r="T332" s="137" t="s">
        <v>164</v>
      </c>
      <c r="U332" s="137"/>
      <c r="V332" s="137"/>
      <c r="W332" s="137"/>
      <c r="X332" s="137"/>
      <c r="Y332" s="137" t="s">
        <v>165</v>
      </c>
      <c r="Z332" s="137"/>
      <c r="AA332" s="137"/>
      <c r="AB332" s="137"/>
      <c r="AC332" s="138"/>
      <c r="AE332" s="156" t="s">
        <v>105</v>
      </c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8"/>
      <c r="AY332" s="282" t="s">
        <v>239</v>
      </c>
      <c r="AZ332" s="283"/>
      <c r="BA332" s="283"/>
      <c r="BB332" s="283"/>
      <c r="BC332" s="283"/>
      <c r="BD332" s="283"/>
      <c r="BE332" s="283"/>
      <c r="BF332" s="283"/>
      <c r="BG332" s="283"/>
      <c r="BH332" s="283"/>
      <c r="BI332" s="283"/>
      <c r="BJ332" s="283"/>
      <c r="BK332" s="283"/>
      <c r="BL332" s="283"/>
      <c r="BM332" s="283"/>
      <c r="BN332" s="283"/>
      <c r="BO332" s="283"/>
      <c r="BP332" s="283"/>
      <c r="BQ332" s="283"/>
      <c r="BR332" s="283"/>
      <c r="BS332" s="283"/>
      <c r="BT332" s="283"/>
      <c r="BU332" s="283"/>
      <c r="BV332" s="283"/>
      <c r="BW332" s="283"/>
      <c r="BX332" s="283"/>
      <c r="BY332" s="283"/>
      <c r="BZ332" s="283"/>
      <c r="CA332" s="283"/>
      <c r="CB332" s="284"/>
      <c r="CC332" s="283" t="s">
        <v>240</v>
      </c>
      <c r="CD332" s="283"/>
      <c r="CE332" s="283"/>
      <c r="CF332" s="283"/>
      <c r="CG332" s="283"/>
      <c r="CH332" s="283"/>
      <c r="CI332" s="283"/>
      <c r="CJ332" s="283"/>
      <c r="CK332" s="283"/>
      <c r="CL332" s="283"/>
      <c r="CM332" s="283"/>
      <c r="CN332" s="283"/>
      <c r="CO332" s="283"/>
      <c r="CP332" s="283"/>
      <c r="CQ332" s="283"/>
      <c r="CR332" s="283"/>
      <c r="CS332" s="283"/>
      <c r="CT332" s="283"/>
      <c r="CU332" s="283"/>
      <c r="CV332" s="283"/>
      <c r="CW332" s="283"/>
      <c r="CX332" s="283"/>
      <c r="CY332" s="283"/>
      <c r="CZ332" s="283"/>
      <c r="DA332" s="283"/>
      <c r="DB332" s="283"/>
      <c r="DC332" s="283"/>
      <c r="DD332" s="283"/>
      <c r="DE332" s="283"/>
      <c r="DF332" s="283"/>
      <c r="DG332" s="283"/>
      <c r="DH332" s="283"/>
      <c r="DI332" s="283"/>
      <c r="DJ332" s="283"/>
      <c r="DK332" s="283"/>
      <c r="DL332" s="283"/>
      <c r="DM332" s="284"/>
      <c r="DN332" s="237"/>
      <c r="DO332" s="237"/>
      <c r="DP332" s="237"/>
      <c r="DQ332" s="237"/>
      <c r="DR332" s="237"/>
    </row>
    <row r="333" spans="3:126" ht="9.1999999999999993" customHeight="1">
      <c r="F333" s="162"/>
      <c r="G333" s="119" t="s">
        <v>157</v>
      </c>
      <c r="H333" s="119"/>
      <c r="I333" s="119"/>
      <c r="J333" s="119"/>
      <c r="K333" s="119"/>
      <c r="L333" s="119"/>
      <c r="M333" s="119"/>
      <c r="N333" s="119"/>
      <c r="O333" s="119"/>
      <c r="P333" s="119"/>
      <c r="Q333" s="139"/>
      <c r="S333" s="162"/>
      <c r="T333" s="119" t="s">
        <v>167</v>
      </c>
      <c r="U333" s="119"/>
      <c r="V333" s="119"/>
      <c r="W333" s="119"/>
      <c r="X333" s="119"/>
      <c r="Y333" s="119"/>
      <c r="Z333" s="119"/>
      <c r="AA333" s="119"/>
      <c r="AB333" s="119"/>
      <c r="AC333" s="139"/>
      <c r="AE333" s="162"/>
      <c r="AF333" s="119" t="s">
        <v>158</v>
      </c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Q333" s="119"/>
      <c r="AR333" s="119"/>
      <c r="AS333" s="119"/>
      <c r="AT333" s="119"/>
      <c r="AU333" s="119"/>
      <c r="AV333" s="119"/>
      <c r="AW333" s="139"/>
      <c r="AY333" s="162"/>
      <c r="AZ333" s="119" t="s">
        <v>241</v>
      </c>
      <c r="BA333" s="119"/>
      <c r="BB333" s="119"/>
      <c r="BC333" s="119"/>
      <c r="BD333" s="119"/>
      <c r="BE333" s="119"/>
      <c r="BF333" s="119"/>
      <c r="BG333" s="119"/>
      <c r="BH333" s="119"/>
      <c r="BI333" s="119"/>
      <c r="BJ333" s="119"/>
      <c r="BK333" s="119"/>
      <c r="BM333" s="119"/>
      <c r="BO333" s="119" t="s">
        <v>242</v>
      </c>
      <c r="BP333" s="119"/>
      <c r="BQ333" s="119"/>
      <c r="BR333" s="119"/>
      <c r="BS333" s="119"/>
      <c r="BT333" s="119"/>
      <c r="BU333" s="119"/>
      <c r="BV333" s="119"/>
      <c r="BW333" s="119"/>
      <c r="BX333" s="119"/>
      <c r="BY333" s="119"/>
      <c r="BZ333" s="119"/>
      <c r="CA333" s="119"/>
      <c r="CB333" s="139"/>
      <c r="CC333" s="119"/>
      <c r="CD333" s="119" t="s">
        <v>241</v>
      </c>
      <c r="CE333" s="119"/>
      <c r="CF333" s="119"/>
      <c r="CG333" s="119"/>
      <c r="CH333" s="119"/>
      <c r="CI333" s="119"/>
      <c r="CJ333" s="119"/>
      <c r="CK333" s="119"/>
      <c r="CL333" s="119"/>
      <c r="CM333" s="119"/>
      <c r="CN333" s="119"/>
      <c r="CO333" s="119"/>
      <c r="CP333" s="119"/>
      <c r="CQ333" s="119"/>
      <c r="CR333" s="119"/>
      <c r="CU333" s="215" t="s">
        <v>311</v>
      </c>
      <c r="CW333" s="119"/>
      <c r="CX333" s="119"/>
      <c r="CY333" s="119"/>
      <c r="CZ333" s="119"/>
      <c r="DA333" s="119"/>
      <c r="DB333" s="119"/>
      <c r="DC333" s="119"/>
      <c r="DD333" s="119"/>
      <c r="DE333" s="119"/>
      <c r="DF333" s="119"/>
      <c r="DG333" s="119"/>
      <c r="DH333" s="119"/>
      <c r="DI333" s="119"/>
      <c r="DJ333" s="119"/>
      <c r="DK333" s="119"/>
      <c r="DL333" s="119"/>
      <c r="DM333" s="139"/>
      <c r="DN333" s="237"/>
      <c r="DO333" s="237"/>
      <c r="DP333" s="237"/>
      <c r="DQ333" s="237"/>
      <c r="DR333" s="237"/>
    </row>
    <row r="334" spans="3:126" ht="9.1999999999999993" customHeight="1">
      <c r="F334" s="172"/>
      <c r="G334" s="129" t="s">
        <v>14179</v>
      </c>
      <c r="H334" s="129"/>
      <c r="I334" s="129"/>
      <c r="J334" s="129"/>
      <c r="K334" s="129"/>
      <c r="L334" s="129"/>
      <c r="M334" s="129"/>
      <c r="N334" s="129"/>
      <c r="O334" s="129"/>
      <c r="P334" s="129"/>
      <c r="Q334" s="167"/>
      <c r="S334" s="172"/>
      <c r="T334" s="129" t="s">
        <v>14179</v>
      </c>
      <c r="U334" s="129"/>
      <c r="V334" s="129"/>
      <c r="W334" s="129"/>
      <c r="X334" s="129"/>
      <c r="Y334" s="129"/>
      <c r="Z334" s="129"/>
      <c r="AA334" s="129"/>
      <c r="AB334" s="129"/>
      <c r="AC334" s="167"/>
      <c r="AE334" s="162"/>
      <c r="AF334" s="119"/>
      <c r="AG334" s="119" t="s">
        <v>159</v>
      </c>
      <c r="AH334" s="119"/>
      <c r="AI334" s="119"/>
      <c r="AJ334" s="119"/>
      <c r="AK334" s="119"/>
      <c r="AL334" s="119"/>
      <c r="AM334" s="119"/>
      <c r="AN334" s="119"/>
      <c r="AO334" s="119"/>
      <c r="AP334" s="119"/>
      <c r="AQ334" s="119"/>
      <c r="AR334" s="119"/>
      <c r="AS334" s="119"/>
      <c r="AT334" s="119"/>
      <c r="AU334" s="119"/>
      <c r="AV334" s="119"/>
      <c r="AW334" s="139"/>
      <c r="AY334" s="162"/>
      <c r="AZ334" s="119" t="s">
        <v>243</v>
      </c>
      <c r="BA334" s="119"/>
      <c r="BB334" s="119"/>
      <c r="BC334" s="119"/>
      <c r="BD334" s="119"/>
      <c r="BE334" s="119"/>
      <c r="BF334" s="119"/>
      <c r="BG334" s="119"/>
      <c r="BH334" s="119"/>
      <c r="BI334" s="119"/>
      <c r="BJ334" s="119"/>
      <c r="BK334" s="119"/>
      <c r="BL334" s="119"/>
      <c r="BM334" s="119"/>
      <c r="BO334" s="114" t="s">
        <v>279</v>
      </c>
      <c r="BP334" s="119"/>
      <c r="BQ334" s="119"/>
      <c r="BR334" s="119"/>
      <c r="BS334" s="119"/>
      <c r="BT334" s="119"/>
      <c r="BU334" s="119"/>
      <c r="BV334" s="119"/>
      <c r="BW334" s="119"/>
      <c r="BX334" s="119"/>
      <c r="BY334" s="119"/>
      <c r="BZ334" s="119"/>
      <c r="CA334" s="119"/>
      <c r="CB334" s="139"/>
      <c r="CC334" s="119"/>
      <c r="CD334" s="119" t="s">
        <v>244</v>
      </c>
      <c r="CE334" s="119"/>
      <c r="CF334" s="119"/>
      <c r="CG334" s="119"/>
      <c r="CH334" s="119"/>
      <c r="CI334" s="119"/>
      <c r="CJ334" s="119"/>
      <c r="CK334" s="119"/>
      <c r="CL334" s="119"/>
      <c r="CM334" s="119"/>
      <c r="CN334" s="119"/>
      <c r="CO334" s="119"/>
      <c r="CP334" s="119"/>
      <c r="CQ334" s="119"/>
      <c r="CR334" s="119"/>
      <c r="CS334" s="119"/>
      <c r="CT334" s="119"/>
      <c r="CU334" s="119"/>
      <c r="CV334" s="119" t="s">
        <v>319</v>
      </c>
      <c r="CW334" s="119"/>
      <c r="CX334" s="119"/>
      <c r="CY334" s="119"/>
      <c r="CZ334" s="119"/>
      <c r="DA334" s="119"/>
      <c r="DB334" s="119"/>
      <c r="DC334" s="119"/>
      <c r="DD334" s="119"/>
      <c r="DE334" s="119"/>
      <c r="DF334" s="119"/>
      <c r="DG334" s="119"/>
      <c r="DH334" s="119"/>
      <c r="DI334" s="119"/>
      <c r="DJ334" s="119"/>
      <c r="DK334" s="119"/>
      <c r="DL334" s="119"/>
      <c r="DM334" s="139"/>
      <c r="DN334" s="119"/>
      <c r="DO334" s="119"/>
      <c r="DP334" s="119"/>
      <c r="DQ334" s="119"/>
      <c r="DR334" s="119"/>
    </row>
    <row r="335" spans="3:126" ht="9.1999999999999993" customHeight="1">
      <c r="Q335" s="119"/>
      <c r="R335" s="119"/>
      <c r="S335" s="119"/>
      <c r="T335" s="119"/>
      <c r="U335" s="119"/>
      <c r="AE335" s="162"/>
      <c r="AF335" s="119" t="s">
        <v>160</v>
      </c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Q335" s="119"/>
      <c r="AR335" s="119"/>
      <c r="AS335" s="119"/>
      <c r="AT335" s="119"/>
      <c r="AU335" s="119"/>
      <c r="AV335" s="119"/>
      <c r="AW335" s="139"/>
      <c r="AY335" s="162"/>
      <c r="AZ335" s="119" t="s">
        <v>245</v>
      </c>
      <c r="BA335" s="119"/>
      <c r="BB335" s="119"/>
      <c r="BC335" s="119"/>
      <c r="BD335" s="119"/>
      <c r="BE335" s="119"/>
      <c r="BF335" s="119"/>
      <c r="BG335" s="119"/>
      <c r="BH335" s="119"/>
      <c r="BI335" s="119"/>
      <c r="BJ335" s="119"/>
      <c r="BK335" s="119"/>
      <c r="BL335" s="119"/>
      <c r="BM335" s="119"/>
      <c r="BP335" s="119"/>
      <c r="BQ335" s="119"/>
      <c r="BR335" s="119"/>
      <c r="BS335" s="119"/>
      <c r="BT335" s="119"/>
      <c r="BU335" s="119"/>
      <c r="BV335" s="119"/>
      <c r="BW335" s="119"/>
      <c r="BX335" s="119"/>
      <c r="BY335" s="119"/>
      <c r="BZ335" s="119"/>
      <c r="CA335" s="119"/>
      <c r="CB335" s="139"/>
      <c r="CC335" s="119"/>
      <c r="CD335" s="114" t="s">
        <v>246</v>
      </c>
      <c r="CE335" s="119"/>
      <c r="CF335" s="119"/>
      <c r="CG335" s="119"/>
      <c r="CH335" s="119"/>
      <c r="CI335" s="119"/>
      <c r="CJ335" s="119"/>
      <c r="CK335" s="119"/>
      <c r="CL335" s="119"/>
      <c r="CM335" s="119"/>
      <c r="CN335" s="119"/>
      <c r="CO335" s="119"/>
      <c r="CP335" s="119"/>
      <c r="CQ335" s="119"/>
      <c r="CR335" s="119"/>
      <c r="CU335" s="285" t="s">
        <v>312</v>
      </c>
      <c r="CW335" s="119"/>
      <c r="CX335" s="119"/>
      <c r="CY335" s="119"/>
      <c r="CZ335" s="119"/>
      <c r="DA335" s="119"/>
      <c r="DB335" s="119"/>
      <c r="DC335" s="119"/>
      <c r="DD335" s="119"/>
      <c r="DE335" s="119"/>
      <c r="DF335" s="119"/>
      <c r="DG335" s="119"/>
      <c r="DH335" s="119"/>
      <c r="DI335" s="119"/>
      <c r="DJ335" s="119"/>
      <c r="DK335" s="119"/>
      <c r="DL335" s="119"/>
      <c r="DM335" s="139"/>
      <c r="DN335" s="119"/>
      <c r="DO335" s="119"/>
      <c r="DP335" s="119"/>
      <c r="DQ335" s="119"/>
      <c r="DR335" s="119"/>
    </row>
    <row r="336" spans="3:126" ht="9.1999999999999993" customHeight="1">
      <c r="C336" s="119" t="s">
        <v>313</v>
      </c>
      <c r="D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AE336" s="162"/>
      <c r="AF336" s="119"/>
      <c r="AG336" s="119" t="s">
        <v>163</v>
      </c>
      <c r="AH336" s="119"/>
      <c r="AI336" s="119"/>
      <c r="AJ336" s="119"/>
      <c r="AK336" s="119"/>
      <c r="AL336" s="119"/>
      <c r="AM336" s="119"/>
      <c r="AN336" s="119"/>
      <c r="AO336" s="119"/>
      <c r="AP336" s="119"/>
      <c r="AQ336" s="119"/>
      <c r="AR336" s="119"/>
      <c r="AS336" s="119"/>
      <c r="AT336" s="119"/>
      <c r="AU336" s="119"/>
      <c r="AV336" s="119"/>
      <c r="AW336" s="139"/>
      <c r="AY336" s="162"/>
      <c r="AZ336" s="114" t="s">
        <v>280</v>
      </c>
      <c r="BA336" s="119"/>
      <c r="BB336" s="119"/>
      <c r="BC336" s="119"/>
      <c r="BD336" s="119"/>
      <c r="BE336" s="119"/>
      <c r="BF336" s="119"/>
      <c r="BG336" s="119"/>
      <c r="BH336" s="119"/>
      <c r="BI336" s="119"/>
      <c r="BJ336" s="119"/>
      <c r="BK336" s="119"/>
      <c r="BL336" s="119"/>
      <c r="BM336" s="119"/>
      <c r="BP336" s="119"/>
      <c r="BQ336" s="119"/>
      <c r="BR336" s="119"/>
      <c r="BS336" s="119"/>
      <c r="BT336" s="119"/>
      <c r="BU336" s="119"/>
      <c r="BV336" s="119"/>
      <c r="BW336" s="119"/>
      <c r="BX336" s="119"/>
      <c r="BY336" s="119"/>
      <c r="BZ336" s="119"/>
      <c r="CA336" s="119"/>
      <c r="CB336" s="139"/>
      <c r="CC336" s="119"/>
      <c r="CD336" s="119"/>
      <c r="CE336" s="119" t="s">
        <v>161</v>
      </c>
      <c r="CF336" s="119"/>
      <c r="CG336" s="119"/>
      <c r="CH336" s="119"/>
      <c r="CI336" s="119"/>
      <c r="CJ336" s="119"/>
      <c r="CK336" s="119"/>
      <c r="CL336" s="119"/>
      <c r="CM336" s="119"/>
      <c r="CN336" s="119"/>
      <c r="CO336" s="119"/>
      <c r="CP336" s="119"/>
      <c r="CQ336" s="119"/>
      <c r="CR336" s="119"/>
      <c r="CU336" s="215" t="s">
        <v>322</v>
      </c>
      <c r="CW336" s="119"/>
      <c r="CX336" s="119"/>
      <c r="CY336" s="119"/>
      <c r="CZ336" s="119"/>
      <c r="DA336" s="119"/>
      <c r="DB336" s="119"/>
      <c r="DC336" s="119"/>
      <c r="DD336" s="119"/>
      <c r="DE336" s="119"/>
      <c r="DF336" s="119"/>
      <c r="DG336" s="119"/>
      <c r="DH336" s="119"/>
      <c r="DI336" s="119"/>
      <c r="DJ336" s="119"/>
      <c r="DK336" s="119"/>
      <c r="DL336" s="119"/>
      <c r="DM336" s="139"/>
      <c r="DN336" s="119"/>
      <c r="DO336" s="119"/>
      <c r="DP336" s="119"/>
      <c r="DQ336" s="119"/>
      <c r="DR336" s="119"/>
    </row>
    <row r="337" spans="3:122" ht="9.1999999999999993" customHeight="1">
      <c r="C337" s="119"/>
      <c r="D337" s="119" t="s">
        <v>314</v>
      </c>
      <c r="E337" s="114" t="s">
        <v>315</v>
      </c>
      <c r="F337" s="119"/>
      <c r="G337" s="119"/>
      <c r="H337" s="119"/>
      <c r="U337" s="119"/>
      <c r="AE337" s="162"/>
      <c r="AF337" s="119"/>
      <c r="AG337" s="119" t="s">
        <v>166</v>
      </c>
      <c r="AH337" s="119"/>
      <c r="AI337" s="119"/>
      <c r="AJ337" s="119"/>
      <c r="AK337" s="119"/>
      <c r="AL337" s="119"/>
      <c r="AM337" s="119"/>
      <c r="AN337" s="119"/>
      <c r="AO337" s="119"/>
      <c r="AP337" s="119"/>
      <c r="AQ337" s="119"/>
      <c r="AR337" s="119"/>
      <c r="AS337" s="119"/>
      <c r="AT337" s="119"/>
      <c r="AU337" s="119"/>
      <c r="AV337" s="119"/>
      <c r="AW337" s="139"/>
      <c r="AY337" s="162"/>
      <c r="AZ337" s="114" t="s">
        <v>247</v>
      </c>
      <c r="BA337" s="119"/>
      <c r="BB337" s="119"/>
      <c r="BC337" s="119"/>
      <c r="BD337" s="119"/>
      <c r="BE337" s="119"/>
      <c r="BF337" s="119"/>
      <c r="BG337" s="119"/>
      <c r="BH337" s="119"/>
      <c r="BI337" s="119"/>
      <c r="BJ337" s="119"/>
      <c r="BK337" s="119"/>
      <c r="BL337" s="119"/>
      <c r="BM337" s="119"/>
      <c r="BO337" s="119"/>
      <c r="BP337" s="119"/>
      <c r="BQ337" s="119"/>
      <c r="BR337" s="119"/>
      <c r="BS337" s="119"/>
      <c r="BT337" s="119"/>
      <c r="BU337" s="119"/>
      <c r="BV337" s="119"/>
      <c r="BW337" s="119"/>
      <c r="BX337" s="119"/>
      <c r="BY337" s="119"/>
      <c r="BZ337" s="119"/>
      <c r="CA337" s="119"/>
      <c r="CB337" s="139"/>
      <c r="CC337" s="119"/>
      <c r="CD337" s="215" t="s">
        <v>309</v>
      </c>
      <c r="CE337" s="119"/>
      <c r="CF337" s="119"/>
      <c r="CG337" s="119"/>
      <c r="CH337" s="119"/>
      <c r="CI337" s="119"/>
      <c r="CJ337" s="119"/>
      <c r="CK337" s="119"/>
      <c r="CL337" s="119"/>
      <c r="CM337" s="119"/>
      <c r="CN337" s="119"/>
      <c r="CO337" s="119"/>
      <c r="CP337" s="119"/>
      <c r="CQ337" s="119"/>
      <c r="CU337" s="119" t="s">
        <v>320</v>
      </c>
      <c r="CW337" s="119"/>
      <c r="CX337" s="119"/>
      <c r="CY337" s="119"/>
      <c r="CZ337" s="119"/>
      <c r="DA337" s="119"/>
      <c r="DB337" s="119"/>
      <c r="DC337" s="119"/>
      <c r="DD337" s="119"/>
      <c r="DE337" s="119"/>
      <c r="DF337" s="119"/>
      <c r="DG337" s="119"/>
      <c r="DH337" s="119"/>
      <c r="DI337" s="119"/>
      <c r="DJ337" s="119"/>
      <c r="DK337" s="119"/>
      <c r="DL337" s="119"/>
      <c r="DM337" s="139"/>
      <c r="DN337" s="119"/>
      <c r="DO337" s="119"/>
      <c r="DP337" s="119"/>
      <c r="DQ337" s="119"/>
      <c r="DR337" s="119"/>
    </row>
    <row r="338" spans="3:122" ht="9.1999999999999993" customHeight="1">
      <c r="C338" s="119"/>
      <c r="D338" s="119" t="s">
        <v>314</v>
      </c>
      <c r="E338" s="114" t="s">
        <v>316</v>
      </c>
      <c r="F338" s="119"/>
      <c r="G338" s="119"/>
      <c r="H338" s="119"/>
      <c r="U338" s="119"/>
      <c r="AE338" s="172"/>
      <c r="AF338" s="129" t="s">
        <v>168</v>
      </c>
      <c r="AG338" s="129"/>
      <c r="AH338" s="129"/>
      <c r="AI338" s="129"/>
      <c r="AJ338" s="129"/>
      <c r="AK338" s="129"/>
      <c r="AL338" s="129"/>
      <c r="AM338" s="129"/>
      <c r="AN338" s="129"/>
      <c r="AO338" s="129"/>
      <c r="AP338" s="129"/>
      <c r="AQ338" s="129"/>
      <c r="AR338" s="129"/>
      <c r="AS338" s="129"/>
      <c r="AT338" s="129"/>
      <c r="AU338" s="129"/>
      <c r="AV338" s="129"/>
      <c r="AW338" s="167"/>
      <c r="AY338" s="162"/>
      <c r="AZ338" s="119" t="s">
        <v>248</v>
      </c>
      <c r="BA338" s="119"/>
      <c r="BB338" s="119"/>
      <c r="BC338" s="119"/>
      <c r="BD338" s="119"/>
      <c r="BE338" s="119"/>
      <c r="BF338" s="119"/>
      <c r="BG338" s="119"/>
      <c r="BH338" s="119"/>
      <c r="BI338" s="119"/>
      <c r="BJ338" s="119"/>
      <c r="BK338" s="119"/>
      <c r="BL338" s="119"/>
      <c r="BM338" s="119"/>
      <c r="BO338" s="119"/>
      <c r="BP338" s="119"/>
      <c r="BQ338" s="119"/>
      <c r="BR338" s="119"/>
      <c r="BS338" s="119"/>
      <c r="BT338" s="119"/>
      <c r="BU338" s="119"/>
      <c r="BV338" s="119"/>
      <c r="BW338" s="119"/>
      <c r="BX338" s="119"/>
      <c r="BY338" s="119"/>
      <c r="BZ338" s="119"/>
      <c r="CA338" s="119"/>
      <c r="CB338" s="139"/>
      <c r="CC338" s="119"/>
      <c r="CD338" s="215" t="s">
        <v>310</v>
      </c>
      <c r="CE338" s="119"/>
      <c r="CF338" s="119"/>
      <c r="CG338" s="119"/>
      <c r="CH338" s="119"/>
      <c r="CI338" s="119"/>
      <c r="CJ338" s="119"/>
      <c r="CK338" s="119"/>
      <c r="CL338" s="119"/>
      <c r="CM338" s="119"/>
      <c r="CN338" s="119"/>
      <c r="CO338" s="119"/>
      <c r="CP338" s="119"/>
      <c r="CQ338" s="119"/>
      <c r="CR338" s="119"/>
      <c r="CU338" s="215" t="s">
        <v>321</v>
      </c>
      <c r="CW338" s="119"/>
      <c r="CX338" s="119"/>
      <c r="CY338" s="119"/>
      <c r="CZ338" s="119"/>
      <c r="DA338" s="119"/>
      <c r="DB338" s="119"/>
      <c r="DC338" s="119"/>
      <c r="DD338" s="119"/>
      <c r="DE338" s="119"/>
      <c r="DF338" s="119"/>
      <c r="DG338" s="119"/>
      <c r="DH338" s="119"/>
      <c r="DI338" s="119"/>
      <c r="DJ338" s="119"/>
      <c r="DK338" s="119"/>
      <c r="DL338" s="119"/>
      <c r="DM338" s="139"/>
      <c r="DN338" s="119"/>
      <c r="DO338" s="119"/>
      <c r="DP338" s="119"/>
      <c r="DQ338" s="119"/>
      <c r="DR338" s="119"/>
    </row>
    <row r="339" spans="3:122" ht="9.1999999999999993" customHeight="1">
      <c r="C339" s="119"/>
      <c r="D339" s="119"/>
      <c r="F339" s="119"/>
      <c r="G339" s="119"/>
      <c r="H339" s="119"/>
      <c r="U339" s="119"/>
      <c r="AY339" s="172"/>
      <c r="AZ339" s="129" t="s">
        <v>249</v>
      </c>
      <c r="BA339" s="129"/>
      <c r="BB339" s="129"/>
      <c r="BC339" s="129"/>
      <c r="BD339" s="129"/>
      <c r="BE339" s="129"/>
      <c r="BF339" s="129"/>
      <c r="BG339" s="129"/>
      <c r="BH339" s="129"/>
      <c r="BI339" s="129"/>
      <c r="BJ339" s="129"/>
      <c r="BK339" s="129"/>
      <c r="BL339" s="129"/>
      <c r="BM339" s="129"/>
      <c r="BN339" s="129"/>
      <c r="BO339" s="129"/>
      <c r="BP339" s="129"/>
      <c r="BQ339" s="129"/>
      <c r="BR339" s="129"/>
      <c r="BS339" s="129"/>
      <c r="BT339" s="129"/>
      <c r="BU339" s="129"/>
      <c r="BV339" s="129"/>
      <c r="BW339" s="129"/>
      <c r="BX339" s="129"/>
      <c r="BY339" s="129"/>
      <c r="BZ339" s="129"/>
      <c r="CA339" s="129"/>
      <c r="CB339" s="167"/>
      <c r="CC339" s="129"/>
      <c r="CD339" s="129"/>
      <c r="CE339" s="286" t="s">
        <v>318</v>
      </c>
      <c r="CF339" s="129"/>
      <c r="CG339" s="129"/>
      <c r="CH339" s="129"/>
      <c r="CI339" s="129"/>
      <c r="CJ339" s="129"/>
      <c r="CK339" s="129"/>
      <c r="CL339" s="129"/>
      <c r="CM339" s="129"/>
      <c r="CN339" s="129"/>
      <c r="CO339" s="129"/>
      <c r="CP339" s="129"/>
      <c r="CQ339" s="129"/>
      <c r="CR339" s="129"/>
      <c r="CS339" s="129"/>
      <c r="CT339" s="129"/>
      <c r="CU339" s="129"/>
      <c r="CV339" s="129"/>
      <c r="CW339" s="129"/>
      <c r="CX339" s="129"/>
      <c r="CY339" s="129"/>
      <c r="CZ339" s="129"/>
      <c r="DA339" s="129"/>
      <c r="DB339" s="129"/>
      <c r="DC339" s="129"/>
      <c r="DD339" s="129"/>
      <c r="DE339" s="129"/>
      <c r="DF339" s="129"/>
      <c r="DG339" s="129"/>
      <c r="DH339" s="129"/>
      <c r="DI339" s="129"/>
      <c r="DJ339" s="129"/>
      <c r="DK339" s="129"/>
      <c r="DL339" s="129"/>
      <c r="DM339" s="167"/>
      <c r="DN339" s="119"/>
      <c r="DO339" s="119"/>
      <c r="DP339" s="119"/>
      <c r="DQ339" s="119"/>
      <c r="DR339" s="119"/>
    </row>
    <row r="340" spans="3:122" ht="9" customHeight="1"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Q340" s="119"/>
      <c r="AR340" s="119"/>
      <c r="AS340" s="119"/>
      <c r="AT340" s="119"/>
      <c r="AU340" s="119"/>
      <c r="AV340" s="119"/>
      <c r="AW340" s="119"/>
      <c r="BY340" s="119"/>
      <c r="BZ340" s="119"/>
      <c r="CA340" s="119"/>
      <c r="CB340" s="119"/>
      <c r="CC340" s="119" t="s">
        <v>323</v>
      </c>
      <c r="CD340" s="119"/>
      <c r="CE340" s="119"/>
      <c r="CF340" s="119"/>
      <c r="CG340" s="119"/>
      <c r="CH340" s="119"/>
      <c r="CI340" s="119"/>
      <c r="CJ340" s="119"/>
      <c r="CK340" s="119"/>
      <c r="CL340" s="119"/>
      <c r="CM340" s="119"/>
      <c r="CN340" s="119"/>
      <c r="CO340" s="119"/>
      <c r="CP340" s="119"/>
      <c r="CQ340" s="119"/>
      <c r="CR340" s="119"/>
      <c r="CS340" s="119"/>
      <c r="CT340" s="119"/>
      <c r="CU340" s="119"/>
      <c r="CV340" s="119"/>
      <c r="CW340" s="119"/>
      <c r="CX340" s="119"/>
      <c r="CY340" s="119"/>
      <c r="CZ340" s="220"/>
      <c r="DA340" s="287"/>
      <c r="DB340" s="287"/>
      <c r="DC340" s="287"/>
      <c r="DD340" s="287"/>
      <c r="DE340" s="287"/>
      <c r="DF340" s="287"/>
      <c r="DG340" s="287"/>
    </row>
    <row r="341" spans="3:122" ht="9.6" customHeight="1"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Q341" s="119"/>
      <c r="AR341" s="119"/>
      <c r="AS341" s="119"/>
      <c r="AT341" s="119"/>
      <c r="AU341" s="119"/>
      <c r="AV341" s="119"/>
      <c r="AW341" s="119"/>
      <c r="BY341" s="119"/>
      <c r="BZ341" s="119"/>
      <c r="CA341" s="119"/>
      <c r="CB341" s="119"/>
      <c r="CC341" s="119"/>
      <c r="CD341" s="119"/>
      <c r="CE341" s="119"/>
      <c r="CF341" s="119"/>
      <c r="CG341" s="119"/>
      <c r="CH341" s="119"/>
      <c r="CI341" s="119"/>
      <c r="CJ341" s="119"/>
      <c r="CK341" s="119"/>
      <c r="CL341" s="119"/>
      <c r="CM341" s="119"/>
      <c r="CN341" s="119"/>
      <c r="CO341" s="119"/>
      <c r="CP341" s="119"/>
      <c r="CQ341" s="119"/>
      <c r="CR341" s="119"/>
      <c r="CS341" s="119"/>
      <c r="CT341" s="119"/>
      <c r="CU341" s="119"/>
      <c r="CV341" s="119"/>
      <c r="CW341" s="119"/>
      <c r="CX341" s="119"/>
      <c r="CY341" s="119"/>
      <c r="CZ341" s="119"/>
    </row>
    <row r="342" spans="3:122" ht="3" customHeight="1"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AO342" s="119"/>
      <c r="AP342" s="119"/>
      <c r="AQ342" s="119"/>
      <c r="AR342" s="119"/>
      <c r="AS342" s="119"/>
      <c r="AT342" s="119"/>
      <c r="AU342" s="119"/>
      <c r="AV342" s="119"/>
      <c r="AW342" s="119"/>
      <c r="AX342" s="119"/>
      <c r="AY342" s="119"/>
      <c r="AZ342" s="119"/>
      <c r="BA342" s="119"/>
      <c r="BB342" s="119"/>
      <c r="BC342" s="119"/>
      <c r="BD342" s="119"/>
      <c r="BE342" s="119"/>
      <c r="BF342" s="119"/>
      <c r="BG342" s="119"/>
      <c r="BH342" s="119"/>
      <c r="BI342" s="119"/>
      <c r="BJ342" s="119"/>
      <c r="BK342" s="119"/>
      <c r="BL342" s="119"/>
      <c r="BM342" s="119"/>
      <c r="BN342" s="119"/>
      <c r="BO342" s="119"/>
      <c r="BP342" s="119"/>
      <c r="BQ342" s="119"/>
      <c r="BR342" s="119"/>
      <c r="BS342" s="119"/>
      <c r="BT342" s="119"/>
      <c r="BU342" s="119"/>
      <c r="BV342" s="119"/>
      <c r="BW342" s="119"/>
      <c r="BX342" s="119"/>
      <c r="BY342" s="119"/>
      <c r="BZ342" s="119"/>
      <c r="CA342" s="119"/>
      <c r="CB342" s="119"/>
      <c r="CC342" s="119"/>
      <c r="CD342" s="119"/>
      <c r="CE342" s="119"/>
      <c r="CF342" s="119"/>
      <c r="CG342" s="119"/>
      <c r="CH342" s="119"/>
      <c r="CI342" s="119"/>
      <c r="CJ342" s="119"/>
      <c r="CK342" s="119"/>
      <c r="CL342" s="119"/>
      <c r="CM342" s="119"/>
      <c r="CN342" s="119"/>
      <c r="CO342" s="119"/>
      <c r="CP342" s="119"/>
      <c r="CQ342" s="119"/>
      <c r="CR342" s="119"/>
      <c r="CS342" s="119"/>
      <c r="CT342" s="119"/>
      <c r="CU342" s="119"/>
      <c r="CV342" s="119"/>
      <c r="CW342" s="119"/>
      <c r="CX342" s="119"/>
      <c r="CY342" s="119"/>
      <c r="CZ342" s="119"/>
      <c r="DA342" s="119"/>
    </row>
    <row r="343" spans="3:122" ht="9" customHeight="1"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Q343" s="119"/>
      <c r="AR343" s="119"/>
      <c r="AS343" s="119"/>
      <c r="AT343" s="119"/>
      <c r="AU343" s="119"/>
      <c r="AV343" s="119"/>
      <c r="AW343" s="119"/>
      <c r="BY343" s="119"/>
      <c r="BZ343" s="119"/>
      <c r="CA343" s="119"/>
      <c r="CB343" s="119"/>
      <c r="CC343" s="220"/>
      <c r="CD343" s="220"/>
      <c r="CE343" s="220"/>
      <c r="CF343" s="220"/>
      <c r="CG343" s="220"/>
      <c r="CH343" s="220"/>
      <c r="CI343" s="220"/>
      <c r="CJ343" s="220"/>
      <c r="CK343" s="220"/>
      <c r="CL343" s="220"/>
      <c r="CM343" s="220"/>
      <c r="CN343" s="220"/>
      <c r="CO343" s="220"/>
      <c r="CP343" s="220"/>
      <c r="CQ343" s="220"/>
      <c r="CR343" s="220"/>
      <c r="CS343" s="220"/>
      <c r="CT343" s="220"/>
      <c r="CU343" s="220"/>
      <c r="CV343" s="220"/>
      <c r="CW343" s="220"/>
      <c r="CX343" s="220"/>
      <c r="CY343" s="220"/>
      <c r="CZ343" s="220"/>
      <c r="DA343" s="287"/>
      <c r="DB343" s="287"/>
      <c r="DC343" s="287"/>
      <c r="DD343" s="287"/>
      <c r="DE343" s="287"/>
      <c r="DF343" s="287"/>
      <c r="DG343" s="287"/>
    </row>
    <row r="344" spans="3:122" ht="9.6" customHeight="1"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Q344" s="119"/>
      <c r="AR344" s="119"/>
      <c r="AS344" s="119"/>
      <c r="AT344" s="119"/>
      <c r="AU344" s="119"/>
      <c r="AV344" s="119"/>
      <c r="AW344" s="119"/>
    </row>
    <row r="345" spans="3:122" ht="3" customHeight="1"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</row>
  </sheetData>
  <sheetProtection algorithmName="SHA-512" hashValue="Xl+TKlnFP4nqByOdQePfhVTOv3IQGElWKqaCvmnMR71/8xsTE0WP5a5gvbpRmEMTd00vroDUIh33fofmgxUr5w==" saltValue="1wzOo1Vca2wAWNENP/5Xbg==" spinCount="100000" sheet="1" objects="1" selectLockedCells="1"/>
  <dataConsolidate/>
  <mergeCells count="2001">
    <mergeCell ref="DC143:DE144"/>
    <mergeCell ref="DC145:DE146"/>
    <mergeCell ref="CG231:DG231"/>
    <mergeCell ref="CW298:CZ298"/>
    <mergeCell ref="BK181:CJ182"/>
    <mergeCell ref="CK181:CL182"/>
    <mergeCell ref="CM181:DK182"/>
    <mergeCell ref="CK201:CK202"/>
    <mergeCell ref="CL201:CL202"/>
    <mergeCell ref="CO201:CV201"/>
    <mergeCell ref="CW201:DR202"/>
    <mergeCell ref="CO203:CV203"/>
    <mergeCell ref="CW203:DR205"/>
    <mergeCell ref="DF195:DK200"/>
    <mergeCell ref="DM196:DN197"/>
    <mergeCell ref="DO196:DP197"/>
    <mergeCell ref="DQ196:DQ197"/>
    <mergeCell ref="CI186:CK186"/>
    <mergeCell ref="CL186:CU187"/>
    <mergeCell ref="BZ197:CD198"/>
    <mergeCell ref="CO197:CV198"/>
    <mergeCell ref="CW197:DC198"/>
    <mergeCell ref="DD197:DE198"/>
    <mergeCell ref="DM198:DN199"/>
    <mergeCell ref="DO198:DP199"/>
    <mergeCell ref="DQ198:DQ199"/>
    <mergeCell ref="CV187:DB188"/>
    <mergeCell ref="CG188:CI190"/>
    <mergeCell ref="CJ188:CU189"/>
    <mergeCell ref="CV189:DB190"/>
    <mergeCell ref="CJ190:CU190"/>
    <mergeCell ref="CV185:DB186"/>
    <mergeCell ref="AG237:AJ237"/>
    <mergeCell ref="AY237:BB237"/>
    <mergeCell ref="DH292:DL293"/>
    <mergeCell ref="DH294:DL295"/>
    <mergeCell ref="DH296:DL297"/>
    <mergeCell ref="DH298:DL299"/>
    <mergeCell ref="DH300:DL301"/>
    <mergeCell ref="DH302:DL303"/>
    <mergeCell ref="DH304:DL305"/>
    <mergeCell ref="DH306:DL307"/>
    <mergeCell ref="DH308:DL309"/>
    <mergeCell ref="DH310:DL311"/>
    <mergeCell ref="DC312:DE313"/>
    <mergeCell ref="DH312:DL313"/>
    <mergeCell ref="DH290:DL291"/>
    <mergeCell ref="DC310:DE311"/>
    <mergeCell ref="DH237:DL237"/>
    <mergeCell ref="BG288:BJ288"/>
    <mergeCell ref="BK288:BW288"/>
    <mergeCell ref="BX288:CB288"/>
    <mergeCell ref="CC288:CF288"/>
    <mergeCell ref="CI288:CK288"/>
    <mergeCell ref="CL288:CR288"/>
    <mergeCell ref="CW288:CZ288"/>
    <mergeCell ref="AO289:BA289"/>
    <mergeCell ref="BG289:BJ289"/>
    <mergeCell ref="BK289:BW289"/>
    <mergeCell ref="BX289:CB289"/>
    <mergeCell ref="CC289:CF289"/>
    <mergeCell ref="CI289:CK289"/>
    <mergeCell ref="DL285:DM286"/>
    <mergeCell ref="CD286:CD287"/>
    <mergeCell ref="DH119:DL120"/>
    <mergeCell ref="DH121:DL122"/>
    <mergeCell ref="DH123:DL124"/>
    <mergeCell ref="DH125:DL126"/>
    <mergeCell ref="DH127:DL128"/>
    <mergeCell ref="DH129:DL130"/>
    <mergeCell ref="DH131:DL132"/>
    <mergeCell ref="DH133:DL134"/>
    <mergeCell ref="DH135:DL136"/>
    <mergeCell ref="DH137:DL138"/>
    <mergeCell ref="DH139:DL140"/>
    <mergeCell ref="DH141:DL142"/>
    <mergeCell ref="DH143:DL144"/>
    <mergeCell ref="DH145:DL146"/>
    <mergeCell ref="DH288:DL289"/>
    <mergeCell ref="DH324:DL325"/>
    <mergeCell ref="DH147:DL148"/>
    <mergeCell ref="DH149:DL150"/>
    <mergeCell ref="DH151:DL152"/>
    <mergeCell ref="DH153:DL154"/>
    <mergeCell ref="DH155:DL156"/>
    <mergeCell ref="DH157:DL158"/>
    <mergeCell ref="DH159:DL160"/>
    <mergeCell ref="DH314:DL315"/>
    <mergeCell ref="DC187:DL188"/>
    <mergeCell ref="DC189:DL190"/>
    <mergeCell ref="DC185:DC186"/>
    <mergeCell ref="DD185:DE186"/>
    <mergeCell ref="DF185:DF186"/>
    <mergeCell ref="DG185:DH186"/>
    <mergeCell ref="DI185:DI186"/>
    <mergeCell ref="DJ185:DK186"/>
    <mergeCell ref="DH328:DL329"/>
    <mergeCell ref="S292:W292"/>
    <mergeCell ref="X292:AB292"/>
    <mergeCell ref="S296:W296"/>
    <mergeCell ref="X296:AB296"/>
    <mergeCell ref="S298:W298"/>
    <mergeCell ref="X298:AB298"/>
    <mergeCell ref="AF298:AJ298"/>
    <mergeCell ref="S316:W316"/>
    <mergeCell ref="X316:AB316"/>
    <mergeCell ref="DH316:DL317"/>
    <mergeCell ref="S318:W318"/>
    <mergeCell ref="X318:AB318"/>
    <mergeCell ref="DH318:DL319"/>
    <mergeCell ref="S320:W320"/>
    <mergeCell ref="X320:AB320"/>
    <mergeCell ref="DH320:DL321"/>
    <mergeCell ref="S322:W322"/>
    <mergeCell ref="X322:AB322"/>
    <mergeCell ref="DH322:DL323"/>
    <mergeCell ref="DC298:DE299"/>
    <mergeCell ref="DC300:DE301"/>
    <mergeCell ref="DC302:DE303"/>
    <mergeCell ref="DC304:DE305"/>
    <mergeCell ref="DC306:DE307"/>
    <mergeCell ref="DC308:DE309"/>
    <mergeCell ref="DC294:DE295"/>
    <mergeCell ref="DC296:DE297"/>
    <mergeCell ref="S326:W326"/>
    <mergeCell ref="X326:AB326"/>
    <mergeCell ref="DH326:DL327"/>
    <mergeCell ref="DC314:DE315"/>
    <mergeCell ref="AG231:AJ231"/>
    <mergeCell ref="AY231:BB231"/>
    <mergeCell ref="AD199:AD200"/>
    <mergeCell ref="AF199:AF200"/>
    <mergeCell ref="AT199:BC200"/>
    <mergeCell ref="BI199:BJ200"/>
    <mergeCell ref="BZ199:CM200"/>
    <mergeCell ref="CO199:CV200"/>
    <mergeCell ref="CW199:DC200"/>
    <mergeCell ref="DD199:DE200"/>
    <mergeCell ref="DL185:DL186"/>
    <mergeCell ref="DC159:DD160"/>
    <mergeCell ref="S151:W151"/>
    <mergeCell ref="X151:AB151"/>
    <mergeCell ref="AG234:AJ234"/>
    <mergeCell ref="AY234:BB234"/>
    <mergeCell ref="AG222:AJ222"/>
    <mergeCell ref="AY222:BB222"/>
    <mergeCell ref="AG224:AJ224"/>
    <mergeCell ref="AY224:BB224"/>
    <mergeCell ref="AG225:AJ225"/>
    <mergeCell ref="AY225:BB225"/>
    <mergeCell ref="AG227:AJ227"/>
    <mergeCell ref="AY227:BB227"/>
    <mergeCell ref="AR220:AX220"/>
    <mergeCell ref="AG228:AJ228"/>
    <mergeCell ref="AY228:BB228"/>
    <mergeCell ref="AG229:AJ229"/>
    <mergeCell ref="AY229:BB229"/>
    <mergeCell ref="AG230:AJ230"/>
    <mergeCell ref="S153:W153"/>
    <mergeCell ref="S155:W155"/>
    <mergeCell ref="AY61:BB61"/>
    <mergeCell ref="AY62:BB62"/>
    <mergeCell ref="AY64:BB64"/>
    <mergeCell ref="AY65:BB65"/>
    <mergeCell ref="AY67:BB67"/>
    <mergeCell ref="AY68:BB68"/>
    <mergeCell ref="AK134:AN134"/>
    <mergeCell ref="AK153:AN153"/>
    <mergeCell ref="AO143:BA143"/>
    <mergeCell ref="AO144:BA144"/>
    <mergeCell ref="AO145:BA145"/>
    <mergeCell ref="S149:W149"/>
    <mergeCell ref="X149:AB149"/>
    <mergeCell ref="X119:AB119"/>
    <mergeCell ref="Z61:AF61"/>
    <mergeCell ref="X153:AB153"/>
    <mergeCell ref="S147:W147"/>
    <mergeCell ref="X147:AB147"/>
    <mergeCell ref="BB124:BF124"/>
    <mergeCell ref="AC115:AE118"/>
    <mergeCell ref="I69:S69"/>
    <mergeCell ref="AR69:AX69"/>
    <mergeCell ref="I67:L67"/>
    <mergeCell ref="AG62:AJ62"/>
    <mergeCell ref="AG63:AJ63"/>
    <mergeCell ref="AF115:AJ117"/>
    <mergeCell ref="AC113:AJ114"/>
    <mergeCell ref="AG64:AJ64"/>
    <mergeCell ref="AG65:AJ65"/>
    <mergeCell ref="AG67:AJ67"/>
    <mergeCell ref="S118:W118"/>
    <mergeCell ref="E129:I130"/>
    <mergeCell ref="AK132:AN132"/>
    <mergeCell ref="BB132:BF132"/>
    <mergeCell ref="CC120:CF120"/>
    <mergeCell ref="AP184:BB186"/>
    <mergeCell ref="BB115:BF118"/>
    <mergeCell ref="BB123:BF123"/>
    <mergeCell ref="AK124:AN124"/>
    <mergeCell ref="AK114:BA115"/>
    <mergeCell ref="AK133:AN133"/>
    <mergeCell ref="BB133:BF133"/>
    <mergeCell ref="AK129:AN129"/>
    <mergeCell ref="BB129:BF129"/>
    <mergeCell ref="AK130:AN130"/>
    <mergeCell ref="BB130:BF130"/>
    <mergeCell ref="BB156:BF156"/>
    <mergeCell ref="BZ193:CM194"/>
    <mergeCell ref="AX195:BC196"/>
    <mergeCell ref="BI195:BP196"/>
    <mergeCell ref="BC186:BJ186"/>
    <mergeCell ref="BK186:BT186"/>
    <mergeCell ref="BU186:BW186"/>
    <mergeCell ref="BK187:BW187"/>
    <mergeCell ref="DC127:DE128"/>
    <mergeCell ref="DC129:DE130"/>
    <mergeCell ref="DC131:DE132"/>
    <mergeCell ref="DC133:DE134"/>
    <mergeCell ref="DC135:DE136"/>
    <mergeCell ref="DC137:DE138"/>
    <mergeCell ref="DC139:DE140"/>
    <mergeCell ref="DC141:DE142"/>
    <mergeCell ref="DC288:DE289"/>
    <mergeCell ref="DC290:DE291"/>
    <mergeCell ref="DC292:DE293"/>
    <mergeCell ref="AG213:AJ213"/>
    <mergeCell ref="AY213:BB213"/>
    <mergeCell ref="BB134:BF134"/>
    <mergeCell ref="AO131:BA131"/>
    <mergeCell ref="AO132:BA132"/>
    <mergeCell ref="AO133:BA133"/>
    <mergeCell ref="AO134:BA134"/>
    <mergeCell ref="Y206:BF207"/>
    <mergeCell ref="BB149:BF149"/>
    <mergeCell ref="Z212:AF212"/>
    <mergeCell ref="AK212:AQ212"/>
    <mergeCell ref="AO146:BA146"/>
    <mergeCell ref="AO149:BA149"/>
    <mergeCell ref="AO150:BA150"/>
    <mergeCell ref="AO151:BA151"/>
    <mergeCell ref="AO152:BA152"/>
    <mergeCell ref="BV197:BX198"/>
    <mergeCell ref="BC188:BJ190"/>
    <mergeCell ref="BK188:CF190"/>
    <mergeCell ref="AP189:AT190"/>
    <mergeCell ref="AU189:BB190"/>
    <mergeCell ref="C201:J204"/>
    <mergeCell ref="K201:AL204"/>
    <mergeCell ref="AM201:AS201"/>
    <mergeCell ref="AT201:BY204"/>
    <mergeCell ref="CA201:CB202"/>
    <mergeCell ref="CC201:CD202"/>
    <mergeCell ref="CE201:CE202"/>
    <mergeCell ref="CF201:CG202"/>
    <mergeCell ref="CH201:CH202"/>
    <mergeCell ref="CI201:CJ202"/>
    <mergeCell ref="AM202:AS204"/>
    <mergeCell ref="AY43:BB43"/>
    <mergeCell ref="AY46:BB46"/>
    <mergeCell ref="AY49:BB49"/>
    <mergeCell ref="AY52:BB52"/>
    <mergeCell ref="AY55:BB55"/>
    <mergeCell ref="AY44:BB44"/>
    <mergeCell ref="AY47:BB47"/>
    <mergeCell ref="AY50:BB50"/>
    <mergeCell ref="AY53:BB53"/>
    <mergeCell ref="AY56:BB56"/>
    <mergeCell ref="AK44:AQ44"/>
    <mergeCell ref="AK46:AQ46"/>
    <mergeCell ref="AK47:AQ47"/>
    <mergeCell ref="AK49:AQ49"/>
    <mergeCell ref="AK50:AQ50"/>
    <mergeCell ref="AK59:AQ59"/>
    <mergeCell ref="AK61:AQ61"/>
    <mergeCell ref="AR43:AX43"/>
    <mergeCell ref="AR44:AX44"/>
    <mergeCell ref="AR46:AX46"/>
    <mergeCell ref="AR47:AX47"/>
    <mergeCell ref="C197:J200"/>
    <mergeCell ref="K197:U200"/>
    <mergeCell ref="V197:AC200"/>
    <mergeCell ref="AD197:AD198"/>
    <mergeCell ref="AF197:AF198"/>
    <mergeCell ref="AG197:AS200"/>
    <mergeCell ref="BD197:BH200"/>
    <mergeCell ref="BI197:BJ198"/>
    <mergeCell ref="BK197:BM198"/>
    <mergeCell ref="BN197:BN198"/>
    <mergeCell ref="BO197:BQ198"/>
    <mergeCell ref="BR197:BR198"/>
    <mergeCell ref="BS197:BU198"/>
    <mergeCell ref="C182:H190"/>
    <mergeCell ref="I182:L184"/>
    <mergeCell ref="AP182:BB183"/>
    <mergeCell ref="BC183:BJ185"/>
    <mergeCell ref="BK183:CK185"/>
    <mergeCell ref="BK199:BM200"/>
    <mergeCell ref="BN199:BN200"/>
    <mergeCell ref="BO199:BQ200"/>
    <mergeCell ref="BR199:BR200"/>
    <mergeCell ref="BS199:BU200"/>
    <mergeCell ref="BV199:BX200"/>
    <mergeCell ref="BX186:CH186"/>
    <mergeCell ref="AU187:BB188"/>
    <mergeCell ref="BC187:BJ187"/>
    <mergeCell ref="AP187:AT188"/>
    <mergeCell ref="C193:J196"/>
    <mergeCell ref="K193:AO196"/>
    <mergeCell ref="AP193:AV193"/>
    <mergeCell ref="BD193:BH196"/>
    <mergeCell ref="BX187:CH187"/>
    <mergeCell ref="CI187:CK187"/>
    <mergeCell ref="I188:L190"/>
    <mergeCell ref="X155:AB155"/>
    <mergeCell ref="S157:W157"/>
    <mergeCell ref="X157:AB157"/>
    <mergeCell ref="S159:W159"/>
    <mergeCell ref="X159:AB159"/>
    <mergeCell ref="BV28:BX29"/>
    <mergeCell ref="CO28:CV29"/>
    <mergeCell ref="BR28:BR29"/>
    <mergeCell ref="I185:L187"/>
    <mergeCell ref="U4:W4"/>
    <mergeCell ref="B1:W2"/>
    <mergeCell ref="C13:H21"/>
    <mergeCell ref="I13:L15"/>
    <mergeCell ref="I16:L18"/>
    <mergeCell ref="I19:L21"/>
    <mergeCell ref="B3:D3"/>
    <mergeCell ref="E3:G3"/>
    <mergeCell ref="H3:K3"/>
    <mergeCell ref="M3:O3"/>
    <mergeCell ref="P3:S3"/>
    <mergeCell ref="U3:W3"/>
    <mergeCell ref="B4:D4"/>
    <mergeCell ref="E4:G4"/>
    <mergeCell ref="H4:K4"/>
    <mergeCell ref="M4:O4"/>
    <mergeCell ref="P4:S4"/>
    <mergeCell ref="C40:H42"/>
    <mergeCell ref="I40:L41"/>
    <mergeCell ref="M40:S41"/>
    <mergeCell ref="T40:Y41"/>
    <mergeCell ref="E115:I117"/>
    <mergeCell ref="J115:O117"/>
    <mergeCell ref="P115:R118"/>
    <mergeCell ref="S115:W117"/>
    <mergeCell ref="C113:I113"/>
    <mergeCell ref="P113:AB114"/>
    <mergeCell ref="J118:O118"/>
    <mergeCell ref="DL16:DL17"/>
    <mergeCell ref="CV18:DB19"/>
    <mergeCell ref="AM10:AU12"/>
    <mergeCell ref="BC14:BJ16"/>
    <mergeCell ref="CV16:DB17"/>
    <mergeCell ref="DC16:DC17"/>
    <mergeCell ref="DF16:DF17"/>
    <mergeCell ref="CG19:CI21"/>
    <mergeCell ref="CV20:DB21"/>
    <mergeCell ref="DJ16:DK17"/>
    <mergeCell ref="DC20:DL21"/>
    <mergeCell ref="CJ21:CU21"/>
    <mergeCell ref="BC19:BJ21"/>
    <mergeCell ref="BK12:CJ13"/>
    <mergeCell ref="BK14:CK16"/>
    <mergeCell ref="CL17:CU18"/>
    <mergeCell ref="DD16:DE17"/>
    <mergeCell ref="DG16:DH17"/>
    <mergeCell ref="DC18:DL19"/>
    <mergeCell ref="CJ19:CU20"/>
    <mergeCell ref="BK19:CF21"/>
    <mergeCell ref="C39:AJ39"/>
    <mergeCell ref="DH42:DL42"/>
    <mergeCell ref="CC40:CF40"/>
    <mergeCell ref="DM39:DR39"/>
    <mergeCell ref="CF32:CG33"/>
    <mergeCell ref="CI32:CJ33"/>
    <mergeCell ref="CK32:CK33"/>
    <mergeCell ref="BN30:BN31"/>
    <mergeCell ref="BR30:BR31"/>
    <mergeCell ref="BV30:BX31"/>
    <mergeCell ref="BZ30:CM31"/>
    <mergeCell ref="CL32:CL33"/>
    <mergeCell ref="CO32:CV32"/>
    <mergeCell ref="AM33:AS35"/>
    <mergeCell ref="CO34:CV34"/>
    <mergeCell ref="BD28:BH31"/>
    <mergeCell ref="BI28:BJ29"/>
    <mergeCell ref="BN28:BN29"/>
    <mergeCell ref="C32:J35"/>
    <mergeCell ref="K32:AL35"/>
    <mergeCell ref="AT32:BY35"/>
    <mergeCell ref="BK28:BM29"/>
    <mergeCell ref="BK30:BM31"/>
    <mergeCell ref="BO28:BQ29"/>
    <mergeCell ref="BO30:BQ31"/>
    <mergeCell ref="BS28:BU29"/>
    <mergeCell ref="BS30:BU31"/>
    <mergeCell ref="AT30:BC31"/>
    <mergeCell ref="DQ29:DQ30"/>
    <mergeCell ref="C28:J31"/>
    <mergeCell ref="AF30:AF31"/>
    <mergeCell ref="BI30:BJ31"/>
    <mergeCell ref="CO30:CV31"/>
    <mergeCell ref="DD30:DE31"/>
    <mergeCell ref="K28:U31"/>
    <mergeCell ref="CG40:DG42"/>
    <mergeCell ref="DM40:DR41"/>
    <mergeCell ref="BY41:CB41"/>
    <mergeCell ref="CC41:CF41"/>
    <mergeCell ref="DH41:DL41"/>
    <mergeCell ref="DM42:DR42"/>
    <mergeCell ref="CC42:CF42"/>
    <mergeCell ref="Y37:BF38"/>
    <mergeCell ref="BM37:CH38"/>
    <mergeCell ref="AD28:AD29"/>
    <mergeCell ref="AF28:AF29"/>
    <mergeCell ref="BZ28:CD29"/>
    <mergeCell ref="CW30:DC31"/>
    <mergeCell ref="CW28:DC29"/>
    <mergeCell ref="DO27:DP28"/>
    <mergeCell ref="DO29:DP30"/>
    <mergeCell ref="DQ27:DQ28"/>
    <mergeCell ref="DD28:DE29"/>
    <mergeCell ref="DM29:DN30"/>
    <mergeCell ref="DM27:DN28"/>
    <mergeCell ref="CW32:DR33"/>
    <mergeCell ref="CW34:DR36"/>
    <mergeCell ref="BD24:BH27"/>
    <mergeCell ref="BZ24:CM25"/>
    <mergeCell ref="DF26:DK31"/>
    <mergeCell ref="AX26:BC27"/>
    <mergeCell ref="AG28:AS31"/>
    <mergeCell ref="CO37:DR38"/>
    <mergeCell ref="AM32:AS32"/>
    <mergeCell ref="BI26:BP27"/>
    <mergeCell ref="Z40:AF40"/>
    <mergeCell ref="AK40:AQ41"/>
    <mergeCell ref="I42:L42"/>
    <mergeCell ref="T42:Y42"/>
    <mergeCell ref="AK42:AQ42"/>
    <mergeCell ref="BY42:CB42"/>
    <mergeCell ref="C43:D54"/>
    <mergeCell ref="E43:H43"/>
    <mergeCell ref="H45:T45"/>
    <mergeCell ref="E46:H48"/>
    <mergeCell ref="I48:S48"/>
    <mergeCell ref="E49:H49"/>
    <mergeCell ref="H51:T51"/>
    <mergeCell ref="E52:H52"/>
    <mergeCell ref="E53:H53"/>
    <mergeCell ref="H54:T54"/>
    <mergeCell ref="I43:L43"/>
    <mergeCell ref="I44:L44"/>
    <mergeCell ref="I49:L49"/>
    <mergeCell ref="I50:L50"/>
    <mergeCell ref="I52:L52"/>
    <mergeCell ref="I53:L53"/>
    <mergeCell ref="Z53:AF53"/>
    <mergeCell ref="Z54:AF54"/>
    <mergeCell ref="T52:Y52"/>
    <mergeCell ref="T53:Y53"/>
    <mergeCell ref="I47:L47"/>
    <mergeCell ref="I46:L46"/>
    <mergeCell ref="Z46:AF46"/>
    <mergeCell ref="Z47:AF47"/>
    <mergeCell ref="AK52:AQ52"/>
    <mergeCell ref="Z48:AF48"/>
    <mergeCell ref="AR45:AX45"/>
    <mergeCell ref="C55:D69"/>
    <mergeCell ref="E55:H55"/>
    <mergeCell ref="H57:T57"/>
    <mergeCell ref="E58:H58"/>
    <mergeCell ref="H60:T60"/>
    <mergeCell ref="E61:H61"/>
    <mergeCell ref="E62:H62"/>
    <mergeCell ref="H63:T63"/>
    <mergeCell ref="E64:H64"/>
    <mergeCell ref="H66:T66"/>
    <mergeCell ref="BY56:CB56"/>
    <mergeCell ref="BY58:CB58"/>
    <mergeCell ref="BY59:CB59"/>
    <mergeCell ref="BY61:CB61"/>
    <mergeCell ref="AR57:AX57"/>
    <mergeCell ref="AR60:AX60"/>
    <mergeCell ref="AR63:AX63"/>
    <mergeCell ref="AR66:AX66"/>
    <mergeCell ref="Z62:AF62"/>
    <mergeCell ref="Z63:AF63"/>
    <mergeCell ref="Z64:AF64"/>
    <mergeCell ref="Z65:AF65"/>
    <mergeCell ref="Z66:AF66"/>
    <mergeCell ref="Z55:AF55"/>
    <mergeCell ref="AG59:AJ59"/>
    <mergeCell ref="AG60:AJ60"/>
    <mergeCell ref="Z69:AF69"/>
    <mergeCell ref="AK67:AQ67"/>
    <mergeCell ref="BC67:BX67"/>
    <mergeCell ref="BC68:BX68"/>
    <mergeCell ref="E67:H67"/>
    <mergeCell ref="E68:H68"/>
    <mergeCell ref="E133:I134"/>
    <mergeCell ref="CW115:DB117"/>
    <mergeCell ref="X116:AB116"/>
    <mergeCell ref="DL116:DM117"/>
    <mergeCell ref="X117:AB117"/>
    <mergeCell ref="BX117:CB117"/>
    <mergeCell ref="CC117:CC118"/>
    <mergeCell ref="CD117:CD118"/>
    <mergeCell ref="CE117:CE118"/>
    <mergeCell ref="CF117:CF118"/>
    <mergeCell ref="DI117:DJ117"/>
    <mergeCell ref="CL114:CV115"/>
    <mergeCell ref="DC114:DG118"/>
    <mergeCell ref="BK114:BV115"/>
    <mergeCell ref="CI114:CK118"/>
    <mergeCell ref="BX115:CB116"/>
    <mergeCell ref="CC115:CH116"/>
    <mergeCell ref="X118:AB118"/>
    <mergeCell ref="AF118:AJ118"/>
    <mergeCell ref="CL118:CR118"/>
    <mergeCell ref="CW118:DB118"/>
    <mergeCell ref="DH112:DM114"/>
    <mergeCell ref="C112:I112"/>
    <mergeCell ref="J112:O113"/>
    <mergeCell ref="P112:AJ112"/>
    <mergeCell ref="AK112:CH113"/>
    <mergeCell ref="BG119:BJ119"/>
    <mergeCell ref="BG120:BJ120"/>
    <mergeCell ref="BG121:BJ121"/>
    <mergeCell ref="BG122:BJ122"/>
    <mergeCell ref="DC119:DE120"/>
    <mergeCell ref="DC121:DE122"/>
    <mergeCell ref="AK149:AN149"/>
    <mergeCell ref="AO148:BA148"/>
    <mergeCell ref="DD106:DM107"/>
    <mergeCell ref="BG109:BY111"/>
    <mergeCell ref="C119:D124"/>
    <mergeCell ref="E119:I119"/>
    <mergeCell ref="AK119:AN119"/>
    <mergeCell ref="BB119:BF119"/>
    <mergeCell ref="AK120:AN120"/>
    <mergeCell ref="BB120:BF120"/>
    <mergeCell ref="C125:D146"/>
    <mergeCell ref="E125:I126"/>
    <mergeCell ref="AK125:AN125"/>
    <mergeCell ref="BB125:BF125"/>
    <mergeCell ref="AK126:AN126"/>
    <mergeCell ref="E121:I121"/>
    <mergeCell ref="AK121:AN121"/>
    <mergeCell ref="BB121:BF121"/>
    <mergeCell ref="E122:I122"/>
    <mergeCell ref="AK122:AN122"/>
    <mergeCell ref="BB122:BF122"/>
    <mergeCell ref="BB126:BF126"/>
    <mergeCell ref="E127:I127"/>
    <mergeCell ref="AK127:AN127"/>
    <mergeCell ref="BB127:BF127"/>
    <mergeCell ref="E128:I128"/>
    <mergeCell ref="AK128:AN128"/>
    <mergeCell ref="BB128:BF128"/>
    <mergeCell ref="E131:I132"/>
    <mergeCell ref="AK131:AN131"/>
    <mergeCell ref="E123:I124"/>
    <mergeCell ref="AK123:AN123"/>
    <mergeCell ref="C149:D149"/>
    <mergeCell ref="E149:I149"/>
    <mergeCell ref="E141:I142"/>
    <mergeCell ref="AK141:AN141"/>
    <mergeCell ref="BB141:BF141"/>
    <mergeCell ref="AK142:AN142"/>
    <mergeCell ref="BB142:BF142"/>
    <mergeCell ref="J141:M142"/>
    <mergeCell ref="AO139:BA139"/>
    <mergeCell ref="AO140:BA140"/>
    <mergeCell ref="AO141:BA141"/>
    <mergeCell ref="AO142:BA142"/>
    <mergeCell ref="E135:I136"/>
    <mergeCell ref="AK135:AN135"/>
    <mergeCell ref="BB135:BF135"/>
    <mergeCell ref="AK136:AN136"/>
    <mergeCell ref="BB136:BF136"/>
    <mergeCell ref="E137:I138"/>
    <mergeCell ref="AK137:AN137"/>
    <mergeCell ref="BB137:BF137"/>
    <mergeCell ref="AK138:AN138"/>
    <mergeCell ref="BB138:BF138"/>
    <mergeCell ref="AO135:BA135"/>
    <mergeCell ref="AO136:BA136"/>
    <mergeCell ref="AO137:BA137"/>
    <mergeCell ref="AO138:BA138"/>
    <mergeCell ref="E139:I140"/>
    <mergeCell ref="AK139:AN139"/>
    <mergeCell ref="BB139:BF139"/>
    <mergeCell ref="AK140:AN140"/>
    <mergeCell ref="BB140:BF140"/>
    <mergeCell ref="AO147:BA147"/>
    <mergeCell ref="C153:D153"/>
    <mergeCell ref="E153:I153"/>
    <mergeCell ref="AK158:AN158"/>
    <mergeCell ref="C154:D154"/>
    <mergeCell ref="E154:I154"/>
    <mergeCell ref="AK154:AN154"/>
    <mergeCell ref="BB154:BF154"/>
    <mergeCell ref="J155:L156"/>
    <mergeCell ref="J153:L154"/>
    <mergeCell ref="C150:D150"/>
    <mergeCell ref="E150:I150"/>
    <mergeCell ref="AK150:AN150"/>
    <mergeCell ref="BB150:BF150"/>
    <mergeCell ref="J151:L152"/>
    <mergeCell ref="J149:L150"/>
    <mergeCell ref="E143:I144"/>
    <mergeCell ref="AK143:AN143"/>
    <mergeCell ref="BB143:BF143"/>
    <mergeCell ref="AK144:AN144"/>
    <mergeCell ref="BB144:BF144"/>
    <mergeCell ref="E147:I147"/>
    <mergeCell ref="AK147:AN147"/>
    <mergeCell ref="BB147:BF147"/>
    <mergeCell ref="E148:I148"/>
    <mergeCell ref="AK148:AN148"/>
    <mergeCell ref="BB148:BF148"/>
    <mergeCell ref="E145:I145"/>
    <mergeCell ref="AK145:AN145"/>
    <mergeCell ref="BB145:BF145"/>
    <mergeCell ref="E146:I146"/>
    <mergeCell ref="AK146:AN146"/>
    <mergeCell ref="AO153:BA153"/>
    <mergeCell ref="AK53:AQ53"/>
    <mergeCell ref="AK55:AQ55"/>
    <mergeCell ref="E159:I160"/>
    <mergeCell ref="E157:I157"/>
    <mergeCell ref="AK157:AN157"/>
    <mergeCell ref="BB157:BF157"/>
    <mergeCell ref="E158:I158"/>
    <mergeCell ref="BB158:BF158"/>
    <mergeCell ref="J159:L160"/>
    <mergeCell ref="J157:L158"/>
    <mergeCell ref="AM179:AU181"/>
    <mergeCell ref="C180:K181"/>
    <mergeCell ref="BC181:BJ182"/>
    <mergeCell ref="BX157:CB157"/>
    <mergeCell ref="C151:D151"/>
    <mergeCell ref="E151:I151"/>
    <mergeCell ref="AK151:AN151"/>
    <mergeCell ref="BB151:BF151"/>
    <mergeCell ref="C152:D152"/>
    <mergeCell ref="E152:I152"/>
    <mergeCell ref="AK152:AN152"/>
    <mergeCell ref="BB152:BF152"/>
    <mergeCell ref="BG155:BJ155"/>
    <mergeCell ref="BG156:BJ156"/>
    <mergeCell ref="C155:D155"/>
    <mergeCell ref="E155:I156"/>
    <mergeCell ref="AK155:AN155"/>
    <mergeCell ref="BB155:BF155"/>
    <mergeCell ref="C156:D156"/>
    <mergeCell ref="AK156:AN156"/>
    <mergeCell ref="I55:L55"/>
    <mergeCell ref="I56:L56"/>
    <mergeCell ref="I58:L58"/>
    <mergeCell ref="I59:L59"/>
    <mergeCell ref="AG43:AJ43"/>
    <mergeCell ref="AG44:AJ44"/>
    <mergeCell ref="AG46:AJ46"/>
    <mergeCell ref="AG47:AJ47"/>
    <mergeCell ref="AG49:AJ49"/>
    <mergeCell ref="AG50:AJ50"/>
    <mergeCell ref="AG52:AJ52"/>
    <mergeCell ref="AG53:AJ53"/>
    <mergeCell ref="AG55:AJ55"/>
    <mergeCell ref="AG56:AJ56"/>
    <mergeCell ref="AG58:AJ58"/>
    <mergeCell ref="T55:Y55"/>
    <mergeCell ref="T56:Y56"/>
    <mergeCell ref="T58:Y58"/>
    <mergeCell ref="T59:Y59"/>
    <mergeCell ref="Z57:AF57"/>
    <mergeCell ref="Z58:AF58"/>
    <mergeCell ref="Z59:AF59"/>
    <mergeCell ref="AK43:AQ43"/>
    <mergeCell ref="C24:J27"/>
    <mergeCell ref="BY68:CB68"/>
    <mergeCell ref="AR49:AX49"/>
    <mergeCell ref="AR50:AX50"/>
    <mergeCell ref="AR52:AX52"/>
    <mergeCell ref="AR53:AX53"/>
    <mergeCell ref="AR55:AX55"/>
    <mergeCell ref="AR56:AX56"/>
    <mergeCell ref="AR58:AX58"/>
    <mergeCell ref="AR59:AX59"/>
    <mergeCell ref="AR61:AX61"/>
    <mergeCell ref="AR62:AX62"/>
    <mergeCell ref="AR64:AX64"/>
    <mergeCell ref="AR65:AX65"/>
    <mergeCell ref="AR67:AX67"/>
    <mergeCell ref="AR68:AX68"/>
    <mergeCell ref="BY44:CB44"/>
    <mergeCell ref="BY43:CB43"/>
    <mergeCell ref="BY46:CB46"/>
    <mergeCell ref="Z43:AF43"/>
    <mergeCell ref="Z44:AF44"/>
    <mergeCell ref="Z49:AF49"/>
    <mergeCell ref="Z50:AF50"/>
    <mergeCell ref="Z51:AF51"/>
    <mergeCell ref="Z56:AF56"/>
    <mergeCell ref="Z45:AF45"/>
    <mergeCell ref="Z52:AF52"/>
    <mergeCell ref="AR48:AX48"/>
    <mergeCell ref="AR51:AX51"/>
    <mergeCell ref="AR54:AX54"/>
    <mergeCell ref="Z60:AF60"/>
    <mergeCell ref="DM43:DP43"/>
    <mergeCell ref="DM44:DP44"/>
    <mergeCell ref="DM45:DP45"/>
    <mergeCell ref="DM59:DP59"/>
    <mergeCell ref="DH43:DL43"/>
    <mergeCell ref="DH44:DL44"/>
    <mergeCell ref="BC44:BX44"/>
    <mergeCell ref="BC46:BX46"/>
    <mergeCell ref="BC47:BX47"/>
    <mergeCell ref="BC49:BX49"/>
    <mergeCell ref="BC50:BX50"/>
    <mergeCell ref="BC52:BX52"/>
    <mergeCell ref="BC53:BX53"/>
    <mergeCell ref="BC55:BX55"/>
    <mergeCell ref="BC56:BX56"/>
    <mergeCell ref="BC58:BX58"/>
    <mergeCell ref="BC59:BX59"/>
    <mergeCell ref="CC43:CF43"/>
    <mergeCell ref="CG52:DG52"/>
    <mergeCell ref="CG53:DG53"/>
    <mergeCell ref="CG55:DG55"/>
    <mergeCell ref="BY53:CB53"/>
    <mergeCell ref="BY55:CB55"/>
    <mergeCell ref="DM58:DP58"/>
    <mergeCell ref="DM60:DP60"/>
    <mergeCell ref="DM61:DP61"/>
    <mergeCell ref="DM62:DP62"/>
    <mergeCell ref="DM63:DP63"/>
    <mergeCell ref="DM64:DP64"/>
    <mergeCell ref="DM65:DP65"/>
    <mergeCell ref="DM66:DP66"/>
    <mergeCell ref="DM67:DP67"/>
    <mergeCell ref="DM68:DP68"/>
    <mergeCell ref="DM69:DP69"/>
    <mergeCell ref="DH52:DL52"/>
    <mergeCell ref="DH53:DL53"/>
    <mergeCell ref="BY62:CB62"/>
    <mergeCell ref="BY64:CB64"/>
    <mergeCell ref="BY65:CB65"/>
    <mergeCell ref="BY67:CB67"/>
    <mergeCell ref="DM46:DP46"/>
    <mergeCell ref="DM47:DP47"/>
    <mergeCell ref="DM48:DP48"/>
    <mergeCell ref="DM49:DP49"/>
    <mergeCell ref="DM50:DP50"/>
    <mergeCell ref="DM51:DP51"/>
    <mergeCell ref="DM52:DP52"/>
    <mergeCell ref="DM53:DP53"/>
    <mergeCell ref="DM54:DP54"/>
    <mergeCell ref="DM55:DP55"/>
    <mergeCell ref="DM56:DP56"/>
    <mergeCell ref="DM57:DP57"/>
    <mergeCell ref="DH46:DL46"/>
    <mergeCell ref="DH47:DL47"/>
    <mergeCell ref="DH49:DL49"/>
    <mergeCell ref="DH50:DL50"/>
    <mergeCell ref="DH67:DL67"/>
    <mergeCell ref="DH68:DL68"/>
    <mergeCell ref="M43:S43"/>
    <mergeCell ref="M44:S44"/>
    <mergeCell ref="M46:S46"/>
    <mergeCell ref="M47:S47"/>
    <mergeCell ref="M49:S49"/>
    <mergeCell ref="M50:S50"/>
    <mergeCell ref="M52:S52"/>
    <mergeCell ref="M53:S53"/>
    <mergeCell ref="M58:S58"/>
    <mergeCell ref="M59:S59"/>
    <mergeCell ref="M61:S61"/>
    <mergeCell ref="M62:S62"/>
    <mergeCell ref="M64:S64"/>
    <mergeCell ref="M65:S65"/>
    <mergeCell ref="M67:S67"/>
    <mergeCell ref="M68:S68"/>
    <mergeCell ref="DH55:DL55"/>
    <mergeCell ref="DH56:DL56"/>
    <mergeCell ref="DH58:DL58"/>
    <mergeCell ref="DH59:DL59"/>
    <mergeCell ref="DH61:DL61"/>
    <mergeCell ref="DH62:DL62"/>
    <mergeCell ref="DH64:DL64"/>
    <mergeCell ref="DH65:DL65"/>
    <mergeCell ref="AK68:AQ68"/>
    <mergeCell ref="BC43:BX43"/>
    <mergeCell ref="BY47:CB47"/>
    <mergeCell ref="BY49:CB49"/>
    <mergeCell ref="BY50:CB50"/>
    <mergeCell ref="BY52:CB52"/>
    <mergeCell ref="AY58:BB58"/>
    <mergeCell ref="AY59:BB59"/>
    <mergeCell ref="AY60:BB60"/>
    <mergeCell ref="I61:L61"/>
    <mergeCell ref="I62:L62"/>
    <mergeCell ref="I64:L64"/>
    <mergeCell ref="I65:L65"/>
    <mergeCell ref="I68:L68"/>
    <mergeCell ref="BC61:BX61"/>
    <mergeCell ref="BC62:BX62"/>
    <mergeCell ref="BC64:BX64"/>
    <mergeCell ref="BC65:BX65"/>
    <mergeCell ref="AK56:AQ56"/>
    <mergeCell ref="AK58:AQ58"/>
    <mergeCell ref="CC56:CF56"/>
    <mergeCell ref="CC58:CF58"/>
    <mergeCell ref="CC59:CF59"/>
    <mergeCell ref="CC61:CF61"/>
    <mergeCell ref="CC62:CF62"/>
    <mergeCell ref="CC64:CF64"/>
    <mergeCell ref="CC65:CF65"/>
    <mergeCell ref="T61:Y61"/>
    <mergeCell ref="T62:Y62"/>
    <mergeCell ref="T64:Y64"/>
    <mergeCell ref="T65:Y65"/>
    <mergeCell ref="T67:Y67"/>
    <mergeCell ref="T68:Y68"/>
    <mergeCell ref="Z67:AF67"/>
    <mergeCell ref="Z68:AF68"/>
    <mergeCell ref="AG61:AJ61"/>
    <mergeCell ref="AG68:AJ68"/>
    <mergeCell ref="AK62:AQ62"/>
    <mergeCell ref="J119:M120"/>
    <mergeCell ref="P129:R130"/>
    <mergeCell ref="P127:R128"/>
    <mergeCell ref="P123:R124"/>
    <mergeCell ref="P121:R122"/>
    <mergeCell ref="P119:R120"/>
    <mergeCell ref="P157:R158"/>
    <mergeCell ref="P155:R156"/>
    <mergeCell ref="P153:R154"/>
    <mergeCell ref="P151:R152"/>
    <mergeCell ref="P149:R150"/>
    <mergeCell ref="P147:R148"/>
    <mergeCell ref="J139:M140"/>
    <mergeCell ref="J137:M138"/>
    <mergeCell ref="J135:M136"/>
    <mergeCell ref="J133:M134"/>
    <mergeCell ref="J131:M132"/>
    <mergeCell ref="J129:M130"/>
    <mergeCell ref="J127:M128"/>
    <mergeCell ref="J125:M126"/>
    <mergeCell ref="J123:M124"/>
    <mergeCell ref="J121:M122"/>
    <mergeCell ref="J145:M146"/>
    <mergeCell ref="J143:M144"/>
    <mergeCell ref="J147:L148"/>
    <mergeCell ref="CC124:CF124"/>
    <mergeCell ref="BX132:CB132"/>
    <mergeCell ref="CC132:CF132"/>
    <mergeCell ref="CG43:DG43"/>
    <mergeCell ref="CG44:DG44"/>
    <mergeCell ref="CG46:DG46"/>
    <mergeCell ref="CG47:DG47"/>
    <mergeCell ref="CG49:DG49"/>
    <mergeCell ref="CG50:DG50"/>
    <mergeCell ref="CW119:CZ119"/>
    <mergeCell ref="CW120:CZ120"/>
    <mergeCell ref="CW123:CZ123"/>
    <mergeCell ref="CW124:CZ124"/>
    <mergeCell ref="CW129:CZ129"/>
    <mergeCell ref="CW130:CZ130"/>
    <mergeCell ref="CC50:CF50"/>
    <mergeCell ref="CC52:CF52"/>
    <mergeCell ref="CC53:CF53"/>
    <mergeCell ref="CC55:CF55"/>
    <mergeCell ref="CC67:CF67"/>
    <mergeCell ref="CC68:CF68"/>
    <mergeCell ref="CG56:DG56"/>
    <mergeCell ref="CG58:DG58"/>
    <mergeCell ref="CG59:DG59"/>
    <mergeCell ref="CG61:DG61"/>
    <mergeCell ref="CG62:DG62"/>
    <mergeCell ref="CG64:DG64"/>
    <mergeCell ref="CG65:DG65"/>
    <mergeCell ref="CG67:DG67"/>
    <mergeCell ref="CG68:DG68"/>
    <mergeCell ref="DC123:DE124"/>
    <mergeCell ref="DC125:DE126"/>
    <mergeCell ref="S121:W121"/>
    <mergeCell ref="X121:AB121"/>
    <mergeCell ref="AC129:AE130"/>
    <mergeCell ref="AO128:BA128"/>
    <mergeCell ref="AO129:BA129"/>
    <mergeCell ref="AO130:BA130"/>
    <mergeCell ref="AO123:BA123"/>
    <mergeCell ref="AO124:BA124"/>
    <mergeCell ref="AO125:BA125"/>
    <mergeCell ref="AO126:BA126"/>
    <mergeCell ref="AO127:BA127"/>
    <mergeCell ref="S123:W123"/>
    <mergeCell ref="X123:AB123"/>
    <mergeCell ref="S127:W127"/>
    <mergeCell ref="X127:AB127"/>
    <mergeCell ref="S129:W129"/>
    <mergeCell ref="S119:W119"/>
    <mergeCell ref="X129:AB129"/>
    <mergeCell ref="AF129:AJ129"/>
    <mergeCell ref="AO120:BA120"/>
    <mergeCell ref="AO119:BA119"/>
    <mergeCell ref="AO121:BA121"/>
    <mergeCell ref="AO122:BA122"/>
    <mergeCell ref="BG153:BJ153"/>
    <mergeCell ref="BB131:BF131"/>
    <mergeCell ref="BG123:BJ123"/>
    <mergeCell ref="BG124:BJ124"/>
    <mergeCell ref="BX125:CB125"/>
    <mergeCell ref="BX126:CB126"/>
    <mergeCell ref="BG125:BJ125"/>
    <mergeCell ref="BG126:BJ126"/>
    <mergeCell ref="BG154:BJ154"/>
    <mergeCell ref="BK152:BW152"/>
    <mergeCell ref="BK138:BW138"/>
    <mergeCell ref="BG134:BJ134"/>
    <mergeCell ref="BG135:BJ135"/>
    <mergeCell ref="BG136:BJ136"/>
    <mergeCell ref="BG137:BJ137"/>
    <mergeCell ref="BG138:BJ138"/>
    <mergeCell ref="BG139:BJ139"/>
    <mergeCell ref="BG140:BJ140"/>
    <mergeCell ref="BG141:BJ141"/>
    <mergeCell ref="BG142:BJ142"/>
    <mergeCell ref="BG146:BJ146"/>
    <mergeCell ref="BG150:BJ150"/>
    <mergeCell ref="BG151:BJ151"/>
    <mergeCell ref="BK149:BW149"/>
    <mergeCell ref="BX124:CB124"/>
    <mergeCell ref="CC134:CF134"/>
    <mergeCell ref="CC44:CF44"/>
    <mergeCell ref="CC46:CF46"/>
    <mergeCell ref="CC47:CF47"/>
    <mergeCell ref="CC49:CF49"/>
    <mergeCell ref="BX119:CB119"/>
    <mergeCell ref="CC119:CF119"/>
    <mergeCell ref="CC122:CF122"/>
    <mergeCell ref="CC121:CF121"/>
    <mergeCell ref="CC135:CF135"/>
    <mergeCell ref="BK135:BW135"/>
    <mergeCell ref="BB153:BF153"/>
    <mergeCell ref="BB146:BF146"/>
    <mergeCell ref="CC130:CF130"/>
    <mergeCell ref="BX131:CB131"/>
    <mergeCell ref="CC131:CF131"/>
    <mergeCell ref="BK136:BW136"/>
    <mergeCell ref="BK137:BW137"/>
    <mergeCell ref="BG145:BJ145"/>
    <mergeCell ref="CC123:CF123"/>
    <mergeCell ref="CC133:CF133"/>
    <mergeCell ref="CC125:CF125"/>
    <mergeCell ref="CC126:CF126"/>
    <mergeCell ref="BX127:CB127"/>
    <mergeCell ref="CC127:CF127"/>
    <mergeCell ref="BX128:CB128"/>
    <mergeCell ref="CC128:CF128"/>
    <mergeCell ref="BX129:CB129"/>
    <mergeCell ref="CC129:CF129"/>
    <mergeCell ref="BX130:CB130"/>
    <mergeCell ref="BK145:BW145"/>
    <mergeCell ref="BK146:BW146"/>
    <mergeCell ref="CC136:CF136"/>
    <mergeCell ref="BK150:BW150"/>
    <mergeCell ref="BK151:BW151"/>
    <mergeCell ref="BX137:CB137"/>
    <mergeCell ref="CC137:CF137"/>
    <mergeCell ref="BX138:CB138"/>
    <mergeCell ref="CC138:CF138"/>
    <mergeCell ref="BX139:CB139"/>
    <mergeCell ref="CC139:CF139"/>
    <mergeCell ref="BX140:CB140"/>
    <mergeCell ref="CC140:CF140"/>
    <mergeCell ref="BX141:CB141"/>
    <mergeCell ref="CC141:CF141"/>
    <mergeCell ref="BK139:BW139"/>
    <mergeCell ref="BK140:BW140"/>
    <mergeCell ref="BK141:BW141"/>
    <mergeCell ref="BK142:BW142"/>
    <mergeCell ref="BK143:BW143"/>
    <mergeCell ref="BK144:BW144"/>
    <mergeCell ref="BX148:CB148"/>
    <mergeCell ref="CC148:CF148"/>
    <mergeCell ref="BX151:CB151"/>
    <mergeCell ref="CC151:CF151"/>
    <mergeCell ref="BK147:BW147"/>
    <mergeCell ref="BK148:BW148"/>
    <mergeCell ref="CC152:CF152"/>
    <mergeCell ref="BX153:CB153"/>
    <mergeCell ref="CC153:CF153"/>
    <mergeCell ref="BX154:CB154"/>
    <mergeCell ref="CC154:CF154"/>
    <mergeCell ref="BX155:CB155"/>
    <mergeCell ref="CC155:CF155"/>
    <mergeCell ref="BX142:CB142"/>
    <mergeCell ref="CC142:CF142"/>
    <mergeCell ref="BX143:CB143"/>
    <mergeCell ref="CC143:CF143"/>
    <mergeCell ref="BX144:CB144"/>
    <mergeCell ref="CC144:CF144"/>
    <mergeCell ref="BX149:CB149"/>
    <mergeCell ref="CC149:CF149"/>
    <mergeCell ref="BX150:CB150"/>
    <mergeCell ref="CC150:CF150"/>
    <mergeCell ref="CC157:CF157"/>
    <mergeCell ref="BX158:CB158"/>
    <mergeCell ref="CC158:CF158"/>
    <mergeCell ref="CI119:CK119"/>
    <mergeCell ref="CI120:CK120"/>
    <mergeCell ref="CI122:CK122"/>
    <mergeCell ref="CI121:CK121"/>
    <mergeCell ref="CI123:CK123"/>
    <mergeCell ref="CI124:CK124"/>
    <mergeCell ref="CI125:CK125"/>
    <mergeCell ref="CI126:CK126"/>
    <mergeCell ref="CI127:CK127"/>
    <mergeCell ref="CI128:CK128"/>
    <mergeCell ref="CI129:CK129"/>
    <mergeCell ref="CI130:CK130"/>
    <mergeCell ref="CI131:CK131"/>
    <mergeCell ref="CI132:CK132"/>
    <mergeCell ref="CI133:CK133"/>
    <mergeCell ref="CI134:CK134"/>
    <mergeCell ref="CI135:CK135"/>
    <mergeCell ref="CI136:CK136"/>
    <mergeCell ref="CI137:CK137"/>
    <mergeCell ref="CI138:CK138"/>
    <mergeCell ref="CI139:CK139"/>
    <mergeCell ref="BX156:CB156"/>
    <mergeCell ref="CC156:CF156"/>
    <mergeCell ref="BX145:CB145"/>
    <mergeCell ref="CC145:CF145"/>
    <mergeCell ref="BX146:CB146"/>
    <mergeCell ref="CC146:CF146"/>
    <mergeCell ref="BX147:CB147"/>
    <mergeCell ref="CC147:CF147"/>
    <mergeCell ref="CL139:CR139"/>
    <mergeCell ref="CL140:CR140"/>
    <mergeCell ref="CL141:CR141"/>
    <mergeCell ref="CI149:CK149"/>
    <mergeCell ref="CI150:CK150"/>
    <mergeCell ref="CI151:CK151"/>
    <mergeCell ref="CI152:CK152"/>
    <mergeCell ref="CI153:CK153"/>
    <mergeCell ref="CI154:CK154"/>
    <mergeCell ref="CI155:CK155"/>
    <mergeCell ref="CI156:CK156"/>
    <mergeCell ref="CI157:CK157"/>
    <mergeCell ref="CI140:CK140"/>
    <mergeCell ref="CI141:CK141"/>
    <mergeCell ref="CI142:CK142"/>
    <mergeCell ref="CI143:CK143"/>
    <mergeCell ref="CI144:CK144"/>
    <mergeCell ref="CI145:CK145"/>
    <mergeCell ref="CI146:CK146"/>
    <mergeCell ref="CI147:CK147"/>
    <mergeCell ref="CI148:CK148"/>
    <mergeCell ref="CL142:CR142"/>
    <mergeCell ref="CL143:CR143"/>
    <mergeCell ref="CL144:CR144"/>
    <mergeCell ref="CL145:CR145"/>
    <mergeCell ref="CL146:CR146"/>
    <mergeCell ref="CL147:CR147"/>
    <mergeCell ref="CL148:CR148"/>
    <mergeCell ref="CL149:CR149"/>
    <mergeCell ref="CL150:CR150"/>
    <mergeCell ref="CL122:CR122"/>
    <mergeCell ref="CL123:CR123"/>
    <mergeCell ref="CL124:CR124"/>
    <mergeCell ref="CL125:CR125"/>
    <mergeCell ref="CL126:CR126"/>
    <mergeCell ref="CL127:CR127"/>
    <mergeCell ref="CL128:CR128"/>
    <mergeCell ref="CL129:CR129"/>
    <mergeCell ref="CL130:CR130"/>
    <mergeCell ref="CL131:CR131"/>
    <mergeCell ref="CL132:CR132"/>
    <mergeCell ref="CL133:CR133"/>
    <mergeCell ref="CL134:CR134"/>
    <mergeCell ref="CL135:CR135"/>
    <mergeCell ref="CL136:CR136"/>
    <mergeCell ref="CL137:CR137"/>
    <mergeCell ref="CL138:CR138"/>
    <mergeCell ref="CL159:CR160"/>
    <mergeCell ref="CW159:CY160"/>
    <mergeCell ref="CL151:CR151"/>
    <mergeCell ref="CL152:CR152"/>
    <mergeCell ref="CL153:CR153"/>
    <mergeCell ref="CL154:CR154"/>
    <mergeCell ref="CL155:CR155"/>
    <mergeCell ref="CL156:CR156"/>
    <mergeCell ref="CL157:CR157"/>
    <mergeCell ref="CL158:CR158"/>
    <mergeCell ref="CW147:CY147"/>
    <mergeCell ref="CW148:CY148"/>
    <mergeCell ref="CW149:CY149"/>
    <mergeCell ref="CW150:CY150"/>
    <mergeCell ref="CW151:CY151"/>
    <mergeCell ref="CW152:CY152"/>
    <mergeCell ref="CW153:CY153"/>
    <mergeCell ref="CW154:CY154"/>
    <mergeCell ref="CW155:CY155"/>
    <mergeCell ref="CW156:CY156"/>
    <mergeCell ref="I215:L215"/>
    <mergeCell ref="M215:S215"/>
    <mergeCell ref="Z215:AF215"/>
    <mergeCell ref="AK215:AQ215"/>
    <mergeCell ref="AR215:AX215"/>
    <mergeCell ref="BC215:BX215"/>
    <mergeCell ref="BY215:CB215"/>
    <mergeCell ref="CC215:CF215"/>
    <mergeCell ref="CG215:DG215"/>
    <mergeCell ref="DH215:DL215"/>
    <mergeCell ref="DM215:DP215"/>
    <mergeCell ref="Z213:AF213"/>
    <mergeCell ref="AK213:AQ213"/>
    <mergeCell ref="AR213:AX213"/>
    <mergeCell ref="BC213:BX213"/>
    <mergeCell ref="BY213:CB213"/>
    <mergeCell ref="CC213:CF213"/>
    <mergeCell ref="CG213:DG213"/>
    <mergeCell ref="DH213:DL213"/>
    <mergeCell ref="DM213:DP213"/>
    <mergeCell ref="AG215:AJ215"/>
    <mergeCell ref="AY215:BB215"/>
    <mergeCell ref="BC216:BX216"/>
    <mergeCell ref="BY216:CB216"/>
    <mergeCell ref="CC216:CF216"/>
    <mergeCell ref="CG216:DG216"/>
    <mergeCell ref="DH216:DL216"/>
    <mergeCell ref="DM216:DP216"/>
    <mergeCell ref="AG216:AJ216"/>
    <mergeCell ref="AY216:BB216"/>
    <mergeCell ref="AG218:AJ218"/>
    <mergeCell ref="AY218:BB218"/>
    <mergeCell ref="BY212:CB212"/>
    <mergeCell ref="CC212:CF212"/>
    <mergeCell ref="CG212:DG212"/>
    <mergeCell ref="DH212:DL212"/>
    <mergeCell ref="DM212:DP212"/>
    <mergeCell ref="Z214:AF214"/>
    <mergeCell ref="AR214:AX214"/>
    <mergeCell ref="DM214:DP214"/>
    <mergeCell ref="AG212:AJ212"/>
    <mergeCell ref="AY212:BB212"/>
    <mergeCell ref="AR212:AX212"/>
    <mergeCell ref="BC212:BX212"/>
    <mergeCell ref="CC219:CF219"/>
    <mergeCell ref="CG219:DG219"/>
    <mergeCell ref="DH219:DL219"/>
    <mergeCell ref="DM219:DP219"/>
    <mergeCell ref="AG219:AJ219"/>
    <mergeCell ref="AY219:BB219"/>
    <mergeCell ref="AG221:AJ221"/>
    <mergeCell ref="AY221:BB221"/>
    <mergeCell ref="Z220:AF220"/>
    <mergeCell ref="Z217:AF217"/>
    <mergeCell ref="AR217:AX217"/>
    <mergeCell ref="DM217:DP217"/>
    <mergeCell ref="DM220:DP220"/>
    <mergeCell ref="I218:L218"/>
    <mergeCell ref="M218:S218"/>
    <mergeCell ref="Z218:AF218"/>
    <mergeCell ref="AK218:AQ218"/>
    <mergeCell ref="AR218:AX218"/>
    <mergeCell ref="BC218:BX218"/>
    <mergeCell ref="BY218:CB218"/>
    <mergeCell ref="CC218:CF218"/>
    <mergeCell ref="CG218:DG218"/>
    <mergeCell ref="DH218:DL218"/>
    <mergeCell ref="DM218:DP218"/>
    <mergeCell ref="CC221:CF221"/>
    <mergeCell ref="CG221:DG221"/>
    <mergeCell ref="DH221:DL221"/>
    <mergeCell ref="DM221:DP221"/>
    <mergeCell ref="DH225:DL225"/>
    <mergeCell ref="DM225:DP225"/>
    <mergeCell ref="Z226:AF226"/>
    <mergeCell ref="AR226:AX226"/>
    <mergeCell ref="DM226:DP226"/>
    <mergeCell ref="Z223:AF223"/>
    <mergeCell ref="AR223:AX223"/>
    <mergeCell ref="DM223:DP223"/>
    <mergeCell ref="I224:L224"/>
    <mergeCell ref="T224:Y224"/>
    <mergeCell ref="Z224:AF224"/>
    <mergeCell ref="AK224:AQ224"/>
    <mergeCell ref="AR224:AX224"/>
    <mergeCell ref="BC224:BX224"/>
    <mergeCell ref="BY224:CB224"/>
    <mergeCell ref="DH224:DL224"/>
    <mergeCell ref="DM224:DP224"/>
    <mergeCell ref="CC225:CF225"/>
    <mergeCell ref="CG225:DG225"/>
    <mergeCell ref="H223:T223"/>
    <mergeCell ref="M222:S222"/>
    <mergeCell ref="DM229:DP229"/>
    <mergeCell ref="I230:L230"/>
    <mergeCell ref="M230:S230"/>
    <mergeCell ref="T230:Y230"/>
    <mergeCell ref="Z230:AF230"/>
    <mergeCell ref="AK230:AQ230"/>
    <mergeCell ref="AR230:AX230"/>
    <mergeCell ref="BC230:BX230"/>
    <mergeCell ref="BY230:CB230"/>
    <mergeCell ref="CC230:CF230"/>
    <mergeCell ref="CG230:DG230"/>
    <mergeCell ref="DH230:DL230"/>
    <mergeCell ref="DM230:DP230"/>
    <mergeCell ref="CG227:DG227"/>
    <mergeCell ref="DH227:DL227"/>
    <mergeCell ref="DM227:DP227"/>
    <mergeCell ref="I228:L228"/>
    <mergeCell ref="M228:S228"/>
    <mergeCell ref="T228:Y228"/>
    <mergeCell ref="Z228:AF228"/>
    <mergeCell ref="AK228:AQ228"/>
    <mergeCell ref="AR228:AX228"/>
    <mergeCell ref="BC228:BX228"/>
    <mergeCell ref="BY228:CB228"/>
    <mergeCell ref="CC228:CF228"/>
    <mergeCell ref="CG228:DG228"/>
    <mergeCell ref="DH228:DL228"/>
    <mergeCell ref="DM228:DP228"/>
    <mergeCell ref="BC227:BX227"/>
    <mergeCell ref="BY227:CB227"/>
    <mergeCell ref="T222:Y222"/>
    <mergeCell ref="DM237:DP237"/>
    <mergeCell ref="I237:L237"/>
    <mergeCell ref="M237:S237"/>
    <mergeCell ref="DH231:DL231"/>
    <mergeCell ref="DM231:DP231"/>
    <mergeCell ref="Z232:AF232"/>
    <mergeCell ref="AR232:AX232"/>
    <mergeCell ref="DM232:DP232"/>
    <mergeCell ref="I233:L233"/>
    <mergeCell ref="M233:S233"/>
    <mergeCell ref="T233:Y233"/>
    <mergeCell ref="Z233:AF233"/>
    <mergeCell ref="AR233:AX233"/>
    <mergeCell ref="BC233:BX233"/>
    <mergeCell ref="BY233:CB233"/>
    <mergeCell ref="CC233:CF233"/>
    <mergeCell ref="CG233:DG233"/>
    <mergeCell ref="DH233:DL233"/>
    <mergeCell ref="DM233:DP233"/>
    <mergeCell ref="I231:L231"/>
    <mergeCell ref="M231:S231"/>
    <mergeCell ref="T231:Y231"/>
    <mergeCell ref="Z231:AF231"/>
    <mergeCell ref="AK231:AQ231"/>
    <mergeCell ref="AR231:AX231"/>
    <mergeCell ref="BC231:BX231"/>
    <mergeCell ref="BY231:CB231"/>
    <mergeCell ref="DH234:DL234"/>
    <mergeCell ref="DM234:DP234"/>
    <mergeCell ref="Z235:AF235"/>
    <mergeCell ref="AR235:AX235"/>
    <mergeCell ref="DM235:DP235"/>
    <mergeCell ref="BC236:BX236"/>
    <mergeCell ref="BY236:CB236"/>
    <mergeCell ref="CC236:CF236"/>
    <mergeCell ref="CG236:DG236"/>
    <mergeCell ref="DH236:DL236"/>
    <mergeCell ref="DM236:DP236"/>
    <mergeCell ref="I234:L234"/>
    <mergeCell ref="M234:S234"/>
    <mergeCell ref="T234:Y234"/>
    <mergeCell ref="Z234:AF234"/>
    <mergeCell ref="AR234:AX234"/>
    <mergeCell ref="BC234:BX234"/>
    <mergeCell ref="BY234:CB234"/>
    <mergeCell ref="CC234:CF234"/>
    <mergeCell ref="CG234:DG234"/>
    <mergeCell ref="AG236:AJ236"/>
    <mergeCell ref="AY236:BB236"/>
    <mergeCell ref="CE286:CE287"/>
    <mergeCell ref="CF286:CF287"/>
    <mergeCell ref="DI286:DJ286"/>
    <mergeCell ref="CL289:CR289"/>
    <mergeCell ref="CW289:CZ289"/>
    <mergeCell ref="BX284:CB285"/>
    <mergeCell ref="DC283:DG287"/>
    <mergeCell ref="J290:M291"/>
    <mergeCell ref="P290:R291"/>
    <mergeCell ref="AO290:BA290"/>
    <mergeCell ref="BG290:BJ290"/>
    <mergeCell ref="BK290:BW290"/>
    <mergeCell ref="BX290:CB290"/>
    <mergeCell ref="CC290:CF290"/>
    <mergeCell ref="CI290:CK290"/>
    <mergeCell ref="CL290:CR290"/>
    <mergeCell ref="AO291:BA291"/>
    <mergeCell ref="BG291:BJ291"/>
    <mergeCell ref="BK291:BW291"/>
    <mergeCell ref="BX291:CB291"/>
    <mergeCell ref="CC291:CF291"/>
    <mergeCell ref="CI291:CK291"/>
    <mergeCell ref="CL291:CR291"/>
    <mergeCell ref="S290:W290"/>
    <mergeCell ref="X290:AB290"/>
    <mergeCell ref="S288:W288"/>
    <mergeCell ref="X288:AB288"/>
    <mergeCell ref="BG292:BJ292"/>
    <mergeCell ref="BK292:BW292"/>
    <mergeCell ref="BX292:CB292"/>
    <mergeCell ref="CC292:CF292"/>
    <mergeCell ref="CI292:CK292"/>
    <mergeCell ref="CL292:CR292"/>
    <mergeCell ref="CW292:CZ292"/>
    <mergeCell ref="AO293:BA293"/>
    <mergeCell ref="BG293:BJ293"/>
    <mergeCell ref="BK293:BW293"/>
    <mergeCell ref="BX293:CB293"/>
    <mergeCell ref="CC293:CF293"/>
    <mergeCell ref="CI293:CK293"/>
    <mergeCell ref="CL293:CR293"/>
    <mergeCell ref="CW293:CZ293"/>
    <mergeCell ref="AO292:BA292"/>
    <mergeCell ref="BB292:BF292"/>
    <mergeCell ref="BK297:BW297"/>
    <mergeCell ref="BX297:CB297"/>
    <mergeCell ref="CC297:CF297"/>
    <mergeCell ref="CI297:CK297"/>
    <mergeCell ref="CL297:CR297"/>
    <mergeCell ref="CI298:CK298"/>
    <mergeCell ref="CL298:CR298"/>
    <mergeCell ref="AO299:BA299"/>
    <mergeCell ref="BG299:BJ299"/>
    <mergeCell ref="BK299:BW299"/>
    <mergeCell ref="BX299:CB299"/>
    <mergeCell ref="CC299:CF299"/>
    <mergeCell ref="CI299:CK299"/>
    <mergeCell ref="BG294:BJ294"/>
    <mergeCell ref="BK294:BW294"/>
    <mergeCell ref="BX294:CB294"/>
    <mergeCell ref="CC294:CF294"/>
    <mergeCell ref="CI294:CK294"/>
    <mergeCell ref="CL294:CR294"/>
    <mergeCell ref="AO295:BA295"/>
    <mergeCell ref="BG295:BJ295"/>
    <mergeCell ref="BK295:BW295"/>
    <mergeCell ref="BX295:CB295"/>
    <mergeCell ref="CC295:CF295"/>
    <mergeCell ref="CI295:CK295"/>
    <mergeCell ref="CL295:CR295"/>
    <mergeCell ref="BB295:BF295"/>
    <mergeCell ref="BG302:BJ302"/>
    <mergeCell ref="BK302:BW302"/>
    <mergeCell ref="BX302:CB302"/>
    <mergeCell ref="CC302:CF302"/>
    <mergeCell ref="CI302:CK302"/>
    <mergeCell ref="CL302:CR302"/>
    <mergeCell ref="AO303:BA303"/>
    <mergeCell ref="BG303:BJ303"/>
    <mergeCell ref="BK303:BW303"/>
    <mergeCell ref="BX303:CB303"/>
    <mergeCell ref="CC303:CF303"/>
    <mergeCell ref="CI303:CK303"/>
    <mergeCell ref="CL303:CR303"/>
    <mergeCell ref="BG300:BJ300"/>
    <mergeCell ref="BK300:BW300"/>
    <mergeCell ref="BX300:CB300"/>
    <mergeCell ref="CC300:CF300"/>
    <mergeCell ref="CI300:CK300"/>
    <mergeCell ref="CL300:CR300"/>
    <mergeCell ref="AO301:BA301"/>
    <mergeCell ref="BG301:BJ301"/>
    <mergeCell ref="BK301:BW301"/>
    <mergeCell ref="BX301:CB301"/>
    <mergeCell ref="CC301:CF301"/>
    <mergeCell ref="CI301:CK301"/>
    <mergeCell ref="CL301:CR301"/>
    <mergeCell ref="AO302:BA302"/>
    <mergeCell ref="BB302:BF302"/>
    <mergeCell ref="BG306:BJ306"/>
    <mergeCell ref="BK306:BW306"/>
    <mergeCell ref="BX306:CB306"/>
    <mergeCell ref="CC306:CF306"/>
    <mergeCell ref="CI306:CK306"/>
    <mergeCell ref="CL306:CR306"/>
    <mergeCell ref="AO307:BA307"/>
    <mergeCell ref="BG307:BJ307"/>
    <mergeCell ref="BK307:BW307"/>
    <mergeCell ref="BX307:CB307"/>
    <mergeCell ref="CC307:CF307"/>
    <mergeCell ref="CI307:CK307"/>
    <mergeCell ref="CL307:CR307"/>
    <mergeCell ref="BG304:BJ304"/>
    <mergeCell ref="BK304:BW304"/>
    <mergeCell ref="BX304:CB304"/>
    <mergeCell ref="CC304:CF304"/>
    <mergeCell ref="CI304:CK304"/>
    <mergeCell ref="CL304:CR304"/>
    <mergeCell ref="AO305:BA305"/>
    <mergeCell ref="BG305:BJ305"/>
    <mergeCell ref="BK305:BW305"/>
    <mergeCell ref="BX305:CB305"/>
    <mergeCell ref="CC305:CF305"/>
    <mergeCell ref="CI305:CK305"/>
    <mergeCell ref="CL305:CR305"/>
    <mergeCell ref="BG310:BJ310"/>
    <mergeCell ref="BK310:BW310"/>
    <mergeCell ref="BX310:CB310"/>
    <mergeCell ref="CC310:CF310"/>
    <mergeCell ref="CI310:CK310"/>
    <mergeCell ref="CL310:CR310"/>
    <mergeCell ref="AO311:BA311"/>
    <mergeCell ref="BG311:BJ311"/>
    <mergeCell ref="BK311:BW311"/>
    <mergeCell ref="BX311:CB311"/>
    <mergeCell ref="CC311:CF311"/>
    <mergeCell ref="CI311:CK311"/>
    <mergeCell ref="CL311:CR311"/>
    <mergeCell ref="BG308:BJ308"/>
    <mergeCell ref="BK308:BW308"/>
    <mergeCell ref="BX308:CB308"/>
    <mergeCell ref="CC308:CF308"/>
    <mergeCell ref="CI308:CK308"/>
    <mergeCell ref="CL308:CR308"/>
    <mergeCell ref="AO309:BA309"/>
    <mergeCell ref="BG309:BJ309"/>
    <mergeCell ref="BK309:BW309"/>
    <mergeCell ref="BX309:CB309"/>
    <mergeCell ref="CC309:CF309"/>
    <mergeCell ref="CI309:CK309"/>
    <mergeCell ref="CL309:CR309"/>
    <mergeCell ref="BG314:BJ314"/>
    <mergeCell ref="BK314:BW314"/>
    <mergeCell ref="BX314:CB314"/>
    <mergeCell ref="CC314:CF314"/>
    <mergeCell ref="CI314:CK314"/>
    <mergeCell ref="CL314:CR314"/>
    <mergeCell ref="AO315:BA315"/>
    <mergeCell ref="BG315:BJ315"/>
    <mergeCell ref="BK315:BW315"/>
    <mergeCell ref="BX315:CB315"/>
    <mergeCell ref="CC315:CF315"/>
    <mergeCell ref="CI315:CK315"/>
    <mergeCell ref="CL315:CR315"/>
    <mergeCell ref="BG312:BJ312"/>
    <mergeCell ref="BK312:BW312"/>
    <mergeCell ref="BX312:CB312"/>
    <mergeCell ref="CC312:CF312"/>
    <mergeCell ref="CI312:CK312"/>
    <mergeCell ref="CL312:CR312"/>
    <mergeCell ref="AO313:BA313"/>
    <mergeCell ref="BG313:BJ313"/>
    <mergeCell ref="BK313:BW313"/>
    <mergeCell ref="BX313:CB313"/>
    <mergeCell ref="CC313:CF313"/>
    <mergeCell ref="CI313:CK313"/>
    <mergeCell ref="CL313:CR313"/>
    <mergeCell ref="DC318:DD319"/>
    <mergeCell ref="AO319:BA319"/>
    <mergeCell ref="BG319:BJ319"/>
    <mergeCell ref="BK319:BW319"/>
    <mergeCell ref="BX319:CB319"/>
    <mergeCell ref="CC319:CF319"/>
    <mergeCell ref="CI319:CK319"/>
    <mergeCell ref="CL319:CR319"/>
    <mergeCell ref="CW319:CY319"/>
    <mergeCell ref="DC316:DD317"/>
    <mergeCell ref="AO317:BA317"/>
    <mergeCell ref="BG317:BJ317"/>
    <mergeCell ref="BK317:BW317"/>
    <mergeCell ref="BX317:CB317"/>
    <mergeCell ref="CC317:CF317"/>
    <mergeCell ref="CI317:CK317"/>
    <mergeCell ref="CL317:CR317"/>
    <mergeCell ref="CW317:CY317"/>
    <mergeCell ref="AO316:BA316"/>
    <mergeCell ref="BG316:BJ316"/>
    <mergeCell ref="BK316:BW316"/>
    <mergeCell ref="BX316:CB316"/>
    <mergeCell ref="CC316:CF316"/>
    <mergeCell ref="CI316:CK316"/>
    <mergeCell ref="CL316:CR316"/>
    <mergeCell ref="CW316:CY316"/>
    <mergeCell ref="BK321:BW321"/>
    <mergeCell ref="BX321:CB321"/>
    <mergeCell ref="CC321:CF321"/>
    <mergeCell ref="CI321:CK321"/>
    <mergeCell ref="CL321:CR321"/>
    <mergeCell ref="CW321:CY321"/>
    <mergeCell ref="AO320:BA320"/>
    <mergeCell ref="BG320:BJ320"/>
    <mergeCell ref="BK320:BW320"/>
    <mergeCell ref="BX320:CB320"/>
    <mergeCell ref="CC320:CF320"/>
    <mergeCell ref="CI320:CK320"/>
    <mergeCell ref="CL320:CR320"/>
    <mergeCell ref="CW320:CY320"/>
    <mergeCell ref="BG318:BJ318"/>
    <mergeCell ref="BK318:BW318"/>
    <mergeCell ref="BX318:CB318"/>
    <mergeCell ref="CC318:CF318"/>
    <mergeCell ref="CI318:CK318"/>
    <mergeCell ref="CL318:CR318"/>
    <mergeCell ref="CW318:CY318"/>
    <mergeCell ref="CL328:CR329"/>
    <mergeCell ref="CW328:CY329"/>
    <mergeCell ref="CW325:CY325"/>
    <mergeCell ref="J326:L327"/>
    <mergeCell ref="P326:R327"/>
    <mergeCell ref="BG326:BJ326"/>
    <mergeCell ref="BX326:CB326"/>
    <mergeCell ref="CC326:CF326"/>
    <mergeCell ref="CI326:CK326"/>
    <mergeCell ref="CL326:CR326"/>
    <mergeCell ref="CW326:CY326"/>
    <mergeCell ref="CW322:CY322"/>
    <mergeCell ref="DC322:DD323"/>
    <mergeCell ref="BG323:BJ323"/>
    <mergeCell ref="BX323:CB323"/>
    <mergeCell ref="CC323:CF323"/>
    <mergeCell ref="CI323:CK323"/>
    <mergeCell ref="CL323:CR323"/>
    <mergeCell ref="CW323:CY323"/>
    <mergeCell ref="J324:L325"/>
    <mergeCell ref="P324:R325"/>
    <mergeCell ref="BG324:BJ324"/>
    <mergeCell ref="BX324:CB324"/>
    <mergeCell ref="CC324:CF324"/>
    <mergeCell ref="CI324:CK324"/>
    <mergeCell ref="CL324:CR324"/>
    <mergeCell ref="CW324:CY324"/>
    <mergeCell ref="DC324:DD325"/>
    <mergeCell ref="S328:W328"/>
    <mergeCell ref="X328:AB328"/>
    <mergeCell ref="DC328:DD329"/>
    <mergeCell ref="BK322:BW322"/>
    <mergeCell ref="DH174:DQ176"/>
    <mergeCell ref="DC326:DD327"/>
    <mergeCell ref="BG327:BJ327"/>
    <mergeCell ref="BX327:CB327"/>
    <mergeCell ref="CC327:CF327"/>
    <mergeCell ref="CI327:CK327"/>
    <mergeCell ref="CL327:CR327"/>
    <mergeCell ref="CW327:CY327"/>
    <mergeCell ref="BG325:BJ325"/>
    <mergeCell ref="BX325:CB325"/>
    <mergeCell ref="CC325:CF325"/>
    <mergeCell ref="CI325:CK325"/>
    <mergeCell ref="CL325:CR325"/>
    <mergeCell ref="J322:L323"/>
    <mergeCell ref="P322:R323"/>
    <mergeCell ref="BG322:BJ322"/>
    <mergeCell ref="BX322:CB322"/>
    <mergeCell ref="CC322:CF322"/>
    <mergeCell ref="CI322:CK322"/>
    <mergeCell ref="CL322:CR322"/>
    <mergeCell ref="DC320:DD321"/>
    <mergeCell ref="BM206:CH207"/>
    <mergeCell ref="CO206:DR207"/>
    <mergeCell ref="C208:AJ208"/>
    <mergeCell ref="DM208:DR208"/>
    <mergeCell ref="C209:H211"/>
    <mergeCell ref="I209:L210"/>
    <mergeCell ref="M209:S210"/>
    <mergeCell ref="T209:Y210"/>
    <mergeCell ref="Z209:AF209"/>
    <mergeCell ref="AK209:AQ210"/>
    <mergeCell ref="BC209:BX211"/>
    <mergeCell ref="CC209:CF209"/>
    <mergeCell ref="CG209:DG211"/>
    <mergeCell ref="DM209:DR210"/>
    <mergeCell ref="BY210:CB210"/>
    <mergeCell ref="CC210:CF210"/>
    <mergeCell ref="DH210:DL210"/>
    <mergeCell ref="I211:L211"/>
    <mergeCell ref="T211:Y211"/>
    <mergeCell ref="AK211:AQ211"/>
    <mergeCell ref="BY211:CB211"/>
    <mergeCell ref="CC211:CF211"/>
    <mergeCell ref="DH211:DL211"/>
    <mergeCell ref="DM211:DR211"/>
    <mergeCell ref="C212:D223"/>
    <mergeCell ref="E212:H212"/>
    <mergeCell ref="I212:L212"/>
    <mergeCell ref="M212:S212"/>
    <mergeCell ref="I213:L213"/>
    <mergeCell ref="M213:S213"/>
    <mergeCell ref="H214:T214"/>
    <mergeCell ref="E215:H217"/>
    <mergeCell ref="I216:L216"/>
    <mergeCell ref="M216:S216"/>
    <mergeCell ref="I217:S217"/>
    <mergeCell ref="E218:H218"/>
    <mergeCell ref="I219:L219"/>
    <mergeCell ref="M219:S219"/>
    <mergeCell ref="H220:T220"/>
    <mergeCell ref="E221:H221"/>
    <mergeCell ref="E222:H222"/>
    <mergeCell ref="I222:L222"/>
    <mergeCell ref="I221:L221"/>
    <mergeCell ref="E237:H237"/>
    <mergeCell ref="Z229:AF229"/>
    <mergeCell ref="I238:S238"/>
    <mergeCell ref="AG232:AJ232"/>
    <mergeCell ref="AG233:AJ233"/>
    <mergeCell ref="I227:L227"/>
    <mergeCell ref="M227:S227"/>
    <mergeCell ref="T227:Y227"/>
    <mergeCell ref="Z227:AF227"/>
    <mergeCell ref="AK227:AQ227"/>
    <mergeCell ref="BY209:CB209"/>
    <mergeCell ref="M221:S221"/>
    <mergeCell ref="T221:Y221"/>
    <mergeCell ref="Z221:AF221"/>
    <mergeCell ref="AK221:AQ221"/>
    <mergeCell ref="AR221:AX221"/>
    <mergeCell ref="BC221:BX221"/>
    <mergeCell ref="BY221:CB221"/>
    <mergeCell ref="Z219:AF219"/>
    <mergeCell ref="AK219:AQ219"/>
    <mergeCell ref="AR219:AX219"/>
    <mergeCell ref="BC219:BX219"/>
    <mergeCell ref="BY219:CB219"/>
    <mergeCell ref="Z216:AF216"/>
    <mergeCell ref="AK216:AQ216"/>
    <mergeCell ref="AR216:AX216"/>
    <mergeCell ref="I236:L236"/>
    <mergeCell ref="M236:S236"/>
    <mergeCell ref="T236:Y236"/>
    <mergeCell ref="Z236:AF236"/>
    <mergeCell ref="AK236:AQ236"/>
    <mergeCell ref="AR236:AX236"/>
    <mergeCell ref="BY222:CB222"/>
    <mergeCell ref="CC222:CF222"/>
    <mergeCell ref="CG222:DG222"/>
    <mergeCell ref="E284:I286"/>
    <mergeCell ref="J284:O286"/>
    <mergeCell ref="P284:R287"/>
    <mergeCell ref="S284:W286"/>
    <mergeCell ref="AC284:AE287"/>
    <mergeCell ref="AF284:AJ286"/>
    <mergeCell ref="C281:I281"/>
    <mergeCell ref="J281:O282"/>
    <mergeCell ref="CC231:CF231"/>
    <mergeCell ref="AY233:BB233"/>
    <mergeCell ref="CC224:CF224"/>
    <mergeCell ref="CG224:DG224"/>
    <mergeCell ref="AR227:AX227"/>
    <mergeCell ref="AY230:BB230"/>
    <mergeCell ref="C224:D238"/>
    <mergeCell ref="E224:H224"/>
    <mergeCell ref="I225:L225"/>
    <mergeCell ref="T225:Y225"/>
    <mergeCell ref="Z225:AF225"/>
    <mergeCell ref="AK225:AQ225"/>
    <mergeCell ref="H226:T226"/>
    <mergeCell ref="E227:H227"/>
    <mergeCell ref="H229:T229"/>
    <mergeCell ref="E230:H230"/>
    <mergeCell ref="E231:H231"/>
    <mergeCell ref="H232:T232"/>
    <mergeCell ref="E233:H233"/>
    <mergeCell ref="H235:T235"/>
    <mergeCell ref="E236:H236"/>
    <mergeCell ref="DH222:DL222"/>
    <mergeCell ref="DM222:DP222"/>
    <mergeCell ref="X286:AB286"/>
    <mergeCell ref="BX286:CB286"/>
    <mergeCell ref="CC286:CC287"/>
    <mergeCell ref="DM238:DP238"/>
    <mergeCell ref="DD275:DM276"/>
    <mergeCell ref="T237:Y237"/>
    <mergeCell ref="Z237:AF237"/>
    <mergeCell ref="AK237:AQ237"/>
    <mergeCell ref="AR237:AX237"/>
    <mergeCell ref="BC237:BX237"/>
    <mergeCell ref="BY237:CB237"/>
    <mergeCell ref="CC284:CH285"/>
    <mergeCell ref="CW284:DB286"/>
    <mergeCell ref="X285:AB285"/>
    <mergeCell ref="AR229:AX229"/>
    <mergeCell ref="Z238:AF238"/>
    <mergeCell ref="AR238:AX238"/>
    <mergeCell ref="BG278:BY280"/>
    <mergeCell ref="DH281:DM283"/>
    <mergeCell ref="CL287:CR287"/>
    <mergeCell ref="CW287:DB287"/>
    <mergeCell ref="BG284:BJ287"/>
    <mergeCell ref="P281:AJ281"/>
    <mergeCell ref="AK281:CH282"/>
    <mergeCell ref="CC237:CF237"/>
    <mergeCell ref="CG237:DG237"/>
    <mergeCell ref="CC227:CF227"/>
    <mergeCell ref="AR225:AX225"/>
    <mergeCell ref="BC225:BX225"/>
    <mergeCell ref="BY225:CB225"/>
    <mergeCell ref="C288:D293"/>
    <mergeCell ref="E288:I288"/>
    <mergeCell ref="AK288:AN288"/>
    <mergeCell ref="BB288:BF288"/>
    <mergeCell ref="AK289:AN289"/>
    <mergeCell ref="BB289:BF289"/>
    <mergeCell ref="E290:I290"/>
    <mergeCell ref="AK290:AN290"/>
    <mergeCell ref="BB290:BF290"/>
    <mergeCell ref="C282:I282"/>
    <mergeCell ref="P282:AB283"/>
    <mergeCell ref="AC282:AJ283"/>
    <mergeCell ref="AK283:BA284"/>
    <mergeCell ref="BK283:BV284"/>
    <mergeCell ref="CI283:CK287"/>
    <mergeCell ref="CL283:CV284"/>
    <mergeCell ref="CL299:CR299"/>
    <mergeCell ref="AO298:BA298"/>
    <mergeCell ref="BG298:BJ298"/>
    <mergeCell ref="BK298:BW298"/>
    <mergeCell ref="BX298:CB298"/>
    <mergeCell ref="CC298:CF298"/>
    <mergeCell ref="AK298:AN298"/>
    <mergeCell ref="AK299:AN299"/>
    <mergeCell ref="BG296:BJ296"/>
    <mergeCell ref="BK296:BW296"/>
    <mergeCell ref="BX296:CB296"/>
    <mergeCell ref="CC296:CF296"/>
    <mergeCell ref="CI296:CK296"/>
    <mergeCell ref="CL296:CR296"/>
    <mergeCell ref="AO297:BA297"/>
    <mergeCell ref="BG297:BJ297"/>
    <mergeCell ref="CW299:CZ299"/>
    <mergeCell ref="BB298:BF298"/>
    <mergeCell ref="E291:I291"/>
    <mergeCell ref="AK291:AN291"/>
    <mergeCell ref="BB291:BF291"/>
    <mergeCell ref="E292:I293"/>
    <mergeCell ref="J292:M293"/>
    <mergeCell ref="P292:R293"/>
    <mergeCell ref="AK292:AN292"/>
    <mergeCell ref="BB284:BF287"/>
    <mergeCell ref="J288:M289"/>
    <mergeCell ref="P288:R289"/>
    <mergeCell ref="AO288:BA288"/>
    <mergeCell ref="E300:I301"/>
    <mergeCell ref="J300:M301"/>
    <mergeCell ref="AK300:AN300"/>
    <mergeCell ref="AO300:BA300"/>
    <mergeCell ref="BB300:BF300"/>
    <mergeCell ref="AK301:AN301"/>
    <mergeCell ref="BB301:BF301"/>
    <mergeCell ref="E297:I297"/>
    <mergeCell ref="AK297:AN297"/>
    <mergeCell ref="BB297:BF297"/>
    <mergeCell ref="E298:I299"/>
    <mergeCell ref="J298:M299"/>
    <mergeCell ref="P298:R299"/>
    <mergeCell ref="J287:O287"/>
    <mergeCell ref="S287:W287"/>
    <mergeCell ref="X287:AB287"/>
    <mergeCell ref="AF287:AJ287"/>
    <mergeCell ref="BB299:BF299"/>
    <mergeCell ref="AC298:AE299"/>
    <mergeCell ref="E296:I296"/>
    <mergeCell ref="J296:M297"/>
    <mergeCell ref="P296:R297"/>
    <mergeCell ref="AK296:AN296"/>
    <mergeCell ref="AO296:BA296"/>
    <mergeCell ref="BB296:BF296"/>
    <mergeCell ref="E308:I309"/>
    <mergeCell ref="J308:M309"/>
    <mergeCell ref="AK308:AN308"/>
    <mergeCell ref="AO308:BA308"/>
    <mergeCell ref="BB308:BF308"/>
    <mergeCell ref="AK309:AN309"/>
    <mergeCell ref="BB309:BF309"/>
    <mergeCell ref="E310:I311"/>
    <mergeCell ref="J310:M311"/>
    <mergeCell ref="E304:I305"/>
    <mergeCell ref="J304:M305"/>
    <mergeCell ref="AK304:AN304"/>
    <mergeCell ref="AO304:BA304"/>
    <mergeCell ref="BB304:BF304"/>
    <mergeCell ref="AK305:AN305"/>
    <mergeCell ref="BB305:BF305"/>
    <mergeCell ref="E306:I307"/>
    <mergeCell ref="J306:M307"/>
    <mergeCell ref="AK306:AN306"/>
    <mergeCell ref="AO306:BA306"/>
    <mergeCell ref="BB306:BF306"/>
    <mergeCell ref="AK307:AN307"/>
    <mergeCell ref="BB307:BF307"/>
    <mergeCell ref="E302:I303"/>
    <mergeCell ref="J302:M303"/>
    <mergeCell ref="AK302:AN302"/>
    <mergeCell ref="AK303:AN303"/>
    <mergeCell ref="BB303:BF303"/>
    <mergeCell ref="E316:I316"/>
    <mergeCell ref="J316:L317"/>
    <mergeCell ref="P316:R317"/>
    <mergeCell ref="AK316:AN316"/>
    <mergeCell ref="BB316:BF316"/>
    <mergeCell ref="E317:I317"/>
    <mergeCell ref="AK317:AN317"/>
    <mergeCell ref="BB317:BF317"/>
    <mergeCell ref="E312:I313"/>
    <mergeCell ref="J312:M313"/>
    <mergeCell ref="AK312:AN312"/>
    <mergeCell ref="AO312:BA312"/>
    <mergeCell ref="BB312:BF312"/>
    <mergeCell ref="AK313:AN313"/>
    <mergeCell ref="BB313:BF313"/>
    <mergeCell ref="E314:I314"/>
    <mergeCell ref="J314:M315"/>
    <mergeCell ref="AK314:AN314"/>
    <mergeCell ref="AO314:BA314"/>
    <mergeCell ref="BB314:BF314"/>
    <mergeCell ref="E315:I315"/>
    <mergeCell ref="AK315:AN315"/>
    <mergeCell ref="BB315:BF315"/>
    <mergeCell ref="C320:D320"/>
    <mergeCell ref="E320:I320"/>
    <mergeCell ref="J320:L321"/>
    <mergeCell ref="P320:R321"/>
    <mergeCell ref="AK320:AN320"/>
    <mergeCell ref="BB320:BF320"/>
    <mergeCell ref="C321:D321"/>
    <mergeCell ref="E321:I321"/>
    <mergeCell ref="AK321:AN321"/>
    <mergeCell ref="BB321:BF321"/>
    <mergeCell ref="C318:D318"/>
    <mergeCell ref="E318:I318"/>
    <mergeCell ref="J318:L319"/>
    <mergeCell ref="P318:R319"/>
    <mergeCell ref="AK318:AN318"/>
    <mergeCell ref="AO318:BA318"/>
    <mergeCell ref="BB318:BF318"/>
    <mergeCell ref="C319:D319"/>
    <mergeCell ref="E319:I319"/>
    <mergeCell ref="AK319:AN319"/>
    <mergeCell ref="BB319:BF319"/>
    <mergeCell ref="AO321:BA321"/>
    <mergeCell ref="C294:D315"/>
    <mergeCell ref="E294:I295"/>
    <mergeCell ref="J294:M295"/>
    <mergeCell ref="AK294:AN294"/>
    <mergeCell ref="AO294:BA294"/>
    <mergeCell ref="BB294:BF294"/>
    <mergeCell ref="AK295:AN295"/>
    <mergeCell ref="E326:I326"/>
    <mergeCell ref="AK326:AN326"/>
    <mergeCell ref="BB326:BF326"/>
    <mergeCell ref="E327:I327"/>
    <mergeCell ref="AK327:AN327"/>
    <mergeCell ref="BB327:BF327"/>
    <mergeCell ref="E328:I329"/>
    <mergeCell ref="C322:D322"/>
    <mergeCell ref="E322:I322"/>
    <mergeCell ref="AK322:AN322"/>
    <mergeCell ref="BB322:BF322"/>
    <mergeCell ref="C323:D323"/>
    <mergeCell ref="E323:I323"/>
    <mergeCell ref="AK323:AN323"/>
    <mergeCell ref="BB323:BF323"/>
    <mergeCell ref="C324:D324"/>
    <mergeCell ref="E324:I325"/>
    <mergeCell ref="AK324:AN324"/>
    <mergeCell ref="BB324:BF324"/>
    <mergeCell ref="C325:D325"/>
    <mergeCell ref="AK325:AN325"/>
    <mergeCell ref="BB325:BF325"/>
    <mergeCell ref="J328:L329"/>
    <mergeCell ref="S324:W324"/>
    <mergeCell ref="X324:AB324"/>
    <mergeCell ref="AO322:BA322"/>
    <mergeCell ref="AO323:BA323"/>
    <mergeCell ref="AO324:BA324"/>
    <mergeCell ref="AO325:BA325"/>
    <mergeCell ref="AO326:BA326"/>
    <mergeCell ref="AO327:BA327"/>
    <mergeCell ref="CC3:CF3"/>
    <mergeCell ref="BZ4:CB4"/>
    <mergeCell ref="CC4:CF4"/>
    <mergeCell ref="BZ1:CF2"/>
    <mergeCell ref="CC32:CD33"/>
    <mergeCell ref="K24:AO27"/>
    <mergeCell ref="AP24:AV24"/>
    <mergeCell ref="CK12:CL13"/>
    <mergeCell ref="CM12:DK13"/>
    <mergeCell ref="DH8:DQ8"/>
    <mergeCell ref="AP18:AT19"/>
    <mergeCell ref="AP20:AT21"/>
    <mergeCell ref="AU18:BB19"/>
    <mergeCell ref="AU20:BB21"/>
    <mergeCell ref="AP15:BB17"/>
    <mergeCell ref="AP13:BB14"/>
    <mergeCell ref="CI17:CK17"/>
    <mergeCell ref="CI18:CK18"/>
    <mergeCell ref="BC17:BJ17"/>
    <mergeCell ref="BC18:BJ18"/>
    <mergeCell ref="BX17:CH17"/>
    <mergeCell ref="BU17:BW17"/>
    <mergeCell ref="BK17:BT17"/>
    <mergeCell ref="BK18:BW18"/>
    <mergeCell ref="BX18:CH18"/>
    <mergeCell ref="AD30:AD31"/>
    <mergeCell ref="CE32:CE33"/>
    <mergeCell ref="CH32:CH33"/>
    <mergeCell ref="BC12:BJ13"/>
    <mergeCell ref="C11:K12"/>
    <mergeCell ref="DI16:DI17"/>
    <mergeCell ref="BG158:BJ158"/>
    <mergeCell ref="BG157:BJ157"/>
    <mergeCell ref="BG148:BJ148"/>
    <mergeCell ref="BG147:BJ147"/>
    <mergeCell ref="BK119:BW119"/>
    <mergeCell ref="BK120:BW120"/>
    <mergeCell ref="BK121:BW121"/>
    <mergeCell ref="BK122:BW122"/>
    <mergeCell ref="BK123:BW123"/>
    <mergeCell ref="BK124:BW124"/>
    <mergeCell ref="BK125:BW125"/>
    <mergeCell ref="BK126:BW126"/>
    <mergeCell ref="BK127:BW127"/>
    <mergeCell ref="BK128:BW128"/>
    <mergeCell ref="BK129:BW129"/>
    <mergeCell ref="CW157:CY157"/>
    <mergeCell ref="CW158:CY158"/>
    <mergeCell ref="DC147:DD148"/>
    <mergeCell ref="DC149:DD150"/>
    <mergeCell ref="DC151:DD152"/>
    <mergeCell ref="DC153:DD154"/>
    <mergeCell ref="DC155:DD156"/>
    <mergeCell ref="DC157:DD158"/>
    <mergeCell ref="CI158:CK158"/>
    <mergeCell ref="CL120:CR120"/>
    <mergeCell ref="CL119:CR119"/>
    <mergeCell ref="CL121:CR121"/>
    <mergeCell ref="BZ3:CB3"/>
    <mergeCell ref="BX152:CB152"/>
    <mergeCell ref="BK130:BW130"/>
    <mergeCell ref="BX122:CB122"/>
    <mergeCell ref="BX121:CB121"/>
    <mergeCell ref="BX123:CB123"/>
    <mergeCell ref="BK131:BW131"/>
    <mergeCell ref="BK132:BW132"/>
    <mergeCell ref="BK133:BW133"/>
    <mergeCell ref="BK134:BW134"/>
    <mergeCell ref="BG143:BJ143"/>
    <mergeCell ref="BG144:BJ144"/>
    <mergeCell ref="BG149:BJ149"/>
    <mergeCell ref="BX133:CB133"/>
    <mergeCell ref="BX134:CB134"/>
    <mergeCell ref="BX120:CB120"/>
    <mergeCell ref="BX136:CB136"/>
    <mergeCell ref="CA32:CB33"/>
    <mergeCell ref="BG127:BJ127"/>
    <mergeCell ref="BG128:BJ128"/>
    <mergeCell ref="BG129:BJ129"/>
    <mergeCell ref="BG130:BJ130"/>
    <mergeCell ref="BG131:BJ131"/>
    <mergeCell ref="BG132:BJ132"/>
    <mergeCell ref="BG133:BJ133"/>
    <mergeCell ref="BX135:CB135"/>
    <mergeCell ref="BG152:BJ152"/>
    <mergeCell ref="BC40:BX42"/>
    <mergeCell ref="BY40:CB40"/>
    <mergeCell ref="BG115:BJ118"/>
    <mergeCell ref="BK323:BW323"/>
    <mergeCell ref="BK324:BW324"/>
    <mergeCell ref="BK325:BW325"/>
    <mergeCell ref="BK326:BW326"/>
    <mergeCell ref="BK327:BW327"/>
    <mergeCell ref="AO154:BA154"/>
    <mergeCell ref="AO155:BA155"/>
    <mergeCell ref="AO156:BA156"/>
    <mergeCell ref="AO157:BA157"/>
    <mergeCell ref="AO158:BA158"/>
    <mergeCell ref="BK153:BW153"/>
    <mergeCell ref="BK154:BW154"/>
    <mergeCell ref="BK155:BW155"/>
    <mergeCell ref="BK156:BW156"/>
    <mergeCell ref="BK157:BW157"/>
    <mergeCell ref="BK158:BW158"/>
    <mergeCell ref="AA1:BS2"/>
    <mergeCell ref="BJ3:BS3"/>
    <mergeCell ref="BJ4:BS4"/>
    <mergeCell ref="V28:AC31"/>
    <mergeCell ref="AK310:AN310"/>
    <mergeCell ref="AO310:BA310"/>
    <mergeCell ref="BB310:BF310"/>
    <mergeCell ref="AK311:AN311"/>
    <mergeCell ref="BB311:BF311"/>
    <mergeCell ref="AK293:AN293"/>
    <mergeCell ref="BB293:BF293"/>
    <mergeCell ref="Z222:AF222"/>
    <mergeCell ref="AK222:AQ222"/>
    <mergeCell ref="AR222:AX222"/>
    <mergeCell ref="BC222:BX222"/>
    <mergeCell ref="BG321:BJ321"/>
  </mergeCells>
  <phoneticPr fontId="2"/>
  <dataValidations count="43">
    <dataValidation type="list" allowBlank="1" showInputMessage="1" showErrorMessage="1" sqref="DJ16:DK17 CI32:CJ33 BS28:BU31 DJ185:DK186 CI201:CJ202 BS197:BU200">
      <formula1>"1,2,3,4,5,6,7,8,9,10,11,12,13,14,15,16,17,18,19,20,21,22,23,24,25,26,27,28,29,30,31"</formula1>
    </dataValidation>
    <dataValidation type="list" allowBlank="1" showInputMessage="1" showErrorMessage="1" sqref="DG16:DH17 BO28:BQ31 CF32:CG33 DG185:DH186 BO197:BQ200 CF201:CG202">
      <formula1>"1,2,3,4,5,6,7,8,9,10,11,12"</formula1>
    </dataValidation>
    <dataValidation type="list" allowBlank="1" showInputMessage="1" showErrorMessage="1" sqref="BK28:BM29 BK197:BM198">
      <formula1>"28,29,30,31,32,33,34,35,36,37,38"</formula1>
    </dataValidation>
    <dataValidation type="whole" allowBlank="1" showInputMessage="1" showErrorMessage="1" sqref="DO27:DP30 DO196:DP199">
      <formula1>0</formula1>
      <formula2>99</formula2>
    </dataValidation>
    <dataValidation type="list" allowBlank="1" showInputMessage="1" showErrorMessage="1" sqref="CW201:DR202">
      <formula1>"1.鉄骨鉄筋ｺﾝｸﾘｰﾄ造,2.鉄筋ｺﾝｸﾘｰﾄ造,3.鉄骨造,4.ｺﾝｸﾘｰﾄﾌﾞﾛｯｸ造,5.木造,6.その他"</formula1>
    </dataValidation>
    <dataValidation type="list" allowBlank="1" showInputMessage="1" showErrorMessage="1" sqref="CW203:DR205">
      <formula1>"1.居住専用,2.居住産業併用,3.事務所,4.店舗,5.工場、作業所,6.倉庫,7.学校,8.病院診療所,9.その他"</formula1>
    </dataValidation>
    <dataValidation type="whole" allowBlank="1" showInputMessage="1" showErrorMessage="1" sqref="CC119:CF158 CC288:CF327">
      <formula1>1</formula1>
      <formula2>999</formula2>
    </dataValidation>
    <dataValidation type="list" allowBlank="1" showInputMessage="1" showErrorMessage="1" sqref="DD16:DE17 BK30:BM31 CC32:CD33 DD185:DE186 BK199:BM200 CC201:CD202">
      <formula1>"30,31,32,33,34,35,36,37,38"</formula1>
    </dataValidation>
    <dataValidation type="list" allowBlank="1" showInputMessage="1" showErrorMessage="1" sqref="BB119:BF158 BB288:BF327">
      <formula1>"民間,公共"</formula1>
    </dataValidation>
    <dataValidation type="list" allowBlank="1" showInputMessage="1" showErrorMessage="1" sqref="BG119:BJ158 BG288:BJ327">
      <formula1>"A指定処分,B指定処分,自由処分"</formula1>
    </dataValidation>
    <dataValidation type="list" allowBlank="1" showInputMessage="1" showErrorMessage="1" sqref="T52:Y53 T221:Y222">
      <formula1>"1.表層,2.基層,3.上層路盤,4.歩道,5.その他（駐車場舗装、敷地内舗装等）"</formula1>
    </dataValidation>
    <dataValidation type="list" allowBlank="1" showInputMessage="1" showErrorMessage="1" sqref="T61:Y62 T230:Y231">
      <formula1>"1.水道（配水）用,2.下水道用,3.ｹｰﾌﾞﾙ用,4.農業用,5.設備用,6.その他"</formula1>
    </dataValidation>
    <dataValidation type="list" allowBlank="1" showInputMessage="1" showErrorMessage="1" sqref="T64:Y65 T233:Y234">
      <formula1>"1.壁,2.天井,3.その他"</formula1>
    </dataValidation>
    <dataValidation type="list" allowBlank="1" showInputMessage="1" showErrorMessage="1" sqref="BK17:BT17 BK186:BT186">
      <formula1>建設業許可</formula1>
    </dataValidation>
    <dataValidation type="list" allowBlank="1" showInputMessage="1" showErrorMessage="1" sqref="BU17:BW17">
      <formula1>特定</formula1>
    </dataValidation>
    <dataValidation type="list" allowBlank="1" showInputMessage="1" showErrorMessage="1" sqref="BK18:BW18">
      <formula1>解体業許可</formula1>
    </dataValidation>
    <dataValidation type="list" allowBlank="1" showInputMessage="1" showErrorMessage="1" sqref="CL17:CU18">
      <formula1>請負会社</formula1>
    </dataValidation>
    <dataValidation type="list" allowBlank="1" showInputMessage="1" showErrorMessage="1" sqref="CW32:DR33">
      <formula1>構造</formula1>
    </dataValidation>
    <dataValidation type="list" allowBlank="1" showInputMessage="1" showErrorMessage="1" sqref="CW34:DR36">
      <formula1>使途</formula1>
    </dataValidation>
    <dataValidation type="list" allowBlank="1" showInputMessage="1" showErrorMessage="1" sqref="I43:L44 I212:L213">
      <formula1>"1.生ｺﾝ(新),2.再ｺ(H),3.再ｺ(M),4.再ｺ(L),5.再ｺ(他),6.無筋(新),7.無筋(ﾘ),8.再無(骨),9.再無(他),10.他"</formula1>
    </dataValidation>
    <dataValidation type="list" allowBlank="1" showInputMessage="1" showErrorMessage="1" sqref="I46:L47 I215:L216">
      <formula1>"1.有筋(新),2.有筋(ﾘ),3.再有(骨),4.再有(他),5.他"</formula1>
    </dataValidation>
    <dataValidation type="list" allowBlank="1" showInputMessage="1" showErrorMessage="1" sqref="I49:L50 I218:L219">
      <formula1>"1.木材,2.ﾎﾞｰﾄﾞ"</formula1>
    </dataValidation>
    <dataValidation type="list" allowBlank="1" showInputMessage="1" showErrorMessage="1" sqref="I55:L56 I224:L225">
      <formula1>"1.一種,2.二種,3.三種,4.四種,5.泥土,6.浚渫土,7.改良土,8.汚泥処,9.再砂,10.採取土"</formula1>
    </dataValidation>
    <dataValidation type="list" allowBlank="1" showInputMessage="1" showErrorMessage="1" sqref="I58:L59 I227:L228">
      <formula1>"1.クラ,2.粒調,3.鉱さい,4.単粒,5.ぐり,6.他"</formula1>
    </dataValidation>
    <dataValidation type="list" allowBlank="1" showInputMessage="1" showErrorMessage="1" sqref="I61:L62 I230:L231">
      <formula1>"1.硬質,2.他"</formula1>
    </dataValidation>
    <dataValidation type="list" allowBlank="1" showInputMessage="1" showErrorMessage="1" sqref="I64:L65 I233:L234">
      <formula1>"1.石膏,2.ｼｰｼﾞﾝｸﾞ,3.強化,4.化粧,5.ラス,6.他"</formula1>
    </dataValidation>
    <dataValidation type="list" allowBlank="1" showInputMessage="1" showErrorMessage="1" sqref="AK43:AQ44 AK212:AQ213">
      <formula1>"1.再ｺ(H),2.再ｺ(M),3.再ｺ(L),4.再ｺ(他),5.無筋(ﾘ),6.再無(骨),7.再無(他),8.他"</formula1>
    </dataValidation>
    <dataValidation type="list" allowBlank="1" showInputMessage="1" showErrorMessage="1" sqref="AK46:AQ47 AK215:AQ216">
      <formula1>"1.有筋(ﾘ),2.再有(骨),3.再有(他),4.他"</formula1>
    </dataValidation>
    <dataValidation type="list" allowBlank="1" showInputMessage="1" showErrorMessage="1" sqref="AK49:AQ50 AK218:AQ219">
      <formula1>"1.再木材,2.再ﾎﾞｰﾄﾞ"</formula1>
    </dataValidation>
    <dataValidation type="list" allowBlank="1" showInputMessage="1" showErrorMessage="1" sqref="AK55:AQ56 AK224:AQ225">
      <formula1>"1.一種,2.二種,3.三種,4.四種,5.泥土,6.浚渫土,7.改良土,8.汚泥処,9.再砂"</formula1>
    </dataValidation>
    <dataValidation type="list" allowBlank="1" showInputMessage="1" showErrorMessage="1" sqref="AK58:AQ59 AK227:AQ228">
      <formula1>"1.再クラ,2.再粒調,3.再鉱さい,4.他"</formula1>
    </dataValidation>
    <dataValidation type="list" allowBlank="1" showInputMessage="1" showErrorMessage="1" sqref="AK61:AQ62 AK230:AQ231">
      <formula1>"1.再硬質,2.他"</formula1>
    </dataValidation>
    <dataValidation type="list" allowBlank="1" showInputMessage="1" showErrorMessage="1" sqref="BY43:CB44 BY46:CB47 BY49:CB50 BY52:CB53 BY55:CB56 BY58:CB59 BY61:CB62 BY64:CB65 BY67:CB68 BY212:CB213 BY215:CB216 BY218:CB219 BY221:CB222 BY224:CB225 BY227:CB228 BY230:CB231 BY233:CB234 BY236:CB237">
      <formula1>"1.現場内,2.他工(陸),3.他工(海),4.再資源,5.スト,6.他"</formula1>
    </dataValidation>
    <dataValidation type="list" allowBlank="1" showInputMessage="1" showErrorMessage="1" sqref="CC43:CF44 CC46:CF47 CC49:CF50 CC52:CF53 CC55:CF56 CC58:CF59 CC61:CF62 CC64:CF65 CC67:CF68 CC212:CF213 CC215:CF216 CC218:CF219 CC221:CF222 CC224:CF225 CC227:CF228 CC230:CF231 CC233:CF234 CC236:CF237">
      <formula1>"1.指示あり,2.指示なし"</formula1>
    </dataValidation>
    <dataValidation type="list" allowBlank="1" showInputMessage="1" showErrorMessage="1" sqref="CI119:CK146 CI288:CK315">
      <formula1>"1.売却,2.他工事,3.広認定,4.中合材,5.中合外,6.ｻｰﾏﾙ,7.焼却,8.海面処分,9.内陸処分"</formula1>
    </dataValidation>
    <dataValidation type="list" allowBlank="1" showInputMessage="1" showErrorMessage="1" sqref="CI147:CK158 CI316:CK327">
      <formula1>"1.売却,2.他工(陸),3.他工(海),4.改ﾌﾟﾗ,5.仮置(有),6.仮置(無),7.採取跡地,8.最終覆土,9.最終覆外,10.土捨場"</formula1>
    </dataValidation>
    <dataValidation type="custom" allowBlank="1" showInputMessage="1" showErrorMessage="1" error="半角で入力してください" sqref="AU20:BB21 DH43:DL69 BX119:CB158 BX288:CB327 DH212:DL238">
      <formula1>AU20=ASC(AU20)</formula1>
    </dataValidation>
    <dataValidation type="list" allowBlank="1" showInputMessage="1" showErrorMessage="1" sqref="T55:Y56 T224:Y225">
      <formula1>"1.道路路体,2.路床,3.河川築堤,4.構造物等の裏込材、埋戻し用,5.宅地造成用,6.水面埋立用,7.ほ場整備（農地整備）,8.その他"</formula1>
    </dataValidation>
    <dataValidation type="list" allowBlank="1" showInputMessage="1" showErrorMessage="1" sqref="T58:Y59 T227:Y228">
      <formula1>"1.舗装の下層路盤材,2.舗装の上層路盤材,3.構造物の裏込材、基礎材,4.その他"</formula1>
    </dataValidation>
    <dataValidation type="list" allowBlank="1" showInputMessage="1" showErrorMessage="1" sqref="P147:R158 P119:R124 P127:R130 P316:R327 P288:R293 P296:R299">
      <formula1>"1.路盤材,2.裏込材,3.埋戻し材,4.その他"</formula1>
    </dataValidation>
    <dataValidation type="list" allowBlank="1" showInputMessage="1" showErrorMessage="1" sqref="AC129:AE130 AC298:AE299">
      <formula1>"1.焼却,2.脱水,3.天日乾燥,4.その他"</formula1>
    </dataValidation>
    <dataValidation type="list" allowBlank="1" showInputMessage="1" showErrorMessage="1" sqref="I52:L53 I221:L222">
      <formula1>"1.粗粒,2.密粒,3.細粒,4.開粒,5.改質,6.モル,7.安定,8.他"</formula1>
    </dataValidation>
    <dataValidation type="list" allowBlank="1" showInputMessage="1" showErrorMessage="1" sqref="AK52:AQ53 AK221:AQ222">
      <formula1>"1.再粗粒,2.再密粒,3.再細粒,4.再開粒,5.再改質,6.再モル,7.再安定,8.他"</formula1>
    </dataValidation>
  </dataValidations>
  <hyperlinks>
    <hyperlink ref="CM12" r:id="rId1"/>
    <hyperlink ref="CM181" r:id="rId2"/>
  </hyperlinks>
  <printOptions horizontalCentered="1" verticalCentered="1"/>
  <pageMargins left="0.78740157480314965" right="0.59055118110236227" top="0.19685039370078741" bottom="0.19685039370078741" header="0.39370078740157483" footer="0.27559055118110237"/>
  <pageSetup paperSize="8" scale="93" orientation="landscape" r:id="rId3"/>
  <headerFooter alignWithMargins="0">
    <oddHeader>&amp;R&amp;P/&amp;N</oddHeader>
  </headerFooter>
  <rowBreaks count="3" manualBreakCount="3">
    <brk id="102" max="16383" man="1"/>
    <brk id="173" max="121" man="1"/>
    <brk id="271" max="121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6" name="Drop Down 3">
              <controlPr defaultSize="0" autoLine="0" autoPict="0">
                <anchor moveWithCells="1">
                  <from>
                    <xdr:col>12</xdr:col>
                    <xdr:colOff>0</xdr:colOff>
                    <xdr:row>12</xdr:row>
                    <xdr:rowOff>0</xdr:rowOff>
                  </from>
                  <to>
                    <xdr:col>25</xdr:col>
                    <xdr:colOff>104775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Drop Down 4">
              <controlPr defaultSize="0" autoLine="0" autoPict="0">
                <anchor moveWithCells="1">
                  <from>
                    <xdr:col>12</xdr:col>
                    <xdr:colOff>0</xdr:colOff>
                    <xdr:row>15</xdr:row>
                    <xdr:rowOff>0</xdr:rowOff>
                  </from>
                  <to>
                    <xdr:col>29</xdr:col>
                    <xdr:colOff>104775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Drop Down 5">
              <controlPr defaultSize="0" autoLine="0" autoPict="0">
                <anchor moveWithCells="1">
                  <from>
                    <xdr:col>12</xdr:col>
                    <xdr:colOff>0</xdr:colOff>
                    <xdr:row>18</xdr:row>
                    <xdr:rowOff>0</xdr:rowOff>
                  </from>
                  <to>
                    <xdr:col>40</xdr:col>
                    <xdr:colOff>38100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Drop Down 8">
              <controlPr defaultSize="0" autoLine="0" autoPict="0">
                <anchor moveWithCells="1">
                  <from>
                    <xdr:col>36</xdr:col>
                    <xdr:colOff>0</xdr:colOff>
                    <xdr:row>2</xdr:row>
                    <xdr:rowOff>0</xdr:rowOff>
                  </from>
                  <to>
                    <xdr:col>46</xdr:col>
                    <xdr:colOff>47625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0" name="Drop Down 9">
              <controlPr defaultSize="0" autoLine="0" autoPict="0">
                <anchor moveWithCells="1">
                  <from>
                    <xdr:col>36</xdr:col>
                    <xdr:colOff>0</xdr:colOff>
                    <xdr:row>3</xdr:row>
                    <xdr:rowOff>9525</xdr:rowOff>
                  </from>
                  <to>
                    <xdr:col>51</xdr:col>
                    <xdr:colOff>28575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1" name="Drop Down 44">
              <controlPr defaultSize="0" autoLine="0" autoPict="0">
                <anchor moveWithCells="1">
                  <from>
                    <xdr:col>9</xdr:col>
                    <xdr:colOff>114300</xdr:colOff>
                    <xdr:row>26</xdr:row>
                    <xdr:rowOff>95250</xdr:rowOff>
                  </from>
                  <to>
                    <xdr:col>16</xdr:col>
                    <xdr:colOff>104775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2" name="Drop Down 45">
              <controlPr defaultSize="0" autoLine="0" autoPict="0">
                <anchor moveWithCells="1">
                  <from>
                    <xdr:col>16</xdr:col>
                    <xdr:colOff>95250</xdr:colOff>
                    <xdr:row>27</xdr:row>
                    <xdr:rowOff>9525</xdr:rowOff>
                  </from>
                  <to>
                    <xdr:col>32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3" name="Drop Down 10">
              <controlPr defaultSize="0" autoLine="0" autoPict="0">
                <anchor moveWithCells="1">
                  <from>
                    <xdr:col>41</xdr:col>
                    <xdr:colOff>0</xdr:colOff>
                    <xdr:row>24</xdr:row>
                    <xdr:rowOff>28575</xdr:rowOff>
                  </from>
                  <to>
                    <xdr:col>48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Drop Down 48">
              <controlPr defaultSize="0" autoLine="0" autoPict="0">
                <anchor moveWithCells="1">
                  <from>
                    <xdr:col>12</xdr:col>
                    <xdr:colOff>0</xdr:colOff>
                    <xdr:row>181</xdr:row>
                    <xdr:rowOff>0</xdr:rowOff>
                  </from>
                  <to>
                    <xdr:col>25</xdr:col>
                    <xdr:colOff>104775</xdr:colOff>
                    <xdr:row>183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Drop Down 49">
              <controlPr defaultSize="0" autoLine="0" autoPict="0">
                <anchor moveWithCells="1">
                  <from>
                    <xdr:col>12</xdr:col>
                    <xdr:colOff>0</xdr:colOff>
                    <xdr:row>184</xdr:row>
                    <xdr:rowOff>0</xdr:rowOff>
                  </from>
                  <to>
                    <xdr:col>29</xdr:col>
                    <xdr:colOff>104775</xdr:colOff>
                    <xdr:row>186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6" name="Drop Down 50">
              <controlPr defaultSize="0" autoLine="0" autoPict="0">
                <anchor moveWithCells="1">
                  <from>
                    <xdr:col>12</xdr:col>
                    <xdr:colOff>0</xdr:colOff>
                    <xdr:row>187</xdr:row>
                    <xdr:rowOff>0</xdr:rowOff>
                  </from>
                  <to>
                    <xdr:col>40</xdr:col>
                    <xdr:colOff>38100</xdr:colOff>
                    <xdr:row>189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7" name="Drop Down 51">
              <controlPr defaultSize="0" autoLine="0" autoPict="0">
                <anchor moveWithCells="1">
                  <from>
                    <xdr:col>9</xdr:col>
                    <xdr:colOff>114300</xdr:colOff>
                    <xdr:row>195</xdr:row>
                    <xdr:rowOff>95250</xdr:rowOff>
                  </from>
                  <to>
                    <xdr:col>16</xdr:col>
                    <xdr:colOff>104775</xdr:colOff>
                    <xdr:row>199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8" name="Drop Down 52">
              <controlPr defaultSize="0" autoLine="0" autoPict="0">
                <anchor moveWithCells="1">
                  <from>
                    <xdr:col>16</xdr:col>
                    <xdr:colOff>95250</xdr:colOff>
                    <xdr:row>196</xdr:row>
                    <xdr:rowOff>9525</xdr:rowOff>
                  </from>
                  <to>
                    <xdr:col>32</xdr:col>
                    <xdr:colOff>0</xdr:colOff>
                    <xdr:row>200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9" name="Drop Down 53">
              <controlPr defaultSize="0" autoLine="0" autoPict="0">
                <anchor moveWithCells="1">
                  <from>
                    <xdr:col>41</xdr:col>
                    <xdr:colOff>0</xdr:colOff>
                    <xdr:row>193</xdr:row>
                    <xdr:rowOff>28575</xdr:rowOff>
                  </from>
                  <to>
                    <xdr:col>48</xdr:col>
                    <xdr:colOff>9525</xdr:colOff>
                    <xdr:row>196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Code!$BK$11:$BK$58</xm:f>
          </x14:formula1>
          <xm:sqref>BK17:BT17 BK186:BT186</xm:sqref>
        </x14:dataValidation>
        <x14:dataValidation type="list" allowBlank="1" showInputMessage="1" showErrorMessage="1">
          <x14:formula1>
            <xm:f>Code!$BM$11:$BM$12</xm:f>
          </x14:formula1>
          <xm:sqref>BU17:BW17 BU186:BW186</xm:sqref>
        </x14:dataValidation>
        <x14:dataValidation type="list" allowBlank="1" showInputMessage="1" showErrorMessage="1">
          <x14:formula1>
            <xm:f>Code!$BO$11:$BO$57</xm:f>
          </x14:formula1>
          <xm:sqref>BK18:BW18 BK187:BW187</xm:sqref>
        </x14:dataValidation>
        <x14:dataValidation type="list" allowBlank="1" showInputMessage="1" showErrorMessage="1">
          <x14:formula1>
            <xm:f>Code!$CE$11:$CE$20</xm:f>
          </x14:formula1>
          <xm:sqref>CL17:CU18 CL186:CU187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C1:ED292"/>
  <sheetViews>
    <sheetView showGridLines="0" zoomScaleNormal="100" zoomScaleSheetLayoutView="85" workbookViewId="0">
      <pane ySplit="4" topLeftCell="A5" activePane="bottomLeft" state="frozen"/>
      <selection pane="bottomLeft" activeCell="I17" sqref="I17:L17"/>
    </sheetView>
  </sheetViews>
  <sheetFormatPr defaultColWidth="1.625" defaultRowHeight="8.1" customHeight="1"/>
  <cols>
    <col min="1" max="80" width="1.625" style="3" customWidth="1"/>
    <col min="81" max="81" width="1.75" style="3" customWidth="1"/>
    <col min="82" max="116" width="1.625" style="3" customWidth="1"/>
    <col min="117" max="117" width="1.875" style="3" customWidth="1"/>
    <col min="118" max="118" width="1.625" style="3"/>
    <col min="119" max="122" width="1.625" style="3" customWidth="1"/>
    <col min="123" max="127" width="2.25" style="390" customWidth="1"/>
    <col min="128" max="128" width="2" style="390" customWidth="1"/>
    <col min="129" max="129" width="2.125" style="390" customWidth="1"/>
    <col min="130" max="134" width="1.625" style="390"/>
    <col min="135" max="16384" width="1.625" style="3"/>
  </cols>
  <sheetData>
    <row r="1" spans="3:126" ht="20.25" customHeight="1">
      <c r="AA1" s="467" t="s">
        <v>14166</v>
      </c>
      <c r="AB1" s="468"/>
      <c r="AC1" s="468"/>
      <c r="AD1" s="468"/>
      <c r="AE1" s="468"/>
      <c r="AF1" s="468"/>
      <c r="AG1" s="468"/>
      <c r="AH1" s="468"/>
      <c r="AI1" s="468"/>
      <c r="AJ1" s="468"/>
      <c r="AK1" s="468"/>
      <c r="AL1" s="468"/>
      <c r="AM1" s="468"/>
      <c r="AN1" s="468"/>
      <c r="AO1" s="468"/>
      <c r="AP1" s="468"/>
      <c r="AQ1" s="468"/>
      <c r="AR1" s="468"/>
      <c r="AS1" s="468"/>
      <c r="AT1" s="468"/>
      <c r="AU1" s="468"/>
      <c r="AV1" s="468"/>
      <c r="AW1" s="468"/>
      <c r="AX1" s="468"/>
      <c r="AY1" s="468"/>
      <c r="AZ1" s="468"/>
      <c r="BA1" s="468"/>
      <c r="BB1" s="468"/>
      <c r="BC1" s="468"/>
      <c r="BD1" s="468"/>
      <c r="BE1" s="468"/>
      <c r="BF1" s="468"/>
      <c r="BG1" s="468"/>
      <c r="BH1" s="468"/>
      <c r="BI1" s="468"/>
      <c r="BJ1" s="468"/>
      <c r="BK1" s="468"/>
      <c r="BL1" s="468"/>
      <c r="BM1" s="468"/>
      <c r="BN1" s="468"/>
      <c r="BO1" s="468"/>
      <c r="BP1" s="468"/>
      <c r="BQ1" s="468"/>
      <c r="BR1" s="468"/>
      <c r="BS1" s="468"/>
    </row>
    <row r="2" spans="3:126" ht="20.25" customHeight="1"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8"/>
      <c r="AL2" s="468"/>
      <c r="AM2" s="468"/>
      <c r="AN2" s="468"/>
      <c r="AO2" s="468"/>
      <c r="AP2" s="468"/>
      <c r="AQ2" s="468"/>
      <c r="AR2" s="468"/>
      <c r="AS2" s="468"/>
      <c r="AT2" s="468"/>
      <c r="AU2" s="468"/>
      <c r="AV2" s="468"/>
      <c r="AW2" s="468"/>
      <c r="AX2" s="468"/>
      <c r="AY2" s="468"/>
      <c r="AZ2" s="468"/>
      <c r="BA2" s="468"/>
      <c r="BB2" s="468"/>
      <c r="BC2" s="468"/>
      <c r="BD2" s="468"/>
      <c r="BE2" s="468"/>
      <c r="BF2" s="468"/>
      <c r="BG2" s="468"/>
      <c r="BH2" s="468"/>
      <c r="BI2" s="468"/>
      <c r="BJ2" s="468"/>
      <c r="BK2" s="468"/>
      <c r="BL2" s="468"/>
      <c r="BM2" s="468"/>
      <c r="BN2" s="468"/>
      <c r="BO2" s="468"/>
      <c r="BP2" s="468"/>
      <c r="BQ2" s="468"/>
      <c r="BR2" s="468"/>
      <c r="BS2" s="468"/>
    </row>
    <row r="3" spans="3:126" ht="21.75" customHeight="1">
      <c r="AA3" s="115" t="s">
        <v>8478</v>
      </c>
      <c r="AB3" s="116"/>
      <c r="AC3" s="117"/>
      <c r="AD3" s="117"/>
      <c r="AE3" s="117"/>
      <c r="AF3" s="117"/>
      <c r="AG3" s="117"/>
      <c r="AH3" s="117"/>
      <c r="AI3" s="118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469" t="s">
        <v>8479</v>
      </c>
      <c r="BK3" s="470"/>
      <c r="BL3" s="470"/>
      <c r="BM3" s="470"/>
      <c r="BN3" s="470"/>
      <c r="BO3" s="470"/>
      <c r="BP3" s="470"/>
      <c r="BQ3" s="470"/>
      <c r="BR3" s="470"/>
      <c r="BS3" s="471"/>
    </row>
    <row r="4" spans="3:126" ht="21.75" customHeight="1" thickBot="1">
      <c r="AA4" s="116" t="s">
        <v>8480</v>
      </c>
      <c r="AB4" s="116"/>
      <c r="AC4" s="117"/>
      <c r="AD4" s="117"/>
      <c r="AE4" s="117"/>
      <c r="AF4" s="117"/>
      <c r="AG4" s="117"/>
      <c r="AH4" s="117"/>
      <c r="AI4" s="118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472" t="str">
        <f>Code!AF3</f>
        <v/>
      </c>
      <c r="BK4" s="473"/>
      <c r="BL4" s="473"/>
      <c r="BM4" s="473"/>
      <c r="BN4" s="473"/>
      <c r="BO4" s="473"/>
      <c r="BP4" s="473"/>
      <c r="BQ4" s="473"/>
      <c r="BR4" s="473"/>
      <c r="BS4" s="474"/>
    </row>
    <row r="5" spans="3:126" ht="8.1" customHeight="1" thickTop="1">
      <c r="DD5" s="1234" t="s">
        <v>0</v>
      </c>
      <c r="DE5" s="1204"/>
      <c r="DF5" s="1204"/>
      <c r="DG5" s="1204"/>
      <c r="DH5" s="1204"/>
      <c r="DI5" s="1204"/>
      <c r="DJ5" s="1204"/>
      <c r="DK5" s="1204"/>
      <c r="DL5" s="1204"/>
      <c r="DM5" s="1205"/>
      <c r="DN5" s="1246" t="s">
        <v>14164</v>
      </c>
      <c r="DO5" s="1247"/>
      <c r="DP5" s="1247"/>
      <c r="DQ5" s="1247"/>
      <c r="DR5" s="1247"/>
    </row>
    <row r="6" spans="3:126" ht="8.1" customHeight="1">
      <c r="DD6" s="1235"/>
      <c r="DE6" s="1236"/>
      <c r="DF6" s="1236"/>
      <c r="DG6" s="1236"/>
      <c r="DH6" s="1236"/>
      <c r="DI6" s="1236"/>
      <c r="DJ6" s="1236"/>
      <c r="DK6" s="1236"/>
      <c r="DL6" s="1236"/>
      <c r="DM6" s="1237"/>
      <c r="DN6" s="1247"/>
      <c r="DO6" s="1247"/>
      <c r="DP6" s="1247"/>
      <c r="DQ6" s="1247"/>
      <c r="DR6" s="1247"/>
    </row>
    <row r="7" spans="3:126" ht="8.1" customHeight="1" thickBot="1">
      <c r="DD7" s="1206"/>
      <c r="DE7" s="1207"/>
      <c r="DF7" s="1207"/>
      <c r="DG7" s="1207"/>
      <c r="DH7" s="1207"/>
      <c r="DI7" s="1207"/>
      <c r="DJ7" s="1207"/>
      <c r="DK7" s="1207"/>
      <c r="DL7" s="1207"/>
      <c r="DM7" s="1208"/>
      <c r="DN7" s="1247"/>
      <c r="DO7" s="1247"/>
      <c r="DP7" s="1247"/>
      <c r="DQ7" s="1247"/>
      <c r="DR7" s="1247"/>
    </row>
    <row r="8" spans="3:126" ht="24.75" thickTop="1">
      <c r="C8" s="24" t="s">
        <v>170</v>
      </c>
      <c r="L8" s="15" t="s">
        <v>171</v>
      </c>
      <c r="BE8" s="25" t="s">
        <v>172</v>
      </c>
      <c r="BR8" s="26"/>
      <c r="DN8" s="1247"/>
      <c r="DO8" s="1247"/>
      <c r="DP8" s="1247"/>
      <c r="DQ8" s="1247"/>
      <c r="DR8" s="1247"/>
    </row>
    <row r="9" spans="3:126" ht="24">
      <c r="C9" s="24"/>
      <c r="D9" s="1246" t="s">
        <v>14164</v>
      </c>
      <c r="E9" s="1246"/>
      <c r="F9" s="1246"/>
      <c r="G9" s="1246"/>
      <c r="H9" s="1246"/>
      <c r="I9" s="1246"/>
      <c r="J9" s="1246"/>
      <c r="L9" s="15"/>
      <c r="BE9" s="25"/>
      <c r="BR9" s="26"/>
    </row>
    <row r="10" spans="3:126" ht="9" customHeight="1">
      <c r="CB10" s="2"/>
      <c r="CC10" s="2"/>
      <c r="CD10" s="2"/>
      <c r="CE10" s="2"/>
      <c r="CO10" s="2"/>
      <c r="CP10" s="2"/>
      <c r="CQ10" s="2"/>
      <c r="CR10" s="2"/>
      <c r="CS10" s="2"/>
      <c r="CT10" s="2"/>
      <c r="CU10" s="2"/>
      <c r="CV10" s="2"/>
      <c r="CW10" s="1243"/>
      <c r="CX10" s="1243"/>
      <c r="CY10" s="1243"/>
      <c r="CZ10" s="1243"/>
      <c r="DA10" s="1243"/>
      <c r="DB10" s="1243"/>
      <c r="DC10" s="1243"/>
      <c r="DD10" s="1243"/>
      <c r="DE10" s="1243"/>
      <c r="DF10" s="1243"/>
      <c r="DG10" s="1243"/>
      <c r="DH10" s="1243"/>
      <c r="DI10" s="1243"/>
      <c r="DJ10" s="1243"/>
      <c r="DK10" s="1243"/>
      <c r="DL10" s="1243"/>
      <c r="DM10" s="1243"/>
      <c r="DN10" s="1243"/>
      <c r="DO10" s="1243"/>
      <c r="DP10" s="1243"/>
      <c r="DQ10" s="1243"/>
      <c r="DR10" s="1243"/>
    </row>
    <row r="11" spans="3:126" ht="17.25" customHeight="1">
      <c r="C11" s="49" t="s">
        <v>250</v>
      </c>
      <c r="S11" s="14"/>
      <c r="T11" s="50"/>
      <c r="U11" s="50"/>
      <c r="V11" s="46"/>
      <c r="W11" s="50"/>
      <c r="X11" s="50"/>
      <c r="Y11" s="1238"/>
      <c r="Z11" s="1236"/>
      <c r="AA11" s="1236"/>
      <c r="AB11" s="1236"/>
      <c r="AC11" s="1236"/>
      <c r="AD11" s="1236"/>
      <c r="AE11" s="1236"/>
      <c r="AF11" s="1236"/>
      <c r="AG11" s="1236"/>
      <c r="AH11" s="1236"/>
      <c r="AI11" s="1236"/>
      <c r="AJ11" s="1236"/>
      <c r="AK11" s="1236"/>
      <c r="AL11" s="1236"/>
      <c r="AM11" s="1236"/>
      <c r="AN11" s="1236"/>
      <c r="AO11" s="1236"/>
      <c r="AP11" s="1236"/>
      <c r="AQ11" s="1236"/>
      <c r="AR11" s="1236"/>
      <c r="AS11" s="1236"/>
      <c r="AT11" s="1236"/>
      <c r="AU11" s="1236"/>
      <c r="AV11" s="1236"/>
      <c r="AW11" s="1236"/>
      <c r="AX11" s="1236"/>
      <c r="AY11" s="1236"/>
      <c r="AZ11" s="1236"/>
      <c r="BA11" s="1236"/>
      <c r="BB11" s="1236"/>
      <c r="BC11" s="1236"/>
      <c r="BD11" s="1236"/>
      <c r="BE11" s="1236"/>
      <c r="BF11" s="1236"/>
      <c r="BM11" s="1209"/>
      <c r="BN11" s="1209"/>
      <c r="BO11" s="1209"/>
      <c r="BP11" s="1209"/>
      <c r="BQ11" s="1209"/>
      <c r="BR11" s="1209"/>
      <c r="BS11" s="1209"/>
      <c r="BT11" s="1209"/>
      <c r="BU11" s="1209"/>
      <c r="BV11" s="1209"/>
      <c r="BW11" s="1209"/>
      <c r="BX11" s="1209"/>
      <c r="BY11" s="1209"/>
      <c r="BZ11" s="1209"/>
      <c r="CA11" s="1209"/>
      <c r="CB11" s="1209"/>
      <c r="CC11" s="1209"/>
      <c r="CD11" s="1209"/>
      <c r="CE11" s="1209"/>
      <c r="CF11" s="1209"/>
      <c r="CG11" s="1209"/>
      <c r="CH11" s="1209"/>
      <c r="CI11" s="45"/>
      <c r="CJ11" s="45"/>
      <c r="CK11" s="45"/>
      <c r="CO11" s="1241"/>
      <c r="CP11" s="1236"/>
      <c r="CQ11" s="1236"/>
      <c r="CR11" s="1236"/>
      <c r="CS11" s="1236"/>
      <c r="CT11" s="1236"/>
      <c r="CU11" s="1236"/>
      <c r="CV11" s="1236"/>
      <c r="CW11" s="1236"/>
      <c r="CX11" s="1236"/>
      <c r="CY11" s="1236"/>
      <c r="CZ11" s="1236"/>
      <c r="DA11" s="1236"/>
      <c r="DB11" s="1236"/>
      <c r="DC11" s="1236"/>
      <c r="DD11" s="1236"/>
      <c r="DE11" s="1236"/>
      <c r="DF11" s="1236"/>
      <c r="DG11" s="1236"/>
      <c r="DH11" s="1236"/>
      <c r="DI11" s="1236"/>
      <c r="DJ11" s="1236"/>
      <c r="DK11" s="1236"/>
      <c r="DL11" s="1236"/>
      <c r="DM11" s="1236"/>
      <c r="DN11" s="1236"/>
      <c r="DO11" s="1236"/>
      <c r="DP11" s="1236"/>
      <c r="DQ11" s="1236"/>
      <c r="DR11" s="1236"/>
    </row>
    <row r="12" spans="3:126" ht="3" customHeight="1" thickBot="1">
      <c r="S12" s="27"/>
      <c r="T12" s="27"/>
      <c r="U12" s="27"/>
      <c r="V12" s="27"/>
      <c r="W12" s="27"/>
      <c r="X12" s="27"/>
      <c r="Y12" s="1239"/>
      <c r="Z12" s="1239"/>
      <c r="AA12" s="1239"/>
      <c r="AB12" s="1239"/>
      <c r="AC12" s="1239"/>
      <c r="AD12" s="1239"/>
      <c r="AE12" s="1239"/>
      <c r="AF12" s="1239"/>
      <c r="AG12" s="1239"/>
      <c r="AH12" s="1239"/>
      <c r="AI12" s="1239"/>
      <c r="AJ12" s="1239"/>
      <c r="AK12" s="1239"/>
      <c r="AL12" s="1239"/>
      <c r="AM12" s="1239"/>
      <c r="AN12" s="1239"/>
      <c r="AO12" s="1239"/>
      <c r="AP12" s="1239"/>
      <c r="AQ12" s="1239"/>
      <c r="AR12" s="1239"/>
      <c r="AS12" s="1239"/>
      <c r="AT12" s="1239"/>
      <c r="AU12" s="1239"/>
      <c r="AV12" s="1239"/>
      <c r="AW12" s="1239"/>
      <c r="AX12" s="1239"/>
      <c r="AY12" s="1239"/>
      <c r="AZ12" s="1239"/>
      <c r="BA12" s="1239"/>
      <c r="BB12" s="1239"/>
      <c r="BC12" s="1239"/>
      <c r="BD12" s="1239"/>
      <c r="BE12" s="1239"/>
      <c r="BF12" s="1239"/>
      <c r="BM12" s="1240"/>
      <c r="BN12" s="1240"/>
      <c r="BO12" s="1240"/>
      <c r="BP12" s="1240"/>
      <c r="BQ12" s="1240"/>
      <c r="BR12" s="1240"/>
      <c r="BS12" s="1240"/>
      <c r="BT12" s="1240"/>
      <c r="BU12" s="1240"/>
      <c r="BV12" s="1240"/>
      <c r="BW12" s="1240"/>
      <c r="BX12" s="1240"/>
      <c r="BY12" s="1240"/>
      <c r="BZ12" s="1240"/>
      <c r="CA12" s="1240"/>
      <c r="CB12" s="1240"/>
      <c r="CC12" s="1240"/>
      <c r="CD12" s="1240"/>
      <c r="CE12" s="1240"/>
      <c r="CF12" s="1240"/>
      <c r="CG12" s="1240"/>
      <c r="CH12" s="1240"/>
      <c r="CI12" s="47"/>
      <c r="CJ12" s="47"/>
      <c r="CK12" s="47"/>
      <c r="CO12" s="1239"/>
      <c r="CP12" s="1239"/>
      <c r="CQ12" s="1239"/>
      <c r="CR12" s="1239"/>
      <c r="CS12" s="1239"/>
      <c r="CT12" s="1239"/>
      <c r="CU12" s="1239"/>
      <c r="CV12" s="1239"/>
      <c r="CW12" s="1239"/>
      <c r="CX12" s="1239"/>
      <c r="CY12" s="1239"/>
      <c r="CZ12" s="1239"/>
      <c r="DA12" s="1239"/>
      <c r="DB12" s="1239"/>
      <c r="DC12" s="1239"/>
      <c r="DD12" s="1239"/>
      <c r="DE12" s="1239"/>
      <c r="DF12" s="1239"/>
      <c r="DG12" s="1239"/>
      <c r="DH12" s="1239"/>
      <c r="DI12" s="1239"/>
      <c r="DJ12" s="1239"/>
      <c r="DK12" s="1239"/>
      <c r="DL12" s="1239"/>
      <c r="DM12" s="1239"/>
      <c r="DN12" s="1239"/>
      <c r="DO12" s="1239"/>
      <c r="DP12" s="1239"/>
      <c r="DQ12" s="1239"/>
      <c r="DR12" s="1239"/>
    </row>
    <row r="13" spans="3:126" ht="14.25">
      <c r="C13" s="890" t="s">
        <v>252</v>
      </c>
      <c r="D13" s="1217"/>
      <c r="E13" s="1217"/>
      <c r="F13" s="1217"/>
      <c r="G13" s="1217"/>
      <c r="H13" s="1217"/>
      <c r="I13" s="1217"/>
      <c r="J13" s="1217"/>
      <c r="K13" s="1217"/>
      <c r="L13" s="1217"/>
      <c r="M13" s="1217"/>
      <c r="N13" s="1217"/>
      <c r="O13" s="1217"/>
      <c r="P13" s="1217"/>
      <c r="Q13" s="1217"/>
      <c r="R13" s="1217"/>
      <c r="S13" s="1217"/>
      <c r="T13" s="1217"/>
      <c r="U13" s="1217"/>
      <c r="V13" s="1217"/>
      <c r="W13" s="1217"/>
      <c r="X13" s="1217"/>
      <c r="Y13" s="1217"/>
      <c r="Z13" s="1217"/>
      <c r="AA13" s="1217"/>
      <c r="AB13" s="1217"/>
      <c r="AC13" s="1217"/>
      <c r="AD13" s="1217"/>
      <c r="AE13" s="1217"/>
      <c r="AF13" s="1217"/>
      <c r="AG13" s="1217"/>
      <c r="AH13" s="1217"/>
      <c r="AI13" s="1217"/>
      <c r="AJ13" s="1218"/>
      <c r="AK13" s="178" t="s">
        <v>177</v>
      </c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80"/>
      <c r="BF13" s="180" t="s">
        <v>253</v>
      </c>
      <c r="BG13" s="180"/>
      <c r="BH13" s="179"/>
      <c r="BI13" s="179"/>
      <c r="BJ13" s="179"/>
      <c r="BK13" s="179"/>
      <c r="BL13" s="179"/>
      <c r="BM13" s="179"/>
      <c r="BN13" s="179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1"/>
      <c r="DM13" s="892" t="s">
        <v>47</v>
      </c>
      <c r="DN13" s="1219"/>
      <c r="DO13" s="1219"/>
      <c r="DP13" s="1219"/>
      <c r="DQ13" s="1219"/>
      <c r="DR13" s="1220"/>
      <c r="DS13" s="391"/>
      <c r="DT13" s="391"/>
      <c r="DU13" s="391"/>
      <c r="DV13" s="391"/>
    </row>
    <row r="14" spans="3:126" ht="9.9499999999999993" customHeight="1">
      <c r="C14" s="895" t="s">
        <v>48</v>
      </c>
      <c r="D14" s="505"/>
      <c r="E14" s="505"/>
      <c r="F14" s="505"/>
      <c r="G14" s="505"/>
      <c r="H14" s="510"/>
      <c r="I14" s="509" t="s">
        <v>49</v>
      </c>
      <c r="J14" s="505"/>
      <c r="K14" s="505"/>
      <c r="L14" s="510"/>
      <c r="M14" s="509" t="s">
        <v>50</v>
      </c>
      <c r="N14" s="505"/>
      <c r="O14" s="505"/>
      <c r="P14" s="505"/>
      <c r="Q14" s="505"/>
      <c r="R14" s="505"/>
      <c r="S14" s="510"/>
      <c r="T14" s="509" t="s">
        <v>51</v>
      </c>
      <c r="U14" s="505"/>
      <c r="V14" s="505"/>
      <c r="W14" s="505"/>
      <c r="X14" s="505"/>
      <c r="Y14" s="510"/>
      <c r="Z14" s="509" t="s">
        <v>52</v>
      </c>
      <c r="AA14" s="505"/>
      <c r="AB14" s="505"/>
      <c r="AC14" s="505"/>
      <c r="AD14" s="505"/>
      <c r="AE14" s="505"/>
      <c r="AF14" s="505"/>
      <c r="AG14" s="388"/>
      <c r="AH14" s="388"/>
      <c r="AI14" s="388"/>
      <c r="AJ14" s="388"/>
      <c r="AK14" s="704" t="s">
        <v>56</v>
      </c>
      <c r="AL14" s="505"/>
      <c r="AM14" s="505"/>
      <c r="AN14" s="505"/>
      <c r="AO14" s="505"/>
      <c r="AP14" s="505"/>
      <c r="AQ14" s="510"/>
      <c r="AR14" s="156" t="s">
        <v>57</v>
      </c>
      <c r="AS14" s="388"/>
      <c r="AT14" s="388"/>
      <c r="AU14" s="388"/>
      <c r="AV14" s="388"/>
      <c r="AW14" s="388"/>
      <c r="AX14" s="388"/>
      <c r="AY14" s="388"/>
      <c r="AZ14" s="388"/>
      <c r="BA14" s="388"/>
      <c r="BB14" s="138"/>
      <c r="BC14" s="723" t="s">
        <v>53</v>
      </c>
      <c r="BD14" s="1227"/>
      <c r="BE14" s="1227"/>
      <c r="BF14" s="1227"/>
      <c r="BG14" s="1227"/>
      <c r="BH14" s="1227"/>
      <c r="BI14" s="1227"/>
      <c r="BJ14" s="1227"/>
      <c r="BK14" s="1227"/>
      <c r="BL14" s="1227"/>
      <c r="BM14" s="1227"/>
      <c r="BN14" s="1227"/>
      <c r="BO14" s="1227"/>
      <c r="BP14" s="1227"/>
      <c r="BQ14" s="1227"/>
      <c r="BR14" s="1227"/>
      <c r="BS14" s="1227"/>
      <c r="BT14" s="1227"/>
      <c r="BU14" s="1227"/>
      <c r="BV14" s="1227"/>
      <c r="BW14" s="1227"/>
      <c r="BX14" s="1228"/>
      <c r="BY14" s="839" t="s">
        <v>54</v>
      </c>
      <c r="BZ14" s="505"/>
      <c r="CA14" s="505"/>
      <c r="CB14" s="1233"/>
      <c r="CC14" s="839" t="s">
        <v>55</v>
      </c>
      <c r="CD14" s="505"/>
      <c r="CE14" s="505"/>
      <c r="CF14" s="510"/>
      <c r="CG14" s="723" t="s">
        <v>304</v>
      </c>
      <c r="CH14" s="1227"/>
      <c r="CI14" s="1227"/>
      <c r="CJ14" s="1227"/>
      <c r="CK14" s="1227"/>
      <c r="CL14" s="1227"/>
      <c r="CM14" s="1227"/>
      <c r="CN14" s="1227"/>
      <c r="CO14" s="1227"/>
      <c r="CP14" s="1227"/>
      <c r="CQ14" s="1227"/>
      <c r="CR14" s="1227"/>
      <c r="CS14" s="1227"/>
      <c r="CT14" s="1227"/>
      <c r="CU14" s="1227"/>
      <c r="CV14" s="1227"/>
      <c r="CW14" s="1227"/>
      <c r="CX14" s="1227"/>
      <c r="CY14" s="1227"/>
      <c r="CZ14" s="1227"/>
      <c r="DA14" s="1227"/>
      <c r="DB14" s="1227"/>
      <c r="DC14" s="1227"/>
      <c r="DD14" s="1227"/>
      <c r="DE14" s="1227"/>
      <c r="DF14" s="1227"/>
      <c r="DG14" s="1227"/>
      <c r="DH14" s="119"/>
      <c r="DI14" s="119"/>
      <c r="DJ14" s="119"/>
      <c r="DK14" s="119"/>
      <c r="DL14" s="138"/>
      <c r="DM14" s="848" t="s">
        <v>58</v>
      </c>
      <c r="DN14" s="1224"/>
      <c r="DO14" s="1224"/>
      <c r="DP14" s="1224"/>
      <c r="DQ14" s="1224"/>
      <c r="DR14" s="1225"/>
      <c r="DS14" s="391"/>
      <c r="DT14" s="391"/>
      <c r="DU14" s="391"/>
      <c r="DV14" s="391"/>
    </row>
    <row r="15" spans="3:126" ht="8.1" customHeight="1">
      <c r="C15" s="603"/>
      <c r="D15" s="677"/>
      <c r="E15" s="677"/>
      <c r="F15" s="677"/>
      <c r="G15" s="677"/>
      <c r="H15" s="604"/>
      <c r="I15" s="532"/>
      <c r="J15" s="677"/>
      <c r="K15" s="677"/>
      <c r="L15" s="604"/>
      <c r="M15" s="532"/>
      <c r="N15" s="677"/>
      <c r="O15" s="677"/>
      <c r="P15" s="677"/>
      <c r="Q15" s="677"/>
      <c r="R15" s="677"/>
      <c r="S15" s="604"/>
      <c r="T15" s="532"/>
      <c r="U15" s="677"/>
      <c r="V15" s="677"/>
      <c r="W15" s="677"/>
      <c r="X15" s="677"/>
      <c r="Y15" s="604"/>
      <c r="Z15" s="162"/>
      <c r="AA15" s="182" t="s">
        <v>307</v>
      </c>
      <c r="AB15" s="152"/>
      <c r="AC15" s="152"/>
      <c r="AD15" s="152"/>
      <c r="AE15" s="152"/>
      <c r="AF15" s="152"/>
      <c r="AG15" s="119"/>
      <c r="AH15" s="119"/>
      <c r="AI15" s="119"/>
      <c r="AJ15" s="119"/>
      <c r="AK15" s="789"/>
      <c r="AL15" s="677"/>
      <c r="AM15" s="677"/>
      <c r="AN15" s="677"/>
      <c r="AO15" s="677"/>
      <c r="AP15" s="677"/>
      <c r="AQ15" s="604"/>
      <c r="AR15" s="183"/>
      <c r="AS15" s="182" t="s">
        <v>307</v>
      </c>
      <c r="AT15" s="152"/>
      <c r="AU15" s="152"/>
      <c r="AV15" s="152"/>
      <c r="AW15" s="152"/>
      <c r="AX15" s="152"/>
      <c r="AY15" s="119"/>
      <c r="AZ15" s="119"/>
      <c r="BA15" s="119"/>
      <c r="BB15" s="139"/>
      <c r="BC15" s="848"/>
      <c r="BD15" s="1224"/>
      <c r="BE15" s="1224"/>
      <c r="BF15" s="1224"/>
      <c r="BG15" s="1224"/>
      <c r="BH15" s="1224"/>
      <c r="BI15" s="1224"/>
      <c r="BJ15" s="1224"/>
      <c r="BK15" s="1224"/>
      <c r="BL15" s="1224"/>
      <c r="BM15" s="1224"/>
      <c r="BN15" s="1224"/>
      <c r="BO15" s="1224"/>
      <c r="BP15" s="1224"/>
      <c r="BQ15" s="1224"/>
      <c r="BR15" s="1224"/>
      <c r="BS15" s="1224"/>
      <c r="BT15" s="1224"/>
      <c r="BU15" s="1224"/>
      <c r="BV15" s="1224"/>
      <c r="BW15" s="1224"/>
      <c r="BX15" s="1229"/>
      <c r="BY15" s="676" t="s">
        <v>59</v>
      </c>
      <c r="BZ15" s="677"/>
      <c r="CA15" s="677"/>
      <c r="CB15" s="678"/>
      <c r="CC15" s="676" t="s">
        <v>60</v>
      </c>
      <c r="CD15" s="677"/>
      <c r="CE15" s="677"/>
      <c r="CF15" s="604"/>
      <c r="CG15" s="848"/>
      <c r="CH15" s="1224"/>
      <c r="CI15" s="1224"/>
      <c r="CJ15" s="1224"/>
      <c r="CK15" s="1224"/>
      <c r="CL15" s="1224"/>
      <c r="CM15" s="1224"/>
      <c r="CN15" s="1224"/>
      <c r="CO15" s="1224"/>
      <c r="CP15" s="1224"/>
      <c r="CQ15" s="1224"/>
      <c r="CR15" s="1224"/>
      <c r="CS15" s="1224"/>
      <c r="CT15" s="1224"/>
      <c r="CU15" s="1224"/>
      <c r="CV15" s="1224"/>
      <c r="CW15" s="1224"/>
      <c r="CX15" s="1224"/>
      <c r="CY15" s="1224"/>
      <c r="CZ15" s="1224"/>
      <c r="DA15" s="1224"/>
      <c r="DB15" s="1224"/>
      <c r="DC15" s="1224"/>
      <c r="DD15" s="1224"/>
      <c r="DE15" s="1224"/>
      <c r="DF15" s="1224"/>
      <c r="DG15" s="1224"/>
      <c r="DH15" s="753" t="s">
        <v>61</v>
      </c>
      <c r="DI15" s="674"/>
      <c r="DJ15" s="674"/>
      <c r="DK15" s="674"/>
      <c r="DL15" s="752"/>
      <c r="DM15" s="848"/>
      <c r="DN15" s="1224"/>
      <c r="DO15" s="1224"/>
      <c r="DP15" s="1224"/>
      <c r="DQ15" s="1224"/>
      <c r="DR15" s="1225"/>
      <c r="DS15" s="391"/>
      <c r="DT15" s="391"/>
      <c r="DU15" s="391"/>
      <c r="DV15" s="391"/>
    </row>
    <row r="16" spans="3:126" ht="8.1" customHeight="1" thickBot="1">
      <c r="C16" s="1221"/>
      <c r="D16" s="680"/>
      <c r="E16" s="680"/>
      <c r="F16" s="680"/>
      <c r="G16" s="680"/>
      <c r="H16" s="722"/>
      <c r="I16" s="795" t="s">
        <v>62</v>
      </c>
      <c r="J16" s="680"/>
      <c r="K16" s="680"/>
      <c r="L16" s="722"/>
      <c r="M16" s="184"/>
      <c r="N16" s="185"/>
      <c r="O16" s="185"/>
      <c r="P16" s="185"/>
      <c r="Q16" s="185"/>
      <c r="R16" s="185"/>
      <c r="S16" s="186"/>
      <c r="T16" s="795" t="s">
        <v>63</v>
      </c>
      <c r="U16" s="680"/>
      <c r="V16" s="680"/>
      <c r="W16" s="680"/>
      <c r="X16" s="680"/>
      <c r="Y16" s="722"/>
      <c r="Z16" s="187"/>
      <c r="AA16" s="188"/>
      <c r="AB16" s="188"/>
      <c r="AC16" s="188"/>
      <c r="AD16" s="188"/>
      <c r="AE16" s="188"/>
      <c r="AF16" s="188"/>
      <c r="AG16" s="185"/>
      <c r="AH16" s="185"/>
      <c r="AI16" s="185"/>
      <c r="AJ16" s="185"/>
      <c r="AK16" s="790" t="s">
        <v>345</v>
      </c>
      <c r="AL16" s="680"/>
      <c r="AM16" s="680"/>
      <c r="AN16" s="680"/>
      <c r="AO16" s="680"/>
      <c r="AP16" s="680"/>
      <c r="AQ16" s="722"/>
      <c r="AR16" s="187"/>
      <c r="AS16" s="188"/>
      <c r="AT16" s="188"/>
      <c r="AU16" s="188"/>
      <c r="AV16" s="188"/>
      <c r="AW16" s="188"/>
      <c r="AX16" s="188"/>
      <c r="AY16" s="185"/>
      <c r="AZ16" s="185"/>
      <c r="BA16" s="185"/>
      <c r="BB16" s="186"/>
      <c r="BC16" s="1230"/>
      <c r="BD16" s="1231"/>
      <c r="BE16" s="1231"/>
      <c r="BF16" s="1231"/>
      <c r="BG16" s="1231"/>
      <c r="BH16" s="1231"/>
      <c r="BI16" s="1231"/>
      <c r="BJ16" s="1231"/>
      <c r="BK16" s="1231"/>
      <c r="BL16" s="1231"/>
      <c r="BM16" s="1231"/>
      <c r="BN16" s="1231"/>
      <c r="BO16" s="1231"/>
      <c r="BP16" s="1231"/>
      <c r="BQ16" s="1231"/>
      <c r="BR16" s="1231"/>
      <c r="BS16" s="1231"/>
      <c r="BT16" s="1231"/>
      <c r="BU16" s="1231"/>
      <c r="BV16" s="1231"/>
      <c r="BW16" s="1231"/>
      <c r="BX16" s="1232"/>
      <c r="BY16" s="679" t="s">
        <v>346</v>
      </c>
      <c r="BZ16" s="680"/>
      <c r="CA16" s="680"/>
      <c r="CB16" s="681"/>
      <c r="CC16" s="679" t="s">
        <v>347</v>
      </c>
      <c r="CD16" s="680"/>
      <c r="CE16" s="680"/>
      <c r="CF16" s="722"/>
      <c r="CG16" s="1230"/>
      <c r="CH16" s="1231"/>
      <c r="CI16" s="1231"/>
      <c r="CJ16" s="1231"/>
      <c r="CK16" s="1231"/>
      <c r="CL16" s="1231"/>
      <c r="CM16" s="1231"/>
      <c r="CN16" s="1231"/>
      <c r="CO16" s="1231"/>
      <c r="CP16" s="1231"/>
      <c r="CQ16" s="1231"/>
      <c r="CR16" s="1231"/>
      <c r="CS16" s="1231"/>
      <c r="CT16" s="1231"/>
      <c r="CU16" s="1231"/>
      <c r="CV16" s="1231"/>
      <c r="CW16" s="1231"/>
      <c r="CX16" s="1231"/>
      <c r="CY16" s="1231"/>
      <c r="CZ16" s="1231"/>
      <c r="DA16" s="1231"/>
      <c r="DB16" s="1231"/>
      <c r="DC16" s="1231"/>
      <c r="DD16" s="1231"/>
      <c r="DE16" s="1231"/>
      <c r="DF16" s="1231"/>
      <c r="DG16" s="1231"/>
      <c r="DH16" s="679" t="s">
        <v>64</v>
      </c>
      <c r="DI16" s="680"/>
      <c r="DJ16" s="680"/>
      <c r="DK16" s="680"/>
      <c r="DL16" s="722"/>
      <c r="DM16" s="795" t="s">
        <v>65</v>
      </c>
      <c r="DN16" s="680"/>
      <c r="DO16" s="680"/>
      <c r="DP16" s="680"/>
      <c r="DQ16" s="680"/>
      <c r="DR16" s="1226"/>
      <c r="DS16" s="391"/>
      <c r="DT16" s="391"/>
      <c r="DU16" s="391"/>
      <c r="DV16" s="391"/>
    </row>
    <row r="17" spans="3:126" ht="12" customHeight="1" thickTop="1">
      <c r="C17" s="817" t="s">
        <v>66</v>
      </c>
      <c r="D17" s="818"/>
      <c r="E17" s="826" t="s">
        <v>67</v>
      </c>
      <c r="F17" s="1212"/>
      <c r="G17" s="1212"/>
      <c r="H17" s="1213"/>
      <c r="I17" s="836"/>
      <c r="J17" s="784"/>
      <c r="K17" s="784"/>
      <c r="L17" s="785"/>
      <c r="M17" s="814"/>
      <c r="N17" s="517"/>
      <c r="O17" s="517"/>
      <c r="P17" s="517"/>
      <c r="Q17" s="517"/>
      <c r="R17" s="517"/>
      <c r="S17" s="837"/>
      <c r="T17" s="330"/>
      <c r="U17" s="331"/>
      <c r="V17" s="331"/>
      <c r="W17" s="331"/>
      <c r="X17" s="331"/>
      <c r="Y17" s="332"/>
      <c r="Z17" s="815"/>
      <c r="AA17" s="816"/>
      <c r="AB17" s="816"/>
      <c r="AC17" s="816"/>
      <c r="AD17" s="816"/>
      <c r="AE17" s="816"/>
      <c r="AF17" s="816"/>
      <c r="AG17" s="812" t="s">
        <v>68</v>
      </c>
      <c r="AH17" s="812"/>
      <c r="AI17" s="812"/>
      <c r="AJ17" s="813"/>
      <c r="AK17" s="838"/>
      <c r="AL17" s="784"/>
      <c r="AM17" s="784"/>
      <c r="AN17" s="784"/>
      <c r="AO17" s="784"/>
      <c r="AP17" s="784"/>
      <c r="AQ17" s="785"/>
      <c r="AR17" s="815"/>
      <c r="AS17" s="816"/>
      <c r="AT17" s="816"/>
      <c r="AU17" s="816"/>
      <c r="AV17" s="816"/>
      <c r="AW17" s="816"/>
      <c r="AX17" s="816"/>
      <c r="AY17" s="812" t="s">
        <v>68</v>
      </c>
      <c r="AZ17" s="812"/>
      <c r="BA17" s="812"/>
      <c r="BB17" s="813"/>
      <c r="BC17" s="1242"/>
      <c r="BD17" s="969"/>
      <c r="BE17" s="969"/>
      <c r="BF17" s="969"/>
      <c r="BG17" s="969"/>
      <c r="BH17" s="969"/>
      <c r="BI17" s="969"/>
      <c r="BJ17" s="969"/>
      <c r="BK17" s="969"/>
      <c r="BL17" s="969"/>
      <c r="BM17" s="969"/>
      <c r="BN17" s="969"/>
      <c r="BO17" s="969"/>
      <c r="BP17" s="969"/>
      <c r="BQ17" s="969"/>
      <c r="BR17" s="969"/>
      <c r="BS17" s="969"/>
      <c r="BT17" s="969"/>
      <c r="BU17" s="969"/>
      <c r="BV17" s="969"/>
      <c r="BW17" s="969"/>
      <c r="BX17" s="970"/>
      <c r="BY17" s="783"/>
      <c r="BZ17" s="784"/>
      <c r="CA17" s="784"/>
      <c r="CB17" s="842"/>
      <c r="CC17" s="783"/>
      <c r="CD17" s="784"/>
      <c r="CE17" s="784"/>
      <c r="CF17" s="785"/>
      <c r="CG17" s="814"/>
      <c r="CH17" s="517"/>
      <c r="CI17" s="517"/>
      <c r="CJ17" s="517"/>
      <c r="CK17" s="517"/>
      <c r="CL17" s="517"/>
      <c r="CM17" s="517"/>
      <c r="CN17" s="517"/>
      <c r="CO17" s="517"/>
      <c r="CP17" s="517"/>
      <c r="CQ17" s="517"/>
      <c r="CR17" s="517"/>
      <c r="CS17" s="517"/>
      <c r="CT17" s="517"/>
      <c r="CU17" s="517"/>
      <c r="CV17" s="517"/>
      <c r="CW17" s="517"/>
      <c r="CX17" s="517"/>
      <c r="CY17" s="517"/>
      <c r="CZ17" s="517"/>
      <c r="DA17" s="517"/>
      <c r="DB17" s="517"/>
      <c r="DC17" s="517"/>
      <c r="DD17" s="517"/>
      <c r="DE17" s="517"/>
      <c r="DF17" s="517"/>
      <c r="DG17" s="518"/>
      <c r="DH17" s="956"/>
      <c r="DI17" s="957"/>
      <c r="DJ17" s="957"/>
      <c r="DK17" s="957"/>
      <c r="DL17" s="958"/>
      <c r="DM17" s="965">
        <f t="shared" ref="DM17:DM40" si="0">IFERROR((AR17*100/Z17),0)</f>
        <v>0</v>
      </c>
      <c r="DN17" s="966"/>
      <c r="DO17" s="966"/>
      <c r="DP17" s="966"/>
      <c r="DQ17" s="189"/>
      <c r="DR17" s="190" t="s">
        <v>69</v>
      </c>
      <c r="DS17" s="391"/>
      <c r="DT17" s="391"/>
      <c r="DU17" s="391"/>
      <c r="DV17" s="391"/>
    </row>
    <row r="18" spans="3:126" ht="12" customHeight="1">
      <c r="C18" s="581"/>
      <c r="D18" s="582"/>
      <c r="E18" s="443"/>
      <c r="F18" s="443"/>
      <c r="G18" s="443"/>
      <c r="H18" s="444"/>
      <c r="I18" s="824"/>
      <c r="J18" s="486"/>
      <c r="K18" s="486"/>
      <c r="L18" s="493"/>
      <c r="M18" s="459"/>
      <c r="N18" s="460"/>
      <c r="O18" s="460"/>
      <c r="P18" s="460"/>
      <c r="Q18" s="460"/>
      <c r="R18" s="460"/>
      <c r="S18" s="749"/>
      <c r="T18" s="333"/>
      <c r="U18" s="334"/>
      <c r="V18" s="334"/>
      <c r="W18" s="334"/>
      <c r="X18" s="334"/>
      <c r="Y18" s="335"/>
      <c r="Z18" s="490"/>
      <c r="AA18" s="491"/>
      <c r="AB18" s="491"/>
      <c r="AC18" s="491"/>
      <c r="AD18" s="491"/>
      <c r="AE18" s="491"/>
      <c r="AF18" s="491"/>
      <c r="AG18" s="967" t="s">
        <v>68</v>
      </c>
      <c r="AH18" s="967"/>
      <c r="AI18" s="967"/>
      <c r="AJ18" s="968"/>
      <c r="AK18" s="492"/>
      <c r="AL18" s="486"/>
      <c r="AM18" s="486"/>
      <c r="AN18" s="486"/>
      <c r="AO18" s="486"/>
      <c r="AP18" s="486"/>
      <c r="AQ18" s="493"/>
      <c r="AR18" s="490"/>
      <c r="AS18" s="491"/>
      <c r="AT18" s="491"/>
      <c r="AU18" s="491"/>
      <c r="AV18" s="491"/>
      <c r="AW18" s="491"/>
      <c r="AX18" s="491"/>
      <c r="AY18" s="967" t="s">
        <v>68</v>
      </c>
      <c r="AZ18" s="967"/>
      <c r="BA18" s="967"/>
      <c r="BB18" s="968"/>
      <c r="BC18" s="1216"/>
      <c r="BD18" s="971"/>
      <c r="BE18" s="971"/>
      <c r="BF18" s="971"/>
      <c r="BG18" s="971"/>
      <c r="BH18" s="971"/>
      <c r="BI18" s="971"/>
      <c r="BJ18" s="971"/>
      <c r="BK18" s="971"/>
      <c r="BL18" s="971"/>
      <c r="BM18" s="971"/>
      <c r="BN18" s="971"/>
      <c r="BO18" s="971"/>
      <c r="BP18" s="971"/>
      <c r="BQ18" s="971"/>
      <c r="BR18" s="971"/>
      <c r="BS18" s="971"/>
      <c r="BT18" s="971"/>
      <c r="BU18" s="971"/>
      <c r="BV18" s="971"/>
      <c r="BW18" s="971"/>
      <c r="BX18" s="972"/>
      <c r="BY18" s="485"/>
      <c r="BZ18" s="486"/>
      <c r="CA18" s="486"/>
      <c r="CB18" s="487"/>
      <c r="CC18" s="485"/>
      <c r="CD18" s="486"/>
      <c r="CE18" s="486"/>
      <c r="CF18" s="493"/>
      <c r="CG18" s="459"/>
      <c r="CH18" s="460"/>
      <c r="CI18" s="460"/>
      <c r="CJ18" s="460"/>
      <c r="CK18" s="460"/>
      <c r="CL18" s="460"/>
      <c r="CM18" s="460"/>
      <c r="CN18" s="460"/>
      <c r="CO18" s="460"/>
      <c r="CP18" s="460"/>
      <c r="CQ18" s="460"/>
      <c r="CR18" s="460"/>
      <c r="CS18" s="460"/>
      <c r="CT18" s="460"/>
      <c r="CU18" s="460"/>
      <c r="CV18" s="460"/>
      <c r="CW18" s="460"/>
      <c r="CX18" s="460"/>
      <c r="CY18" s="460"/>
      <c r="CZ18" s="460"/>
      <c r="DA18" s="460"/>
      <c r="DB18" s="460"/>
      <c r="DC18" s="460"/>
      <c r="DD18" s="460"/>
      <c r="DE18" s="460"/>
      <c r="DF18" s="460"/>
      <c r="DG18" s="461"/>
      <c r="DH18" s="497"/>
      <c r="DI18" s="498"/>
      <c r="DJ18" s="498"/>
      <c r="DK18" s="498"/>
      <c r="DL18" s="499"/>
      <c r="DM18" s="1195">
        <f t="shared" si="0"/>
        <v>0</v>
      </c>
      <c r="DN18" s="1196"/>
      <c r="DO18" s="1196"/>
      <c r="DP18" s="1196"/>
      <c r="DQ18" s="192"/>
      <c r="DR18" s="193" t="s">
        <v>69</v>
      </c>
      <c r="DS18" s="391"/>
      <c r="DT18" s="391"/>
      <c r="DU18" s="391"/>
      <c r="DV18" s="391"/>
    </row>
    <row r="19" spans="3:126" ht="12" customHeight="1" thickBot="1">
      <c r="C19" s="581"/>
      <c r="D19" s="582"/>
      <c r="E19" s="445"/>
      <c r="F19" s="445"/>
      <c r="G19" s="445"/>
      <c r="H19" s="680" t="s">
        <v>70</v>
      </c>
      <c r="I19" s="680"/>
      <c r="J19" s="680"/>
      <c r="K19" s="680"/>
      <c r="L19" s="680"/>
      <c r="M19" s="680"/>
      <c r="N19" s="680"/>
      <c r="O19" s="680"/>
      <c r="P19" s="680"/>
      <c r="Q19" s="680"/>
      <c r="R19" s="680"/>
      <c r="S19" s="680"/>
      <c r="T19" s="680"/>
      <c r="U19" s="386"/>
      <c r="V19" s="386"/>
      <c r="W19" s="386"/>
      <c r="X19" s="386"/>
      <c r="Y19" s="386"/>
      <c r="Z19" s="1197">
        <f>SUM(Z17:AF18)</f>
        <v>0</v>
      </c>
      <c r="AA19" s="1198"/>
      <c r="AB19" s="1198"/>
      <c r="AC19" s="1198"/>
      <c r="AD19" s="1198"/>
      <c r="AE19" s="1198"/>
      <c r="AF19" s="1198"/>
      <c r="AG19" s="185" t="s">
        <v>68</v>
      </c>
      <c r="AH19" s="185"/>
      <c r="AI19" s="185"/>
      <c r="AJ19" s="185"/>
      <c r="AK19" s="396"/>
      <c r="AL19" s="397"/>
      <c r="AM19" s="397"/>
      <c r="AN19" s="397"/>
      <c r="AO19" s="397"/>
      <c r="AP19" s="397"/>
      <c r="AQ19" s="398"/>
      <c r="AR19" s="1197">
        <f>SUM(AR17:AX18)</f>
        <v>0</v>
      </c>
      <c r="AS19" s="1198"/>
      <c r="AT19" s="1198"/>
      <c r="AU19" s="1198"/>
      <c r="AV19" s="1198"/>
      <c r="AW19" s="1198"/>
      <c r="AX19" s="1198"/>
      <c r="AY19" s="194" t="s">
        <v>68</v>
      </c>
      <c r="AZ19" s="194"/>
      <c r="BA19" s="194"/>
      <c r="BB19" s="394"/>
      <c r="BC19" s="405"/>
      <c r="BD19" s="405"/>
      <c r="BE19" s="405"/>
      <c r="BF19" s="405"/>
      <c r="BG19" s="405"/>
      <c r="BH19" s="405"/>
      <c r="BI19" s="405"/>
      <c r="BJ19" s="406"/>
      <c r="BK19" s="406"/>
      <c r="BL19" s="406"/>
      <c r="BM19" s="406"/>
      <c r="BN19" s="406"/>
      <c r="BO19" s="406"/>
      <c r="BP19" s="406"/>
      <c r="BQ19" s="406"/>
      <c r="BR19" s="406"/>
      <c r="BS19" s="406"/>
      <c r="BT19" s="406"/>
      <c r="BU19" s="406"/>
      <c r="BV19" s="406"/>
      <c r="BW19" s="406"/>
      <c r="BX19" s="406"/>
      <c r="BY19" s="407"/>
      <c r="BZ19" s="408"/>
      <c r="CA19" s="408"/>
      <c r="CB19" s="409"/>
      <c r="CC19" s="408"/>
      <c r="CD19" s="408"/>
      <c r="CE19" s="408"/>
      <c r="CF19" s="410"/>
      <c r="CG19" s="411"/>
      <c r="CH19" s="406"/>
      <c r="CI19" s="406"/>
      <c r="CJ19" s="406"/>
      <c r="CK19" s="406"/>
      <c r="CL19" s="406"/>
      <c r="CM19" s="406"/>
      <c r="CN19" s="406"/>
      <c r="CO19" s="406"/>
      <c r="CP19" s="406"/>
      <c r="CQ19" s="406"/>
      <c r="CR19" s="406"/>
      <c r="CS19" s="406"/>
      <c r="CT19" s="406"/>
      <c r="CU19" s="406"/>
      <c r="CV19" s="406"/>
      <c r="CW19" s="406"/>
      <c r="CX19" s="406"/>
      <c r="CY19" s="406"/>
      <c r="CZ19" s="406"/>
      <c r="DA19" s="406"/>
      <c r="DB19" s="406"/>
      <c r="DC19" s="406"/>
      <c r="DD19" s="406"/>
      <c r="DE19" s="406"/>
      <c r="DF19" s="406"/>
      <c r="DG19" s="406"/>
      <c r="DH19" s="408"/>
      <c r="DI19" s="408"/>
      <c r="DJ19" s="408"/>
      <c r="DK19" s="408"/>
      <c r="DL19" s="410"/>
      <c r="DM19" s="1199">
        <f t="shared" si="0"/>
        <v>0</v>
      </c>
      <c r="DN19" s="1200"/>
      <c r="DO19" s="1200"/>
      <c r="DP19" s="1200"/>
      <c r="DQ19" s="194"/>
      <c r="DR19" s="195" t="s">
        <v>69</v>
      </c>
      <c r="DS19" s="391"/>
      <c r="DT19" s="391"/>
      <c r="DU19" s="391"/>
      <c r="DV19" s="391"/>
    </row>
    <row r="20" spans="3:126" ht="12" customHeight="1" thickTop="1">
      <c r="C20" s="581"/>
      <c r="D20" s="582"/>
      <c r="E20" s="866" t="s">
        <v>71</v>
      </c>
      <c r="F20" s="867"/>
      <c r="G20" s="867"/>
      <c r="H20" s="867"/>
      <c r="I20" s="836"/>
      <c r="J20" s="784"/>
      <c r="K20" s="784"/>
      <c r="L20" s="785"/>
      <c r="M20" s="814"/>
      <c r="N20" s="517"/>
      <c r="O20" s="517"/>
      <c r="P20" s="517"/>
      <c r="Q20" s="517"/>
      <c r="R20" s="517"/>
      <c r="S20" s="837"/>
      <c r="T20" s="330"/>
      <c r="U20" s="331"/>
      <c r="V20" s="331"/>
      <c r="W20" s="331"/>
      <c r="X20" s="331"/>
      <c r="Y20" s="332"/>
      <c r="Z20" s="815"/>
      <c r="AA20" s="816"/>
      <c r="AB20" s="816"/>
      <c r="AC20" s="816"/>
      <c r="AD20" s="816"/>
      <c r="AE20" s="816"/>
      <c r="AF20" s="816"/>
      <c r="AG20" s="812" t="s">
        <v>68</v>
      </c>
      <c r="AH20" s="812"/>
      <c r="AI20" s="812"/>
      <c r="AJ20" s="813"/>
      <c r="AK20" s="838"/>
      <c r="AL20" s="784"/>
      <c r="AM20" s="784"/>
      <c r="AN20" s="784"/>
      <c r="AO20" s="784"/>
      <c r="AP20" s="784"/>
      <c r="AQ20" s="785"/>
      <c r="AR20" s="815"/>
      <c r="AS20" s="816"/>
      <c r="AT20" s="816"/>
      <c r="AU20" s="816"/>
      <c r="AV20" s="816"/>
      <c r="AW20" s="816"/>
      <c r="AX20" s="816"/>
      <c r="AY20" s="812" t="s">
        <v>68</v>
      </c>
      <c r="AZ20" s="812"/>
      <c r="BA20" s="812"/>
      <c r="BB20" s="813"/>
      <c r="BC20" s="843"/>
      <c r="BD20" s="517"/>
      <c r="BE20" s="517"/>
      <c r="BF20" s="517"/>
      <c r="BG20" s="517"/>
      <c r="BH20" s="517"/>
      <c r="BI20" s="517"/>
      <c r="BJ20" s="517"/>
      <c r="BK20" s="517"/>
      <c r="BL20" s="517"/>
      <c r="BM20" s="517"/>
      <c r="BN20" s="517"/>
      <c r="BO20" s="517"/>
      <c r="BP20" s="517"/>
      <c r="BQ20" s="517"/>
      <c r="BR20" s="517"/>
      <c r="BS20" s="517"/>
      <c r="BT20" s="517"/>
      <c r="BU20" s="517"/>
      <c r="BV20" s="517"/>
      <c r="BW20" s="517"/>
      <c r="BX20" s="518"/>
      <c r="BY20" s="783"/>
      <c r="BZ20" s="784"/>
      <c r="CA20" s="784"/>
      <c r="CB20" s="842"/>
      <c r="CC20" s="783"/>
      <c r="CD20" s="784"/>
      <c r="CE20" s="784"/>
      <c r="CF20" s="785"/>
      <c r="CG20" s="814"/>
      <c r="CH20" s="517"/>
      <c r="CI20" s="517"/>
      <c r="CJ20" s="517"/>
      <c r="CK20" s="517"/>
      <c r="CL20" s="517"/>
      <c r="CM20" s="517"/>
      <c r="CN20" s="517"/>
      <c r="CO20" s="517"/>
      <c r="CP20" s="517"/>
      <c r="CQ20" s="517"/>
      <c r="CR20" s="517"/>
      <c r="CS20" s="517"/>
      <c r="CT20" s="517"/>
      <c r="CU20" s="517"/>
      <c r="CV20" s="517"/>
      <c r="CW20" s="517"/>
      <c r="CX20" s="517"/>
      <c r="CY20" s="517"/>
      <c r="CZ20" s="517"/>
      <c r="DA20" s="517"/>
      <c r="DB20" s="517"/>
      <c r="DC20" s="517"/>
      <c r="DD20" s="517"/>
      <c r="DE20" s="517"/>
      <c r="DF20" s="517"/>
      <c r="DG20" s="518"/>
      <c r="DH20" s="956"/>
      <c r="DI20" s="957"/>
      <c r="DJ20" s="957"/>
      <c r="DK20" s="957"/>
      <c r="DL20" s="958"/>
      <c r="DM20" s="965">
        <f t="shared" si="0"/>
        <v>0</v>
      </c>
      <c r="DN20" s="966"/>
      <c r="DO20" s="966"/>
      <c r="DP20" s="966"/>
      <c r="DQ20" s="189"/>
      <c r="DR20" s="190" t="s">
        <v>69</v>
      </c>
      <c r="DS20" s="391"/>
      <c r="DT20" s="391"/>
      <c r="DU20" s="391"/>
      <c r="DV20" s="391"/>
    </row>
    <row r="21" spans="3:126" ht="12" customHeight="1">
      <c r="C21" s="581"/>
      <c r="D21" s="582"/>
      <c r="E21" s="868"/>
      <c r="F21" s="869"/>
      <c r="G21" s="869"/>
      <c r="H21" s="869"/>
      <c r="I21" s="824"/>
      <c r="J21" s="486"/>
      <c r="K21" s="486"/>
      <c r="L21" s="493"/>
      <c r="M21" s="459"/>
      <c r="N21" s="460"/>
      <c r="O21" s="460"/>
      <c r="P21" s="460"/>
      <c r="Q21" s="460"/>
      <c r="R21" s="460"/>
      <c r="S21" s="749"/>
      <c r="T21" s="333"/>
      <c r="U21" s="334"/>
      <c r="V21" s="334"/>
      <c r="W21" s="334"/>
      <c r="X21" s="334"/>
      <c r="Y21" s="335"/>
      <c r="Z21" s="490"/>
      <c r="AA21" s="491"/>
      <c r="AB21" s="491"/>
      <c r="AC21" s="491"/>
      <c r="AD21" s="491"/>
      <c r="AE21" s="491"/>
      <c r="AF21" s="491"/>
      <c r="AG21" s="967" t="s">
        <v>68</v>
      </c>
      <c r="AH21" s="967"/>
      <c r="AI21" s="967"/>
      <c r="AJ21" s="968"/>
      <c r="AK21" s="492"/>
      <c r="AL21" s="486"/>
      <c r="AM21" s="486"/>
      <c r="AN21" s="486"/>
      <c r="AO21" s="486"/>
      <c r="AP21" s="486"/>
      <c r="AQ21" s="493"/>
      <c r="AR21" s="490"/>
      <c r="AS21" s="491"/>
      <c r="AT21" s="491"/>
      <c r="AU21" s="491"/>
      <c r="AV21" s="491"/>
      <c r="AW21" s="491"/>
      <c r="AX21" s="491"/>
      <c r="AY21" s="967" t="s">
        <v>68</v>
      </c>
      <c r="AZ21" s="967"/>
      <c r="BA21" s="967"/>
      <c r="BB21" s="968"/>
      <c r="BC21" s="750"/>
      <c r="BD21" s="460"/>
      <c r="BE21" s="460"/>
      <c r="BF21" s="460"/>
      <c r="BG21" s="460"/>
      <c r="BH21" s="460"/>
      <c r="BI21" s="460"/>
      <c r="BJ21" s="460"/>
      <c r="BK21" s="460"/>
      <c r="BL21" s="460"/>
      <c r="BM21" s="460"/>
      <c r="BN21" s="460"/>
      <c r="BO21" s="460"/>
      <c r="BP21" s="460"/>
      <c r="BQ21" s="460"/>
      <c r="BR21" s="460"/>
      <c r="BS21" s="460"/>
      <c r="BT21" s="460"/>
      <c r="BU21" s="460"/>
      <c r="BV21" s="460"/>
      <c r="BW21" s="460"/>
      <c r="BX21" s="461"/>
      <c r="BY21" s="485"/>
      <c r="BZ21" s="486"/>
      <c r="CA21" s="486"/>
      <c r="CB21" s="487"/>
      <c r="CC21" s="485"/>
      <c r="CD21" s="486"/>
      <c r="CE21" s="486"/>
      <c r="CF21" s="493"/>
      <c r="CG21" s="459"/>
      <c r="CH21" s="460"/>
      <c r="CI21" s="460"/>
      <c r="CJ21" s="460"/>
      <c r="CK21" s="460"/>
      <c r="CL21" s="460"/>
      <c r="CM21" s="460"/>
      <c r="CN21" s="460"/>
      <c r="CO21" s="460"/>
      <c r="CP21" s="460"/>
      <c r="CQ21" s="460"/>
      <c r="CR21" s="460"/>
      <c r="CS21" s="460"/>
      <c r="CT21" s="460"/>
      <c r="CU21" s="460"/>
      <c r="CV21" s="460"/>
      <c r="CW21" s="460"/>
      <c r="CX21" s="460"/>
      <c r="CY21" s="460"/>
      <c r="CZ21" s="460"/>
      <c r="DA21" s="460"/>
      <c r="DB21" s="460"/>
      <c r="DC21" s="460"/>
      <c r="DD21" s="460"/>
      <c r="DE21" s="460"/>
      <c r="DF21" s="460"/>
      <c r="DG21" s="461"/>
      <c r="DH21" s="497"/>
      <c r="DI21" s="498"/>
      <c r="DJ21" s="498"/>
      <c r="DK21" s="498"/>
      <c r="DL21" s="499"/>
      <c r="DM21" s="1195">
        <f t="shared" si="0"/>
        <v>0</v>
      </c>
      <c r="DN21" s="1196"/>
      <c r="DO21" s="1196"/>
      <c r="DP21" s="1196"/>
      <c r="DQ21" s="192"/>
      <c r="DR21" s="193" t="s">
        <v>69</v>
      </c>
      <c r="DS21" s="391"/>
      <c r="DT21" s="391"/>
      <c r="DU21" s="391"/>
      <c r="DV21" s="391"/>
    </row>
    <row r="22" spans="3:126" ht="12" customHeight="1" thickBot="1">
      <c r="C22" s="581"/>
      <c r="D22" s="582"/>
      <c r="E22" s="870"/>
      <c r="F22" s="871"/>
      <c r="G22" s="871"/>
      <c r="H22" s="871"/>
      <c r="I22" s="834" t="s">
        <v>70</v>
      </c>
      <c r="J22" s="834"/>
      <c r="K22" s="834"/>
      <c r="L22" s="834"/>
      <c r="M22" s="834"/>
      <c r="N22" s="834"/>
      <c r="O22" s="834"/>
      <c r="P22" s="834"/>
      <c r="Q22" s="834"/>
      <c r="R22" s="834"/>
      <c r="S22" s="834"/>
      <c r="T22" s="440"/>
      <c r="U22" s="386"/>
      <c r="V22" s="386"/>
      <c r="W22" s="386"/>
      <c r="X22" s="386"/>
      <c r="Y22" s="386"/>
      <c r="Z22" s="1197">
        <f>SUM(Z20:AF21)</f>
        <v>0</v>
      </c>
      <c r="AA22" s="1198"/>
      <c r="AB22" s="1198"/>
      <c r="AC22" s="1198"/>
      <c r="AD22" s="1198"/>
      <c r="AE22" s="1198"/>
      <c r="AF22" s="1198"/>
      <c r="AG22" s="185" t="s">
        <v>68</v>
      </c>
      <c r="AH22" s="185"/>
      <c r="AI22" s="185"/>
      <c r="AJ22" s="185"/>
      <c r="AK22" s="396"/>
      <c r="AL22" s="397"/>
      <c r="AM22" s="397"/>
      <c r="AN22" s="397"/>
      <c r="AO22" s="397"/>
      <c r="AP22" s="397"/>
      <c r="AQ22" s="398"/>
      <c r="AR22" s="1197">
        <f>SUM(AR20:AX21)</f>
        <v>0</v>
      </c>
      <c r="AS22" s="1198"/>
      <c r="AT22" s="1198"/>
      <c r="AU22" s="1198"/>
      <c r="AV22" s="1198"/>
      <c r="AW22" s="1198"/>
      <c r="AX22" s="1198"/>
      <c r="AY22" s="194" t="s">
        <v>68</v>
      </c>
      <c r="AZ22" s="194"/>
      <c r="BA22" s="194"/>
      <c r="BB22" s="394"/>
      <c r="BC22" s="405"/>
      <c r="BD22" s="405"/>
      <c r="BE22" s="405"/>
      <c r="BF22" s="405"/>
      <c r="BG22" s="405"/>
      <c r="BH22" s="405"/>
      <c r="BI22" s="405"/>
      <c r="BJ22" s="406"/>
      <c r="BK22" s="406"/>
      <c r="BL22" s="406"/>
      <c r="BM22" s="406"/>
      <c r="BN22" s="406"/>
      <c r="BO22" s="406"/>
      <c r="BP22" s="406"/>
      <c r="BQ22" s="406"/>
      <c r="BR22" s="406"/>
      <c r="BS22" s="406"/>
      <c r="BT22" s="406"/>
      <c r="BU22" s="406"/>
      <c r="BV22" s="406"/>
      <c r="BW22" s="406"/>
      <c r="BX22" s="406"/>
      <c r="BY22" s="407"/>
      <c r="BZ22" s="408"/>
      <c r="CA22" s="408"/>
      <c r="CB22" s="409"/>
      <c r="CC22" s="408"/>
      <c r="CD22" s="408"/>
      <c r="CE22" s="408"/>
      <c r="CF22" s="410"/>
      <c r="CG22" s="411"/>
      <c r="CH22" s="406"/>
      <c r="CI22" s="406"/>
      <c r="CJ22" s="406"/>
      <c r="CK22" s="406"/>
      <c r="CL22" s="406"/>
      <c r="CM22" s="406"/>
      <c r="CN22" s="406"/>
      <c r="CO22" s="406"/>
      <c r="CP22" s="406"/>
      <c r="CQ22" s="406"/>
      <c r="CR22" s="406"/>
      <c r="CS22" s="406"/>
      <c r="CT22" s="406"/>
      <c r="CU22" s="406"/>
      <c r="CV22" s="406"/>
      <c r="CW22" s="406"/>
      <c r="CX22" s="406"/>
      <c r="CY22" s="406"/>
      <c r="CZ22" s="406"/>
      <c r="DA22" s="406"/>
      <c r="DB22" s="406"/>
      <c r="DC22" s="406"/>
      <c r="DD22" s="406"/>
      <c r="DE22" s="406"/>
      <c r="DF22" s="406"/>
      <c r="DG22" s="406"/>
      <c r="DH22" s="408"/>
      <c r="DI22" s="408"/>
      <c r="DJ22" s="408"/>
      <c r="DK22" s="408"/>
      <c r="DL22" s="410"/>
      <c r="DM22" s="1199">
        <f t="shared" si="0"/>
        <v>0</v>
      </c>
      <c r="DN22" s="1200"/>
      <c r="DO22" s="1200"/>
      <c r="DP22" s="1200"/>
      <c r="DQ22" s="194"/>
      <c r="DR22" s="195" t="s">
        <v>69</v>
      </c>
      <c r="DS22" s="391"/>
      <c r="DT22" s="391"/>
      <c r="DU22" s="391"/>
      <c r="DV22" s="391"/>
    </row>
    <row r="23" spans="3:126" ht="12" customHeight="1" thickTop="1">
      <c r="C23" s="581"/>
      <c r="D23" s="582"/>
      <c r="E23" s="821" t="s">
        <v>72</v>
      </c>
      <c r="F23" s="1201"/>
      <c r="G23" s="1201"/>
      <c r="H23" s="1202"/>
      <c r="I23" s="836"/>
      <c r="J23" s="784"/>
      <c r="K23" s="784"/>
      <c r="L23" s="785"/>
      <c r="M23" s="814"/>
      <c r="N23" s="517"/>
      <c r="O23" s="517"/>
      <c r="P23" s="517"/>
      <c r="Q23" s="517"/>
      <c r="R23" s="517"/>
      <c r="S23" s="837"/>
      <c r="T23" s="330"/>
      <c r="U23" s="331"/>
      <c r="V23" s="331"/>
      <c r="W23" s="331"/>
      <c r="X23" s="331"/>
      <c r="Y23" s="332"/>
      <c r="Z23" s="815"/>
      <c r="AA23" s="816"/>
      <c r="AB23" s="816"/>
      <c r="AC23" s="816"/>
      <c r="AD23" s="816"/>
      <c r="AE23" s="816"/>
      <c r="AF23" s="816"/>
      <c r="AG23" s="812" t="s">
        <v>68</v>
      </c>
      <c r="AH23" s="812"/>
      <c r="AI23" s="812"/>
      <c r="AJ23" s="813"/>
      <c r="AK23" s="838"/>
      <c r="AL23" s="784"/>
      <c r="AM23" s="784"/>
      <c r="AN23" s="784"/>
      <c r="AO23" s="784"/>
      <c r="AP23" s="784"/>
      <c r="AQ23" s="785"/>
      <c r="AR23" s="815"/>
      <c r="AS23" s="816"/>
      <c r="AT23" s="816"/>
      <c r="AU23" s="816"/>
      <c r="AV23" s="816"/>
      <c r="AW23" s="816"/>
      <c r="AX23" s="816"/>
      <c r="AY23" s="812" t="s">
        <v>68</v>
      </c>
      <c r="AZ23" s="812"/>
      <c r="BA23" s="812"/>
      <c r="BB23" s="813"/>
      <c r="BC23" s="843"/>
      <c r="BD23" s="517"/>
      <c r="BE23" s="517"/>
      <c r="BF23" s="517"/>
      <c r="BG23" s="517"/>
      <c r="BH23" s="517"/>
      <c r="BI23" s="517"/>
      <c r="BJ23" s="517"/>
      <c r="BK23" s="517"/>
      <c r="BL23" s="517"/>
      <c r="BM23" s="517"/>
      <c r="BN23" s="517"/>
      <c r="BO23" s="517"/>
      <c r="BP23" s="517"/>
      <c r="BQ23" s="517"/>
      <c r="BR23" s="517"/>
      <c r="BS23" s="517"/>
      <c r="BT23" s="517"/>
      <c r="BU23" s="517"/>
      <c r="BV23" s="517"/>
      <c r="BW23" s="517"/>
      <c r="BX23" s="518"/>
      <c r="BY23" s="783"/>
      <c r="BZ23" s="784"/>
      <c r="CA23" s="784"/>
      <c r="CB23" s="842"/>
      <c r="CC23" s="783"/>
      <c r="CD23" s="784"/>
      <c r="CE23" s="784"/>
      <c r="CF23" s="785"/>
      <c r="CG23" s="814"/>
      <c r="CH23" s="517"/>
      <c r="CI23" s="517"/>
      <c r="CJ23" s="517"/>
      <c r="CK23" s="517"/>
      <c r="CL23" s="517"/>
      <c r="CM23" s="517"/>
      <c r="CN23" s="517"/>
      <c r="CO23" s="517"/>
      <c r="CP23" s="517"/>
      <c r="CQ23" s="517"/>
      <c r="CR23" s="517"/>
      <c r="CS23" s="517"/>
      <c r="CT23" s="517"/>
      <c r="CU23" s="517"/>
      <c r="CV23" s="517"/>
      <c r="CW23" s="517"/>
      <c r="CX23" s="517"/>
      <c r="CY23" s="517"/>
      <c r="CZ23" s="517"/>
      <c r="DA23" s="517"/>
      <c r="DB23" s="517"/>
      <c r="DC23" s="517"/>
      <c r="DD23" s="517"/>
      <c r="DE23" s="517"/>
      <c r="DF23" s="517"/>
      <c r="DG23" s="518"/>
      <c r="DH23" s="956"/>
      <c r="DI23" s="957"/>
      <c r="DJ23" s="957"/>
      <c r="DK23" s="957"/>
      <c r="DL23" s="958"/>
      <c r="DM23" s="965">
        <f t="shared" si="0"/>
        <v>0</v>
      </c>
      <c r="DN23" s="966"/>
      <c r="DO23" s="966"/>
      <c r="DP23" s="966"/>
      <c r="DQ23" s="189"/>
      <c r="DR23" s="190" t="s">
        <v>69</v>
      </c>
      <c r="DS23" s="391"/>
      <c r="DT23" s="391"/>
      <c r="DU23" s="391"/>
      <c r="DV23" s="391"/>
    </row>
    <row r="24" spans="3:126" ht="12" customHeight="1">
      <c r="C24" s="581"/>
      <c r="D24" s="582"/>
      <c r="E24" s="443"/>
      <c r="F24" s="443"/>
      <c r="G24" s="443"/>
      <c r="H24" s="444"/>
      <c r="I24" s="824"/>
      <c r="J24" s="486"/>
      <c r="K24" s="486"/>
      <c r="L24" s="493"/>
      <c r="M24" s="459"/>
      <c r="N24" s="460"/>
      <c r="O24" s="460"/>
      <c r="P24" s="460"/>
      <c r="Q24" s="460"/>
      <c r="R24" s="460"/>
      <c r="S24" s="749"/>
      <c r="T24" s="333"/>
      <c r="U24" s="334"/>
      <c r="V24" s="334"/>
      <c r="W24" s="334"/>
      <c r="X24" s="334"/>
      <c r="Y24" s="335"/>
      <c r="Z24" s="490"/>
      <c r="AA24" s="491"/>
      <c r="AB24" s="491"/>
      <c r="AC24" s="491"/>
      <c r="AD24" s="491"/>
      <c r="AE24" s="491"/>
      <c r="AF24" s="491"/>
      <c r="AG24" s="967" t="s">
        <v>68</v>
      </c>
      <c r="AH24" s="967"/>
      <c r="AI24" s="967"/>
      <c r="AJ24" s="968"/>
      <c r="AK24" s="492"/>
      <c r="AL24" s="486"/>
      <c r="AM24" s="486"/>
      <c r="AN24" s="486"/>
      <c r="AO24" s="486"/>
      <c r="AP24" s="486"/>
      <c r="AQ24" s="493"/>
      <c r="AR24" s="490"/>
      <c r="AS24" s="491"/>
      <c r="AT24" s="491"/>
      <c r="AU24" s="491"/>
      <c r="AV24" s="491"/>
      <c r="AW24" s="491"/>
      <c r="AX24" s="491"/>
      <c r="AY24" s="967" t="s">
        <v>68</v>
      </c>
      <c r="AZ24" s="967"/>
      <c r="BA24" s="967"/>
      <c r="BB24" s="968"/>
      <c r="BC24" s="750"/>
      <c r="BD24" s="460"/>
      <c r="BE24" s="460"/>
      <c r="BF24" s="460"/>
      <c r="BG24" s="460"/>
      <c r="BH24" s="460"/>
      <c r="BI24" s="460"/>
      <c r="BJ24" s="460"/>
      <c r="BK24" s="460"/>
      <c r="BL24" s="460"/>
      <c r="BM24" s="460"/>
      <c r="BN24" s="460"/>
      <c r="BO24" s="460"/>
      <c r="BP24" s="460"/>
      <c r="BQ24" s="460"/>
      <c r="BR24" s="460"/>
      <c r="BS24" s="460"/>
      <c r="BT24" s="460"/>
      <c r="BU24" s="460"/>
      <c r="BV24" s="460"/>
      <c r="BW24" s="460"/>
      <c r="BX24" s="461"/>
      <c r="BY24" s="485"/>
      <c r="BZ24" s="486"/>
      <c r="CA24" s="486"/>
      <c r="CB24" s="487"/>
      <c r="CC24" s="485"/>
      <c r="CD24" s="486"/>
      <c r="CE24" s="486"/>
      <c r="CF24" s="493"/>
      <c r="CG24" s="459"/>
      <c r="CH24" s="460"/>
      <c r="CI24" s="460"/>
      <c r="CJ24" s="460"/>
      <c r="CK24" s="460"/>
      <c r="CL24" s="460"/>
      <c r="CM24" s="460"/>
      <c r="CN24" s="460"/>
      <c r="CO24" s="460"/>
      <c r="CP24" s="460"/>
      <c r="CQ24" s="460"/>
      <c r="CR24" s="460"/>
      <c r="CS24" s="460"/>
      <c r="CT24" s="460"/>
      <c r="CU24" s="460"/>
      <c r="CV24" s="460"/>
      <c r="CW24" s="460"/>
      <c r="CX24" s="460"/>
      <c r="CY24" s="460"/>
      <c r="CZ24" s="460"/>
      <c r="DA24" s="460"/>
      <c r="DB24" s="460"/>
      <c r="DC24" s="460"/>
      <c r="DD24" s="460"/>
      <c r="DE24" s="460"/>
      <c r="DF24" s="460"/>
      <c r="DG24" s="461"/>
      <c r="DH24" s="497"/>
      <c r="DI24" s="498"/>
      <c r="DJ24" s="498"/>
      <c r="DK24" s="498"/>
      <c r="DL24" s="499"/>
      <c r="DM24" s="1195">
        <f t="shared" si="0"/>
        <v>0</v>
      </c>
      <c r="DN24" s="1196"/>
      <c r="DO24" s="1196"/>
      <c r="DP24" s="1196"/>
      <c r="DQ24" s="192"/>
      <c r="DR24" s="193" t="s">
        <v>69</v>
      </c>
      <c r="DS24" s="391"/>
      <c r="DT24" s="391"/>
      <c r="DU24" s="391"/>
      <c r="DV24" s="391"/>
    </row>
    <row r="25" spans="3:126" ht="12" customHeight="1" thickBot="1">
      <c r="C25" s="581"/>
      <c r="D25" s="582"/>
      <c r="E25" s="445"/>
      <c r="F25" s="445"/>
      <c r="G25" s="445"/>
      <c r="H25" s="680" t="s">
        <v>70</v>
      </c>
      <c r="I25" s="680"/>
      <c r="J25" s="680"/>
      <c r="K25" s="680"/>
      <c r="L25" s="680"/>
      <c r="M25" s="680"/>
      <c r="N25" s="680"/>
      <c r="O25" s="680"/>
      <c r="P25" s="680"/>
      <c r="Q25" s="680"/>
      <c r="R25" s="680"/>
      <c r="S25" s="680"/>
      <c r="T25" s="680"/>
      <c r="U25" s="386"/>
      <c r="V25" s="386"/>
      <c r="W25" s="386"/>
      <c r="X25" s="386"/>
      <c r="Y25" s="386"/>
      <c r="Z25" s="1197">
        <f>SUM(Z23:AF24)</f>
        <v>0</v>
      </c>
      <c r="AA25" s="1198"/>
      <c r="AB25" s="1198"/>
      <c r="AC25" s="1198"/>
      <c r="AD25" s="1198"/>
      <c r="AE25" s="1198"/>
      <c r="AF25" s="1198"/>
      <c r="AG25" s="185" t="s">
        <v>68</v>
      </c>
      <c r="AH25" s="185"/>
      <c r="AI25" s="185"/>
      <c r="AJ25" s="185"/>
      <c r="AK25" s="396"/>
      <c r="AL25" s="397"/>
      <c r="AM25" s="397"/>
      <c r="AN25" s="397"/>
      <c r="AO25" s="397"/>
      <c r="AP25" s="397"/>
      <c r="AQ25" s="398"/>
      <c r="AR25" s="1197">
        <f>SUM(AR23:AX24)</f>
        <v>0</v>
      </c>
      <c r="AS25" s="1198"/>
      <c r="AT25" s="1198"/>
      <c r="AU25" s="1198"/>
      <c r="AV25" s="1198"/>
      <c r="AW25" s="1198"/>
      <c r="AX25" s="1198"/>
      <c r="AY25" s="194" t="s">
        <v>68</v>
      </c>
      <c r="AZ25" s="194"/>
      <c r="BA25" s="194"/>
      <c r="BB25" s="394"/>
      <c r="BC25" s="405"/>
      <c r="BD25" s="405"/>
      <c r="BE25" s="405"/>
      <c r="BF25" s="405"/>
      <c r="BG25" s="405"/>
      <c r="BH25" s="405"/>
      <c r="BI25" s="405"/>
      <c r="BJ25" s="406"/>
      <c r="BK25" s="406"/>
      <c r="BL25" s="406"/>
      <c r="BM25" s="406"/>
      <c r="BN25" s="406"/>
      <c r="BO25" s="406"/>
      <c r="BP25" s="406"/>
      <c r="BQ25" s="406"/>
      <c r="BR25" s="406"/>
      <c r="BS25" s="406"/>
      <c r="BT25" s="406"/>
      <c r="BU25" s="406"/>
      <c r="BV25" s="406"/>
      <c r="BW25" s="406"/>
      <c r="BX25" s="406"/>
      <c r="BY25" s="407"/>
      <c r="BZ25" s="408"/>
      <c r="CA25" s="408"/>
      <c r="CB25" s="409"/>
      <c r="CC25" s="408"/>
      <c r="CD25" s="408"/>
      <c r="CE25" s="408"/>
      <c r="CF25" s="410"/>
      <c r="CG25" s="411"/>
      <c r="CH25" s="406"/>
      <c r="CI25" s="406"/>
      <c r="CJ25" s="406"/>
      <c r="CK25" s="406"/>
      <c r="CL25" s="406"/>
      <c r="CM25" s="406"/>
      <c r="CN25" s="406"/>
      <c r="CO25" s="406"/>
      <c r="CP25" s="406"/>
      <c r="CQ25" s="406"/>
      <c r="CR25" s="406"/>
      <c r="CS25" s="406"/>
      <c r="CT25" s="406"/>
      <c r="CU25" s="406"/>
      <c r="CV25" s="406"/>
      <c r="CW25" s="406"/>
      <c r="CX25" s="406"/>
      <c r="CY25" s="406"/>
      <c r="CZ25" s="406"/>
      <c r="DA25" s="406"/>
      <c r="DB25" s="406"/>
      <c r="DC25" s="406"/>
      <c r="DD25" s="406"/>
      <c r="DE25" s="406"/>
      <c r="DF25" s="406"/>
      <c r="DG25" s="406"/>
      <c r="DH25" s="408"/>
      <c r="DI25" s="408"/>
      <c r="DJ25" s="408"/>
      <c r="DK25" s="408"/>
      <c r="DL25" s="410"/>
      <c r="DM25" s="1199">
        <f t="shared" si="0"/>
        <v>0</v>
      </c>
      <c r="DN25" s="1200"/>
      <c r="DO25" s="1200"/>
      <c r="DP25" s="1200"/>
      <c r="DQ25" s="194"/>
      <c r="DR25" s="195" t="s">
        <v>69</v>
      </c>
      <c r="DS25" s="391"/>
      <c r="DT25" s="391"/>
      <c r="DU25" s="391"/>
      <c r="DV25" s="391"/>
    </row>
    <row r="26" spans="3:126" ht="12" customHeight="1" thickTop="1">
      <c r="C26" s="581"/>
      <c r="D26" s="582"/>
      <c r="E26" s="826" t="s">
        <v>73</v>
      </c>
      <c r="F26" s="1212"/>
      <c r="G26" s="1212"/>
      <c r="H26" s="1213"/>
      <c r="I26" s="836"/>
      <c r="J26" s="784"/>
      <c r="K26" s="784"/>
      <c r="L26" s="785"/>
      <c r="M26" s="814"/>
      <c r="N26" s="517"/>
      <c r="O26" s="517"/>
      <c r="P26" s="517"/>
      <c r="Q26" s="517"/>
      <c r="R26" s="517"/>
      <c r="S26" s="837"/>
      <c r="T26" s="836"/>
      <c r="U26" s="784"/>
      <c r="V26" s="784"/>
      <c r="W26" s="784"/>
      <c r="X26" s="784"/>
      <c r="Y26" s="785"/>
      <c r="Z26" s="815"/>
      <c r="AA26" s="816"/>
      <c r="AB26" s="816"/>
      <c r="AC26" s="816"/>
      <c r="AD26" s="816"/>
      <c r="AE26" s="816"/>
      <c r="AF26" s="816"/>
      <c r="AG26" s="812" t="s">
        <v>68</v>
      </c>
      <c r="AH26" s="812"/>
      <c r="AI26" s="812"/>
      <c r="AJ26" s="813"/>
      <c r="AK26" s="838"/>
      <c r="AL26" s="784"/>
      <c r="AM26" s="784"/>
      <c r="AN26" s="784"/>
      <c r="AO26" s="784"/>
      <c r="AP26" s="784"/>
      <c r="AQ26" s="785"/>
      <c r="AR26" s="815"/>
      <c r="AS26" s="816"/>
      <c r="AT26" s="816"/>
      <c r="AU26" s="816"/>
      <c r="AV26" s="816"/>
      <c r="AW26" s="816"/>
      <c r="AX26" s="816"/>
      <c r="AY26" s="812" t="s">
        <v>68</v>
      </c>
      <c r="AZ26" s="812"/>
      <c r="BA26" s="812"/>
      <c r="BB26" s="813"/>
      <c r="BC26" s="843"/>
      <c r="BD26" s="517"/>
      <c r="BE26" s="517"/>
      <c r="BF26" s="517"/>
      <c r="BG26" s="517"/>
      <c r="BH26" s="517"/>
      <c r="BI26" s="517"/>
      <c r="BJ26" s="517"/>
      <c r="BK26" s="517"/>
      <c r="BL26" s="517"/>
      <c r="BM26" s="517"/>
      <c r="BN26" s="517"/>
      <c r="BO26" s="517"/>
      <c r="BP26" s="517"/>
      <c r="BQ26" s="517"/>
      <c r="BR26" s="517"/>
      <c r="BS26" s="517"/>
      <c r="BT26" s="517"/>
      <c r="BU26" s="517"/>
      <c r="BV26" s="517"/>
      <c r="BW26" s="517"/>
      <c r="BX26" s="518"/>
      <c r="BY26" s="783"/>
      <c r="BZ26" s="784"/>
      <c r="CA26" s="784"/>
      <c r="CB26" s="842"/>
      <c r="CC26" s="783"/>
      <c r="CD26" s="784"/>
      <c r="CE26" s="784"/>
      <c r="CF26" s="785"/>
      <c r="CG26" s="814"/>
      <c r="CH26" s="517"/>
      <c r="CI26" s="517"/>
      <c r="CJ26" s="517"/>
      <c r="CK26" s="517"/>
      <c r="CL26" s="517"/>
      <c r="CM26" s="517"/>
      <c r="CN26" s="517"/>
      <c r="CO26" s="517"/>
      <c r="CP26" s="517"/>
      <c r="CQ26" s="517"/>
      <c r="CR26" s="517"/>
      <c r="CS26" s="517"/>
      <c r="CT26" s="517"/>
      <c r="CU26" s="517"/>
      <c r="CV26" s="517"/>
      <c r="CW26" s="517"/>
      <c r="CX26" s="517"/>
      <c r="CY26" s="517"/>
      <c r="CZ26" s="517"/>
      <c r="DA26" s="517"/>
      <c r="DB26" s="517"/>
      <c r="DC26" s="517"/>
      <c r="DD26" s="517"/>
      <c r="DE26" s="517"/>
      <c r="DF26" s="517"/>
      <c r="DG26" s="518"/>
      <c r="DH26" s="956"/>
      <c r="DI26" s="957"/>
      <c r="DJ26" s="957"/>
      <c r="DK26" s="957"/>
      <c r="DL26" s="958"/>
      <c r="DM26" s="965">
        <f t="shared" si="0"/>
        <v>0</v>
      </c>
      <c r="DN26" s="966"/>
      <c r="DO26" s="966"/>
      <c r="DP26" s="966"/>
      <c r="DQ26" s="189"/>
      <c r="DR26" s="190" t="s">
        <v>69</v>
      </c>
      <c r="DS26" s="391"/>
      <c r="DT26" s="391"/>
      <c r="DU26" s="391"/>
      <c r="DV26" s="391"/>
    </row>
    <row r="27" spans="3:126" ht="12" customHeight="1">
      <c r="C27" s="581"/>
      <c r="D27" s="582"/>
      <c r="E27" s="874" t="s">
        <v>305</v>
      </c>
      <c r="F27" s="1214"/>
      <c r="G27" s="1214"/>
      <c r="H27" s="1215"/>
      <c r="I27" s="824"/>
      <c r="J27" s="486"/>
      <c r="K27" s="486"/>
      <c r="L27" s="493"/>
      <c r="M27" s="459"/>
      <c r="N27" s="460"/>
      <c r="O27" s="460"/>
      <c r="P27" s="460"/>
      <c r="Q27" s="460"/>
      <c r="R27" s="460"/>
      <c r="S27" s="749"/>
      <c r="T27" s="824"/>
      <c r="U27" s="486"/>
      <c r="V27" s="486"/>
      <c r="W27" s="486"/>
      <c r="X27" s="486"/>
      <c r="Y27" s="493"/>
      <c r="Z27" s="490"/>
      <c r="AA27" s="491"/>
      <c r="AB27" s="491"/>
      <c r="AC27" s="491"/>
      <c r="AD27" s="491"/>
      <c r="AE27" s="491"/>
      <c r="AF27" s="491"/>
      <c r="AG27" s="967" t="s">
        <v>68</v>
      </c>
      <c r="AH27" s="967"/>
      <c r="AI27" s="967"/>
      <c r="AJ27" s="968"/>
      <c r="AK27" s="492"/>
      <c r="AL27" s="486"/>
      <c r="AM27" s="486"/>
      <c r="AN27" s="486"/>
      <c r="AO27" s="486"/>
      <c r="AP27" s="486"/>
      <c r="AQ27" s="493"/>
      <c r="AR27" s="490"/>
      <c r="AS27" s="491"/>
      <c r="AT27" s="491"/>
      <c r="AU27" s="491"/>
      <c r="AV27" s="491"/>
      <c r="AW27" s="491"/>
      <c r="AX27" s="491"/>
      <c r="AY27" s="967" t="s">
        <v>68</v>
      </c>
      <c r="AZ27" s="967"/>
      <c r="BA27" s="967"/>
      <c r="BB27" s="968"/>
      <c r="BC27" s="750"/>
      <c r="BD27" s="460"/>
      <c r="BE27" s="460"/>
      <c r="BF27" s="460"/>
      <c r="BG27" s="460"/>
      <c r="BH27" s="460"/>
      <c r="BI27" s="460"/>
      <c r="BJ27" s="460"/>
      <c r="BK27" s="460"/>
      <c r="BL27" s="460"/>
      <c r="BM27" s="460"/>
      <c r="BN27" s="460"/>
      <c r="BO27" s="460"/>
      <c r="BP27" s="460"/>
      <c r="BQ27" s="460"/>
      <c r="BR27" s="460"/>
      <c r="BS27" s="460"/>
      <c r="BT27" s="460"/>
      <c r="BU27" s="460"/>
      <c r="BV27" s="460"/>
      <c r="BW27" s="460"/>
      <c r="BX27" s="461"/>
      <c r="BY27" s="485"/>
      <c r="BZ27" s="486"/>
      <c r="CA27" s="486"/>
      <c r="CB27" s="487"/>
      <c r="CC27" s="485"/>
      <c r="CD27" s="486"/>
      <c r="CE27" s="486"/>
      <c r="CF27" s="493"/>
      <c r="CG27" s="459"/>
      <c r="CH27" s="460"/>
      <c r="CI27" s="460"/>
      <c r="CJ27" s="460"/>
      <c r="CK27" s="460"/>
      <c r="CL27" s="460"/>
      <c r="CM27" s="460"/>
      <c r="CN27" s="460"/>
      <c r="CO27" s="460"/>
      <c r="CP27" s="460"/>
      <c r="CQ27" s="460"/>
      <c r="CR27" s="460"/>
      <c r="CS27" s="460"/>
      <c r="CT27" s="460"/>
      <c r="CU27" s="460"/>
      <c r="CV27" s="460"/>
      <c r="CW27" s="460"/>
      <c r="CX27" s="460"/>
      <c r="CY27" s="460"/>
      <c r="CZ27" s="460"/>
      <c r="DA27" s="460"/>
      <c r="DB27" s="460"/>
      <c r="DC27" s="460"/>
      <c r="DD27" s="460"/>
      <c r="DE27" s="460"/>
      <c r="DF27" s="460"/>
      <c r="DG27" s="461"/>
      <c r="DH27" s="497"/>
      <c r="DI27" s="498"/>
      <c r="DJ27" s="498"/>
      <c r="DK27" s="498"/>
      <c r="DL27" s="499"/>
      <c r="DM27" s="1195">
        <f t="shared" si="0"/>
        <v>0</v>
      </c>
      <c r="DN27" s="1196"/>
      <c r="DO27" s="1196"/>
      <c r="DP27" s="1196"/>
      <c r="DQ27" s="192"/>
      <c r="DR27" s="193" t="s">
        <v>69</v>
      </c>
      <c r="DS27" s="391"/>
      <c r="DT27" s="391"/>
      <c r="DU27" s="391"/>
      <c r="DV27" s="391"/>
    </row>
    <row r="28" spans="3:126" ht="12" customHeight="1" thickBot="1">
      <c r="C28" s="1222"/>
      <c r="D28" s="1223"/>
      <c r="E28" s="445"/>
      <c r="F28" s="445"/>
      <c r="G28" s="445"/>
      <c r="H28" s="680" t="s">
        <v>70</v>
      </c>
      <c r="I28" s="680"/>
      <c r="J28" s="680"/>
      <c r="K28" s="680"/>
      <c r="L28" s="680"/>
      <c r="M28" s="680"/>
      <c r="N28" s="680"/>
      <c r="O28" s="680"/>
      <c r="P28" s="680"/>
      <c r="Q28" s="680"/>
      <c r="R28" s="680"/>
      <c r="S28" s="680"/>
      <c r="T28" s="680"/>
      <c r="U28" s="386"/>
      <c r="V28" s="386"/>
      <c r="W28" s="386"/>
      <c r="X28" s="386"/>
      <c r="Y28" s="386"/>
      <c r="Z28" s="1197">
        <f>SUM(Z26:AF27)</f>
        <v>0</v>
      </c>
      <c r="AA28" s="1198"/>
      <c r="AB28" s="1198"/>
      <c r="AC28" s="1198"/>
      <c r="AD28" s="1198"/>
      <c r="AE28" s="1198"/>
      <c r="AF28" s="1198"/>
      <c r="AG28" s="185" t="s">
        <v>68</v>
      </c>
      <c r="AH28" s="185"/>
      <c r="AI28" s="185"/>
      <c r="AJ28" s="185"/>
      <c r="AK28" s="396"/>
      <c r="AL28" s="397"/>
      <c r="AM28" s="397"/>
      <c r="AN28" s="397"/>
      <c r="AO28" s="397"/>
      <c r="AP28" s="397"/>
      <c r="AQ28" s="398"/>
      <c r="AR28" s="1197">
        <f>SUM(AR26:AX27)</f>
        <v>0</v>
      </c>
      <c r="AS28" s="1198"/>
      <c r="AT28" s="1198"/>
      <c r="AU28" s="1198"/>
      <c r="AV28" s="1198"/>
      <c r="AW28" s="1198"/>
      <c r="AX28" s="1198"/>
      <c r="AY28" s="194" t="s">
        <v>68</v>
      </c>
      <c r="AZ28" s="194"/>
      <c r="BA28" s="194"/>
      <c r="BB28" s="394"/>
      <c r="BC28" s="412"/>
      <c r="BD28" s="412"/>
      <c r="BE28" s="412"/>
      <c r="BF28" s="412"/>
      <c r="BG28" s="412"/>
      <c r="BH28" s="412"/>
      <c r="BI28" s="412"/>
      <c r="BJ28" s="413"/>
      <c r="BK28" s="413"/>
      <c r="BL28" s="413"/>
      <c r="BM28" s="413"/>
      <c r="BN28" s="413"/>
      <c r="BO28" s="413"/>
      <c r="BP28" s="413"/>
      <c r="BQ28" s="413"/>
      <c r="BR28" s="413"/>
      <c r="BS28" s="413"/>
      <c r="BT28" s="413"/>
      <c r="BU28" s="413"/>
      <c r="BV28" s="413"/>
      <c r="BW28" s="413"/>
      <c r="BX28" s="413"/>
      <c r="BY28" s="414"/>
      <c r="BZ28" s="413"/>
      <c r="CA28" s="413"/>
      <c r="CB28" s="415"/>
      <c r="CC28" s="413"/>
      <c r="CD28" s="413"/>
      <c r="CE28" s="413"/>
      <c r="CF28" s="416"/>
      <c r="CG28" s="417"/>
      <c r="CH28" s="413"/>
      <c r="CI28" s="413"/>
      <c r="CJ28" s="413"/>
      <c r="CK28" s="413"/>
      <c r="CL28" s="413"/>
      <c r="CM28" s="413"/>
      <c r="CN28" s="413"/>
      <c r="CO28" s="413"/>
      <c r="CP28" s="413"/>
      <c r="CQ28" s="413"/>
      <c r="CR28" s="413"/>
      <c r="CS28" s="413"/>
      <c r="CT28" s="413"/>
      <c r="CU28" s="413"/>
      <c r="CV28" s="413"/>
      <c r="CW28" s="413"/>
      <c r="CX28" s="413"/>
      <c r="CY28" s="413"/>
      <c r="CZ28" s="413"/>
      <c r="DA28" s="413"/>
      <c r="DB28" s="413"/>
      <c r="DC28" s="413"/>
      <c r="DD28" s="413"/>
      <c r="DE28" s="413"/>
      <c r="DF28" s="413"/>
      <c r="DG28" s="413"/>
      <c r="DH28" s="413"/>
      <c r="DI28" s="413"/>
      <c r="DJ28" s="413"/>
      <c r="DK28" s="413"/>
      <c r="DL28" s="416"/>
      <c r="DM28" s="1199">
        <f t="shared" si="0"/>
        <v>0</v>
      </c>
      <c r="DN28" s="1200"/>
      <c r="DO28" s="1200"/>
      <c r="DP28" s="1200"/>
      <c r="DQ28" s="194"/>
      <c r="DR28" s="195" t="s">
        <v>69</v>
      </c>
      <c r="DS28" s="391"/>
      <c r="DT28" s="391"/>
      <c r="DU28" s="391"/>
      <c r="DV28" s="391"/>
    </row>
    <row r="29" spans="3:126" ht="12" customHeight="1" thickTop="1">
      <c r="C29" s="817" t="s">
        <v>74</v>
      </c>
      <c r="D29" s="818"/>
      <c r="E29" s="821" t="s">
        <v>75</v>
      </c>
      <c r="F29" s="1201"/>
      <c r="G29" s="1201"/>
      <c r="H29" s="1202"/>
      <c r="I29" s="836"/>
      <c r="J29" s="784"/>
      <c r="K29" s="784"/>
      <c r="L29" s="785"/>
      <c r="M29" s="331"/>
      <c r="N29" s="331"/>
      <c r="O29" s="331"/>
      <c r="P29" s="331"/>
      <c r="Q29" s="331"/>
      <c r="R29" s="331"/>
      <c r="S29" s="331"/>
      <c r="T29" s="836"/>
      <c r="U29" s="784"/>
      <c r="V29" s="784"/>
      <c r="W29" s="784"/>
      <c r="X29" s="784"/>
      <c r="Y29" s="785"/>
      <c r="Z29" s="815"/>
      <c r="AA29" s="816"/>
      <c r="AB29" s="816"/>
      <c r="AC29" s="816"/>
      <c r="AD29" s="816"/>
      <c r="AE29" s="816"/>
      <c r="AF29" s="816"/>
      <c r="AG29" s="992" t="s">
        <v>254</v>
      </c>
      <c r="AH29" s="992"/>
      <c r="AI29" s="992"/>
      <c r="AJ29" s="993"/>
      <c r="AK29" s="838"/>
      <c r="AL29" s="784"/>
      <c r="AM29" s="784"/>
      <c r="AN29" s="784"/>
      <c r="AO29" s="784"/>
      <c r="AP29" s="784"/>
      <c r="AQ29" s="785"/>
      <c r="AR29" s="815"/>
      <c r="AS29" s="816"/>
      <c r="AT29" s="816"/>
      <c r="AU29" s="816"/>
      <c r="AV29" s="816"/>
      <c r="AW29" s="816"/>
      <c r="AX29" s="816"/>
      <c r="AY29" s="992" t="s">
        <v>254</v>
      </c>
      <c r="AZ29" s="992"/>
      <c r="BA29" s="992"/>
      <c r="BB29" s="993"/>
      <c r="BC29" s="843"/>
      <c r="BD29" s="517"/>
      <c r="BE29" s="517"/>
      <c r="BF29" s="517"/>
      <c r="BG29" s="517"/>
      <c r="BH29" s="517"/>
      <c r="BI29" s="517"/>
      <c r="BJ29" s="517"/>
      <c r="BK29" s="517"/>
      <c r="BL29" s="517"/>
      <c r="BM29" s="517"/>
      <c r="BN29" s="517"/>
      <c r="BO29" s="517"/>
      <c r="BP29" s="517"/>
      <c r="BQ29" s="517"/>
      <c r="BR29" s="517"/>
      <c r="BS29" s="517"/>
      <c r="BT29" s="517"/>
      <c r="BU29" s="517"/>
      <c r="BV29" s="517"/>
      <c r="BW29" s="517"/>
      <c r="BX29" s="518"/>
      <c r="BY29" s="783"/>
      <c r="BZ29" s="784"/>
      <c r="CA29" s="784"/>
      <c r="CB29" s="842"/>
      <c r="CC29" s="783"/>
      <c r="CD29" s="784"/>
      <c r="CE29" s="784"/>
      <c r="CF29" s="785"/>
      <c r="CG29" s="814"/>
      <c r="CH29" s="517"/>
      <c r="CI29" s="517"/>
      <c r="CJ29" s="517"/>
      <c r="CK29" s="517"/>
      <c r="CL29" s="517"/>
      <c r="CM29" s="517"/>
      <c r="CN29" s="517"/>
      <c r="CO29" s="517"/>
      <c r="CP29" s="517"/>
      <c r="CQ29" s="517"/>
      <c r="CR29" s="517"/>
      <c r="CS29" s="517"/>
      <c r="CT29" s="517"/>
      <c r="CU29" s="517"/>
      <c r="CV29" s="517"/>
      <c r="CW29" s="517"/>
      <c r="CX29" s="517"/>
      <c r="CY29" s="517"/>
      <c r="CZ29" s="517"/>
      <c r="DA29" s="517"/>
      <c r="DB29" s="517"/>
      <c r="DC29" s="517"/>
      <c r="DD29" s="517"/>
      <c r="DE29" s="517"/>
      <c r="DF29" s="517"/>
      <c r="DG29" s="518"/>
      <c r="DH29" s="956"/>
      <c r="DI29" s="957"/>
      <c r="DJ29" s="957"/>
      <c r="DK29" s="957"/>
      <c r="DL29" s="958"/>
      <c r="DM29" s="965">
        <f t="shared" si="0"/>
        <v>0</v>
      </c>
      <c r="DN29" s="966"/>
      <c r="DO29" s="966"/>
      <c r="DP29" s="966"/>
      <c r="DQ29" s="189"/>
      <c r="DR29" s="190" t="s">
        <v>69</v>
      </c>
      <c r="DS29" s="391"/>
      <c r="DT29" s="391"/>
      <c r="DU29" s="391"/>
      <c r="DV29" s="391"/>
    </row>
    <row r="30" spans="3:126" ht="12" customHeight="1">
      <c r="C30" s="581"/>
      <c r="D30" s="582"/>
      <c r="E30" s="443"/>
      <c r="F30" s="443"/>
      <c r="G30" s="443"/>
      <c r="H30" s="444"/>
      <c r="I30" s="824"/>
      <c r="J30" s="486"/>
      <c r="K30" s="486"/>
      <c r="L30" s="493"/>
      <c r="M30" s="334"/>
      <c r="N30" s="334"/>
      <c r="O30" s="334"/>
      <c r="P30" s="334"/>
      <c r="Q30" s="334"/>
      <c r="R30" s="334"/>
      <c r="S30" s="334"/>
      <c r="T30" s="824"/>
      <c r="U30" s="486"/>
      <c r="V30" s="486"/>
      <c r="W30" s="486"/>
      <c r="X30" s="486"/>
      <c r="Y30" s="493"/>
      <c r="Z30" s="490"/>
      <c r="AA30" s="491"/>
      <c r="AB30" s="491"/>
      <c r="AC30" s="491"/>
      <c r="AD30" s="491"/>
      <c r="AE30" s="491"/>
      <c r="AF30" s="491"/>
      <c r="AG30" s="994" t="s">
        <v>254</v>
      </c>
      <c r="AH30" s="994"/>
      <c r="AI30" s="994"/>
      <c r="AJ30" s="995"/>
      <c r="AK30" s="492"/>
      <c r="AL30" s="486"/>
      <c r="AM30" s="486"/>
      <c r="AN30" s="486"/>
      <c r="AO30" s="486"/>
      <c r="AP30" s="486"/>
      <c r="AQ30" s="493"/>
      <c r="AR30" s="490"/>
      <c r="AS30" s="491"/>
      <c r="AT30" s="491"/>
      <c r="AU30" s="491"/>
      <c r="AV30" s="491"/>
      <c r="AW30" s="491"/>
      <c r="AX30" s="491"/>
      <c r="AY30" s="994" t="s">
        <v>254</v>
      </c>
      <c r="AZ30" s="994"/>
      <c r="BA30" s="994"/>
      <c r="BB30" s="995"/>
      <c r="BC30" s="750"/>
      <c r="BD30" s="460"/>
      <c r="BE30" s="460"/>
      <c r="BF30" s="460"/>
      <c r="BG30" s="460"/>
      <c r="BH30" s="460"/>
      <c r="BI30" s="460"/>
      <c r="BJ30" s="460"/>
      <c r="BK30" s="460"/>
      <c r="BL30" s="460"/>
      <c r="BM30" s="460"/>
      <c r="BN30" s="460"/>
      <c r="BO30" s="460"/>
      <c r="BP30" s="460"/>
      <c r="BQ30" s="460"/>
      <c r="BR30" s="460"/>
      <c r="BS30" s="460"/>
      <c r="BT30" s="460"/>
      <c r="BU30" s="460"/>
      <c r="BV30" s="460"/>
      <c r="BW30" s="460"/>
      <c r="BX30" s="461"/>
      <c r="BY30" s="485"/>
      <c r="BZ30" s="486"/>
      <c r="CA30" s="486"/>
      <c r="CB30" s="487"/>
      <c r="CC30" s="485"/>
      <c r="CD30" s="486"/>
      <c r="CE30" s="486"/>
      <c r="CF30" s="493"/>
      <c r="CG30" s="459"/>
      <c r="CH30" s="460"/>
      <c r="CI30" s="460"/>
      <c r="CJ30" s="460"/>
      <c r="CK30" s="460"/>
      <c r="CL30" s="460"/>
      <c r="CM30" s="460"/>
      <c r="CN30" s="460"/>
      <c r="CO30" s="460"/>
      <c r="CP30" s="460"/>
      <c r="CQ30" s="460"/>
      <c r="CR30" s="460"/>
      <c r="CS30" s="460"/>
      <c r="CT30" s="460"/>
      <c r="CU30" s="460"/>
      <c r="CV30" s="460"/>
      <c r="CW30" s="460"/>
      <c r="CX30" s="460"/>
      <c r="CY30" s="460"/>
      <c r="CZ30" s="460"/>
      <c r="DA30" s="460"/>
      <c r="DB30" s="460"/>
      <c r="DC30" s="460"/>
      <c r="DD30" s="460"/>
      <c r="DE30" s="460"/>
      <c r="DF30" s="460"/>
      <c r="DG30" s="461"/>
      <c r="DH30" s="497"/>
      <c r="DI30" s="498"/>
      <c r="DJ30" s="498"/>
      <c r="DK30" s="498"/>
      <c r="DL30" s="499"/>
      <c r="DM30" s="1195">
        <f t="shared" si="0"/>
        <v>0</v>
      </c>
      <c r="DN30" s="1196"/>
      <c r="DO30" s="1196"/>
      <c r="DP30" s="1196"/>
      <c r="DQ30" s="192"/>
      <c r="DR30" s="193" t="s">
        <v>69</v>
      </c>
      <c r="DS30" s="391"/>
      <c r="DT30" s="391"/>
      <c r="DU30" s="391"/>
      <c r="DV30" s="391"/>
    </row>
    <row r="31" spans="3:126" ht="12" customHeight="1" thickBot="1">
      <c r="C31" s="581"/>
      <c r="D31" s="582"/>
      <c r="E31" s="445"/>
      <c r="F31" s="445"/>
      <c r="G31" s="445"/>
      <c r="H31" s="680" t="s">
        <v>70</v>
      </c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680"/>
      <c r="T31" s="680"/>
      <c r="U31" s="386"/>
      <c r="V31" s="386"/>
      <c r="W31" s="386"/>
      <c r="X31" s="386"/>
      <c r="Y31" s="386"/>
      <c r="Z31" s="1197">
        <f>SUM(Z29:AF30)</f>
        <v>0</v>
      </c>
      <c r="AA31" s="1198"/>
      <c r="AB31" s="1198"/>
      <c r="AC31" s="1198"/>
      <c r="AD31" s="1198"/>
      <c r="AE31" s="1198"/>
      <c r="AF31" s="1198"/>
      <c r="AG31" s="393" t="s">
        <v>254</v>
      </c>
      <c r="AH31" s="393"/>
      <c r="AI31" s="393"/>
      <c r="AJ31" s="393"/>
      <c r="AK31" s="396"/>
      <c r="AL31" s="397"/>
      <c r="AM31" s="397"/>
      <c r="AN31" s="397"/>
      <c r="AO31" s="397"/>
      <c r="AP31" s="397"/>
      <c r="AQ31" s="398"/>
      <c r="AR31" s="1197">
        <f>SUM(AR29:AX30)</f>
        <v>0</v>
      </c>
      <c r="AS31" s="1198"/>
      <c r="AT31" s="1198"/>
      <c r="AU31" s="1198"/>
      <c r="AV31" s="1198"/>
      <c r="AW31" s="1198"/>
      <c r="AX31" s="1198"/>
      <c r="AY31" s="393" t="s">
        <v>254</v>
      </c>
      <c r="AZ31" s="393"/>
      <c r="BA31" s="393"/>
      <c r="BB31" s="395"/>
      <c r="BC31" s="412"/>
      <c r="BD31" s="412"/>
      <c r="BE31" s="412"/>
      <c r="BF31" s="412"/>
      <c r="BG31" s="412"/>
      <c r="BH31" s="412"/>
      <c r="BI31" s="412"/>
      <c r="BJ31" s="413"/>
      <c r="BK31" s="413"/>
      <c r="BL31" s="413"/>
      <c r="BM31" s="413"/>
      <c r="BN31" s="413"/>
      <c r="BO31" s="413"/>
      <c r="BP31" s="413"/>
      <c r="BQ31" s="413"/>
      <c r="BR31" s="413"/>
      <c r="BS31" s="413"/>
      <c r="BT31" s="413"/>
      <c r="BU31" s="413"/>
      <c r="BV31" s="413"/>
      <c r="BW31" s="413"/>
      <c r="BX31" s="413"/>
      <c r="BY31" s="414"/>
      <c r="BZ31" s="413"/>
      <c r="CA31" s="413"/>
      <c r="CB31" s="415"/>
      <c r="CC31" s="413"/>
      <c r="CD31" s="413"/>
      <c r="CE31" s="413"/>
      <c r="CF31" s="416"/>
      <c r="CG31" s="417"/>
      <c r="CH31" s="413"/>
      <c r="CI31" s="413"/>
      <c r="CJ31" s="413"/>
      <c r="CK31" s="413"/>
      <c r="CL31" s="413"/>
      <c r="CM31" s="413"/>
      <c r="CN31" s="413"/>
      <c r="CO31" s="413"/>
      <c r="CP31" s="413"/>
      <c r="CQ31" s="413"/>
      <c r="CR31" s="413"/>
      <c r="CS31" s="413"/>
      <c r="CT31" s="413"/>
      <c r="CU31" s="413"/>
      <c r="CV31" s="413"/>
      <c r="CW31" s="413"/>
      <c r="CX31" s="413"/>
      <c r="CY31" s="413"/>
      <c r="CZ31" s="413"/>
      <c r="DA31" s="413"/>
      <c r="DB31" s="413"/>
      <c r="DC31" s="413"/>
      <c r="DD31" s="413"/>
      <c r="DE31" s="413"/>
      <c r="DF31" s="413"/>
      <c r="DG31" s="413"/>
      <c r="DH31" s="413"/>
      <c r="DI31" s="413"/>
      <c r="DJ31" s="413"/>
      <c r="DK31" s="413"/>
      <c r="DL31" s="416"/>
      <c r="DM31" s="1199">
        <f t="shared" si="0"/>
        <v>0</v>
      </c>
      <c r="DN31" s="1200"/>
      <c r="DO31" s="1200"/>
      <c r="DP31" s="1200"/>
      <c r="DQ31" s="194"/>
      <c r="DR31" s="195" t="s">
        <v>69</v>
      </c>
      <c r="DS31" s="391"/>
      <c r="DT31" s="391"/>
      <c r="DU31" s="391"/>
      <c r="DV31" s="391"/>
    </row>
    <row r="32" spans="3:126" ht="12" customHeight="1" thickTop="1">
      <c r="C32" s="581"/>
      <c r="D32" s="582"/>
      <c r="E32" s="821" t="s">
        <v>76</v>
      </c>
      <c r="F32" s="1201"/>
      <c r="G32" s="1201"/>
      <c r="H32" s="1202"/>
      <c r="I32" s="836"/>
      <c r="J32" s="784"/>
      <c r="K32" s="784"/>
      <c r="L32" s="785"/>
      <c r="M32" s="814"/>
      <c r="N32" s="517"/>
      <c r="O32" s="517"/>
      <c r="P32" s="517"/>
      <c r="Q32" s="517"/>
      <c r="R32" s="517"/>
      <c r="S32" s="837"/>
      <c r="T32" s="836"/>
      <c r="U32" s="784"/>
      <c r="V32" s="784"/>
      <c r="W32" s="784"/>
      <c r="X32" s="784"/>
      <c r="Y32" s="785"/>
      <c r="Z32" s="815"/>
      <c r="AA32" s="816"/>
      <c r="AB32" s="816"/>
      <c r="AC32" s="816"/>
      <c r="AD32" s="816"/>
      <c r="AE32" s="816"/>
      <c r="AF32" s="816"/>
      <c r="AG32" s="984" t="s">
        <v>255</v>
      </c>
      <c r="AH32" s="984"/>
      <c r="AI32" s="984"/>
      <c r="AJ32" s="985"/>
      <c r="AK32" s="838"/>
      <c r="AL32" s="784"/>
      <c r="AM32" s="784"/>
      <c r="AN32" s="784"/>
      <c r="AO32" s="784"/>
      <c r="AP32" s="784"/>
      <c r="AQ32" s="785"/>
      <c r="AR32" s="815"/>
      <c r="AS32" s="816"/>
      <c r="AT32" s="816"/>
      <c r="AU32" s="816"/>
      <c r="AV32" s="816"/>
      <c r="AW32" s="816"/>
      <c r="AX32" s="816"/>
      <c r="AY32" s="984" t="s">
        <v>255</v>
      </c>
      <c r="AZ32" s="984"/>
      <c r="BA32" s="984"/>
      <c r="BB32" s="985"/>
      <c r="BC32" s="843"/>
      <c r="BD32" s="517"/>
      <c r="BE32" s="517"/>
      <c r="BF32" s="517"/>
      <c r="BG32" s="517"/>
      <c r="BH32" s="517"/>
      <c r="BI32" s="517"/>
      <c r="BJ32" s="517"/>
      <c r="BK32" s="517"/>
      <c r="BL32" s="517"/>
      <c r="BM32" s="517"/>
      <c r="BN32" s="517"/>
      <c r="BO32" s="517"/>
      <c r="BP32" s="517"/>
      <c r="BQ32" s="517"/>
      <c r="BR32" s="517"/>
      <c r="BS32" s="517"/>
      <c r="BT32" s="517"/>
      <c r="BU32" s="517"/>
      <c r="BV32" s="517"/>
      <c r="BW32" s="517"/>
      <c r="BX32" s="518"/>
      <c r="BY32" s="783"/>
      <c r="BZ32" s="784"/>
      <c r="CA32" s="784"/>
      <c r="CB32" s="842"/>
      <c r="CC32" s="783"/>
      <c r="CD32" s="784"/>
      <c r="CE32" s="784"/>
      <c r="CF32" s="785"/>
      <c r="CG32" s="814"/>
      <c r="CH32" s="517"/>
      <c r="CI32" s="517"/>
      <c r="CJ32" s="517"/>
      <c r="CK32" s="517"/>
      <c r="CL32" s="517"/>
      <c r="CM32" s="517"/>
      <c r="CN32" s="517"/>
      <c r="CO32" s="517"/>
      <c r="CP32" s="517"/>
      <c r="CQ32" s="517"/>
      <c r="CR32" s="517"/>
      <c r="CS32" s="517"/>
      <c r="CT32" s="517"/>
      <c r="CU32" s="517"/>
      <c r="CV32" s="517"/>
      <c r="CW32" s="517"/>
      <c r="CX32" s="517"/>
      <c r="CY32" s="517"/>
      <c r="CZ32" s="517"/>
      <c r="DA32" s="517"/>
      <c r="DB32" s="517"/>
      <c r="DC32" s="517"/>
      <c r="DD32" s="517"/>
      <c r="DE32" s="517"/>
      <c r="DF32" s="517"/>
      <c r="DG32" s="518"/>
      <c r="DH32" s="956"/>
      <c r="DI32" s="957"/>
      <c r="DJ32" s="957"/>
      <c r="DK32" s="957"/>
      <c r="DL32" s="958"/>
      <c r="DM32" s="965">
        <f t="shared" si="0"/>
        <v>0</v>
      </c>
      <c r="DN32" s="966"/>
      <c r="DO32" s="966"/>
      <c r="DP32" s="966"/>
      <c r="DQ32" s="189"/>
      <c r="DR32" s="190" t="s">
        <v>69</v>
      </c>
      <c r="DS32" s="391"/>
      <c r="DT32" s="391"/>
      <c r="DU32" s="391"/>
      <c r="DV32" s="391"/>
    </row>
    <row r="33" spans="3:126" ht="12" customHeight="1">
      <c r="C33" s="581"/>
      <c r="D33" s="582"/>
      <c r="E33" s="443"/>
      <c r="F33" s="443"/>
      <c r="G33" s="443"/>
      <c r="H33" s="444"/>
      <c r="I33" s="824"/>
      <c r="J33" s="486"/>
      <c r="K33" s="486"/>
      <c r="L33" s="493"/>
      <c r="M33" s="459"/>
      <c r="N33" s="460"/>
      <c r="O33" s="460"/>
      <c r="P33" s="460"/>
      <c r="Q33" s="460"/>
      <c r="R33" s="460"/>
      <c r="S33" s="749"/>
      <c r="T33" s="824"/>
      <c r="U33" s="486"/>
      <c r="V33" s="486"/>
      <c r="W33" s="486"/>
      <c r="X33" s="486"/>
      <c r="Y33" s="493"/>
      <c r="Z33" s="490"/>
      <c r="AA33" s="491"/>
      <c r="AB33" s="491"/>
      <c r="AC33" s="491"/>
      <c r="AD33" s="491"/>
      <c r="AE33" s="491"/>
      <c r="AF33" s="491"/>
      <c r="AG33" s="986" t="s">
        <v>255</v>
      </c>
      <c r="AH33" s="986"/>
      <c r="AI33" s="986"/>
      <c r="AJ33" s="987"/>
      <c r="AK33" s="492"/>
      <c r="AL33" s="486"/>
      <c r="AM33" s="486"/>
      <c r="AN33" s="486"/>
      <c r="AO33" s="486"/>
      <c r="AP33" s="486"/>
      <c r="AQ33" s="493"/>
      <c r="AR33" s="490"/>
      <c r="AS33" s="491"/>
      <c r="AT33" s="491"/>
      <c r="AU33" s="491"/>
      <c r="AV33" s="491"/>
      <c r="AW33" s="491"/>
      <c r="AX33" s="491"/>
      <c r="AY33" s="986" t="s">
        <v>255</v>
      </c>
      <c r="AZ33" s="986"/>
      <c r="BA33" s="986"/>
      <c r="BB33" s="987"/>
      <c r="BC33" s="750"/>
      <c r="BD33" s="460"/>
      <c r="BE33" s="460"/>
      <c r="BF33" s="460"/>
      <c r="BG33" s="460"/>
      <c r="BH33" s="460"/>
      <c r="BI33" s="460"/>
      <c r="BJ33" s="460"/>
      <c r="BK33" s="460"/>
      <c r="BL33" s="460"/>
      <c r="BM33" s="460"/>
      <c r="BN33" s="460"/>
      <c r="BO33" s="460"/>
      <c r="BP33" s="460"/>
      <c r="BQ33" s="460"/>
      <c r="BR33" s="460"/>
      <c r="BS33" s="460"/>
      <c r="BT33" s="460"/>
      <c r="BU33" s="460"/>
      <c r="BV33" s="460"/>
      <c r="BW33" s="460"/>
      <c r="BX33" s="461"/>
      <c r="BY33" s="485"/>
      <c r="BZ33" s="486"/>
      <c r="CA33" s="486"/>
      <c r="CB33" s="487"/>
      <c r="CC33" s="485"/>
      <c r="CD33" s="486"/>
      <c r="CE33" s="486"/>
      <c r="CF33" s="493"/>
      <c r="CG33" s="459"/>
      <c r="CH33" s="460"/>
      <c r="CI33" s="460"/>
      <c r="CJ33" s="460"/>
      <c r="CK33" s="460"/>
      <c r="CL33" s="460"/>
      <c r="CM33" s="460"/>
      <c r="CN33" s="460"/>
      <c r="CO33" s="460"/>
      <c r="CP33" s="460"/>
      <c r="CQ33" s="460"/>
      <c r="CR33" s="460"/>
      <c r="CS33" s="460"/>
      <c r="CT33" s="460"/>
      <c r="CU33" s="460"/>
      <c r="CV33" s="460"/>
      <c r="CW33" s="460"/>
      <c r="CX33" s="460"/>
      <c r="CY33" s="460"/>
      <c r="CZ33" s="460"/>
      <c r="DA33" s="460"/>
      <c r="DB33" s="460"/>
      <c r="DC33" s="460"/>
      <c r="DD33" s="460"/>
      <c r="DE33" s="460"/>
      <c r="DF33" s="460"/>
      <c r="DG33" s="461"/>
      <c r="DH33" s="497"/>
      <c r="DI33" s="498"/>
      <c r="DJ33" s="498"/>
      <c r="DK33" s="498"/>
      <c r="DL33" s="499"/>
      <c r="DM33" s="1195">
        <f t="shared" si="0"/>
        <v>0</v>
      </c>
      <c r="DN33" s="1196"/>
      <c r="DO33" s="1196"/>
      <c r="DP33" s="1196"/>
      <c r="DQ33" s="192"/>
      <c r="DR33" s="193" t="s">
        <v>69</v>
      </c>
      <c r="DS33" s="391"/>
      <c r="DT33" s="391"/>
      <c r="DU33" s="391"/>
      <c r="DV33" s="391"/>
    </row>
    <row r="34" spans="3:126" ht="12" customHeight="1" thickBot="1">
      <c r="C34" s="581"/>
      <c r="D34" s="582"/>
      <c r="E34" s="445"/>
      <c r="F34" s="445"/>
      <c r="G34" s="445"/>
      <c r="H34" s="680" t="s">
        <v>70</v>
      </c>
      <c r="I34" s="680"/>
      <c r="J34" s="680"/>
      <c r="K34" s="680"/>
      <c r="L34" s="680"/>
      <c r="M34" s="680"/>
      <c r="N34" s="680"/>
      <c r="O34" s="680"/>
      <c r="P34" s="680"/>
      <c r="Q34" s="680"/>
      <c r="R34" s="680"/>
      <c r="S34" s="680"/>
      <c r="T34" s="680"/>
      <c r="U34" s="386"/>
      <c r="V34" s="386"/>
      <c r="W34" s="386"/>
      <c r="X34" s="386"/>
      <c r="Y34" s="386"/>
      <c r="Z34" s="1197">
        <f>SUM(Z32:AF33)</f>
        <v>0</v>
      </c>
      <c r="AA34" s="1198"/>
      <c r="AB34" s="1198"/>
      <c r="AC34" s="1198"/>
      <c r="AD34" s="1198"/>
      <c r="AE34" s="1198"/>
      <c r="AF34" s="1198"/>
      <c r="AG34" s="988" t="s">
        <v>255</v>
      </c>
      <c r="AH34" s="988"/>
      <c r="AI34" s="988"/>
      <c r="AJ34" s="989"/>
      <c r="AK34" s="396"/>
      <c r="AL34" s="397"/>
      <c r="AM34" s="397"/>
      <c r="AN34" s="397"/>
      <c r="AO34" s="397"/>
      <c r="AP34" s="397"/>
      <c r="AQ34" s="398"/>
      <c r="AR34" s="1197">
        <f>SUM(AR32:AX33)</f>
        <v>0</v>
      </c>
      <c r="AS34" s="1198"/>
      <c r="AT34" s="1198"/>
      <c r="AU34" s="1198"/>
      <c r="AV34" s="1198"/>
      <c r="AW34" s="1198"/>
      <c r="AX34" s="1198"/>
      <c r="AY34" s="988" t="s">
        <v>255</v>
      </c>
      <c r="AZ34" s="988"/>
      <c r="BA34" s="988"/>
      <c r="BB34" s="989"/>
      <c r="BC34" s="412"/>
      <c r="BD34" s="412"/>
      <c r="BE34" s="412"/>
      <c r="BF34" s="412"/>
      <c r="BG34" s="412"/>
      <c r="BH34" s="412"/>
      <c r="BI34" s="412"/>
      <c r="BJ34" s="413"/>
      <c r="BK34" s="413"/>
      <c r="BL34" s="413"/>
      <c r="BM34" s="413"/>
      <c r="BN34" s="413"/>
      <c r="BO34" s="413"/>
      <c r="BP34" s="413"/>
      <c r="BQ34" s="413"/>
      <c r="BR34" s="413"/>
      <c r="BS34" s="413"/>
      <c r="BT34" s="413"/>
      <c r="BU34" s="413"/>
      <c r="BV34" s="413"/>
      <c r="BW34" s="413"/>
      <c r="BX34" s="413"/>
      <c r="BY34" s="414"/>
      <c r="BZ34" s="413"/>
      <c r="CA34" s="413"/>
      <c r="CB34" s="415"/>
      <c r="CC34" s="413"/>
      <c r="CD34" s="413"/>
      <c r="CE34" s="413"/>
      <c r="CF34" s="416"/>
      <c r="CG34" s="417"/>
      <c r="CH34" s="413"/>
      <c r="CI34" s="413"/>
      <c r="CJ34" s="413"/>
      <c r="CK34" s="413"/>
      <c r="CL34" s="413"/>
      <c r="CM34" s="413"/>
      <c r="CN34" s="413"/>
      <c r="CO34" s="413"/>
      <c r="CP34" s="413"/>
      <c r="CQ34" s="413"/>
      <c r="CR34" s="413"/>
      <c r="CS34" s="413"/>
      <c r="CT34" s="413"/>
      <c r="CU34" s="413"/>
      <c r="CV34" s="413"/>
      <c r="CW34" s="413"/>
      <c r="CX34" s="413"/>
      <c r="CY34" s="413"/>
      <c r="CZ34" s="413"/>
      <c r="DA34" s="413"/>
      <c r="DB34" s="413"/>
      <c r="DC34" s="413"/>
      <c r="DD34" s="413"/>
      <c r="DE34" s="413"/>
      <c r="DF34" s="413"/>
      <c r="DG34" s="413"/>
      <c r="DH34" s="413"/>
      <c r="DI34" s="413"/>
      <c r="DJ34" s="413"/>
      <c r="DK34" s="413"/>
      <c r="DL34" s="416"/>
      <c r="DM34" s="1199">
        <f t="shared" si="0"/>
        <v>0</v>
      </c>
      <c r="DN34" s="1200"/>
      <c r="DO34" s="1200"/>
      <c r="DP34" s="1200"/>
      <c r="DQ34" s="194"/>
      <c r="DR34" s="195" t="s">
        <v>69</v>
      </c>
      <c r="DS34" s="391"/>
      <c r="DT34" s="391"/>
      <c r="DU34" s="391"/>
      <c r="DV34" s="391"/>
    </row>
    <row r="35" spans="3:126" ht="12" customHeight="1" thickTop="1">
      <c r="C35" s="581"/>
      <c r="D35" s="582"/>
      <c r="E35" s="826" t="s">
        <v>178</v>
      </c>
      <c r="F35" s="1212"/>
      <c r="G35" s="1212"/>
      <c r="H35" s="1213"/>
      <c r="I35" s="836"/>
      <c r="J35" s="784"/>
      <c r="K35" s="784"/>
      <c r="L35" s="785"/>
      <c r="M35" s="814"/>
      <c r="N35" s="517"/>
      <c r="O35" s="517"/>
      <c r="P35" s="517"/>
      <c r="Q35" s="517"/>
      <c r="R35" s="517"/>
      <c r="S35" s="837"/>
      <c r="T35" s="836"/>
      <c r="U35" s="784"/>
      <c r="V35" s="784"/>
      <c r="W35" s="784"/>
      <c r="X35" s="784"/>
      <c r="Y35" s="785"/>
      <c r="Z35" s="815"/>
      <c r="AA35" s="816"/>
      <c r="AB35" s="816"/>
      <c r="AC35" s="816"/>
      <c r="AD35" s="816"/>
      <c r="AE35" s="816"/>
      <c r="AF35" s="816"/>
      <c r="AG35" s="812" t="s">
        <v>68</v>
      </c>
      <c r="AH35" s="812"/>
      <c r="AI35" s="812"/>
      <c r="AJ35" s="813"/>
      <c r="AK35" s="838"/>
      <c r="AL35" s="784"/>
      <c r="AM35" s="784"/>
      <c r="AN35" s="784"/>
      <c r="AO35" s="784"/>
      <c r="AP35" s="784"/>
      <c r="AQ35" s="785"/>
      <c r="AR35" s="815"/>
      <c r="AS35" s="816"/>
      <c r="AT35" s="816"/>
      <c r="AU35" s="816"/>
      <c r="AV35" s="816"/>
      <c r="AW35" s="816"/>
      <c r="AX35" s="816"/>
      <c r="AY35" s="812" t="s">
        <v>68</v>
      </c>
      <c r="AZ35" s="812"/>
      <c r="BA35" s="812"/>
      <c r="BB35" s="813"/>
      <c r="BC35" s="843"/>
      <c r="BD35" s="517"/>
      <c r="BE35" s="517"/>
      <c r="BF35" s="517"/>
      <c r="BG35" s="517"/>
      <c r="BH35" s="517"/>
      <c r="BI35" s="517"/>
      <c r="BJ35" s="517"/>
      <c r="BK35" s="517"/>
      <c r="BL35" s="517"/>
      <c r="BM35" s="517"/>
      <c r="BN35" s="517"/>
      <c r="BO35" s="517"/>
      <c r="BP35" s="517"/>
      <c r="BQ35" s="517"/>
      <c r="BR35" s="517"/>
      <c r="BS35" s="517"/>
      <c r="BT35" s="517"/>
      <c r="BU35" s="517"/>
      <c r="BV35" s="517"/>
      <c r="BW35" s="517"/>
      <c r="BX35" s="518"/>
      <c r="BY35" s="783"/>
      <c r="BZ35" s="784"/>
      <c r="CA35" s="784"/>
      <c r="CB35" s="842"/>
      <c r="CC35" s="783"/>
      <c r="CD35" s="784"/>
      <c r="CE35" s="784"/>
      <c r="CF35" s="785"/>
      <c r="CG35" s="814"/>
      <c r="CH35" s="517"/>
      <c r="CI35" s="517"/>
      <c r="CJ35" s="517"/>
      <c r="CK35" s="517"/>
      <c r="CL35" s="517"/>
      <c r="CM35" s="517"/>
      <c r="CN35" s="517"/>
      <c r="CO35" s="517"/>
      <c r="CP35" s="517"/>
      <c r="CQ35" s="517"/>
      <c r="CR35" s="517"/>
      <c r="CS35" s="517"/>
      <c r="CT35" s="517"/>
      <c r="CU35" s="517"/>
      <c r="CV35" s="517"/>
      <c r="CW35" s="517"/>
      <c r="CX35" s="517"/>
      <c r="CY35" s="517"/>
      <c r="CZ35" s="517"/>
      <c r="DA35" s="517"/>
      <c r="DB35" s="517"/>
      <c r="DC35" s="517"/>
      <c r="DD35" s="517"/>
      <c r="DE35" s="517"/>
      <c r="DF35" s="517"/>
      <c r="DG35" s="518"/>
      <c r="DH35" s="956"/>
      <c r="DI35" s="957"/>
      <c r="DJ35" s="957"/>
      <c r="DK35" s="957"/>
      <c r="DL35" s="958"/>
      <c r="DM35" s="965">
        <f t="shared" si="0"/>
        <v>0</v>
      </c>
      <c r="DN35" s="966"/>
      <c r="DO35" s="966"/>
      <c r="DP35" s="966"/>
      <c r="DQ35" s="189"/>
      <c r="DR35" s="190" t="s">
        <v>69</v>
      </c>
      <c r="DS35" s="391"/>
    </row>
    <row r="36" spans="3:126" ht="12" customHeight="1">
      <c r="C36" s="581"/>
      <c r="D36" s="582"/>
      <c r="E36" s="532" t="s">
        <v>77</v>
      </c>
      <c r="F36" s="677"/>
      <c r="G36" s="677"/>
      <c r="H36" s="604"/>
      <c r="I36" s="824"/>
      <c r="J36" s="486"/>
      <c r="K36" s="486"/>
      <c r="L36" s="493"/>
      <c r="M36" s="459"/>
      <c r="N36" s="460"/>
      <c r="O36" s="460"/>
      <c r="P36" s="460"/>
      <c r="Q36" s="460"/>
      <c r="R36" s="460"/>
      <c r="S36" s="749"/>
      <c r="T36" s="824"/>
      <c r="U36" s="486"/>
      <c r="V36" s="486"/>
      <c r="W36" s="486"/>
      <c r="X36" s="486"/>
      <c r="Y36" s="493"/>
      <c r="Z36" s="490"/>
      <c r="AA36" s="491"/>
      <c r="AB36" s="491"/>
      <c r="AC36" s="491"/>
      <c r="AD36" s="491"/>
      <c r="AE36" s="491"/>
      <c r="AF36" s="491"/>
      <c r="AG36" s="967" t="s">
        <v>68</v>
      </c>
      <c r="AH36" s="967"/>
      <c r="AI36" s="967"/>
      <c r="AJ36" s="968"/>
      <c r="AK36" s="492"/>
      <c r="AL36" s="486"/>
      <c r="AM36" s="486"/>
      <c r="AN36" s="486"/>
      <c r="AO36" s="486"/>
      <c r="AP36" s="486"/>
      <c r="AQ36" s="493"/>
      <c r="AR36" s="490"/>
      <c r="AS36" s="491"/>
      <c r="AT36" s="491"/>
      <c r="AU36" s="491"/>
      <c r="AV36" s="491"/>
      <c r="AW36" s="491"/>
      <c r="AX36" s="491"/>
      <c r="AY36" s="967" t="s">
        <v>68</v>
      </c>
      <c r="AZ36" s="967"/>
      <c r="BA36" s="967"/>
      <c r="BB36" s="968"/>
      <c r="BC36" s="750"/>
      <c r="BD36" s="460"/>
      <c r="BE36" s="460"/>
      <c r="BF36" s="460"/>
      <c r="BG36" s="460"/>
      <c r="BH36" s="460"/>
      <c r="BI36" s="460"/>
      <c r="BJ36" s="460"/>
      <c r="BK36" s="460"/>
      <c r="BL36" s="460"/>
      <c r="BM36" s="460"/>
      <c r="BN36" s="460"/>
      <c r="BO36" s="460"/>
      <c r="BP36" s="460"/>
      <c r="BQ36" s="460"/>
      <c r="BR36" s="460"/>
      <c r="BS36" s="460"/>
      <c r="BT36" s="460"/>
      <c r="BU36" s="460"/>
      <c r="BV36" s="460"/>
      <c r="BW36" s="460"/>
      <c r="BX36" s="461"/>
      <c r="BY36" s="485"/>
      <c r="BZ36" s="486"/>
      <c r="CA36" s="486"/>
      <c r="CB36" s="487"/>
      <c r="CC36" s="485"/>
      <c r="CD36" s="486"/>
      <c r="CE36" s="486"/>
      <c r="CF36" s="493"/>
      <c r="CG36" s="459"/>
      <c r="CH36" s="460"/>
      <c r="CI36" s="460"/>
      <c r="CJ36" s="460"/>
      <c r="CK36" s="460"/>
      <c r="CL36" s="460"/>
      <c r="CM36" s="460"/>
      <c r="CN36" s="460"/>
      <c r="CO36" s="460"/>
      <c r="CP36" s="460"/>
      <c r="CQ36" s="460"/>
      <c r="CR36" s="460"/>
      <c r="CS36" s="460"/>
      <c r="CT36" s="460"/>
      <c r="CU36" s="460"/>
      <c r="CV36" s="460"/>
      <c r="CW36" s="460"/>
      <c r="CX36" s="460"/>
      <c r="CY36" s="460"/>
      <c r="CZ36" s="460"/>
      <c r="DA36" s="460"/>
      <c r="DB36" s="460"/>
      <c r="DC36" s="460"/>
      <c r="DD36" s="460"/>
      <c r="DE36" s="460"/>
      <c r="DF36" s="460"/>
      <c r="DG36" s="461"/>
      <c r="DH36" s="497"/>
      <c r="DI36" s="498"/>
      <c r="DJ36" s="498"/>
      <c r="DK36" s="498"/>
      <c r="DL36" s="499"/>
      <c r="DM36" s="1195">
        <f t="shared" si="0"/>
        <v>0</v>
      </c>
      <c r="DN36" s="1196"/>
      <c r="DO36" s="1196"/>
      <c r="DP36" s="1196"/>
      <c r="DQ36" s="192"/>
      <c r="DR36" s="193" t="s">
        <v>69</v>
      </c>
      <c r="DS36" s="391"/>
    </row>
    <row r="37" spans="3:126" ht="12" customHeight="1" thickBot="1">
      <c r="C37" s="581"/>
      <c r="D37" s="582"/>
      <c r="E37" s="445"/>
      <c r="F37" s="445"/>
      <c r="G37" s="445"/>
      <c r="H37" s="680" t="s">
        <v>70</v>
      </c>
      <c r="I37" s="680"/>
      <c r="J37" s="680"/>
      <c r="K37" s="680"/>
      <c r="L37" s="680"/>
      <c r="M37" s="680"/>
      <c r="N37" s="680"/>
      <c r="O37" s="680"/>
      <c r="P37" s="680"/>
      <c r="Q37" s="680"/>
      <c r="R37" s="680"/>
      <c r="S37" s="680"/>
      <c r="T37" s="680"/>
      <c r="U37" s="386"/>
      <c r="V37" s="386"/>
      <c r="W37" s="386"/>
      <c r="X37" s="386"/>
      <c r="Y37" s="386"/>
      <c r="Z37" s="1197">
        <f>SUM(Z35:AF36)</f>
        <v>0</v>
      </c>
      <c r="AA37" s="1198"/>
      <c r="AB37" s="1198"/>
      <c r="AC37" s="1198"/>
      <c r="AD37" s="1198"/>
      <c r="AE37" s="1198"/>
      <c r="AF37" s="1198"/>
      <c r="AG37" s="834" t="s">
        <v>68</v>
      </c>
      <c r="AH37" s="834"/>
      <c r="AI37" s="834"/>
      <c r="AJ37" s="835"/>
      <c r="AK37" s="396"/>
      <c r="AL37" s="397"/>
      <c r="AM37" s="397"/>
      <c r="AN37" s="397"/>
      <c r="AO37" s="397"/>
      <c r="AP37" s="397"/>
      <c r="AQ37" s="398"/>
      <c r="AR37" s="1197">
        <f>SUM(AR35:AX36)</f>
        <v>0</v>
      </c>
      <c r="AS37" s="1198"/>
      <c r="AT37" s="1198"/>
      <c r="AU37" s="1198"/>
      <c r="AV37" s="1198"/>
      <c r="AW37" s="1198"/>
      <c r="AX37" s="1198"/>
      <c r="AY37" s="194" t="s">
        <v>68</v>
      </c>
      <c r="AZ37" s="185"/>
      <c r="BA37" s="185"/>
      <c r="BB37" s="394"/>
      <c r="BC37" s="412"/>
      <c r="BD37" s="412"/>
      <c r="BE37" s="412"/>
      <c r="BF37" s="412"/>
      <c r="BG37" s="412"/>
      <c r="BH37" s="412"/>
      <c r="BI37" s="412"/>
      <c r="BJ37" s="413"/>
      <c r="BK37" s="413"/>
      <c r="BL37" s="413"/>
      <c r="BM37" s="413"/>
      <c r="BN37" s="413"/>
      <c r="BO37" s="413"/>
      <c r="BP37" s="413"/>
      <c r="BQ37" s="413"/>
      <c r="BR37" s="413"/>
      <c r="BS37" s="413"/>
      <c r="BT37" s="413"/>
      <c r="BU37" s="413"/>
      <c r="BV37" s="413"/>
      <c r="BW37" s="413"/>
      <c r="BX37" s="413"/>
      <c r="BY37" s="414"/>
      <c r="BZ37" s="413"/>
      <c r="CA37" s="413"/>
      <c r="CB37" s="415"/>
      <c r="CC37" s="413"/>
      <c r="CD37" s="413"/>
      <c r="CE37" s="413"/>
      <c r="CF37" s="416"/>
      <c r="CG37" s="417"/>
      <c r="CH37" s="413"/>
      <c r="CI37" s="413"/>
      <c r="CJ37" s="413"/>
      <c r="CK37" s="413"/>
      <c r="CL37" s="413"/>
      <c r="CM37" s="413"/>
      <c r="CN37" s="413"/>
      <c r="CO37" s="413"/>
      <c r="CP37" s="413"/>
      <c r="CQ37" s="413"/>
      <c r="CR37" s="413"/>
      <c r="CS37" s="413"/>
      <c r="CT37" s="413"/>
      <c r="CU37" s="413"/>
      <c r="CV37" s="413"/>
      <c r="CW37" s="413"/>
      <c r="CX37" s="413"/>
      <c r="CY37" s="413"/>
      <c r="CZ37" s="413"/>
      <c r="DA37" s="413"/>
      <c r="DB37" s="413"/>
      <c r="DC37" s="413"/>
      <c r="DD37" s="413"/>
      <c r="DE37" s="413"/>
      <c r="DF37" s="413"/>
      <c r="DG37" s="413"/>
      <c r="DH37" s="413"/>
      <c r="DI37" s="413"/>
      <c r="DJ37" s="413"/>
      <c r="DK37" s="413"/>
      <c r="DL37" s="416"/>
      <c r="DM37" s="1199">
        <f t="shared" si="0"/>
        <v>0</v>
      </c>
      <c r="DN37" s="1200"/>
      <c r="DO37" s="1200"/>
      <c r="DP37" s="1200"/>
      <c r="DQ37" s="194"/>
      <c r="DR37" s="195" t="s">
        <v>69</v>
      </c>
      <c r="DS37" s="391"/>
    </row>
    <row r="38" spans="3:126" ht="12" customHeight="1" thickTop="1">
      <c r="C38" s="581"/>
      <c r="D38" s="582"/>
      <c r="E38" s="826" t="s">
        <v>179</v>
      </c>
      <c r="F38" s="1212"/>
      <c r="G38" s="1212"/>
      <c r="H38" s="1213"/>
      <c r="I38" s="836"/>
      <c r="J38" s="784"/>
      <c r="K38" s="784"/>
      <c r="L38" s="785"/>
      <c r="M38" s="814"/>
      <c r="N38" s="517"/>
      <c r="O38" s="517"/>
      <c r="P38" s="517"/>
      <c r="Q38" s="517"/>
      <c r="R38" s="517"/>
      <c r="S38" s="837"/>
      <c r="T38" s="836"/>
      <c r="U38" s="784"/>
      <c r="V38" s="784"/>
      <c r="W38" s="784"/>
      <c r="X38" s="784"/>
      <c r="Y38" s="785"/>
      <c r="Z38" s="815"/>
      <c r="AA38" s="816"/>
      <c r="AB38" s="816"/>
      <c r="AC38" s="816"/>
      <c r="AD38" s="816"/>
      <c r="AE38" s="816"/>
      <c r="AF38" s="816"/>
      <c r="AG38" s="812" t="s">
        <v>68</v>
      </c>
      <c r="AH38" s="812"/>
      <c r="AI38" s="812"/>
      <c r="AJ38" s="813"/>
      <c r="AK38" s="399"/>
      <c r="AL38" s="400"/>
      <c r="AM38" s="400"/>
      <c r="AN38" s="400"/>
      <c r="AO38" s="400"/>
      <c r="AP38" s="400"/>
      <c r="AQ38" s="401"/>
      <c r="AR38" s="815"/>
      <c r="AS38" s="816"/>
      <c r="AT38" s="816"/>
      <c r="AU38" s="816"/>
      <c r="AV38" s="816"/>
      <c r="AW38" s="816"/>
      <c r="AX38" s="816"/>
      <c r="AY38" s="812" t="s">
        <v>68</v>
      </c>
      <c r="AZ38" s="812"/>
      <c r="BA38" s="812"/>
      <c r="BB38" s="813"/>
      <c r="BC38" s="843"/>
      <c r="BD38" s="517"/>
      <c r="BE38" s="517"/>
      <c r="BF38" s="517"/>
      <c r="BG38" s="517"/>
      <c r="BH38" s="517"/>
      <c r="BI38" s="517"/>
      <c r="BJ38" s="517"/>
      <c r="BK38" s="517"/>
      <c r="BL38" s="517"/>
      <c r="BM38" s="517"/>
      <c r="BN38" s="517"/>
      <c r="BO38" s="517"/>
      <c r="BP38" s="517"/>
      <c r="BQ38" s="517"/>
      <c r="BR38" s="517"/>
      <c r="BS38" s="517"/>
      <c r="BT38" s="517"/>
      <c r="BU38" s="517"/>
      <c r="BV38" s="517"/>
      <c r="BW38" s="517"/>
      <c r="BX38" s="518"/>
      <c r="BY38" s="783"/>
      <c r="BZ38" s="784"/>
      <c r="CA38" s="784"/>
      <c r="CB38" s="842"/>
      <c r="CC38" s="783"/>
      <c r="CD38" s="784"/>
      <c r="CE38" s="784"/>
      <c r="CF38" s="785"/>
      <c r="CG38" s="814"/>
      <c r="CH38" s="517"/>
      <c r="CI38" s="517"/>
      <c r="CJ38" s="517"/>
      <c r="CK38" s="517"/>
      <c r="CL38" s="517"/>
      <c r="CM38" s="517"/>
      <c r="CN38" s="517"/>
      <c r="CO38" s="517"/>
      <c r="CP38" s="517"/>
      <c r="CQ38" s="517"/>
      <c r="CR38" s="517"/>
      <c r="CS38" s="517"/>
      <c r="CT38" s="517"/>
      <c r="CU38" s="517"/>
      <c r="CV38" s="517"/>
      <c r="CW38" s="517"/>
      <c r="CX38" s="517"/>
      <c r="CY38" s="517"/>
      <c r="CZ38" s="517"/>
      <c r="DA38" s="517"/>
      <c r="DB38" s="517"/>
      <c r="DC38" s="517"/>
      <c r="DD38" s="517"/>
      <c r="DE38" s="517"/>
      <c r="DF38" s="517"/>
      <c r="DG38" s="518"/>
      <c r="DH38" s="956"/>
      <c r="DI38" s="957"/>
      <c r="DJ38" s="957"/>
      <c r="DK38" s="957"/>
      <c r="DL38" s="958"/>
      <c r="DM38" s="965">
        <f t="shared" si="0"/>
        <v>0</v>
      </c>
      <c r="DN38" s="966"/>
      <c r="DO38" s="966"/>
      <c r="DP38" s="966"/>
      <c r="DQ38" s="189"/>
      <c r="DR38" s="190" t="s">
        <v>69</v>
      </c>
      <c r="DS38" s="391"/>
    </row>
    <row r="39" spans="3:126" ht="12" customHeight="1">
      <c r="C39" s="581"/>
      <c r="D39" s="582"/>
      <c r="E39" s="443"/>
      <c r="F39" s="443"/>
      <c r="G39" s="443"/>
      <c r="H39" s="444"/>
      <c r="I39" s="824"/>
      <c r="J39" s="486"/>
      <c r="K39" s="486"/>
      <c r="L39" s="493"/>
      <c r="M39" s="459"/>
      <c r="N39" s="460"/>
      <c r="O39" s="460"/>
      <c r="P39" s="460"/>
      <c r="Q39" s="460"/>
      <c r="R39" s="460"/>
      <c r="S39" s="749"/>
      <c r="T39" s="824"/>
      <c r="U39" s="486"/>
      <c r="V39" s="486"/>
      <c r="W39" s="486"/>
      <c r="X39" s="486"/>
      <c r="Y39" s="493"/>
      <c r="Z39" s="490"/>
      <c r="AA39" s="491"/>
      <c r="AB39" s="491"/>
      <c r="AC39" s="491"/>
      <c r="AD39" s="491"/>
      <c r="AE39" s="491"/>
      <c r="AF39" s="491"/>
      <c r="AG39" s="967" t="s">
        <v>68</v>
      </c>
      <c r="AH39" s="967"/>
      <c r="AI39" s="967"/>
      <c r="AJ39" s="968"/>
      <c r="AK39" s="402"/>
      <c r="AL39" s="403"/>
      <c r="AM39" s="403"/>
      <c r="AN39" s="403"/>
      <c r="AO39" s="403"/>
      <c r="AP39" s="403"/>
      <c r="AQ39" s="404"/>
      <c r="AR39" s="490"/>
      <c r="AS39" s="491"/>
      <c r="AT39" s="491"/>
      <c r="AU39" s="491"/>
      <c r="AV39" s="491"/>
      <c r="AW39" s="491"/>
      <c r="AX39" s="491"/>
      <c r="AY39" s="967" t="s">
        <v>68</v>
      </c>
      <c r="AZ39" s="967"/>
      <c r="BA39" s="967"/>
      <c r="BB39" s="968"/>
      <c r="BC39" s="750"/>
      <c r="BD39" s="460"/>
      <c r="BE39" s="460"/>
      <c r="BF39" s="460"/>
      <c r="BG39" s="460"/>
      <c r="BH39" s="460"/>
      <c r="BI39" s="460"/>
      <c r="BJ39" s="460"/>
      <c r="BK39" s="460"/>
      <c r="BL39" s="460"/>
      <c r="BM39" s="460"/>
      <c r="BN39" s="460"/>
      <c r="BO39" s="460"/>
      <c r="BP39" s="460"/>
      <c r="BQ39" s="460"/>
      <c r="BR39" s="460"/>
      <c r="BS39" s="460"/>
      <c r="BT39" s="460"/>
      <c r="BU39" s="460"/>
      <c r="BV39" s="460"/>
      <c r="BW39" s="460"/>
      <c r="BX39" s="461"/>
      <c r="BY39" s="485"/>
      <c r="BZ39" s="486"/>
      <c r="CA39" s="486"/>
      <c r="CB39" s="487"/>
      <c r="CC39" s="485"/>
      <c r="CD39" s="486"/>
      <c r="CE39" s="486"/>
      <c r="CF39" s="493"/>
      <c r="CG39" s="459"/>
      <c r="CH39" s="460"/>
      <c r="CI39" s="460"/>
      <c r="CJ39" s="460"/>
      <c r="CK39" s="460"/>
      <c r="CL39" s="460"/>
      <c r="CM39" s="460"/>
      <c r="CN39" s="460"/>
      <c r="CO39" s="460"/>
      <c r="CP39" s="460"/>
      <c r="CQ39" s="460"/>
      <c r="CR39" s="460"/>
      <c r="CS39" s="460"/>
      <c r="CT39" s="460"/>
      <c r="CU39" s="460"/>
      <c r="CV39" s="460"/>
      <c r="CW39" s="460"/>
      <c r="CX39" s="460"/>
      <c r="CY39" s="460"/>
      <c r="CZ39" s="460"/>
      <c r="DA39" s="460"/>
      <c r="DB39" s="460"/>
      <c r="DC39" s="460"/>
      <c r="DD39" s="460"/>
      <c r="DE39" s="460"/>
      <c r="DF39" s="460"/>
      <c r="DG39" s="461"/>
      <c r="DH39" s="497"/>
      <c r="DI39" s="498"/>
      <c r="DJ39" s="498"/>
      <c r="DK39" s="498"/>
      <c r="DL39" s="499"/>
      <c r="DM39" s="1195">
        <f t="shared" si="0"/>
        <v>0</v>
      </c>
      <c r="DN39" s="1196"/>
      <c r="DO39" s="1196"/>
      <c r="DP39" s="1196"/>
      <c r="DQ39" s="192"/>
      <c r="DR39" s="193" t="s">
        <v>69</v>
      </c>
      <c r="DS39" s="391"/>
    </row>
    <row r="40" spans="3:126" ht="12" customHeight="1" thickBot="1">
      <c r="C40" s="581"/>
      <c r="D40" s="582"/>
      <c r="E40" s="445"/>
      <c r="F40" s="445"/>
      <c r="G40" s="445"/>
      <c r="H40" s="680" t="s">
        <v>70</v>
      </c>
      <c r="I40" s="680"/>
      <c r="J40" s="680"/>
      <c r="K40" s="680"/>
      <c r="L40" s="680"/>
      <c r="M40" s="680"/>
      <c r="N40" s="680"/>
      <c r="O40" s="680"/>
      <c r="P40" s="680"/>
      <c r="Q40" s="680"/>
      <c r="R40" s="680"/>
      <c r="S40" s="680"/>
      <c r="T40" s="680"/>
      <c r="U40" s="386"/>
      <c r="V40" s="386"/>
      <c r="W40" s="386"/>
      <c r="X40" s="386"/>
      <c r="Y40" s="386"/>
      <c r="Z40" s="1197">
        <f>SUM(Z38:AF39)</f>
        <v>0</v>
      </c>
      <c r="AA40" s="1198"/>
      <c r="AB40" s="1198"/>
      <c r="AC40" s="1198"/>
      <c r="AD40" s="1198"/>
      <c r="AE40" s="1198"/>
      <c r="AF40" s="1198"/>
      <c r="AG40" s="194" t="s">
        <v>68</v>
      </c>
      <c r="AH40" s="185"/>
      <c r="AI40" s="185"/>
      <c r="AJ40" s="185"/>
      <c r="AK40" s="396"/>
      <c r="AL40" s="397"/>
      <c r="AM40" s="397"/>
      <c r="AN40" s="397"/>
      <c r="AO40" s="397"/>
      <c r="AP40" s="397"/>
      <c r="AQ40" s="398"/>
      <c r="AR40" s="1197">
        <f>SUM(AR38:AX39)</f>
        <v>0</v>
      </c>
      <c r="AS40" s="1198"/>
      <c r="AT40" s="1198"/>
      <c r="AU40" s="1198"/>
      <c r="AV40" s="1198"/>
      <c r="AW40" s="1198"/>
      <c r="AX40" s="1198"/>
      <c r="AY40" s="194" t="s">
        <v>68</v>
      </c>
      <c r="AZ40" s="194"/>
      <c r="BA40" s="194"/>
      <c r="BB40" s="394"/>
      <c r="BC40" s="412"/>
      <c r="BD40" s="412"/>
      <c r="BE40" s="412"/>
      <c r="BF40" s="412"/>
      <c r="BG40" s="412"/>
      <c r="BH40" s="412"/>
      <c r="BI40" s="412"/>
      <c r="BJ40" s="413"/>
      <c r="BK40" s="413"/>
      <c r="BL40" s="413"/>
      <c r="BM40" s="413"/>
      <c r="BN40" s="413"/>
      <c r="BO40" s="413"/>
      <c r="BP40" s="413"/>
      <c r="BQ40" s="413"/>
      <c r="BR40" s="413"/>
      <c r="BS40" s="413"/>
      <c r="BT40" s="413"/>
      <c r="BU40" s="413"/>
      <c r="BV40" s="413"/>
      <c r="BW40" s="413"/>
      <c r="BX40" s="413"/>
      <c r="BY40" s="414"/>
      <c r="BZ40" s="413"/>
      <c r="CA40" s="413"/>
      <c r="CB40" s="415"/>
      <c r="CC40" s="413"/>
      <c r="CD40" s="413"/>
      <c r="CE40" s="413"/>
      <c r="CF40" s="416"/>
      <c r="CG40" s="417"/>
      <c r="CH40" s="413"/>
      <c r="CI40" s="413"/>
      <c r="CJ40" s="413"/>
      <c r="CK40" s="413"/>
      <c r="CL40" s="413"/>
      <c r="CM40" s="413"/>
      <c r="CN40" s="413"/>
      <c r="CO40" s="413"/>
      <c r="CP40" s="413"/>
      <c r="CQ40" s="413"/>
      <c r="CR40" s="413"/>
      <c r="CS40" s="413"/>
      <c r="CT40" s="413"/>
      <c r="CU40" s="413"/>
      <c r="CV40" s="413"/>
      <c r="CW40" s="413"/>
      <c r="CX40" s="413"/>
      <c r="CY40" s="413"/>
      <c r="CZ40" s="413"/>
      <c r="DA40" s="413"/>
      <c r="DB40" s="413"/>
      <c r="DC40" s="413"/>
      <c r="DD40" s="413"/>
      <c r="DE40" s="413"/>
      <c r="DF40" s="413"/>
      <c r="DG40" s="413"/>
      <c r="DH40" s="413"/>
      <c r="DI40" s="413"/>
      <c r="DJ40" s="413"/>
      <c r="DK40" s="413"/>
      <c r="DL40" s="416"/>
      <c r="DM40" s="1199">
        <f t="shared" si="0"/>
        <v>0</v>
      </c>
      <c r="DN40" s="1200"/>
      <c r="DO40" s="1200"/>
      <c r="DP40" s="1200"/>
      <c r="DQ40" s="194"/>
      <c r="DR40" s="195" t="s">
        <v>69</v>
      </c>
      <c r="DS40" s="391"/>
    </row>
    <row r="41" spans="3:126" ht="12" customHeight="1" thickTop="1">
      <c r="C41" s="581"/>
      <c r="D41" s="582"/>
      <c r="E41" s="821" t="s">
        <v>256</v>
      </c>
      <c r="F41" s="1201"/>
      <c r="G41" s="1201"/>
      <c r="H41" s="1202"/>
      <c r="I41" s="814"/>
      <c r="J41" s="517"/>
      <c r="K41" s="517"/>
      <c r="L41" s="837"/>
      <c r="M41" s="814"/>
      <c r="N41" s="517"/>
      <c r="O41" s="517"/>
      <c r="P41" s="517"/>
      <c r="Q41" s="517"/>
      <c r="R41" s="517"/>
      <c r="S41" s="837"/>
      <c r="T41" s="814"/>
      <c r="U41" s="517"/>
      <c r="V41" s="517"/>
      <c r="W41" s="517"/>
      <c r="X41" s="517"/>
      <c r="Y41" s="837"/>
      <c r="Z41" s="815"/>
      <c r="AA41" s="816"/>
      <c r="AB41" s="816"/>
      <c r="AC41" s="816"/>
      <c r="AD41" s="816"/>
      <c r="AE41" s="816"/>
      <c r="AF41" s="816"/>
      <c r="AG41" s="812" t="s">
        <v>68</v>
      </c>
      <c r="AH41" s="812"/>
      <c r="AI41" s="812"/>
      <c r="AJ41" s="813"/>
      <c r="AK41" s="843"/>
      <c r="AL41" s="517"/>
      <c r="AM41" s="517"/>
      <c r="AN41" s="517"/>
      <c r="AO41" s="517"/>
      <c r="AP41" s="517"/>
      <c r="AQ41" s="837"/>
      <c r="AR41" s="815"/>
      <c r="AS41" s="816"/>
      <c r="AT41" s="816"/>
      <c r="AU41" s="816"/>
      <c r="AV41" s="816"/>
      <c r="AW41" s="816"/>
      <c r="AX41" s="816"/>
      <c r="AY41" s="812" t="s">
        <v>68</v>
      </c>
      <c r="AZ41" s="812"/>
      <c r="BA41" s="812"/>
      <c r="BB41" s="813"/>
      <c r="BC41" s="843"/>
      <c r="BD41" s="517"/>
      <c r="BE41" s="517"/>
      <c r="BF41" s="517"/>
      <c r="BG41" s="517"/>
      <c r="BH41" s="517"/>
      <c r="BI41" s="517"/>
      <c r="BJ41" s="517"/>
      <c r="BK41" s="517"/>
      <c r="BL41" s="517"/>
      <c r="BM41" s="517"/>
      <c r="BN41" s="517"/>
      <c r="BO41" s="517"/>
      <c r="BP41" s="517"/>
      <c r="BQ41" s="517"/>
      <c r="BR41" s="517"/>
      <c r="BS41" s="517"/>
      <c r="BT41" s="517"/>
      <c r="BU41" s="517"/>
      <c r="BV41" s="517"/>
      <c r="BW41" s="517"/>
      <c r="BX41" s="518"/>
      <c r="BY41" s="783"/>
      <c r="BZ41" s="784"/>
      <c r="CA41" s="784"/>
      <c r="CB41" s="842"/>
      <c r="CC41" s="783"/>
      <c r="CD41" s="784"/>
      <c r="CE41" s="784"/>
      <c r="CF41" s="785"/>
      <c r="CG41" s="814"/>
      <c r="CH41" s="517"/>
      <c r="CI41" s="517"/>
      <c r="CJ41" s="517"/>
      <c r="CK41" s="517"/>
      <c r="CL41" s="517"/>
      <c r="CM41" s="517"/>
      <c r="CN41" s="517"/>
      <c r="CO41" s="517"/>
      <c r="CP41" s="517"/>
      <c r="CQ41" s="517"/>
      <c r="CR41" s="517"/>
      <c r="CS41" s="517"/>
      <c r="CT41" s="517"/>
      <c r="CU41" s="517"/>
      <c r="CV41" s="517"/>
      <c r="CW41" s="517"/>
      <c r="CX41" s="517"/>
      <c r="CY41" s="517"/>
      <c r="CZ41" s="517"/>
      <c r="DA41" s="517"/>
      <c r="DB41" s="517"/>
      <c r="DC41" s="517"/>
      <c r="DD41" s="517"/>
      <c r="DE41" s="517"/>
      <c r="DF41" s="517"/>
      <c r="DG41" s="518"/>
      <c r="DH41" s="956"/>
      <c r="DI41" s="957"/>
      <c r="DJ41" s="957"/>
      <c r="DK41" s="957"/>
      <c r="DL41" s="958"/>
      <c r="DM41" s="959">
        <f t="shared" ref="DM41:DM43" si="1">IF(ISERROR(AR41*100/Z41),0)</f>
        <v>0</v>
      </c>
      <c r="DN41" s="960"/>
      <c r="DO41" s="960"/>
      <c r="DP41" s="960"/>
      <c r="DQ41" s="119"/>
      <c r="DR41" s="196" t="s">
        <v>69</v>
      </c>
      <c r="DS41" s="391"/>
      <c r="DT41" s="391"/>
      <c r="DU41" s="391"/>
      <c r="DV41" s="391"/>
    </row>
    <row r="42" spans="3:126" ht="12" customHeight="1">
      <c r="C42" s="581"/>
      <c r="D42" s="582"/>
      <c r="E42" s="646" t="s">
        <v>180</v>
      </c>
      <c r="F42" s="647"/>
      <c r="G42" s="647"/>
      <c r="H42" s="648"/>
      <c r="I42" s="459"/>
      <c r="J42" s="460"/>
      <c r="K42" s="460"/>
      <c r="L42" s="749"/>
      <c r="M42" s="459"/>
      <c r="N42" s="460"/>
      <c r="O42" s="460"/>
      <c r="P42" s="460"/>
      <c r="Q42" s="460"/>
      <c r="R42" s="460"/>
      <c r="S42" s="749"/>
      <c r="T42" s="459"/>
      <c r="U42" s="460"/>
      <c r="V42" s="460"/>
      <c r="W42" s="460"/>
      <c r="X42" s="460"/>
      <c r="Y42" s="749"/>
      <c r="Z42" s="490"/>
      <c r="AA42" s="491"/>
      <c r="AB42" s="491"/>
      <c r="AC42" s="491"/>
      <c r="AD42" s="491"/>
      <c r="AE42" s="491"/>
      <c r="AF42" s="491"/>
      <c r="AG42" s="967" t="s">
        <v>68</v>
      </c>
      <c r="AH42" s="967"/>
      <c r="AI42" s="967"/>
      <c r="AJ42" s="968"/>
      <c r="AK42" s="750"/>
      <c r="AL42" s="460"/>
      <c r="AM42" s="460"/>
      <c r="AN42" s="460"/>
      <c r="AO42" s="460"/>
      <c r="AP42" s="460"/>
      <c r="AQ42" s="749"/>
      <c r="AR42" s="490"/>
      <c r="AS42" s="491"/>
      <c r="AT42" s="491"/>
      <c r="AU42" s="491"/>
      <c r="AV42" s="491"/>
      <c r="AW42" s="491"/>
      <c r="AX42" s="491"/>
      <c r="AY42" s="967" t="s">
        <v>68</v>
      </c>
      <c r="AZ42" s="967"/>
      <c r="BA42" s="967"/>
      <c r="BB42" s="968"/>
      <c r="BC42" s="750"/>
      <c r="BD42" s="460"/>
      <c r="BE42" s="460"/>
      <c r="BF42" s="460"/>
      <c r="BG42" s="460"/>
      <c r="BH42" s="460"/>
      <c r="BI42" s="460"/>
      <c r="BJ42" s="460"/>
      <c r="BK42" s="460"/>
      <c r="BL42" s="460"/>
      <c r="BM42" s="460"/>
      <c r="BN42" s="460"/>
      <c r="BO42" s="460"/>
      <c r="BP42" s="460"/>
      <c r="BQ42" s="460"/>
      <c r="BR42" s="460"/>
      <c r="BS42" s="460"/>
      <c r="BT42" s="460"/>
      <c r="BU42" s="460"/>
      <c r="BV42" s="460"/>
      <c r="BW42" s="460"/>
      <c r="BX42" s="461"/>
      <c r="BY42" s="485"/>
      <c r="BZ42" s="486"/>
      <c r="CA42" s="486"/>
      <c r="CB42" s="487"/>
      <c r="CC42" s="485"/>
      <c r="CD42" s="486"/>
      <c r="CE42" s="486"/>
      <c r="CF42" s="493"/>
      <c r="CG42" s="459"/>
      <c r="CH42" s="460"/>
      <c r="CI42" s="460"/>
      <c r="CJ42" s="460"/>
      <c r="CK42" s="460"/>
      <c r="CL42" s="460"/>
      <c r="CM42" s="460"/>
      <c r="CN42" s="460"/>
      <c r="CO42" s="460"/>
      <c r="CP42" s="460"/>
      <c r="CQ42" s="460"/>
      <c r="CR42" s="460"/>
      <c r="CS42" s="460"/>
      <c r="CT42" s="460"/>
      <c r="CU42" s="460"/>
      <c r="CV42" s="460"/>
      <c r="CW42" s="460"/>
      <c r="CX42" s="460"/>
      <c r="CY42" s="460"/>
      <c r="CZ42" s="460"/>
      <c r="DA42" s="460"/>
      <c r="DB42" s="460"/>
      <c r="DC42" s="460"/>
      <c r="DD42" s="460"/>
      <c r="DE42" s="460"/>
      <c r="DF42" s="460"/>
      <c r="DG42" s="461"/>
      <c r="DH42" s="497"/>
      <c r="DI42" s="498"/>
      <c r="DJ42" s="498"/>
      <c r="DK42" s="498"/>
      <c r="DL42" s="499"/>
      <c r="DM42" s="961">
        <f t="shared" si="1"/>
        <v>0</v>
      </c>
      <c r="DN42" s="962"/>
      <c r="DO42" s="962"/>
      <c r="DP42" s="962"/>
      <c r="DQ42" s="192"/>
      <c r="DR42" s="193" t="s">
        <v>69</v>
      </c>
      <c r="DS42" s="391"/>
      <c r="DT42" s="391"/>
      <c r="DU42" s="391"/>
      <c r="DV42" s="391"/>
    </row>
    <row r="43" spans="3:126" ht="12" customHeight="1" thickBot="1">
      <c r="C43" s="819"/>
      <c r="D43" s="820"/>
      <c r="E43" s="197"/>
      <c r="F43" s="197"/>
      <c r="G43" s="197"/>
      <c r="H43" s="197"/>
      <c r="I43" s="833" t="s">
        <v>70</v>
      </c>
      <c r="J43" s="833"/>
      <c r="K43" s="833"/>
      <c r="L43" s="833"/>
      <c r="M43" s="833"/>
      <c r="N43" s="833"/>
      <c r="O43" s="833"/>
      <c r="P43" s="833"/>
      <c r="Q43" s="833"/>
      <c r="R43" s="833"/>
      <c r="S43" s="833"/>
      <c r="T43" s="198"/>
      <c r="U43" s="382"/>
      <c r="V43" s="382"/>
      <c r="W43" s="382"/>
      <c r="X43" s="382"/>
      <c r="Y43" s="382"/>
      <c r="Z43" s="1191">
        <f>SUM(Z41:AF42)</f>
        <v>0</v>
      </c>
      <c r="AA43" s="1192"/>
      <c r="AB43" s="1192"/>
      <c r="AC43" s="1192"/>
      <c r="AD43" s="1192"/>
      <c r="AE43" s="1192"/>
      <c r="AF43" s="1192"/>
      <c r="AG43" s="130" t="s">
        <v>68</v>
      </c>
      <c r="AH43" s="130"/>
      <c r="AI43" s="130"/>
      <c r="AJ43" s="130"/>
      <c r="AK43" s="199"/>
      <c r="AL43" s="200"/>
      <c r="AM43" s="200"/>
      <c r="AN43" s="200"/>
      <c r="AO43" s="200"/>
      <c r="AP43" s="200"/>
      <c r="AQ43" s="201"/>
      <c r="AR43" s="1191">
        <f>SUM(AR41:AX42)</f>
        <v>0</v>
      </c>
      <c r="AS43" s="1192"/>
      <c r="AT43" s="1192"/>
      <c r="AU43" s="1192"/>
      <c r="AV43" s="1192"/>
      <c r="AW43" s="1192"/>
      <c r="AX43" s="1192"/>
      <c r="AY43" s="202" t="s">
        <v>68</v>
      </c>
      <c r="AZ43" s="202"/>
      <c r="BA43" s="202"/>
      <c r="BB43" s="203"/>
      <c r="BC43" s="204"/>
      <c r="BD43" s="204"/>
      <c r="BE43" s="204"/>
      <c r="BF43" s="204"/>
      <c r="BG43" s="204"/>
      <c r="BH43" s="204"/>
      <c r="BI43" s="204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6"/>
      <c r="BZ43" s="207"/>
      <c r="CA43" s="207"/>
      <c r="CB43" s="208"/>
      <c r="CC43" s="207"/>
      <c r="CD43" s="207"/>
      <c r="CE43" s="207"/>
      <c r="CF43" s="209"/>
      <c r="CG43" s="210"/>
      <c r="CH43" s="205"/>
      <c r="CI43" s="205"/>
      <c r="CJ43" s="205"/>
      <c r="CK43" s="205"/>
      <c r="CL43" s="205"/>
      <c r="CM43" s="205"/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5"/>
      <c r="DE43" s="205"/>
      <c r="DF43" s="205"/>
      <c r="DG43" s="205"/>
      <c r="DH43" s="207"/>
      <c r="DI43" s="207"/>
      <c r="DJ43" s="207"/>
      <c r="DK43" s="207"/>
      <c r="DL43" s="209"/>
      <c r="DM43" s="1193">
        <f t="shared" si="1"/>
        <v>0</v>
      </c>
      <c r="DN43" s="1194"/>
      <c r="DO43" s="1194"/>
      <c r="DP43" s="1194"/>
      <c r="DQ43" s="202"/>
      <c r="DR43" s="211" t="s">
        <v>69</v>
      </c>
      <c r="DS43" s="391"/>
      <c r="DT43" s="391"/>
      <c r="DU43" s="391"/>
      <c r="DV43" s="391"/>
    </row>
    <row r="44" spans="3:126" ht="3" customHeight="1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31"/>
      <c r="AA44" s="31"/>
      <c r="AB44" s="31"/>
      <c r="AC44" s="31"/>
      <c r="AD44" s="31"/>
      <c r="AE44" s="31"/>
      <c r="AF44" s="31"/>
      <c r="AG44" s="4"/>
      <c r="AH44" s="4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4"/>
      <c r="DD44" s="4"/>
      <c r="DE44" s="4"/>
      <c r="DF44" s="4"/>
      <c r="DG44" s="4"/>
      <c r="DH44" s="4"/>
      <c r="DI44" s="4"/>
      <c r="DJ44" s="2"/>
      <c r="DK44" s="2"/>
      <c r="DL44" s="2"/>
      <c r="DM44" s="2"/>
      <c r="DN44" s="2"/>
      <c r="DO44" s="2"/>
      <c r="DP44" s="2"/>
      <c r="DQ44" s="2"/>
    </row>
    <row r="45" spans="3:126" ht="8.1" customHeight="1">
      <c r="C45" s="2" t="s">
        <v>78</v>
      </c>
      <c r="D45" s="2"/>
      <c r="E45" s="2"/>
      <c r="F45" s="2"/>
      <c r="G45" s="2"/>
      <c r="H45" s="2"/>
      <c r="I45" s="2"/>
      <c r="J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P45" s="2" t="s">
        <v>63</v>
      </c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C45" s="2"/>
      <c r="BD45" s="2"/>
      <c r="BE45" s="2"/>
      <c r="BI45" s="2" t="s">
        <v>345</v>
      </c>
      <c r="BJ45" s="2"/>
      <c r="BK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P45" s="2"/>
      <c r="CS45" s="2" t="s">
        <v>346</v>
      </c>
      <c r="CT45" s="2"/>
      <c r="CU45" s="2"/>
      <c r="CV45" s="2"/>
      <c r="CW45" s="2"/>
      <c r="CX45" s="2"/>
      <c r="CY45" s="2"/>
      <c r="CZ45" s="2"/>
      <c r="DA45" s="2"/>
      <c r="DB45" s="2"/>
      <c r="DC45" s="2"/>
      <c r="DE45" s="2" t="s">
        <v>347</v>
      </c>
      <c r="DF45" s="2"/>
      <c r="DH45" s="2"/>
      <c r="DJ45" s="2"/>
      <c r="DK45" s="2"/>
      <c r="DL45" s="2"/>
      <c r="DM45" s="2"/>
      <c r="DN45" s="2"/>
      <c r="DO45" s="2"/>
    </row>
    <row r="46" spans="3:126" ht="9.6" customHeight="1">
      <c r="C46" s="7" t="s">
        <v>79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1"/>
      <c r="AP46" s="39" t="s">
        <v>306</v>
      </c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8"/>
      <c r="BI46" s="7" t="s">
        <v>79</v>
      </c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8"/>
      <c r="CS46" s="7" t="s">
        <v>80</v>
      </c>
      <c r="CT46" s="48"/>
      <c r="CU46" s="48"/>
      <c r="CV46" s="48"/>
      <c r="CW46" s="48"/>
      <c r="CX46" s="48"/>
      <c r="CY46" s="48"/>
      <c r="CZ46" s="48"/>
      <c r="DA46" s="48"/>
      <c r="DB46" s="48"/>
      <c r="DC46" s="8"/>
      <c r="DE46" s="7" t="s">
        <v>105</v>
      </c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8"/>
    </row>
    <row r="47" spans="3:126" ht="9.6" customHeight="1">
      <c r="C47" s="1"/>
      <c r="D47" s="2" t="s">
        <v>181</v>
      </c>
      <c r="E47" s="2"/>
      <c r="F47" s="2"/>
      <c r="G47" s="2"/>
      <c r="H47" s="2"/>
      <c r="I47" s="2"/>
      <c r="J47" s="2"/>
      <c r="K47" s="2"/>
      <c r="L47" s="2"/>
      <c r="N47" s="2"/>
      <c r="O47" s="2"/>
      <c r="P47" s="2"/>
      <c r="Q47" s="2"/>
      <c r="R47" s="2"/>
      <c r="V47" s="2" t="s">
        <v>182</v>
      </c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1"/>
      <c r="AP47" s="1"/>
      <c r="AQ47" s="2" t="s">
        <v>81</v>
      </c>
      <c r="AR47" s="2"/>
      <c r="AS47" s="2"/>
      <c r="AT47" s="2"/>
      <c r="AU47" s="2"/>
      <c r="AV47" s="2"/>
      <c r="AW47" s="2"/>
      <c r="AX47" s="2" t="s">
        <v>82</v>
      </c>
      <c r="AY47" s="2"/>
      <c r="AZ47" s="2"/>
      <c r="BA47" s="2"/>
      <c r="BB47" s="2"/>
      <c r="BC47" s="2"/>
      <c r="BD47" s="2"/>
      <c r="BE47" s="2"/>
      <c r="BF47" s="2"/>
      <c r="BG47" s="9"/>
      <c r="BI47" s="1"/>
      <c r="BJ47" s="2" t="s">
        <v>183</v>
      </c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CA47" s="2" t="s">
        <v>184</v>
      </c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9"/>
      <c r="CS47" s="1"/>
      <c r="CT47" s="2" t="s">
        <v>83</v>
      </c>
      <c r="CU47" s="2"/>
      <c r="CV47" s="2"/>
      <c r="CW47" s="2"/>
      <c r="CX47" s="2"/>
      <c r="CY47" s="2"/>
      <c r="CZ47" s="2"/>
      <c r="DA47" s="2"/>
      <c r="DB47" s="2"/>
      <c r="DC47" s="9"/>
      <c r="DE47" s="1"/>
      <c r="DF47" s="2" t="s">
        <v>107</v>
      </c>
      <c r="DG47" s="2"/>
      <c r="DH47" s="2"/>
      <c r="DI47" s="2"/>
      <c r="DJ47" s="2"/>
      <c r="DK47" s="2"/>
      <c r="DL47" s="2"/>
      <c r="DM47" s="2"/>
      <c r="DN47" s="2"/>
      <c r="DO47" s="2"/>
      <c r="DP47" s="9"/>
    </row>
    <row r="48" spans="3:126" ht="9.6" customHeight="1">
      <c r="C48" s="1"/>
      <c r="D48" s="2" t="s">
        <v>185</v>
      </c>
      <c r="E48" s="2"/>
      <c r="F48" s="2"/>
      <c r="G48" s="2"/>
      <c r="H48" s="2"/>
      <c r="I48" s="2"/>
      <c r="J48" s="2"/>
      <c r="K48" s="2"/>
      <c r="L48" s="2"/>
      <c r="N48" s="2"/>
      <c r="O48" s="2"/>
      <c r="P48" s="2"/>
      <c r="Q48" s="2"/>
      <c r="R48" s="2"/>
      <c r="V48" s="2" t="s">
        <v>186</v>
      </c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1"/>
      <c r="AP48" s="1"/>
      <c r="AQ48" s="2" t="s">
        <v>84</v>
      </c>
      <c r="AR48" s="2"/>
      <c r="AS48" s="2"/>
      <c r="AT48" s="2"/>
      <c r="AU48" s="2"/>
      <c r="AV48" s="2"/>
      <c r="AW48" s="2"/>
      <c r="AX48" s="2" t="s">
        <v>85</v>
      </c>
      <c r="AY48" s="2"/>
      <c r="AZ48" s="2"/>
      <c r="BA48" s="2"/>
      <c r="BB48" s="2"/>
      <c r="BC48" s="2"/>
      <c r="BD48" s="2"/>
      <c r="BE48" s="2"/>
      <c r="BF48" s="2"/>
      <c r="BG48" s="9"/>
      <c r="BI48" s="1"/>
      <c r="BJ48" s="2" t="s">
        <v>187</v>
      </c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CA48" s="37" t="s">
        <v>335</v>
      </c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40"/>
      <c r="CS48" s="1"/>
      <c r="CT48" s="2" t="s">
        <v>257</v>
      </c>
      <c r="CU48" s="2"/>
      <c r="CV48" s="2"/>
      <c r="CW48" s="2"/>
      <c r="CX48" s="2"/>
      <c r="CY48" s="2"/>
      <c r="CZ48" s="2"/>
      <c r="DA48" s="2"/>
      <c r="DB48" s="2"/>
      <c r="DC48" s="9"/>
      <c r="DE48" s="10"/>
      <c r="DF48" s="11" t="s">
        <v>109</v>
      </c>
      <c r="DG48" s="11"/>
      <c r="DH48" s="11"/>
      <c r="DI48" s="11"/>
      <c r="DJ48" s="11"/>
      <c r="DK48" s="11"/>
      <c r="DL48" s="11"/>
      <c r="DM48" s="11"/>
      <c r="DN48" s="11"/>
      <c r="DO48" s="11"/>
      <c r="DP48" s="12"/>
    </row>
    <row r="49" spans="3:122" ht="9.6" customHeight="1">
      <c r="C49" s="1"/>
      <c r="D49" s="37" t="s">
        <v>333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V49" s="37" t="s">
        <v>326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1"/>
      <c r="AP49" s="1"/>
      <c r="AQ49" s="2" t="s">
        <v>86</v>
      </c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9"/>
      <c r="BI49" s="1"/>
      <c r="BJ49" s="37" t="s">
        <v>338</v>
      </c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CA49" s="37" t="s">
        <v>339</v>
      </c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41"/>
      <c r="CS49" s="1"/>
      <c r="CT49" s="2" t="s">
        <v>258</v>
      </c>
      <c r="CU49" s="2"/>
      <c r="CV49" s="2"/>
      <c r="CW49" s="2"/>
      <c r="CX49" s="2"/>
      <c r="CY49" s="2"/>
      <c r="CZ49" s="2"/>
      <c r="DA49" s="2"/>
      <c r="DB49" s="2"/>
      <c r="DC49" s="9"/>
    </row>
    <row r="50" spans="3:122" ht="9.6" customHeight="1">
      <c r="C50" s="1"/>
      <c r="D50" s="37" t="s">
        <v>324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V50" s="37" t="s">
        <v>328</v>
      </c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1"/>
      <c r="AP50" s="1" t="s">
        <v>88</v>
      </c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9"/>
      <c r="BI50" s="1"/>
      <c r="BJ50" s="37" t="s">
        <v>340</v>
      </c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X50" s="2"/>
      <c r="BY50" s="2"/>
      <c r="CA50" s="2" t="s">
        <v>196</v>
      </c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9"/>
      <c r="CS50" s="1"/>
      <c r="CT50" s="2" t="s">
        <v>89</v>
      </c>
      <c r="CU50" s="2"/>
      <c r="CV50" s="2"/>
      <c r="CW50" s="2"/>
      <c r="CX50" s="2"/>
      <c r="CY50" s="2"/>
      <c r="CZ50" s="2"/>
      <c r="DA50" s="2"/>
      <c r="DB50" s="2"/>
      <c r="DC50" s="9"/>
      <c r="DR50" s="2"/>
    </row>
    <row r="51" spans="3:122" ht="9.6" customHeight="1">
      <c r="C51" s="1"/>
      <c r="D51" s="37" t="s">
        <v>332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V51" s="2" t="s">
        <v>327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L51" s="2"/>
      <c r="AM51" s="2"/>
      <c r="AN51" s="2"/>
      <c r="AO51" s="1"/>
      <c r="AP51" s="1"/>
      <c r="AQ51" s="2" t="s">
        <v>90</v>
      </c>
      <c r="AR51" s="2"/>
      <c r="AS51" s="2"/>
      <c r="AT51" s="2"/>
      <c r="AU51" s="2"/>
      <c r="AV51" s="2"/>
      <c r="AW51" s="2" t="s">
        <v>91</v>
      </c>
      <c r="AX51" s="2"/>
      <c r="AY51" s="2"/>
      <c r="AZ51" s="2"/>
      <c r="BA51" s="2" t="s">
        <v>92</v>
      </c>
      <c r="BB51" s="2"/>
      <c r="BC51" s="2"/>
      <c r="BD51" s="2"/>
      <c r="BE51" s="2"/>
      <c r="BF51" s="2"/>
      <c r="BG51" s="9"/>
      <c r="BI51" s="1" t="s">
        <v>87</v>
      </c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9"/>
      <c r="CS51" s="1"/>
      <c r="CT51" s="2" t="s">
        <v>259</v>
      </c>
      <c r="CU51" s="2"/>
      <c r="CV51" s="2"/>
      <c r="CW51" s="2"/>
      <c r="CX51" s="2"/>
      <c r="CY51" s="2"/>
      <c r="CZ51" s="2"/>
      <c r="DA51" s="2"/>
      <c r="DB51" s="2"/>
      <c r="DC51" s="9"/>
      <c r="DR51" s="2"/>
    </row>
    <row r="52" spans="3:122" ht="9.6" customHeight="1">
      <c r="C52" s="1" t="s">
        <v>87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1"/>
      <c r="AP52" s="1"/>
      <c r="AQ52" s="2" t="s">
        <v>94</v>
      </c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9"/>
      <c r="BI52" s="1"/>
      <c r="BJ52" s="2" t="s">
        <v>342</v>
      </c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X52" s="2"/>
      <c r="CA52" s="2" t="s">
        <v>343</v>
      </c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9"/>
      <c r="CS52" s="10"/>
      <c r="CT52" s="11" t="s">
        <v>43</v>
      </c>
      <c r="CU52" s="11"/>
      <c r="CV52" s="11"/>
      <c r="CW52" s="11"/>
      <c r="CX52" s="11"/>
      <c r="CY52" s="11"/>
      <c r="CZ52" s="11"/>
      <c r="DA52" s="11"/>
      <c r="DB52" s="11"/>
      <c r="DC52" s="12"/>
      <c r="DR52" s="2"/>
    </row>
    <row r="53" spans="3:122" ht="9.6" customHeight="1">
      <c r="C53" s="1"/>
      <c r="D53" s="2" t="s">
        <v>329</v>
      </c>
      <c r="E53" s="2"/>
      <c r="F53" s="2"/>
      <c r="G53" s="2"/>
      <c r="H53" s="2"/>
      <c r="I53" s="2"/>
      <c r="J53" s="2"/>
      <c r="K53" s="2"/>
      <c r="L53" s="2"/>
      <c r="M53" s="2"/>
      <c r="O53" s="2"/>
      <c r="P53" s="2"/>
      <c r="Q53" s="2"/>
      <c r="R53" s="2"/>
      <c r="U53" s="2"/>
      <c r="V53" s="2" t="s">
        <v>325</v>
      </c>
      <c r="W53" s="2"/>
      <c r="Z53" s="2"/>
      <c r="AA53" s="2"/>
      <c r="AC53" s="2"/>
      <c r="AD53" s="2"/>
      <c r="AE53" s="2"/>
      <c r="AF53" s="2"/>
      <c r="AG53" s="2"/>
      <c r="AH53" s="2"/>
      <c r="AI53" s="2"/>
      <c r="AJ53" s="2"/>
      <c r="AL53" s="2"/>
      <c r="AM53" s="2"/>
      <c r="AN53" s="2"/>
      <c r="AO53" s="1"/>
      <c r="AP53" s="1"/>
      <c r="AQ53" s="2" t="s">
        <v>97</v>
      </c>
      <c r="AR53" s="2"/>
      <c r="AS53" s="2"/>
      <c r="AT53" s="2"/>
      <c r="AU53" s="2"/>
      <c r="AV53" s="2"/>
      <c r="AW53" s="2"/>
      <c r="AX53" s="2"/>
      <c r="AY53" s="2"/>
      <c r="AZ53" s="2"/>
      <c r="BA53" s="2" t="s">
        <v>98</v>
      </c>
      <c r="BB53" s="2"/>
      <c r="BC53" s="2"/>
      <c r="BD53" s="2"/>
      <c r="BE53" s="2"/>
      <c r="BF53" s="2"/>
      <c r="BG53" s="9"/>
      <c r="BI53" s="1"/>
      <c r="BJ53" s="2" t="s">
        <v>341</v>
      </c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X53" s="2"/>
      <c r="BZ53" s="2"/>
      <c r="CA53" s="2" t="s">
        <v>344</v>
      </c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9"/>
      <c r="CX53" s="48"/>
      <c r="CY53" s="48"/>
      <c r="CZ53" s="48"/>
      <c r="DR53" s="2"/>
    </row>
    <row r="54" spans="3:122" ht="9.6" customHeight="1">
      <c r="C54" s="1"/>
      <c r="D54" s="2" t="s">
        <v>330</v>
      </c>
      <c r="E54" s="2"/>
      <c r="F54" s="2"/>
      <c r="G54" s="2"/>
      <c r="H54" s="2"/>
      <c r="I54" s="2"/>
      <c r="J54" s="2"/>
      <c r="K54" s="2"/>
      <c r="L54" s="2"/>
      <c r="M54" s="2"/>
      <c r="O54" s="2"/>
      <c r="P54" s="2"/>
      <c r="Q54" s="2"/>
      <c r="R54" s="2"/>
      <c r="U54" s="2"/>
      <c r="V54" s="2" t="s">
        <v>334</v>
      </c>
      <c r="W54" s="2"/>
      <c r="Z54" s="2"/>
      <c r="AA54" s="2"/>
      <c r="AC54" s="2"/>
      <c r="AD54" s="2"/>
      <c r="AE54" s="2"/>
      <c r="AF54" s="2"/>
      <c r="AG54" s="2"/>
      <c r="AH54" s="2"/>
      <c r="AI54" s="2"/>
      <c r="AJ54" s="2"/>
      <c r="AM54" s="2"/>
      <c r="AN54" s="2"/>
      <c r="AO54" s="1"/>
      <c r="AP54" s="1"/>
      <c r="AQ54" s="2" t="s">
        <v>101</v>
      </c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9"/>
      <c r="BI54" s="1" t="s">
        <v>93</v>
      </c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9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R54" s="2"/>
    </row>
    <row r="55" spans="3:122" ht="9.6" customHeight="1">
      <c r="C55" s="1"/>
      <c r="D55" s="2" t="s">
        <v>331</v>
      </c>
      <c r="E55" s="2"/>
      <c r="F55" s="2"/>
      <c r="G55" s="2"/>
      <c r="H55" s="2"/>
      <c r="I55" s="2"/>
      <c r="J55" s="2"/>
      <c r="K55" s="2"/>
      <c r="L55" s="2"/>
      <c r="M55" s="2"/>
      <c r="O55" s="2"/>
      <c r="P55" s="2"/>
      <c r="Q55" s="2"/>
      <c r="R55" s="2"/>
      <c r="U55" s="2"/>
      <c r="V55" s="2"/>
      <c r="W55" s="2"/>
      <c r="Z55" s="2"/>
      <c r="AA55" s="2"/>
      <c r="AC55" s="2"/>
      <c r="AD55" s="2"/>
      <c r="AE55" s="2"/>
      <c r="AF55" s="2"/>
      <c r="AG55" s="2"/>
      <c r="AH55" s="2"/>
      <c r="AI55" s="2"/>
      <c r="AJ55" s="2"/>
      <c r="AL55" s="2"/>
      <c r="AM55" s="2"/>
      <c r="AN55" s="2"/>
      <c r="AO55" s="1"/>
      <c r="AP55" s="1"/>
      <c r="AQ55" s="2" t="s">
        <v>14175</v>
      </c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9"/>
      <c r="BI55" s="1"/>
      <c r="BJ55" s="2" t="s">
        <v>99</v>
      </c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 t="s">
        <v>100</v>
      </c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9"/>
      <c r="CX55" s="2"/>
      <c r="CY55" s="2"/>
      <c r="CZ55" s="2"/>
      <c r="DA55" s="2"/>
      <c r="DB55" s="2"/>
      <c r="DR55" s="2"/>
    </row>
    <row r="56" spans="3:122" ht="9.6" customHeight="1">
      <c r="C56" s="1" t="s">
        <v>93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1"/>
      <c r="AP56" s="1" t="s">
        <v>104</v>
      </c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9"/>
      <c r="BI56" s="38" t="s">
        <v>306</v>
      </c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9"/>
      <c r="CX56" s="2"/>
      <c r="CY56" s="2"/>
      <c r="CZ56" s="2"/>
      <c r="DR56" s="2"/>
    </row>
    <row r="57" spans="3:122" ht="9.6" customHeight="1">
      <c r="C57" s="1"/>
      <c r="D57" s="2" t="s">
        <v>95</v>
      </c>
      <c r="E57" s="2"/>
      <c r="F57" s="2"/>
      <c r="G57" s="2"/>
      <c r="H57" s="2"/>
      <c r="I57" s="2"/>
      <c r="J57" s="2"/>
      <c r="K57" s="2"/>
      <c r="L57" s="2"/>
      <c r="M57" s="2"/>
      <c r="N57" s="2" t="s">
        <v>96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1"/>
      <c r="AP57" s="1"/>
      <c r="AQ57" s="2" t="s">
        <v>106</v>
      </c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9"/>
      <c r="BI57" s="1"/>
      <c r="BJ57" s="2" t="s">
        <v>188</v>
      </c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 t="s">
        <v>189</v>
      </c>
      <c r="BW57" s="2"/>
      <c r="BX57" s="2"/>
      <c r="BZ57" s="2"/>
      <c r="CA57" s="2"/>
      <c r="CB57" s="2"/>
      <c r="CC57" s="2"/>
      <c r="CD57" s="2"/>
      <c r="CE57" s="2"/>
      <c r="CF57" s="2" t="s">
        <v>190</v>
      </c>
      <c r="CH57" s="2"/>
      <c r="CI57" s="2"/>
      <c r="CJ57" s="2"/>
      <c r="CK57" s="2"/>
      <c r="CL57" s="2"/>
      <c r="CM57" s="2"/>
      <c r="CN57" s="2"/>
      <c r="CO57" s="2"/>
      <c r="CP57" s="2"/>
      <c r="CQ57" s="28"/>
      <c r="DR57" s="2"/>
    </row>
    <row r="58" spans="3:122" ht="9.6" customHeight="1">
      <c r="C58" s="38" t="s">
        <v>306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1"/>
      <c r="AP58" s="1"/>
      <c r="AQ58" s="2" t="s">
        <v>108</v>
      </c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9"/>
      <c r="BI58" s="1"/>
      <c r="BJ58" s="2" t="s">
        <v>193</v>
      </c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 t="s">
        <v>194</v>
      </c>
      <c r="BW58" s="2"/>
      <c r="BX58" s="2"/>
      <c r="BZ58" s="2"/>
      <c r="CA58" s="2"/>
      <c r="CB58" s="2"/>
      <c r="CC58" s="2"/>
      <c r="CD58" s="2"/>
      <c r="CE58" s="2"/>
      <c r="CF58" s="2" t="s">
        <v>195</v>
      </c>
      <c r="CH58" s="2"/>
      <c r="CI58" s="2"/>
      <c r="CJ58" s="2"/>
      <c r="CK58" s="2"/>
      <c r="CL58" s="2"/>
      <c r="CM58" s="2"/>
      <c r="CN58" s="2"/>
      <c r="CO58" s="2"/>
      <c r="CP58" s="2"/>
      <c r="CQ58" s="28"/>
      <c r="DR58" s="2"/>
    </row>
    <row r="59" spans="3:122" ht="9.6" customHeight="1">
      <c r="C59" s="1"/>
      <c r="D59" s="2" t="s">
        <v>102</v>
      </c>
      <c r="E59" s="2"/>
      <c r="F59" s="2"/>
      <c r="G59" s="2"/>
      <c r="H59" s="2"/>
      <c r="I59" s="2"/>
      <c r="J59" s="2"/>
      <c r="K59" s="2"/>
      <c r="L59" s="2"/>
      <c r="M59" s="2" t="s">
        <v>260</v>
      </c>
      <c r="N59" s="2"/>
      <c r="S59" s="2"/>
      <c r="T59" s="2"/>
      <c r="U59" s="2"/>
      <c r="W59" s="2"/>
      <c r="X59" s="2" t="s">
        <v>103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1"/>
      <c r="AP59" s="1"/>
      <c r="AQ59" s="2" t="s">
        <v>113</v>
      </c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9"/>
      <c r="BI59" s="1"/>
      <c r="BJ59" s="2" t="s">
        <v>197</v>
      </c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Z59" s="2"/>
      <c r="CA59" s="2"/>
      <c r="CB59" s="2"/>
      <c r="CC59" s="2"/>
      <c r="CD59" s="2"/>
      <c r="CE59" s="2"/>
      <c r="CF59" s="2" t="s">
        <v>196</v>
      </c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8"/>
    </row>
    <row r="60" spans="3:122" ht="9.6" customHeight="1">
      <c r="C60" s="1"/>
      <c r="D60" s="2" t="s">
        <v>191</v>
      </c>
      <c r="E60" s="2"/>
      <c r="F60" s="2"/>
      <c r="G60" s="2"/>
      <c r="H60" s="2"/>
      <c r="I60" s="2"/>
      <c r="J60" s="2"/>
      <c r="K60" s="2"/>
      <c r="L60" s="2"/>
      <c r="M60" s="2" t="s">
        <v>192</v>
      </c>
      <c r="N60" s="2"/>
      <c r="S60" s="2"/>
      <c r="T60" s="2"/>
      <c r="U60" s="2"/>
      <c r="W60" s="2"/>
      <c r="X60" s="2" t="s">
        <v>261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1"/>
      <c r="AP60" s="1"/>
      <c r="AQ60" s="2" t="s">
        <v>14176</v>
      </c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9"/>
      <c r="BI60" s="1" t="s">
        <v>88</v>
      </c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8"/>
    </row>
    <row r="61" spans="3:122" ht="9.6" customHeight="1">
      <c r="C61" s="1"/>
      <c r="D61" s="2" t="s">
        <v>262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S61" s="2"/>
      <c r="T61" s="2"/>
      <c r="U61" s="2"/>
      <c r="W61" s="2"/>
      <c r="X61" s="2" t="s">
        <v>196</v>
      </c>
      <c r="Z61" s="2"/>
      <c r="AA61" s="2"/>
      <c r="AB61" s="2"/>
      <c r="AC61" s="2"/>
      <c r="AD61" s="2"/>
      <c r="AE61" s="2"/>
      <c r="AH61" s="2"/>
      <c r="AI61" s="2"/>
      <c r="AJ61" s="2"/>
      <c r="AK61" s="2"/>
      <c r="AL61" s="2"/>
      <c r="AM61" s="2"/>
      <c r="AN61" s="2"/>
      <c r="AO61" s="1"/>
      <c r="AP61" s="1" t="s">
        <v>115</v>
      </c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9"/>
      <c r="BI61" s="1"/>
      <c r="BJ61" s="2" t="s">
        <v>110</v>
      </c>
      <c r="BK61" s="2"/>
      <c r="BL61" s="2"/>
      <c r="BM61" s="2"/>
      <c r="BN61" s="2"/>
      <c r="BO61" s="2"/>
      <c r="BP61" s="2"/>
      <c r="BQ61" s="2"/>
      <c r="BR61" s="2"/>
      <c r="BS61" s="2" t="s">
        <v>111</v>
      </c>
      <c r="BT61" s="2"/>
      <c r="BU61" s="2"/>
      <c r="BV61" s="2"/>
      <c r="BW61" s="2"/>
      <c r="BX61" s="2"/>
      <c r="BY61" s="2"/>
      <c r="BZ61" s="2"/>
      <c r="CA61" s="2"/>
      <c r="CB61" s="2" t="s">
        <v>112</v>
      </c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9"/>
    </row>
    <row r="62" spans="3:122" ht="9.6" customHeight="1">
      <c r="C62" s="1" t="s">
        <v>88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1"/>
      <c r="AP62" s="1"/>
      <c r="AQ62" s="2" t="s">
        <v>198</v>
      </c>
      <c r="AR62" s="2"/>
      <c r="AS62" s="2"/>
      <c r="AT62" s="2"/>
      <c r="AU62" s="2"/>
      <c r="AV62" s="2"/>
      <c r="AW62" s="2"/>
      <c r="AX62" s="2" t="s">
        <v>199</v>
      </c>
      <c r="AY62" s="2"/>
      <c r="AZ62" s="2"/>
      <c r="BA62" s="2"/>
      <c r="BB62" s="2"/>
      <c r="BC62" s="2" t="s">
        <v>200</v>
      </c>
      <c r="BD62" s="2"/>
      <c r="BE62" s="2"/>
      <c r="BF62" s="2"/>
      <c r="BG62" s="9"/>
      <c r="BI62" s="1"/>
      <c r="BJ62" s="2" t="s">
        <v>114</v>
      </c>
      <c r="BK62" s="2"/>
      <c r="BL62" s="2"/>
      <c r="BM62" s="2"/>
      <c r="BN62" s="2"/>
      <c r="BO62" s="2"/>
      <c r="BP62" s="2"/>
      <c r="BQ62" s="2"/>
      <c r="BR62" s="2"/>
      <c r="BS62" s="2" t="s">
        <v>287</v>
      </c>
      <c r="BT62" s="2"/>
      <c r="BU62" s="2"/>
      <c r="BV62" s="2"/>
      <c r="BW62" s="2"/>
      <c r="BX62" s="2"/>
      <c r="BY62" s="2"/>
      <c r="BZ62" s="2"/>
      <c r="CA62" s="2"/>
      <c r="CB62" s="2" t="s">
        <v>288</v>
      </c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9"/>
    </row>
    <row r="63" spans="3:122" ht="9.6" customHeight="1">
      <c r="C63" s="1"/>
      <c r="D63" s="2" t="s">
        <v>110</v>
      </c>
      <c r="E63" s="2"/>
      <c r="F63" s="2"/>
      <c r="G63" s="2"/>
      <c r="H63" s="2"/>
      <c r="I63" s="2"/>
      <c r="J63" s="2"/>
      <c r="K63" s="2"/>
      <c r="M63" s="2" t="s">
        <v>111</v>
      </c>
      <c r="N63" s="2"/>
      <c r="O63" s="2"/>
      <c r="P63" s="2"/>
      <c r="Q63" s="2"/>
      <c r="R63" s="2"/>
      <c r="S63" s="2"/>
      <c r="U63" s="2"/>
      <c r="V63" s="2" t="s">
        <v>112</v>
      </c>
      <c r="W63" s="2"/>
      <c r="Y63" s="2"/>
      <c r="Z63" s="2"/>
      <c r="AA63" s="2"/>
      <c r="AB63" s="2"/>
      <c r="AC63" s="2"/>
      <c r="AD63" s="2"/>
      <c r="AE63" s="2" t="s">
        <v>114</v>
      </c>
      <c r="AF63" s="2"/>
      <c r="AG63" s="2"/>
      <c r="AH63" s="2"/>
      <c r="AI63" s="2"/>
      <c r="AJ63" s="2"/>
      <c r="AK63" s="2"/>
      <c r="AL63" s="2"/>
      <c r="AM63" s="2"/>
      <c r="AN63" s="2"/>
      <c r="AO63" s="1"/>
      <c r="AP63" s="1"/>
      <c r="AQ63" s="2" t="s">
        <v>201</v>
      </c>
      <c r="AR63" s="2"/>
      <c r="AS63" s="2"/>
      <c r="AT63" s="2"/>
      <c r="AU63" s="2"/>
      <c r="AW63" s="2"/>
      <c r="AX63" s="2" t="s">
        <v>202</v>
      </c>
      <c r="AY63" s="2"/>
      <c r="AZ63" s="2"/>
      <c r="BA63" s="2"/>
      <c r="BB63" s="2"/>
      <c r="BC63" s="2" t="s">
        <v>203</v>
      </c>
      <c r="BD63" s="2"/>
      <c r="BE63" s="2"/>
      <c r="BF63" s="2"/>
      <c r="BG63" s="9"/>
      <c r="BI63" s="1"/>
      <c r="BJ63" s="2" t="s">
        <v>289</v>
      </c>
      <c r="BK63" s="2"/>
      <c r="BL63" s="2"/>
      <c r="BM63" s="2"/>
      <c r="BN63" s="2"/>
      <c r="BO63" s="2"/>
      <c r="BP63" s="2"/>
      <c r="BQ63" s="2"/>
      <c r="BR63" s="2"/>
      <c r="BS63" s="2" t="s">
        <v>290</v>
      </c>
      <c r="BT63" s="2"/>
      <c r="BU63" s="2"/>
      <c r="BV63" s="2"/>
      <c r="BW63" s="2"/>
      <c r="BX63" s="2"/>
      <c r="BY63" s="2"/>
      <c r="BZ63" s="2"/>
      <c r="CA63" s="2"/>
      <c r="CB63" s="2" t="s">
        <v>286</v>
      </c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9"/>
    </row>
    <row r="64" spans="3:122" ht="9.6" customHeight="1">
      <c r="C64" s="1"/>
      <c r="D64" s="2" t="s">
        <v>287</v>
      </c>
      <c r="E64" s="2"/>
      <c r="F64" s="2"/>
      <c r="G64" s="2"/>
      <c r="H64" s="2"/>
      <c r="I64" s="2"/>
      <c r="J64" s="2"/>
      <c r="K64" s="2"/>
      <c r="M64" s="2" t="s">
        <v>288</v>
      </c>
      <c r="N64" s="2"/>
      <c r="O64" s="2"/>
      <c r="P64" s="2"/>
      <c r="Q64" s="2"/>
      <c r="R64" s="2"/>
      <c r="S64" s="2"/>
      <c r="U64" s="2"/>
      <c r="V64" s="2" t="s">
        <v>289</v>
      </c>
      <c r="W64" s="2"/>
      <c r="Y64" s="2"/>
      <c r="Z64" s="2"/>
      <c r="AA64" s="2"/>
      <c r="AB64" s="2"/>
      <c r="AC64" s="2"/>
      <c r="AD64" s="2"/>
      <c r="AE64" s="2" t="s">
        <v>290</v>
      </c>
      <c r="AF64" s="2"/>
      <c r="AG64" s="2"/>
      <c r="AH64" s="2"/>
      <c r="AI64" s="2"/>
      <c r="AJ64" s="2"/>
      <c r="AK64" s="2"/>
      <c r="AL64" s="2"/>
      <c r="AM64" s="2"/>
      <c r="AN64" s="2"/>
      <c r="AO64" s="1"/>
      <c r="AP64" s="1" t="s">
        <v>205</v>
      </c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9"/>
      <c r="BI64" s="1" t="s">
        <v>104</v>
      </c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9"/>
    </row>
    <row r="65" spans="3:122" ht="9.6" customHeight="1">
      <c r="C65" s="1"/>
      <c r="D65" s="2" t="s">
        <v>286</v>
      </c>
      <c r="E65" s="2"/>
      <c r="F65" s="2"/>
      <c r="G65" s="2"/>
      <c r="H65" s="2"/>
      <c r="I65" s="2"/>
      <c r="J65" s="2"/>
      <c r="K65" s="2"/>
      <c r="M65" s="2" t="s">
        <v>285</v>
      </c>
      <c r="N65" s="2"/>
      <c r="O65" s="2"/>
      <c r="P65" s="2"/>
      <c r="Q65" s="2"/>
      <c r="R65" s="2"/>
      <c r="S65" s="2"/>
      <c r="U65" s="2"/>
      <c r="W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1"/>
      <c r="AP65" s="1"/>
      <c r="AQ65" s="2" t="s">
        <v>207</v>
      </c>
      <c r="AR65" s="2"/>
      <c r="AS65" s="2"/>
      <c r="AT65" s="2"/>
      <c r="AU65" s="2" t="s">
        <v>208</v>
      </c>
      <c r="AV65" s="2"/>
      <c r="AW65" s="2"/>
      <c r="AX65" s="2"/>
      <c r="AY65" s="2"/>
      <c r="AZ65" s="2" t="s">
        <v>209</v>
      </c>
      <c r="BA65" s="2"/>
      <c r="BB65" s="2"/>
      <c r="BC65" s="2"/>
      <c r="BD65" s="2"/>
      <c r="BE65" s="2"/>
      <c r="BF65" s="2"/>
      <c r="BG65" s="9"/>
      <c r="BI65" s="1"/>
      <c r="BJ65" s="2" t="s">
        <v>119</v>
      </c>
      <c r="BK65" s="2"/>
      <c r="BL65" s="2"/>
      <c r="BM65" s="2"/>
      <c r="BN65" s="2"/>
      <c r="BO65" s="2"/>
      <c r="BP65" s="2"/>
      <c r="BQ65" s="2"/>
      <c r="BR65" s="2"/>
      <c r="BS65" s="2" t="s">
        <v>120</v>
      </c>
      <c r="BT65" s="2"/>
      <c r="BU65" s="2"/>
      <c r="BV65" s="2"/>
      <c r="BW65" s="2"/>
      <c r="BX65" s="2"/>
      <c r="BY65" s="2"/>
      <c r="BZ65" s="2"/>
      <c r="CA65" s="2"/>
      <c r="CB65" s="2" t="s">
        <v>118</v>
      </c>
      <c r="CC65" s="2"/>
      <c r="CD65" s="2"/>
      <c r="CE65" s="2"/>
      <c r="CF65" s="2"/>
      <c r="CG65" s="2" t="s">
        <v>121</v>
      </c>
      <c r="CH65" s="2"/>
      <c r="CI65" s="2"/>
      <c r="CJ65" s="2"/>
      <c r="CK65" s="2"/>
      <c r="CL65" s="2"/>
      <c r="CM65" s="2"/>
      <c r="CN65" s="2"/>
      <c r="CO65" s="2"/>
      <c r="CP65" s="2"/>
      <c r="CQ65" s="9"/>
    </row>
    <row r="66" spans="3:122" ht="9.6" customHeight="1">
      <c r="C66" s="1" t="s">
        <v>104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1"/>
      <c r="AP66" s="1" t="s">
        <v>213</v>
      </c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9"/>
      <c r="BI66" s="1" t="s">
        <v>115</v>
      </c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9"/>
    </row>
    <row r="67" spans="3:122" ht="9.6" customHeight="1">
      <c r="C67" s="1"/>
      <c r="D67" s="2" t="s">
        <v>116</v>
      </c>
      <c r="E67" s="2"/>
      <c r="F67" s="2"/>
      <c r="G67" s="2"/>
      <c r="H67" s="2"/>
      <c r="I67" s="2"/>
      <c r="J67" s="2"/>
      <c r="K67" s="2"/>
      <c r="L67" s="2"/>
      <c r="O67" s="2" t="s">
        <v>117</v>
      </c>
      <c r="P67" s="2"/>
      <c r="Q67" s="2"/>
      <c r="R67" s="2"/>
      <c r="S67" s="2"/>
      <c r="T67" s="2"/>
      <c r="W67" s="2"/>
      <c r="X67" s="2" t="s">
        <v>118</v>
      </c>
      <c r="AA67" s="2"/>
      <c r="AB67" s="2"/>
      <c r="AC67" s="2"/>
      <c r="AD67" s="2" t="s">
        <v>122</v>
      </c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1"/>
      <c r="AP67" s="10"/>
      <c r="AQ67" s="11" t="s">
        <v>214</v>
      </c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2"/>
      <c r="BI67" s="1"/>
      <c r="BJ67" s="2" t="s">
        <v>210</v>
      </c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 t="s">
        <v>211</v>
      </c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9"/>
    </row>
    <row r="68" spans="3:122" ht="9.6" customHeight="1">
      <c r="C68" s="1"/>
      <c r="D68" s="2" t="s">
        <v>204</v>
      </c>
      <c r="E68" s="2"/>
      <c r="F68" s="2"/>
      <c r="G68" s="2"/>
      <c r="H68" s="2"/>
      <c r="I68" s="2"/>
      <c r="J68" s="2"/>
      <c r="K68" s="2"/>
      <c r="L68" s="2"/>
      <c r="O68" s="2" t="s">
        <v>263</v>
      </c>
      <c r="P68" s="2"/>
      <c r="Q68" s="2"/>
      <c r="R68" s="2"/>
      <c r="S68" s="2"/>
      <c r="T68" s="2"/>
      <c r="U68" s="2"/>
      <c r="W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1"/>
      <c r="BI68" s="1" t="s">
        <v>213</v>
      </c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9"/>
    </row>
    <row r="69" spans="3:122" ht="9.6" customHeight="1">
      <c r="C69" s="1" t="s">
        <v>206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1"/>
      <c r="BI69" s="10"/>
      <c r="BJ69" s="11" t="s">
        <v>215</v>
      </c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2"/>
    </row>
    <row r="70" spans="3:122" ht="9.6" customHeight="1">
      <c r="C70" s="1"/>
      <c r="D70" s="2" t="s">
        <v>212</v>
      </c>
      <c r="E70" s="2"/>
      <c r="F70" s="2"/>
      <c r="G70" s="2"/>
      <c r="H70" s="2"/>
      <c r="I70" s="2"/>
      <c r="J70" s="2"/>
      <c r="K70" s="2"/>
      <c r="L70" s="2"/>
      <c r="M70" s="2" t="s">
        <v>211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1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</row>
    <row r="71" spans="3:122" ht="9.6" customHeight="1">
      <c r="C71" s="1" t="s">
        <v>205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1"/>
      <c r="AP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</row>
    <row r="72" spans="3:122" ht="9.6" customHeight="1">
      <c r="C72" s="1"/>
      <c r="D72" s="2" t="s">
        <v>216</v>
      </c>
      <c r="E72" s="2"/>
      <c r="F72" s="2"/>
      <c r="G72" s="2"/>
      <c r="H72" s="2"/>
      <c r="I72" s="2"/>
      <c r="J72" s="2"/>
      <c r="K72" s="2"/>
      <c r="M72" s="2" t="s">
        <v>217</v>
      </c>
      <c r="N72" s="2"/>
      <c r="O72" s="2"/>
      <c r="P72" s="2"/>
      <c r="Q72" s="2"/>
      <c r="R72" s="2"/>
      <c r="S72" s="2"/>
      <c r="T72" s="2"/>
      <c r="U72" s="2"/>
      <c r="V72" s="2"/>
      <c r="X72" s="2" t="s">
        <v>218</v>
      </c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1"/>
      <c r="AP72" s="2"/>
      <c r="AQ72" s="2"/>
      <c r="AR72" s="2"/>
      <c r="AS72" s="2"/>
      <c r="AT72" s="2"/>
      <c r="AU72" s="2"/>
      <c r="AV72" s="2"/>
      <c r="AW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</row>
    <row r="73" spans="3:122" ht="9.6" customHeight="1">
      <c r="C73" s="1"/>
      <c r="D73" s="2" t="s">
        <v>219</v>
      </c>
      <c r="E73" s="2"/>
      <c r="F73" s="2"/>
      <c r="G73" s="2"/>
      <c r="H73" s="2"/>
      <c r="I73" s="2"/>
      <c r="J73" s="2"/>
      <c r="K73" s="2"/>
      <c r="M73" s="2" t="s">
        <v>220</v>
      </c>
      <c r="N73" s="2"/>
      <c r="O73" s="2"/>
      <c r="P73" s="2"/>
      <c r="Q73" s="2"/>
      <c r="R73" s="2"/>
      <c r="S73" s="2"/>
      <c r="T73" s="2"/>
      <c r="U73" s="2"/>
      <c r="V73" s="2"/>
      <c r="X73" s="2" t="s">
        <v>203</v>
      </c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1"/>
      <c r="AP73" s="2"/>
      <c r="AQ73" s="2"/>
      <c r="AR73" s="2"/>
      <c r="AS73" s="2"/>
      <c r="AT73" s="2"/>
      <c r="AU73" s="2"/>
      <c r="AV73" s="2"/>
      <c r="AW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</row>
    <row r="74" spans="3:122" ht="9.6" customHeight="1">
      <c r="C74" s="1" t="s">
        <v>213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1"/>
      <c r="AP74" s="2"/>
      <c r="AQ74" s="2"/>
      <c r="AR74" s="2"/>
      <c r="AS74" s="2"/>
      <c r="AT74" s="2"/>
      <c r="AU74" s="2"/>
      <c r="AV74" s="2"/>
      <c r="AW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</row>
    <row r="75" spans="3:122" ht="9.6" customHeight="1">
      <c r="C75" s="10"/>
      <c r="D75" s="11" t="s">
        <v>264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"/>
      <c r="AP75" s="2"/>
      <c r="AQ75" s="2"/>
      <c r="AR75" s="2"/>
      <c r="AS75" s="2"/>
      <c r="AT75" s="2"/>
      <c r="AU75" s="2"/>
      <c r="AV75" s="2"/>
      <c r="AW75" s="2"/>
    </row>
    <row r="76" spans="3:122" ht="3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3:122" ht="9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N77" s="1246" t="s">
        <v>14164</v>
      </c>
      <c r="DO77" s="1247"/>
      <c r="DP77" s="1247"/>
      <c r="DQ77" s="1247"/>
      <c r="DR77" s="1247"/>
    </row>
    <row r="78" spans="3:122" ht="24">
      <c r="C78" s="24" t="s">
        <v>265</v>
      </c>
      <c r="L78" s="15" t="s">
        <v>266</v>
      </c>
      <c r="DN78" s="1247"/>
      <c r="DO78" s="1247"/>
      <c r="DP78" s="1247"/>
      <c r="DQ78" s="1247"/>
      <c r="DR78" s="1247"/>
    </row>
    <row r="79" spans="3:122" ht="8.1" customHeight="1" thickBot="1">
      <c r="D79" s="1246" t="s">
        <v>14164</v>
      </c>
      <c r="E79" s="1246"/>
      <c r="F79" s="1246"/>
      <c r="G79" s="1246"/>
      <c r="H79" s="1246"/>
      <c r="I79" s="1246"/>
      <c r="J79" s="1246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1247"/>
      <c r="DO79" s="1247"/>
      <c r="DP79" s="1247"/>
      <c r="DQ79" s="1247"/>
      <c r="DR79" s="1247"/>
    </row>
    <row r="80" spans="3:122" ht="13.9" customHeight="1" thickTop="1">
      <c r="D80" s="1246"/>
      <c r="E80" s="1246"/>
      <c r="F80" s="1246"/>
      <c r="G80" s="1246"/>
      <c r="H80" s="1246"/>
      <c r="I80" s="1246"/>
      <c r="J80" s="1246"/>
      <c r="BR80" s="16"/>
      <c r="BS80" s="17" t="s">
        <v>123</v>
      </c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9"/>
      <c r="DD80" s="1203" t="s">
        <v>124</v>
      </c>
      <c r="DE80" s="1204"/>
      <c r="DF80" s="1204"/>
      <c r="DG80" s="1204"/>
      <c r="DH80" s="1204"/>
      <c r="DI80" s="1204"/>
      <c r="DJ80" s="1204"/>
      <c r="DK80" s="1204"/>
      <c r="DL80" s="1204"/>
      <c r="DM80" s="1205"/>
      <c r="DN80" s="1247"/>
      <c r="DO80" s="1247"/>
      <c r="DP80" s="1247"/>
      <c r="DQ80" s="1247"/>
      <c r="DR80" s="1247"/>
    </row>
    <row r="81" spans="3:125" ht="18" thickBot="1">
      <c r="C81" s="49" t="s">
        <v>1</v>
      </c>
      <c r="L81" s="13" t="s">
        <v>125</v>
      </c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2"/>
      <c r="BE81" s="2"/>
      <c r="BF81" s="2"/>
      <c r="BG81" s="2"/>
      <c r="BR81" s="20"/>
      <c r="BS81" s="21" t="s">
        <v>126</v>
      </c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3"/>
      <c r="DD81" s="1206"/>
      <c r="DE81" s="1207"/>
      <c r="DF81" s="1207"/>
      <c r="DG81" s="1207"/>
      <c r="DH81" s="1207"/>
      <c r="DI81" s="1207"/>
      <c r="DJ81" s="1207"/>
      <c r="DK81" s="1207"/>
      <c r="DL81" s="1207"/>
      <c r="DM81" s="1208"/>
    </row>
    <row r="82" spans="3:125" ht="18" thickTop="1">
      <c r="C82" s="49"/>
      <c r="AR82" s="44"/>
      <c r="AS82" s="44"/>
      <c r="AT82" s="44"/>
      <c r="AU82" s="44"/>
      <c r="AV82" s="44"/>
      <c r="AW82" s="44"/>
      <c r="AX82" s="44"/>
      <c r="AY82" s="44"/>
      <c r="AZ82" s="44"/>
      <c r="BA82" s="2"/>
      <c r="BB82" s="2"/>
      <c r="BC82" s="2"/>
      <c r="BD82" s="2"/>
      <c r="BE82" s="2"/>
      <c r="BF82" s="2"/>
      <c r="BG82" s="2"/>
    </row>
    <row r="83" spans="3:125" ht="17.25">
      <c r="C83" s="49" t="s">
        <v>267</v>
      </c>
      <c r="BG83" s="1209"/>
      <c r="BH83" s="1210"/>
      <c r="BI83" s="1210"/>
      <c r="BJ83" s="1210"/>
      <c r="BK83" s="1210"/>
      <c r="BL83" s="1210"/>
      <c r="BM83" s="1210"/>
      <c r="BN83" s="1210"/>
      <c r="BO83" s="1210"/>
      <c r="BP83" s="1210"/>
      <c r="BQ83" s="1210"/>
      <c r="BR83" s="1210"/>
      <c r="BS83" s="1210"/>
      <c r="BT83" s="1210"/>
      <c r="BU83" s="1210"/>
      <c r="BV83" s="1210"/>
      <c r="BW83" s="1210"/>
      <c r="BX83" s="1210"/>
      <c r="BY83" s="1210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</row>
    <row r="84" spans="3:125" ht="8.1" customHeight="1">
      <c r="BG84" s="1210"/>
      <c r="BH84" s="1210"/>
      <c r="BI84" s="1210"/>
      <c r="BJ84" s="1210"/>
      <c r="BK84" s="1210"/>
      <c r="BL84" s="1210"/>
      <c r="BM84" s="1210"/>
      <c r="BN84" s="1210"/>
      <c r="BO84" s="1210"/>
      <c r="BP84" s="1210"/>
      <c r="BQ84" s="1210"/>
      <c r="BR84" s="1210"/>
      <c r="BS84" s="1210"/>
      <c r="BT84" s="1210"/>
      <c r="BU84" s="1210"/>
      <c r="BV84" s="1210"/>
      <c r="BW84" s="1210"/>
      <c r="BX84" s="1210"/>
      <c r="BY84" s="1210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</row>
    <row r="85" spans="3:125" ht="8.1" customHeight="1" thickBot="1">
      <c r="BG85" s="1211"/>
      <c r="BH85" s="1211"/>
      <c r="BI85" s="1211"/>
      <c r="BJ85" s="1211"/>
      <c r="BK85" s="1211"/>
      <c r="BL85" s="1211"/>
      <c r="BM85" s="1211"/>
      <c r="BN85" s="1211"/>
      <c r="BO85" s="1211"/>
      <c r="BP85" s="1211"/>
      <c r="BQ85" s="1211"/>
      <c r="BR85" s="1211"/>
      <c r="BS85" s="1211"/>
      <c r="BT85" s="1211"/>
      <c r="BU85" s="1211"/>
      <c r="BV85" s="1211"/>
      <c r="BW85" s="1211"/>
      <c r="BX85" s="1211"/>
      <c r="BY85" s="1211"/>
    </row>
    <row r="86" spans="3:125" ht="12" customHeight="1">
      <c r="C86" s="803" t="s">
        <v>127</v>
      </c>
      <c r="D86" s="804"/>
      <c r="E86" s="804"/>
      <c r="F86" s="804"/>
      <c r="G86" s="804"/>
      <c r="H86" s="804"/>
      <c r="I86" s="805"/>
      <c r="J86" s="806" t="s">
        <v>128</v>
      </c>
      <c r="K86" s="807"/>
      <c r="L86" s="807"/>
      <c r="M86" s="807"/>
      <c r="N86" s="807"/>
      <c r="O86" s="808"/>
      <c r="P86" s="776" t="s">
        <v>129</v>
      </c>
      <c r="Q86" s="777"/>
      <c r="R86" s="777"/>
      <c r="S86" s="777"/>
      <c r="T86" s="777"/>
      <c r="U86" s="777"/>
      <c r="V86" s="777"/>
      <c r="W86" s="777"/>
      <c r="X86" s="777"/>
      <c r="Y86" s="777"/>
      <c r="Z86" s="777"/>
      <c r="AA86" s="777"/>
      <c r="AB86" s="777"/>
      <c r="AC86" s="777"/>
      <c r="AD86" s="777"/>
      <c r="AE86" s="777"/>
      <c r="AF86" s="777"/>
      <c r="AG86" s="777"/>
      <c r="AH86" s="777"/>
      <c r="AI86" s="777"/>
      <c r="AJ86" s="778"/>
      <c r="AK86" s="779" t="s">
        <v>268</v>
      </c>
      <c r="AL86" s="780"/>
      <c r="AM86" s="780"/>
      <c r="AN86" s="780"/>
      <c r="AO86" s="780"/>
      <c r="AP86" s="780"/>
      <c r="AQ86" s="780"/>
      <c r="AR86" s="780"/>
      <c r="AS86" s="780"/>
      <c r="AT86" s="780"/>
      <c r="AU86" s="780"/>
      <c r="AV86" s="780"/>
      <c r="AW86" s="780"/>
      <c r="AX86" s="780"/>
      <c r="AY86" s="780"/>
      <c r="AZ86" s="780"/>
      <c r="BA86" s="780"/>
      <c r="BB86" s="780"/>
      <c r="BC86" s="780"/>
      <c r="BD86" s="780"/>
      <c r="BE86" s="780"/>
      <c r="BF86" s="780"/>
      <c r="BG86" s="780"/>
      <c r="BH86" s="780"/>
      <c r="BI86" s="780"/>
      <c r="BJ86" s="780"/>
      <c r="BK86" s="780"/>
      <c r="BL86" s="780"/>
      <c r="BM86" s="780"/>
      <c r="BN86" s="780"/>
      <c r="BO86" s="780"/>
      <c r="BP86" s="780"/>
      <c r="BQ86" s="780"/>
      <c r="BR86" s="780"/>
      <c r="BS86" s="780"/>
      <c r="BT86" s="780"/>
      <c r="BU86" s="780"/>
      <c r="BV86" s="780"/>
      <c r="BW86" s="780"/>
      <c r="BX86" s="780"/>
      <c r="BY86" s="780"/>
      <c r="BZ86" s="780"/>
      <c r="CA86" s="780"/>
      <c r="CB86" s="780"/>
      <c r="CC86" s="780"/>
      <c r="CD86" s="780"/>
      <c r="CE86" s="780"/>
      <c r="CF86" s="780"/>
      <c r="CG86" s="780"/>
      <c r="CH86" s="780"/>
      <c r="CI86" s="307"/>
      <c r="CJ86" s="307"/>
      <c r="CK86" s="307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233"/>
      <c r="DH86" s="763" t="s">
        <v>302</v>
      </c>
      <c r="DI86" s="629"/>
      <c r="DJ86" s="629"/>
      <c r="DK86" s="629"/>
      <c r="DL86" s="629"/>
      <c r="DM86" s="764"/>
      <c r="DN86" s="114"/>
      <c r="DO86" s="114"/>
      <c r="DP86" s="114"/>
      <c r="DQ86" s="114"/>
      <c r="DR86" s="114"/>
      <c r="DS86" s="295"/>
    </row>
    <row r="87" spans="3:125" ht="8.1" customHeight="1">
      <c r="C87" s="603" t="s">
        <v>130</v>
      </c>
      <c r="D87" s="702"/>
      <c r="E87" s="702"/>
      <c r="F87" s="702"/>
      <c r="G87" s="702"/>
      <c r="H87" s="702"/>
      <c r="I87" s="703"/>
      <c r="J87" s="809"/>
      <c r="K87" s="810"/>
      <c r="L87" s="810"/>
      <c r="M87" s="810"/>
      <c r="N87" s="810"/>
      <c r="O87" s="811"/>
      <c r="P87" s="704" t="s">
        <v>131</v>
      </c>
      <c r="Q87" s="705"/>
      <c r="R87" s="705"/>
      <c r="S87" s="705"/>
      <c r="T87" s="705"/>
      <c r="U87" s="705"/>
      <c r="V87" s="705"/>
      <c r="W87" s="705"/>
      <c r="X87" s="705"/>
      <c r="Y87" s="705"/>
      <c r="Z87" s="705"/>
      <c r="AA87" s="705"/>
      <c r="AB87" s="706"/>
      <c r="AC87" s="509" t="s">
        <v>132</v>
      </c>
      <c r="AD87" s="705"/>
      <c r="AE87" s="705"/>
      <c r="AF87" s="705"/>
      <c r="AG87" s="705"/>
      <c r="AH87" s="705"/>
      <c r="AI87" s="705"/>
      <c r="AJ87" s="710"/>
      <c r="AK87" s="781"/>
      <c r="AL87" s="782"/>
      <c r="AM87" s="782"/>
      <c r="AN87" s="782"/>
      <c r="AO87" s="782"/>
      <c r="AP87" s="782"/>
      <c r="AQ87" s="782"/>
      <c r="AR87" s="782"/>
      <c r="AS87" s="782"/>
      <c r="AT87" s="782"/>
      <c r="AU87" s="782"/>
      <c r="AV87" s="782"/>
      <c r="AW87" s="782"/>
      <c r="AX87" s="782"/>
      <c r="AY87" s="782"/>
      <c r="AZ87" s="782"/>
      <c r="BA87" s="782"/>
      <c r="BB87" s="782"/>
      <c r="BC87" s="782"/>
      <c r="BD87" s="782"/>
      <c r="BE87" s="782"/>
      <c r="BF87" s="782"/>
      <c r="BG87" s="782"/>
      <c r="BH87" s="782"/>
      <c r="BI87" s="782"/>
      <c r="BJ87" s="782"/>
      <c r="BK87" s="782"/>
      <c r="BL87" s="782"/>
      <c r="BM87" s="782"/>
      <c r="BN87" s="782"/>
      <c r="BO87" s="782"/>
      <c r="BP87" s="782"/>
      <c r="BQ87" s="782"/>
      <c r="BR87" s="782"/>
      <c r="BS87" s="782"/>
      <c r="BT87" s="782"/>
      <c r="BU87" s="782"/>
      <c r="BV87" s="782"/>
      <c r="BW87" s="782"/>
      <c r="BX87" s="782"/>
      <c r="BY87" s="782"/>
      <c r="BZ87" s="782"/>
      <c r="CA87" s="782"/>
      <c r="CB87" s="782"/>
      <c r="CC87" s="782"/>
      <c r="CD87" s="782"/>
      <c r="CE87" s="782"/>
      <c r="CF87" s="782"/>
      <c r="CG87" s="782"/>
      <c r="CH87" s="782"/>
      <c r="CI87" s="308"/>
      <c r="CJ87" s="308"/>
      <c r="CK87" s="308"/>
      <c r="CL87" s="316"/>
      <c r="CM87" s="316"/>
      <c r="CN87" s="316"/>
      <c r="CO87" s="316"/>
      <c r="CP87" s="316"/>
      <c r="CQ87" s="316"/>
      <c r="CR87" s="316"/>
      <c r="CS87" s="316"/>
      <c r="CT87" s="316"/>
      <c r="CU87" s="316"/>
      <c r="CV87" s="316"/>
      <c r="CW87" s="316"/>
      <c r="CX87" s="316"/>
      <c r="CY87" s="316"/>
      <c r="CZ87" s="316"/>
      <c r="DA87" s="316"/>
      <c r="DB87" s="316"/>
      <c r="DC87" s="316"/>
      <c r="DD87" s="316"/>
      <c r="DE87" s="316"/>
      <c r="DF87" s="316"/>
      <c r="DG87" s="167"/>
      <c r="DH87" s="532"/>
      <c r="DI87" s="677"/>
      <c r="DJ87" s="677"/>
      <c r="DK87" s="677"/>
      <c r="DL87" s="677"/>
      <c r="DM87" s="765"/>
      <c r="DN87" s="114"/>
      <c r="DO87" s="114"/>
      <c r="DP87" s="114"/>
      <c r="DQ87" s="114"/>
      <c r="DR87" s="114"/>
      <c r="DS87" s="295"/>
    </row>
    <row r="88" spans="3:125" ht="8.1" customHeight="1">
      <c r="C88" s="165"/>
      <c r="D88" s="119"/>
      <c r="E88" s="114"/>
      <c r="F88" s="114"/>
      <c r="G88" s="114"/>
      <c r="H88" s="114"/>
      <c r="I88" s="139"/>
      <c r="J88" s="162"/>
      <c r="K88" s="119"/>
      <c r="L88" s="119"/>
      <c r="M88" s="119"/>
      <c r="N88" s="119"/>
      <c r="O88" s="234"/>
      <c r="P88" s="707"/>
      <c r="Q88" s="708"/>
      <c r="R88" s="708"/>
      <c r="S88" s="708"/>
      <c r="T88" s="708"/>
      <c r="U88" s="708"/>
      <c r="V88" s="708"/>
      <c r="W88" s="708"/>
      <c r="X88" s="708"/>
      <c r="Y88" s="708"/>
      <c r="Z88" s="708"/>
      <c r="AA88" s="708"/>
      <c r="AB88" s="709"/>
      <c r="AC88" s="711"/>
      <c r="AD88" s="708"/>
      <c r="AE88" s="708"/>
      <c r="AF88" s="708"/>
      <c r="AG88" s="708"/>
      <c r="AH88" s="708"/>
      <c r="AI88" s="708"/>
      <c r="AJ88" s="712"/>
      <c r="AK88" s="713" t="s">
        <v>221</v>
      </c>
      <c r="AL88" s="714"/>
      <c r="AM88" s="714"/>
      <c r="AN88" s="714"/>
      <c r="AO88" s="714"/>
      <c r="AP88" s="714"/>
      <c r="AQ88" s="714"/>
      <c r="AR88" s="714"/>
      <c r="AS88" s="714"/>
      <c r="AT88" s="714"/>
      <c r="AU88" s="714"/>
      <c r="AV88" s="714"/>
      <c r="AW88" s="714"/>
      <c r="AX88" s="714"/>
      <c r="AY88" s="714"/>
      <c r="AZ88" s="714"/>
      <c r="BA88" s="714"/>
      <c r="BB88" s="315"/>
      <c r="BC88" s="315"/>
      <c r="BD88" s="315"/>
      <c r="BE88" s="315"/>
      <c r="BF88" s="235"/>
      <c r="BG88" s="315"/>
      <c r="BH88" s="315"/>
      <c r="BI88" s="315"/>
      <c r="BJ88" s="315"/>
      <c r="BK88" s="717" t="s">
        <v>299</v>
      </c>
      <c r="BL88" s="718"/>
      <c r="BM88" s="718"/>
      <c r="BN88" s="718"/>
      <c r="BO88" s="718"/>
      <c r="BP88" s="718"/>
      <c r="BQ88" s="718"/>
      <c r="BR88" s="718"/>
      <c r="BS88" s="718"/>
      <c r="BT88" s="718"/>
      <c r="BU88" s="718"/>
      <c r="BV88" s="718"/>
      <c r="BW88" s="114"/>
      <c r="BX88" s="315"/>
      <c r="BY88" s="315"/>
      <c r="BZ88" s="315"/>
      <c r="CA88" s="315"/>
      <c r="CB88" s="315"/>
      <c r="CC88" s="315"/>
      <c r="CD88" s="315"/>
      <c r="CE88" s="315"/>
      <c r="CF88" s="315"/>
      <c r="CG88" s="236"/>
      <c r="CH88" s="235"/>
      <c r="CI88" s="721" t="s">
        <v>300</v>
      </c>
      <c r="CJ88" s="505"/>
      <c r="CK88" s="510"/>
      <c r="CL88" s="723" t="s">
        <v>269</v>
      </c>
      <c r="CM88" s="705"/>
      <c r="CN88" s="705"/>
      <c r="CO88" s="705"/>
      <c r="CP88" s="705"/>
      <c r="CQ88" s="705"/>
      <c r="CR88" s="705"/>
      <c r="CS88" s="705"/>
      <c r="CT88" s="705"/>
      <c r="CU88" s="705"/>
      <c r="CV88" s="705"/>
      <c r="CW88" s="315"/>
      <c r="CX88" s="315"/>
      <c r="CY88" s="315"/>
      <c r="CZ88" s="315"/>
      <c r="DA88" s="315"/>
      <c r="DB88" s="138"/>
      <c r="DC88" s="660" t="s">
        <v>303</v>
      </c>
      <c r="DD88" s="505"/>
      <c r="DE88" s="505"/>
      <c r="DF88" s="505"/>
      <c r="DG88" s="510"/>
      <c r="DH88" s="532"/>
      <c r="DI88" s="677"/>
      <c r="DJ88" s="677"/>
      <c r="DK88" s="677"/>
      <c r="DL88" s="677"/>
      <c r="DM88" s="765"/>
      <c r="DN88" s="114"/>
      <c r="DO88" s="114"/>
      <c r="DP88" s="114"/>
      <c r="DQ88" s="114"/>
      <c r="DR88" s="114"/>
      <c r="DS88" s="295"/>
    </row>
    <row r="89" spans="3:125" ht="5.0999999999999996" customHeight="1">
      <c r="C89" s="165"/>
      <c r="D89" s="119"/>
      <c r="E89" s="660" t="s">
        <v>294</v>
      </c>
      <c r="F89" s="505"/>
      <c r="G89" s="505"/>
      <c r="H89" s="505"/>
      <c r="I89" s="510"/>
      <c r="J89" s="786" t="s">
        <v>295</v>
      </c>
      <c r="K89" s="677"/>
      <c r="L89" s="677"/>
      <c r="M89" s="677"/>
      <c r="N89" s="677"/>
      <c r="O89" s="787"/>
      <c r="P89" s="788" t="s">
        <v>296</v>
      </c>
      <c r="Q89" s="505"/>
      <c r="R89" s="510"/>
      <c r="S89" s="791" t="s">
        <v>270</v>
      </c>
      <c r="T89" s="792"/>
      <c r="U89" s="792"/>
      <c r="V89" s="792"/>
      <c r="W89" s="792"/>
      <c r="X89" s="315"/>
      <c r="Y89" s="315"/>
      <c r="Z89" s="315"/>
      <c r="AA89" s="315"/>
      <c r="AB89" s="138"/>
      <c r="AC89" s="660" t="s">
        <v>297</v>
      </c>
      <c r="AD89" s="505"/>
      <c r="AE89" s="510"/>
      <c r="AF89" s="796" t="s">
        <v>271</v>
      </c>
      <c r="AG89" s="797"/>
      <c r="AH89" s="797"/>
      <c r="AI89" s="797"/>
      <c r="AJ89" s="798"/>
      <c r="AK89" s="715"/>
      <c r="AL89" s="716"/>
      <c r="AM89" s="716"/>
      <c r="AN89" s="716"/>
      <c r="AO89" s="716"/>
      <c r="AP89" s="716"/>
      <c r="AQ89" s="716"/>
      <c r="AR89" s="716"/>
      <c r="AS89" s="716"/>
      <c r="AT89" s="716"/>
      <c r="AU89" s="716"/>
      <c r="AV89" s="716"/>
      <c r="AW89" s="716"/>
      <c r="AX89" s="716"/>
      <c r="AY89" s="716"/>
      <c r="AZ89" s="716"/>
      <c r="BA89" s="716"/>
      <c r="BB89" s="673" t="s">
        <v>14163</v>
      </c>
      <c r="BC89" s="674"/>
      <c r="BD89" s="674"/>
      <c r="BE89" s="674"/>
      <c r="BF89" s="675"/>
      <c r="BG89" s="771" t="s">
        <v>298</v>
      </c>
      <c r="BH89" s="772"/>
      <c r="BI89" s="772"/>
      <c r="BJ89" s="773"/>
      <c r="BK89" s="719"/>
      <c r="BL89" s="720"/>
      <c r="BM89" s="720"/>
      <c r="BN89" s="720"/>
      <c r="BO89" s="720"/>
      <c r="BP89" s="720"/>
      <c r="BQ89" s="720"/>
      <c r="BR89" s="720"/>
      <c r="BS89" s="720"/>
      <c r="BT89" s="720"/>
      <c r="BU89" s="720"/>
      <c r="BV89" s="720"/>
      <c r="BW89" s="114"/>
      <c r="BX89" s="753" t="s">
        <v>61</v>
      </c>
      <c r="BY89" s="674"/>
      <c r="BZ89" s="674"/>
      <c r="CA89" s="674"/>
      <c r="CB89" s="752"/>
      <c r="CC89" s="751" t="s">
        <v>133</v>
      </c>
      <c r="CD89" s="674"/>
      <c r="CE89" s="674"/>
      <c r="CF89" s="674"/>
      <c r="CG89" s="674"/>
      <c r="CH89" s="675"/>
      <c r="CI89" s="676"/>
      <c r="CJ89" s="677"/>
      <c r="CK89" s="604"/>
      <c r="CL89" s="724"/>
      <c r="CM89" s="702"/>
      <c r="CN89" s="702"/>
      <c r="CO89" s="702"/>
      <c r="CP89" s="702"/>
      <c r="CQ89" s="702"/>
      <c r="CR89" s="702"/>
      <c r="CS89" s="702"/>
      <c r="CT89" s="702"/>
      <c r="CU89" s="702"/>
      <c r="CV89" s="702"/>
      <c r="CW89" s="673" t="s">
        <v>301</v>
      </c>
      <c r="CX89" s="674"/>
      <c r="CY89" s="674"/>
      <c r="CZ89" s="674"/>
      <c r="DA89" s="674"/>
      <c r="DB89" s="752"/>
      <c r="DC89" s="532"/>
      <c r="DD89" s="677"/>
      <c r="DE89" s="677"/>
      <c r="DF89" s="677"/>
      <c r="DG89" s="604"/>
      <c r="DH89" s="119"/>
      <c r="DI89" s="119"/>
      <c r="DJ89" s="119"/>
      <c r="DK89" s="119"/>
      <c r="DL89" s="237"/>
      <c r="DM89" s="128"/>
      <c r="DN89" s="114"/>
      <c r="DO89" s="114"/>
      <c r="DP89" s="114"/>
      <c r="DQ89" s="114"/>
      <c r="DR89" s="114"/>
      <c r="DS89" s="295"/>
    </row>
    <row r="90" spans="3:125" ht="9.9499999999999993" customHeight="1">
      <c r="C90" s="165"/>
      <c r="D90" s="119"/>
      <c r="E90" s="532"/>
      <c r="F90" s="677"/>
      <c r="G90" s="677"/>
      <c r="H90" s="677"/>
      <c r="I90" s="604"/>
      <c r="J90" s="532"/>
      <c r="K90" s="677"/>
      <c r="L90" s="677"/>
      <c r="M90" s="677"/>
      <c r="N90" s="677"/>
      <c r="O90" s="787"/>
      <c r="P90" s="789"/>
      <c r="Q90" s="677"/>
      <c r="R90" s="604"/>
      <c r="S90" s="793"/>
      <c r="T90" s="794"/>
      <c r="U90" s="794"/>
      <c r="V90" s="794"/>
      <c r="W90" s="794"/>
      <c r="X90" s="753" t="s">
        <v>134</v>
      </c>
      <c r="Y90" s="754"/>
      <c r="Z90" s="754"/>
      <c r="AA90" s="754"/>
      <c r="AB90" s="755"/>
      <c r="AC90" s="532"/>
      <c r="AD90" s="677"/>
      <c r="AE90" s="604"/>
      <c r="AF90" s="799"/>
      <c r="AG90" s="800"/>
      <c r="AH90" s="800"/>
      <c r="AI90" s="800"/>
      <c r="AJ90" s="801"/>
      <c r="AK90" s="119"/>
      <c r="AL90" s="119" t="s">
        <v>272</v>
      </c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9"/>
      <c r="BA90" s="114"/>
      <c r="BB90" s="676"/>
      <c r="BC90" s="677"/>
      <c r="BD90" s="677"/>
      <c r="BE90" s="677"/>
      <c r="BF90" s="678"/>
      <c r="BG90" s="774"/>
      <c r="BH90" s="772"/>
      <c r="BI90" s="772"/>
      <c r="BJ90" s="773"/>
      <c r="BK90" s="30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4"/>
      <c r="BX90" s="676"/>
      <c r="BY90" s="677"/>
      <c r="BZ90" s="677"/>
      <c r="CA90" s="677"/>
      <c r="CB90" s="604"/>
      <c r="CC90" s="532"/>
      <c r="CD90" s="677"/>
      <c r="CE90" s="677"/>
      <c r="CF90" s="677"/>
      <c r="CG90" s="677"/>
      <c r="CH90" s="678"/>
      <c r="CI90" s="676"/>
      <c r="CJ90" s="677"/>
      <c r="CK90" s="604"/>
      <c r="CL90" s="161"/>
      <c r="CM90" s="152"/>
      <c r="CN90" s="152"/>
      <c r="CO90" s="152"/>
      <c r="CP90" s="152"/>
      <c r="CQ90" s="152"/>
      <c r="CR90" s="152"/>
      <c r="CS90" s="119"/>
      <c r="CT90" s="119"/>
      <c r="CU90" s="119"/>
      <c r="CV90" s="119"/>
      <c r="CW90" s="676"/>
      <c r="CX90" s="677"/>
      <c r="CY90" s="677"/>
      <c r="CZ90" s="677"/>
      <c r="DA90" s="677"/>
      <c r="DB90" s="604"/>
      <c r="DC90" s="532"/>
      <c r="DD90" s="677"/>
      <c r="DE90" s="677"/>
      <c r="DF90" s="677"/>
      <c r="DG90" s="604"/>
      <c r="DH90" s="238" t="s">
        <v>273</v>
      </c>
      <c r="DI90" s="237"/>
      <c r="DJ90" s="237"/>
      <c r="DK90" s="239"/>
      <c r="DL90" s="677" t="s">
        <v>136</v>
      </c>
      <c r="DM90" s="1003"/>
      <c r="DN90" s="114"/>
      <c r="DO90" s="114"/>
      <c r="DP90" s="114"/>
      <c r="DQ90" s="114"/>
      <c r="DR90" s="114"/>
      <c r="DS90" s="295"/>
    </row>
    <row r="91" spans="3:125" ht="9.9499999999999993" customHeight="1">
      <c r="C91" s="165"/>
      <c r="D91" s="119"/>
      <c r="E91" s="532"/>
      <c r="F91" s="677"/>
      <c r="G91" s="677"/>
      <c r="H91" s="677"/>
      <c r="I91" s="604"/>
      <c r="J91" s="532"/>
      <c r="K91" s="677"/>
      <c r="L91" s="677"/>
      <c r="M91" s="677"/>
      <c r="N91" s="677"/>
      <c r="O91" s="787"/>
      <c r="P91" s="789"/>
      <c r="Q91" s="677"/>
      <c r="R91" s="604"/>
      <c r="S91" s="793"/>
      <c r="T91" s="794"/>
      <c r="U91" s="794"/>
      <c r="V91" s="794"/>
      <c r="W91" s="794"/>
      <c r="X91" s="676" t="s">
        <v>135</v>
      </c>
      <c r="Y91" s="736"/>
      <c r="Z91" s="736"/>
      <c r="AA91" s="736"/>
      <c r="AB91" s="737"/>
      <c r="AC91" s="532"/>
      <c r="AD91" s="677"/>
      <c r="AE91" s="604"/>
      <c r="AF91" s="799"/>
      <c r="AG91" s="802"/>
      <c r="AH91" s="802"/>
      <c r="AI91" s="802"/>
      <c r="AJ91" s="801"/>
      <c r="AK91" s="119"/>
      <c r="AL91" s="119" t="s">
        <v>137</v>
      </c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4"/>
      <c r="BB91" s="676"/>
      <c r="BC91" s="677"/>
      <c r="BD91" s="677"/>
      <c r="BE91" s="677"/>
      <c r="BF91" s="678"/>
      <c r="BG91" s="774"/>
      <c r="BH91" s="772"/>
      <c r="BI91" s="772"/>
      <c r="BJ91" s="773"/>
      <c r="BK91" s="30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4"/>
      <c r="BX91" s="676" t="s">
        <v>64</v>
      </c>
      <c r="BY91" s="738"/>
      <c r="BZ91" s="738"/>
      <c r="CA91" s="738"/>
      <c r="CB91" s="703"/>
      <c r="CC91" s="739" t="s">
        <v>18</v>
      </c>
      <c r="CD91" s="948" t="s">
        <v>19</v>
      </c>
      <c r="CE91" s="948" t="s">
        <v>20</v>
      </c>
      <c r="CF91" s="948" t="s">
        <v>28</v>
      </c>
      <c r="CG91" s="119"/>
      <c r="CH91" s="240"/>
      <c r="CI91" s="676"/>
      <c r="CJ91" s="677"/>
      <c r="CK91" s="604"/>
      <c r="CL91" s="161"/>
      <c r="CM91" s="152"/>
      <c r="CN91" s="152"/>
      <c r="CO91" s="152"/>
      <c r="CP91" s="152"/>
      <c r="CQ91" s="152"/>
      <c r="CR91" s="152"/>
      <c r="CS91" s="119"/>
      <c r="CT91" s="119"/>
      <c r="CU91" s="119"/>
      <c r="CV91" s="119"/>
      <c r="CW91" s="676"/>
      <c r="CX91" s="677"/>
      <c r="CY91" s="677"/>
      <c r="CZ91" s="677"/>
      <c r="DA91" s="677"/>
      <c r="DB91" s="604"/>
      <c r="DC91" s="532"/>
      <c r="DD91" s="677"/>
      <c r="DE91" s="677"/>
      <c r="DF91" s="677"/>
      <c r="DG91" s="604"/>
      <c r="DH91" s="162"/>
      <c r="DI91" s="677" t="s">
        <v>274</v>
      </c>
      <c r="DJ91" s="677"/>
      <c r="DK91" s="317"/>
      <c r="DL91" s="736"/>
      <c r="DM91" s="1003"/>
      <c r="DN91" s="114"/>
      <c r="DO91" s="114"/>
      <c r="DP91" s="114"/>
      <c r="DQ91" s="114"/>
      <c r="DR91" s="114"/>
      <c r="DS91" s="295"/>
    </row>
    <row r="92" spans="3:125" ht="9.9499999999999993" customHeight="1" thickBot="1">
      <c r="C92" s="241"/>
      <c r="D92" s="185"/>
      <c r="E92" s="184"/>
      <c r="F92" s="185"/>
      <c r="G92" s="185"/>
      <c r="H92" s="185"/>
      <c r="I92" s="186"/>
      <c r="J92" s="687" t="s">
        <v>307</v>
      </c>
      <c r="K92" s="688"/>
      <c r="L92" s="688"/>
      <c r="M92" s="688"/>
      <c r="N92" s="688"/>
      <c r="O92" s="689"/>
      <c r="P92" s="790"/>
      <c r="Q92" s="680"/>
      <c r="R92" s="722"/>
      <c r="S92" s="690" t="s">
        <v>308</v>
      </c>
      <c r="T92" s="691"/>
      <c r="U92" s="691"/>
      <c r="V92" s="691"/>
      <c r="W92" s="691"/>
      <c r="X92" s="692" t="s">
        <v>308</v>
      </c>
      <c r="Y92" s="691"/>
      <c r="Z92" s="691"/>
      <c r="AA92" s="691"/>
      <c r="AB92" s="693"/>
      <c r="AC92" s="795"/>
      <c r="AD92" s="680"/>
      <c r="AE92" s="722"/>
      <c r="AF92" s="690" t="s">
        <v>308</v>
      </c>
      <c r="AG92" s="691"/>
      <c r="AH92" s="691"/>
      <c r="AI92" s="691"/>
      <c r="AJ92" s="694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242"/>
      <c r="BB92" s="679"/>
      <c r="BC92" s="680"/>
      <c r="BD92" s="680"/>
      <c r="BE92" s="680"/>
      <c r="BF92" s="681"/>
      <c r="BG92" s="775"/>
      <c r="BH92" s="769"/>
      <c r="BI92" s="769"/>
      <c r="BJ92" s="770"/>
      <c r="BK92" s="310"/>
      <c r="BL92" s="185"/>
      <c r="BM92" s="185"/>
      <c r="BN92" s="185"/>
      <c r="BO92" s="185"/>
      <c r="BP92" s="185"/>
      <c r="BQ92" s="185"/>
      <c r="BR92" s="185"/>
      <c r="BS92" s="185"/>
      <c r="BT92" s="185"/>
      <c r="BU92" s="185"/>
      <c r="BV92" s="185"/>
      <c r="BW92" s="242"/>
      <c r="BX92" s="319"/>
      <c r="BY92" s="311"/>
      <c r="BZ92" s="311"/>
      <c r="CA92" s="311"/>
      <c r="CB92" s="312"/>
      <c r="CC92" s="740"/>
      <c r="CD92" s="949"/>
      <c r="CE92" s="949"/>
      <c r="CF92" s="949"/>
      <c r="CG92" s="185"/>
      <c r="CH92" s="242"/>
      <c r="CI92" s="679"/>
      <c r="CJ92" s="680"/>
      <c r="CK92" s="722"/>
      <c r="CL92" s="766" t="s">
        <v>308</v>
      </c>
      <c r="CM92" s="767"/>
      <c r="CN92" s="767"/>
      <c r="CO92" s="767"/>
      <c r="CP92" s="767"/>
      <c r="CQ92" s="767"/>
      <c r="CR92" s="767"/>
      <c r="CS92" s="185"/>
      <c r="CT92" s="185"/>
      <c r="CU92" s="185"/>
      <c r="CV92" s="185"/>
      <c r="CW92" s="768" t="s">
        <v>307</v>
      </c>
      <c r="CX92" s="769"/>
      <c r="CY92" s="769"/>
      <c r="CZ92" s="769"/>
      <c r="DA92" s="769"/>
      <c r="DB92" s="770"/>
      <c r="DC92" s="795"/>
      <c r="DD92" s="680"/>
      <c r="DE92" s="680"/>
      <c r="DF92" s="680"/>
      <c r="DG92" s="722"/>
      <c r="DH92" s="185"/>
      <c r="DI92" s="318"/>
      <c r="DJ92" s="318"/>
      <c r="DK92" s="318"/>
      <c r="DL92" s="320"/>
      <c r="DM92" s="313"/>
      <c r="DN92" s="114"/>
      <c r="DO92" s="114"/>
      <c r="DP92" s="114"/>
      <c r="DQ92" s="114"/>
      <c r="DR92" s="114"/>
      <c r="DS92" s="295"/>
    </row>
    <row r="93" spans="3:125" ht="12.95" customHeight="1" thickTop="1">
      <c r="C93" s="697" t="s">
        <v>275</v>
      </c>
      <c r="D93" s="698"/>
      <c r="E93" s="646" t="s">
        <v>138</v>
      </c>
      <c r="F93" s="647"/>
      <c r="G93" s="647"/>
      <c r="H93" s="647"/>
      <c r="I93" s="648"/>
      <c r="J93" s="1189">
        <f>S93+CL93+CL94</f>
        <v>0</v>
      </c>
      <c r="K93" s="1190"/>
      <c r="L93" s="1190"/>
      <c r="M93" s="1190"/>
      <c r="N93" s="119"/>
      <c r="O93" s="119"/>
      <c r="P93" s="684"/>
      <c r="Q93" s="685"/>
      <c r="R93" s="686"/>
      <c r="S93" s="953"/>
      <c r="T93" s="954"/>
      <c r="U93" s="954"/>
      <c r="V93" s="954"/>
      <c r="W93" s="955"/>
      <c r="X93" s="953"/>
      <c r="Y93" s="954"/>
      <c r="Z93" s="954"/>
      <c r="AA93" s="954"/>
      <c r="AB93" s="955"/>
      <c r="AC93" s="346"/>
      <c r="AD93" s="346"/>
      <c r="AE93" s="347"/>
      <c r="AF93" s="244"/>
      <c r="AG93" s="243"/>
      <c r="AH93" s="243"/>
      <c r="AI93" s="243"/>
      <c r="AJ93" s="245"/>
      <c r="AK93" s="478" t="s">
        <v>139</v>
      </c>
      <c r="AL93" s="479"/>
      <c r="AM93" s="479"/>
      <c r="AN93" s="479"/>
      <c r="AO93" s="516"/>
      <c r="AP93" s="517"/>
      <c r="AQ93" s="517"/>
      <c r="AR93" s="517"/>
      <c r="AS93" s="517"/>
      <c r="AT93" s="517"/>
      <c r="AU93" s="517"/>
      <c r="AV93" s="517"/>
      <c r="AW93" s="517"/>
      <c r="AX93" s="517"/>
      <c r="AY93" s="517"/>
      <c r="AZ93" s="517"/>
      <c r="BA93" s="518"/>
      <c r="BB93" s="480"/>
      <c r="BC93" s="481"/>
      <c r="BD93" s="481"/>
      <c r="BE93" s="481"/>
      <c r="BF93" s="482"/>
      <c r="BG93" s="783"/>
      <c r="BH93" s="1004"/>
      <c r="BI93" s="1004"/>
      <c r="BJ93" s="1005"/>
      <c r="BK93" s="516"/>
      <c r="BL93" s="517"/>
      <c r="BM93" s="517"/>
      <c r="BN93" s="517"/>
      <c r="BO93" s="517"/>
      <c r="BP93" s="517"/>
      <c r="BQ93" s="517"/>
      <c r="BR93" s="517"/>
      <c r="BS93" s="517"/>
      <c r="BT93" s="517"/>
      <c r="BU93" s="517"/>
      <c r="BV93" s="517"/>
      <c r="BW93" s="518"/>
      <c r="BX93" s="956"/>
      <c r="BY93" s="957"/>
      <c r="BZ93" s="957"/>
      <c r="CA93" s="957"/>
      <c r="CB93" s="958"/>
      <c r="CC93" s="978"/>
      <c r="CD93" s="979"/>
      <c r="CE93" s="979"/>
      <c r="CF93" s="980"/>
      <c r="CG93" s="429" t="s">
        <v>140</v>
      </c>
      <c r="CH93" s="240"/>
      <c r="CI93" s="975"/>
      <c r="CJ93" s="976"/>
      <c r="CK93" s="977"/>
      <c r="CL93" s="973"/>
      <c r="CM93" s="974"/>
      <c r="CN93" s="974"/>
      <c r="CO93" s="974"/>
      <c r="CP93" s="974"/>
      <c r="CQ93" s="974"/>
      <c r="CR93" s="974"/>
      <c r="CS93" s="119" t="s">
        <v>141</v>
      </c>
      <c r="CT93" s="119"/>
      <c r="CU93" s="119"/>
      <c r="CV93" s="119"/>
      <c r="CW93" s="981"/>
      <c r="CX93" s="974"/>
      <c r="CY93" s="974"/>
      <c r="CZ93" s="974"/>
      <c r="DA93" s="119"/>
      <c r="DB93" s="246" t="s">
        <v>141</v>
      </c>
      <c r="DC93" s="1248">
        <f>DS93+DS94</f>
        <v>0</v>
      </c>
      <c r="DD93" s="1249"/>
      <c r="DE93" s="1249"/>
      <c r="DF93" s="119"/>
      <c r="DG93" s="246"/>
      <c r="DH93" s="1252">
        <f>IFERROR((S93+DC93)*100/J93,0)</f>
        <v>0</v>
      </c>
      <c r="DI93" s="1253"/>
      <c r="DJ93" s="1253"/>
      <c r="DK93" s="1253"/>
      <c r="DL93" s="1253"/>
      <c r="DM93" s="340"/>
      <c r="DN93" s="114"/>
      <c r="DO93" s="114"/>
      <c r="DP93" s="114"/>
      <c r="DQ93" s="114"/>
      <c r="DR93" s="114"/>
      <c r="DS93" s="295">
        <f>IF(CI93="7.焼却",0,IF(CI93="8.海面処分",0,IF(CI93="9.内陸処分",0,IF(CI93="",0,CL93))))</f>
        <v>0</v>
      </c>
      <c r="DT93" s="392">
        <f>SUM(J93)</f>
        <v>0</v>
      </c>
      <c r="DU93" s="390">
        <f>SUM(S93)</f>
        <v>0</v>
      </c>
    </row>
    <row r="94" spans="3:125" ht="12.95" customHeight="1">
      <c r="C94" s="699"/>
      <c r="D94" s="698"/>
      <c r="E94" s="316"/>
      <c r="F94" s="316"/>
      <c r="G94" s="316"/>
      <c r="H94" s="316"/>
      <c r="I94" s="167"/>
      <c r="J94" s="1187"/>
      <c r="K94" s="1188"/>
      <c r="L94" s="1188"/>
      <c r="M94" s="1188"/>
      <c r="N94" s="316"/>
      <c r="O94" s="248" t="s">
        <v>141</v>
      </c>
      <c r="P94" s="625"/>
      <c r="Q94" s="626"/>
      <c r="R94" s="627"/>
      <c r="S94" s="418"/>
      <c r="T94" s="419"/>
      <c r="U94" s="419"/>
      <c r="V94" s="329"/>
      <c r="W94" s="248" t="s">
        <v>141</v>
      </c>
      <c r="X94" s="420"/>
      <c r="Y94" s="421"/>
      <c r="Z94" s="421"/>
      <c r="AA94" s="329"/>
      <c r="AB94" s="249" t="s">
        <v>141</v>
      </c>
      <c r="AC94" s="250"/>
      <c r="AD94" s="250"/>
      <c r="AE94" s="348"/>
      <c r="AF94" s="349"/>
      <c r="AG94" s="250"/>
      <c r="AH94" s="250"/>
      <c r="AI94" s="250"/>
      <c r="AJ94" s="350"/>
      <c r="AK94" s="488" t="s">
        <v>142</v>
      </c>
      <c r="AL94" s="489"/>
      <c r="AM94" s="489"/>
      <c r="AN94" s="489"/>
      <c r="AO94" s="465"/>
      <c r="AP94" s="460"/>
      <c r="AQ94" s="460"/>
      <c r="AR94" s="460"/>
      <c r="AS94" s="460"/>
      <c r="AT94" s="460"/>
      <c r="AU94" s="460"/>
      <c r="AV94" s="460"/>
      <c r="AW94" s="460"/>
      <c r="AX94" s="460"/>
      <c r="AY94" s="460"/>
      <c r="AZ94" s="460"/>
      <c r="BA94" s="461"/>
      <c r="BB94" s="485"/>
      <c r="BC94" s="671"/>
      <c r="BD94" s="671"/>
      <c r="BE94" s="671"/>
      <c r="BF94" s="672"/>
      <c r="BG94" s="485"/>
      <c r="BH94" s="494"/>
      <c r="BI94" s="494"/>
      <c r="BJ94" s="495"/>
      <c r="BK94" s="465"/>
      <c r="BL94" s="460"/>
      <c r="BM94" s="460"/>
      <c r="BN94" s="460"/>
      <c r="BO94" s="460"/>
      <c r="BP94" s="460"/>
      <c r="BQ94" s="460"/>
      <c r="BR94" s="460"/>
      <c r="BS94" s="460"/>
      <c r="BT94" s="460"/>
      <c r="BU94" s="460"/>
      <c r="BV94" s="460"/>
      <c r="BW94" s="461"/>
      <c r="BX94" s="497"/>
      <c r="BY94" s="498"/>
      <c r="BZ94" s="498"/>
      <c r="CA94" s="498"/>
      <c r="CB94" s="499"/>
      <c r="CC94" s="880"/>
      <c r="CD94" s="881"/>
      <c r="CE94" s="881"/>
      <c r="CF94" s="882"/>
      <c r="CG94" s="430" t="s">
        <v>140</v>
      </c>
      <c r="CH94" s="431"/>
      <c r="CI94" s="883"/>
      <c r="CJ94" s="884"/>
      <c r="CK94" s="885"/>
      <c r="CL94" s="725"/>
      <c r="CM94" s="667"/>
      <c r="CN94" s="667"/>
      <c r="CO94" s="667"/>
      <c r="CP94" s="667"/>
      <c r="CQ94" s="667"/>
      <c r="CR94" s="667"/>
      <c r="CS94" s="251" t="s">
        <v>141</v>
      </c>
      <c r="CT94" s="251"/>
      <c r="CU94" s="251"/>
      <c r="CV94" s="251"/>
      <c r="CW94" s="666"/>
      <c r="CX94" s="667"/>
      <c r="CY94" s="667"/>
      <c r="CZ94" s="667"/>
      <c r="DA94" s="251"/>
      <c r="DB94" s="252" t="s">
        <v>141</v>
      </c>
      <c r="DC94" s="1248"/>
      <c r="DD94" s="1249"/>
      <c r="DE94" s="1249"/>
      <c r="DF94" s="316"/>
      <c r="DG94" s="249" t="s">
        <v>141</v>
      </c>
      <c r="DH94" s="1254"/>
      <c r="DI94" s="1255"/>
      <c r="DJ94" s="1255"/>
      <c r="DK94" s="1255"/>
      <c r="DL94" s="1255"/>
      <c r="DM94" s="341" t="s">
        <v>69</v>
      </c>
      <c r="DN94" s="114"/>
      <c r="DO94" s="114"/>
      <c r="DP94" s="114"/>
      <c r="DQ94" s="114"/>
      <c r="DR94" s="114"/>
      <c r="DS94" s="295">
        <f t="shared" ref="DS94:DS120" si="2">IF(CI94="7.焼却",0,IF(CI94="8.海面処分",0,IF(CI94="9.内陸処分",0,IF(CI94="",0,CL94))))</f>
        <v>0</v>
      </c>
      <c r="DT94" s="390">
        <f>SUM(DS93:DS94)</f>
        <v>0</v>
      </c>
    </row>
    <row r="95" spans="3:125" ht="12.95" customHeight="1">
      <c r="C95" s="699"/>
      <c r="D95" s="698"/>
      <c r="E95" s="587" t="s">
        <v>276</v>
      </c>
      <c r="F95" s="588"/>
      <c r="G95" s="588"/>
      <c r="H95" s="588"/>
      <c r="I95" s="589"/>
      <c r="J95" s="1162">
        <f>S95+CL95+CL96</f>
        <v>0</v>
      </c>
      <c r="K95" s="1163"/>
      <c r="L95" s="1163"/>
      <c r="M95" s="1163"/>
      <c r="N95" s="119"/>
      <c r="O95" s="119"/>
      <c r="P95" s="633"/>
      <c r="Q95" s="634"/>
      <c r="R95" s="635"/>
      <c r="S95" s="950"/>
      <c r="T95" s="951"/>
      <c r="U95" s="951"/>
      <c r="V95" s="951"/>
      <c r="W95" s="952"/>
      <c r="X95" s="950"/>
      <c r="Y95" s="951"/>
      <c r="Z95" s="951"/>
      <c r="AA95" s="951"/>
      <c r="AB95" s="952"/>
      <c r="AC95" s="254"/>
      <c r="AD95" s="254"/>
      <c r="AE95" s="254"/>
      <c r="AF95" s="351"/>
      <c r="AG95" s="254"/>
      <c r="AH95" s="254"/>
      <c r="AI95" s="254"/>
      <c r="AJ95" s="352"/>
      <c r="AK95" s="595" t="s">
        <v>139</v>
      </c>
      <c r="AL95" s="596"/>
      <c r="AM95" s="596"/>
      <c r="AN95" s="596"/>
      <c r="AO95" s="466"/>
      <c r="AP95" s="463"/>
      <c r="AQ95" s="463"/>
      <c r="AR95" s="463"/>
      <c r="AS95" s="463"/>
      <c r="AT95" s="463"/>
      <c r="AU95" s="463"/>
      <c r="AV95" s="463"/>
      <c r="AW95" s="463"/>
      <c r="AX95" s="463"/>
      <c r="AY95" s="463"/>
      <c r="AZ95" s="463"/>
      <c r="BA95" s="464"/>
      <c r="BB95" s="480"/>
      <c r="BC95" s="481"/>
      <c r="BD95" s="481"/>
      <c r="BE95" s="481"/>
      <c r="BF95" s="482"/>
      <c r="BG95" s="480"/>
      <c r="BH95" s="503"/>
      <c r="BI95" s="503"/>
      <c r="BJ95" s="504"/>
      <c r="BK95" s="466"/>
      <c r="BL95" s="463"/>
      <c r="BM95" s="463"/>
      <c r="BN95" s="463"/>
      <c r="BO95" s="463"/>
      <c r="BP95" s="463"/>
      <c r="BQ95" s="463"/>
      <c r="BR95" s="463"/>
      <c r="BS95" s="463"/>
      <c r="BT95" s="463"/>
      <c r="BU95" s="463"/>
      <c r="BV95" s="463"/>
      <c r="BW95" s="464"/>
      <c r="BX95" s="500"/>
      <c r="BY95" s="501"/>
      <c r="BZ95" s="501"/>
      <c r="CA95" s="501"/>
      <c r="CB95" s="502"/>
      <c r="CC95" s="726"/>
      <c r="CD95" s="727"/>
      <c r="CE95" s="727"/>
      <c r="CF95" s="728"/>
      <c r="CG95" s="432" t="s">
        <v>140</v>
      </c>
      <c r="CH95" s="433"/>
      <c r="CI95" s="729"/>
      <c r="CJ95" s="730"/>
      <c r="CK95" s="731"/>
      <c r="CL95" s="732"/>
      <c r="CM95" s="733"/>
      <c r="CN95" s="733"/>
      <c r="CO95" s="733"/>
      <c r="CP95" s="733"/>
      <c r="CQ95" s="733"/>
      <c r="CR95" s="733"/>
      <c r="CS95" s="236" t="s">
        <v>141</v>
      </c>
      <c r="CT95" s="236"/>
      <c r="CU95" s="236"/>
      <c r="CV95" s="235"/>
      <c r="CW95" s="362"/>
      <c r="CX95" s="255"/>
      <c r="CY95" s="255"/>
      <c r="CZ95" s="255"/>
      <c r="DA95" s="255"/>
      <c r="DB95" s="260"/>
      <c r="DC95" s="1244">
        <f t="shared" ref="DC95" si="3">DS95+DS96</f>
        <v>0</v>
      </c>
      <c r="DD95" s="1245"/>
      <c r="DE95" s="1245"/>
      <c r="DF95" s="315"/>
      <c r="DG95" s="270"/>
      <c r="DH95" s="1252">
        <f t="shared" ref="DH95" si="4">IFERROR((S95+DC95)*100/J95,0)</f>
        <v>0</v>
      </c>
      <c r="DI95" s="1253"/>
      <c r="DJ95" s="1253"/>
      <c r="DK95" s="1253"/>
      <c r="DL95" s="1253"/>
      <c r="DM95" s="342"/>
      <c r="DN95" s="114"/>
      <c r="DO95" s="114"/>
      <c r="DP95" s="114"/>
      <c r="DQ95" s="114"/>
      <c r="DR95" s="114"/>
      <c r="DS95" s="295">
        <f t="shared" si="2"/>
        <v>0</v>
      </c>
      <c r="DT95" s="392">
        <f t="shared" ref="DT95" si="5">SUM(J95)</f>
        <v>0</v>
      </c>
      <c r="DU95" s="390">
        <f t="shared" ref="DU95:DU129" si="6">SUM(S95)</f>
        <v>0</v>
      </c>
    </row>
    <row r="96" spans="3:125" ht="12.95" customHeight="1">
      <c r="C96" s="699"/>
      <c r="D96" s="698"/>
      <c r="E96" s="668" t="s">
        <v>222</v>
      </c>
      <c r="F96" s="669"/>
      <c r="G96" s="669"/>
      <c r="H96" s="669"/>
      <c r="I96" s="670"/>
      <c r="J96" s="1187"/>
      <c r="K96" s="1188"/>
      <c r="L96" s="1188"/>
      <c r="M96" s="1188"/>
      <c r="N96" s="316"/>
      <c r="O96" s="248" t="s">
        <v>141</v>
      </c>
      <c r="P96" s="625"/>
      <c r="Q96" s="626"/>
      <c r="R96" s="627"/>
      <c r="S96" s="420"/>
      <c r="T96" s="421"/>
      <c r="U96" s="421"/>
      <c r="V96" s="329"/>
      <c r="W96" s="248" t="s">
        <v>141</v>
      </c>
      <c r="X96" s="420"/>
      <c r="Y96" s="421"/>
      <c r="Z96" s="421"/>
      <c r="AA96" s="329"/>
      <c r="AB96" s="249" t="s">
        <v>141</v>
      </c>
      <c r="AC96" s="258"/>
      <c r="AD96" s="258"/>
      <c r="AE96" s="258"/>
      <c r="AF96" s="353"/>
      <c r="AG96" s="258"/>
      <c r="AH96" s="258"/>
      <c r="AI96" s="258"/>
      <c r="AJ96" s="354"/>
      <c r="AK96" s="483" t="s">
        <v>142</v>
      </c>
      <c r="AL96" s="484"/>
      <c r="AM96" s="484"/>
      <c r="AN96" s="484"/>
      <c r="AO96" s="465"/>
      <c r="AP96" s="460"/>
      <c r="AQ96" s="460"/>
      <c r="AR96" s="460"/>
      <c r="AS96" s="460"/>
      <c r="AT96" s="460"/>
      <c r="AU96" s="460"/>
      <c r="AV96" s="460"/>
      <c r="AW96" s="460"/>
      <c r="AX96" s="460"/>
      <c r="AY96" s="460"/>
      <c r="AZ96" s="460"/>
      <c r="BA96" s="461"/>
      <c r="BB96" s="485"/>
      <c r="BC96" s="671"/>
      <c r="BD96" s="671"/>
      <c r="BE96" s="671"/>
      <c r="BF96" s="672"/>
      <c r="BG96" s="485"/>
      <c r="BH96" s="494"/>
      <c r="BI96" s="494"/>
      <c r="BJ96" s="495"/>
      <c r="BK96" s="465"/>
      <c r="BL96" s="460"/>
      <c r="BM96" s="460"/>
      <c r="BN96" s="460"/>
      <c r="BO96" s="460"/>
      <c r="BP96" s="460"/>
      <c r="BQ96" s="460"/>
      <c r="BR96" s="460"/>
      <c r="BS96" s="460"/>
      <c r="BT96" s="460"/>
      <c r="BU96" s="460"/>
      <c r="BV96" s="460"/>
      <c r="BW96" s="461"/>
      <c r="BX96" s="497"/>
      <c r="BY96" s="498"/>
      <c r="BZ96" s="498"/>
      <c r="CA96" s="498"/>
      <c r="CB96" s="499"/>
      <c r="CC96" s="880"/>
      <c r="CD96" s="881"/>
      <c r="CE96" s="881"/>
      <c r="CF96" s="882"/>
      <c r="CG96" s="434" t="s">
        <v>140</v>
      </c>
      <c r="CH96" s="435"/>
      <c r="CI96" s="883"/>
      <c r="CJ96" s="884"/>
      <c r="CK96" s="885"/>
      <c r="CL96" s="725"/>
      <c r="CM96" s="667"/>
      <c r="CN96" s="667"/>
      <c r="CO96" s="667"/>
      <c r="CP96" s="667"/>
      <c r="CQ96" s="667"/>
      <c r="CR96" s="667"/>
      <c r="CS96" s="192" t="s">
        <v>141</v>
      </c>
      <c r="CT96" s="192"/>
      <c r="CU96" s="192"/>
      <c r="CV96" s="435"/>
      <c r="CW96" s="365"/>
      <c r="CX96" s="250"/>
      <c r="CY96" s="250"/>
      <c r="CZ96" s="250"/>
      <c r="DA96" s="250"/>
      <c r="DB96" s="261"/>
      <c r="DC96" s="1244"/>
      <c r="DD96" s="1245"/>
      <c r="DE96" s="1245"/>
      <c r="DF96" s="316"/>
      <c r="DG96" s="249" t="s">
        <v>141</v>
      </c>
      <c r="DH96" s="1254"/>
      <c r="DI96" s="1255"/>
      <c r="DJ96" s="1255"/>
      <c r="DK96" s="1255"/>
      <c r="DL96" s="1255"/>
      <c r="DM96" s="341" t="s">
        <v>69</v>
      </c>
      <c r="DN96" s="114"/>
      <c r="DO96" s="114"/>
      <c r="DP96" s="114"/>
      <c r="DQ96" s="114"/>
      <c r="DR96" s="114"/>
      <c r="DS96" s="295">
        <f t="shared" si="2"/>
        <v>0</v>
      </c>
      <c r="DT96" s="390">
        <f t="shared" ref="DT96" si="7">SUM(DS95:DS96)</f>
        <v>0</v>
      </c>
    </row>
    <row r="97" spans="3:126" ht="12.95" customHeight="1">
      <c r="C97" s="699"/>
      <c r="D97" s="698"/>
      <c r="E97" s="640" t="s">
        <v>143</v>
      </c>
      <c r="F97" s="641"/>
      <c r="G97" s="641"/>
      <c r="H97" s="641"/>
      <c r="I97" s="642"/>
      <c r="J97" s="1185">
        <f t="shared" ref="J97" si="8">S97+CL97+CL98</f>
        <v>0</v>
      </c>
      <c r="K97" s="1186"/>
      <c r="L97" s="1186"/>
      <c r="M97" s="1186"/>
      <c r="N97" s="119"/>
      <c r="O97" s="119"/>
      <c r="P97" s="622"/>
      <c r="Q97" s="623"/>
      <c r="R97" s="624"/>
      <c r="S97" s="950"/>
      <c r="T97" s="951"/>
      <c r="U97" s="951"/>
      <c r="V97" s="951"/>
      <c r="W97" s="952"/>
      <c r="X97" s="950"/>
      <c r="Y97" s="951"/>
      <c r="Z97" s="951"/>
      <c r="AA97" s="951"/>
      <c r="AB97" s="952"/>
      <c r="AC97" s="243"/>
      <c r="AD97" s="243"/>
      <c r="AE97" s="243"/>
      <c r="AF97" s="244"/>
      <c r="AG97" s="243"/>
      <c r="AH97" s="243"/>
      <c r="AI97" s="243"/>
      <c r="AJ97" s="245"/>
      <c r="AK97" s="478" t="s">
        <v>139</v>
      </c>
      <c r="AL97" s="479"/>
      <c r="AM97" s="479"/>
      <c r="AN97" s="479"/>
      <c r="AO97" s="466"/>
      <c r="AP97" s="463"/>
      <c r="AQ97" s="463"/>
      <c r="AR97" s="463"/>
      <c r="AS97" s="463"/>
      <c r="AT97" s="463"/>
      <c r="AU97" s="463"/>
      <c r="AV97" s="463"/>
      <c r="AW97" s="463"/>
      <c r="AX97" s="463"/>
      <c r="AY97" s="463"/>
      <c r="AZ97" s="463"/>
      <c r="BA97" s="464"/>
      <c r="BB97" s="480"/>
      <c r="BC97" s="481"/>
      <c r="BD97" s="481"/>
      <c r="BE97" s="481"/>
      <c r="BF97" s="482"/>
      <c r="BG97" s="480"/>
      <c r="BH97" s="503"/>
      <c r="BI97" s="503"/>
      <c r="BJ97" s="504"/>
      <c r="BK97" s="466"/>
      <c r="BL97" s="463"/>
      <c r="BM97" s="463"/>
      <c r="BN97" s="463"/>
      <c r="BO97" s="463"/>
      <c r="BP97" s="463"/>
      <c r="BQ97" s="463"/>
      <c r="BR97" s="463"/>
      <c r="BS97" s="463"/>
      <c r="BT97" s="463"/>
      <c r="BU97" s="463"/>
      <c r="BV97" s="463"/>
      <c r="BW97" s="464"/>
      <c r="BX97" s="500"/>
      <c r="BY97" s="501"/>
      <c r="BZ97" s="501"/>
      <c r="CA97" s="501"/>
      <c r="CB97" s="502"/>
      <c r="CC97" s="726"/>
      <c r="CD97" s="727"/>
      <c r="CE97" s="727"/>
      <c r="CF97" s="728"/>
      <c r="CG97" s="429" t="s">
        <v>140</v>
      </c>
      <c r="CH97" s="240"/>
      <c r="CI97" s="729"/>
      <c r="CJ97" s="730"/>
      <c r="CK97" s="731"/>
      <c r="CL97" s="732"/>
      <c r="CM97" s="733"/>
      <c r="CN97" s="733"/>
      <c r="CO97" s="733"/>
      <c r="CP97" s="733"/>
      <c r="CQ97" s="733"/>
      <c r="CR97" s="733"/>
      <c r="CS97" s="119" t="s">
        <v>141</v>
      </c>
      <c r="CT97" s="119"/>
      <c r="CU97" s="119"/>
      <c r="CV97" s="119"/>
      <c r="CW97" s="947"/>
      <c r="CX97" s="733"/>
      <c r="CY97" s="733"/>
      <c r="CZ97" s="733"/>
      <c r="DA97" s="119"/>
      <c r="DB97" s="246" t="s">
        <v>141</v>
      </c>
      <c r="DC97" s="1244">
        <f t="shared" ref="DC97" si="9">DS97+DS98</f>
        <v>0</v>
      </c>
      <c r="DD97" s="1245"/>
      <c r="DE97" s="1245"/>
      <c r="DF97" s="119"/>
      <c r="DG97" s="246"/>
      <c r="DH97" s="1252">
        <f t="shared" ref="DH97" si="10">IFERROR((S97+DC97)*100/J97,0)</f>
        <v>0</v>
      </c>
      <c r="DI97" s="1253"/>
      <c r="DJ97" s="1253"/>
      <c r="DK97" s="1253"/>
      <c r="DL97" s="1253"/>
      <c r="DM97" s="340"/>
      <c r="DN97" s="114"/>
      <c r="DO97" s="114"/>
      <c r="DP97" s="114"/>
      <c r="DQ97" s="114"/>
      <c r="DR97" s="114"/>
      <c r="DS97" s="295">
        <f t="shared" si="2"/>
        <v>0</v>
      </c>
      <c r="DT97" s="392">
        <f t="shared" ref="DT97" si="11">SUM(J97)</f>
        <v>0</v>
      </c>
      <c r="DU97" s="390">
        <f t="shared" si="6"/>
        <v>0</v>
      </c>
    </row>
    <row r="98" spans="3:126" ht="12.95" customHeight="1">
      <c r="C98" s="700"/>
      <c r="D98" s="701"/>
      <c r="E98" s="657"/>
      <c r="F98" s="658"/>
      <c r="G98" s="658"/>
      <c r="H98" s="658"/>
      <c r="I98" s="659"/>
      <c r="J98" s="1187"/>
      <c r="K98" s="1188"/>
      <c r="L98" s="1188"/>
      <c r="M98" s="1188"/>
      <c r="N98" s="316"/>
      <c r="O98" s="248" t="s">
        <v>141</v>
      </c>
      <c r="P98" s="625"/>
      <c r="Q98" s="626"/>
      <c r="R98" s="627"/>
      <c r="S98" s="420"/>
      <c r="T98" s="421"/>
      <c r="U98" s="421"/>
      <c r="V98" s="329"/>
      <c r="W98" s="248" t="s">
        <v>141</v>
      </c>
      <c r="X98" s="420"/>
      <c r="Y98" s="421"/>
      <c r="Z98" s="421"/>
      <c r="AA98" s="329"/>
      <c r="AB98" s="249" t="s">
        <v>141</v>
      </c>
      <c r="AC98" s="250"/>
      <c r="AD98" s="250"/>
      <c r="AE98" s="250"/>
      <c r="AF98" s="349"/>
      <c r="AG98" s="250"/>
      <c r="AH98" s="250"/>
      <c r="AI98" s="250"/>
      <c r="AJ98" s="350"/>
      <c r="AK98" s="488" t="s">
        <v>142</v>
      </c>
      <c r="AL98" s="489"/>
      <c r="AM98" s="489"/>
      <c r="AN98" s="489"/>
      <c r="AO98" s="465"/>
      <c r="AP98" s="460"/>
      <c r="AQ98" s="460"/>
      <c r="AR98" s="460"/>
      <c r="AS98" s="460"/>
      <c r="AT98" s="460"/>
      <c r="AU98" s="460"/>
      <c r="AV98" s="460"/>
      <c r="AW98" s="460"/>
      <c r="AX98" s="460"/>
      <c r="AY98" s="460"/>
      <c r="AZ98" s="460"/>
      <c r="BA98" s="461"/>
      <c r="BB98" s="485"/>
      <c r="BC98" s="486"/>
      <c r="BD98" s="486"/>
      <c r="BE98" s="486"/>
      <c r="BF98" s="487"/>
      <c r="BG98" s="485"/>
      <c r="BH98" s="494"/>
      <c r="BI98" s="494"/>
      <c r="BJ98" s="495"/>
      <c r="BK98" s="465"/>
      <c r="BL98" s="460"/>
      <c r="BM98" s="460"/>
      <c r="BN98" s="460"/>
      <c r="BO98" s="460"/>
      <c r="BP98" s="460"/>
      <c r="BQ98" s="460"/>
      <c r="BR98" s="460"/>
      <c r="BS98" s="460"/>
      <c r="BT98" s="460"/>
      <c r="BU98" s="460"/>
      <c r="BV98" s="460"/>
      <c r="BW98" s="461"/>
      <c r="BX98" s="497"/>
      <c r="BY98" s="498"/>
      <c r="BZ98" s="498"/>
      <c r="CA98" s="498"/>
      <c r="CB98" s="499"/>
      <c r="CC98" s="880"/>
      <c r="CD98" s="881"/>
      <c r="CE98" s="881"/>
      <c r="CF98" s="882"/>
      <c r="CG98" s="430" t="s">
        <v>140</v>
      </c>
      <c r="CH98" s="431"/>
      <c r="CI98" s="883"/>
      <c r="CJ98" s="884"/>
      <c r="CK98" s="885"/>
      <c r="CL98" s="725"/>
      <c r="CM98" s="667"/>
      <c r="CN98" s="667"/>
      <c r="CO98" s="667"/>
      <c r="CP98" s="667"/>
      <c r="CQ98" s="667"/>
      <c r="CR98" s="667"/>
      <c r="CS98" s="251" t="s">
        <v>141</v>
      </c>
      <c r="CT98" s="251"/>
      <c r="CU98" s="251"/>
      <c r="CV98" s="251"/>
      <c r="CW98" s="666"/>
      <c r="CX98" s="667"/>
      <c r="CY98" s="667"/>
      <c r="CZ98" s="667"/>
      <c r="DA98" s="251"/>
      <c r="DB98" s="252" t="s">
        <v>141</v>
      </c>
      <c r="DC98" s="1244"/>
      <c r="DD98" s="1245"/>
      <c r="DE98" s="1245"/>
      <c r="DF98" s="316"/>
      <c r="DG98" s="249" t="s">
        <v>141</v>
      </c>
      <c r="DH98" s="1254"/>
      <c r="DI98" s="1255"/>
      <c r="DJ98" s="1255"/>
      <c r="DK98" s="1255"/>
      <c r="DL98" s="1255"/>
      <c r="DM98" s="341" t="s">
        <v>69</v>
      </c>
      <c r="DN98" s="114"/>
      <c r="DO98" s="114"/>
      <c r="DP98" s="114"/>
      <c r="DQ98" s="114"/>
      <c r="DR98" s="114"/>
      <c r="DS98" s="295">
        <f t="shared" si="2"/>
        <v>0</v>
      </c>
      <c r="DT98" s="390">
        <f t="shared" ref="DT98" si="12">SUM(DS97:DS98)</f>
        <v>0</v>
      </c>
    </row>
    <row r="99" spans="3:126" ht="12.95" customHeight="1">
      <c r="C99" s="579" t="s">
        <v>144</v>
      </c>
      <c r="D99" s="580"/>
      <c r="E99" s="587" t="s">
        <v>223</v>
      </c>
      <c r="F99" s="588"/>
      <c r="G99" s="588"/>
      <c r="H99" s="588"/>
      <c r="I99" s="589"/>
      <c r="J99" s="1185">
        <f t="shared" ref="J99" si="13">S99+CL99+CL100</f>
        <v>0</v>
      </c>
      <c r="K99" s="1186"/>
      <c r="L99" s="1186"/>
      <c r="M99" s="1186"/>
      <c r="N99" s="119"/>
      <c r="O99" s="119"/>
      <c r="P99" s="302"/>
      <c r="Q99" s="303"/>
      <c r="R99" s="304"/>
      <c r="S99" s="243"/>
      <c r="T99" s="243"/>
      <c r="U99" s="243"/>
      <c r="V99" s="243"/>
      <c r="W99" s="243"/>
      <c r="X99" s="243"/>
      <c r="Y99" s="243"/>
      <c r="Z99" s="243"/>
      <c r="AA99" s="243"/>
      <c r="AB99" s="355"/>
      <c r="AC99" s="254"/>
      <c r="AD99" s="254"/>
      <c r="AE99" s="254"/>
      <c r="AF99" s="351"/>
      <c r="AG99" s="254"/>
      <c r="AH99" s="254"/>
      <c r="AI99" s="254"/>
      <c r="AJ99" s="352"/>
      <c r="AK99" s="595" t="s">
        <v>139</v>
      </c>
      <c r="AL99" s="596"/>
      <c r="AM99" s="596"/>
      <c r="AN99" s="596"/>
      <c r="AO99" s="466"/>
      <c r="AP99" s="463"/>
      <c r="AQ99" s="463"/>
      <c r="AR99" s="463"/>
      <c r="AS99" s="463"/>
      <c r="AT99" s="463"/>
      <c r="AU99" s="463"/>
      <c r="AV99" s="463"/>
      <c r="AW99" s="463"/>
      <c r="AX99" s="463"/>
      <c r="AY99" s="463"/>
      <c r="AZ99" s="463"/>
      <c r="BA99" s="464"/>
      <c r="BB99" s="480"/>
      <c r="BC99" s="481"/>
      <c r="BD99" s="481"/>
      <c r="BE99" s="481"/>
      <c r="BF99" s="482"/>
      <c r="BG99" s="480"/>
      <c r="BH99" s="503"/>
      <c r="BI99" s="503"/>
      <c r="BJ99" s="504"/>
      <c r="BK99" s="466"/>
      <c r="BL99" s="463"/>
      <c r="BM99" s="463"/>
      <c r="BN99" s="463"/>
      <c r="BO99" s="463"/>
      <c r="BP99" s="463"/>
      <c r="BQ99" s="463"/>
      <c r="BR99" s="463"/>
      <c r="BS99" s="463"/>
      <c r="BT99" s="463"/>
      <c r="BU99" s="463"/>
      <c r="BV99" s="463"/>
      <c r="BW99" s="464"/>
      <c r="BX99" s="500"/>
      <c r="BY99" s="501"/>
      <c r="BZ99" s="501"/>
      <c r="CA99" s="501"/>
      <c r="CB99" s="502"/>
      <c r="CC99" s="726"/>
      <c r="CD99" s="727"/>
      <c r="CE99" s="727"/>
      <c r="CF99" s="728"/>
      <c r="CG99" s="432" t="s">
        <v>140</v>
      </c>
      <c r="CH99" s="433"/>
      <c r="CI99" s="729"/>
      <c r="CJ99" s="730"/>
      <c r="CK99" s="731"/>
      <c r="CL99" s="732"/>
      <c r="CM99" s="733"/>
      <c r="CN99" s="733"/>
      <c r="CO99" s="733"/>
      <c r="CP99" s="733"/>
      <c r="CQ99" s="733"/>
      <c r="CR99" s="733"/>
      <c r="CS99" s="328" t="s">
        <v>141</v>
      </c>
      <c r="CT99" s="328"/>
      <c r="CU99" s="328"/>
      <c r="CV99" s="328"/>
      <c r="CW99" s="362"/>
      <c r="CX99" s="255"/>
      <c r="CY99" s="255"/>
      <c r="CZ99" s="255"/>
      <c r="DA99" s="255"/>
      <c r="DB99" s="260"/>
      <c r="DC99" s="1244">
        <f t="shared" ref="DC99" si="14">DS99+DS100</f>
        <v>0</v>
      </c>
      <c r="DD99" s="1245"/>
      <c r="DE99" s="1245"/>
      <c r="DF99" s="315"/>
      <c r="DG99" s="270"/>
      <c r="DH99" s="1252">
        <f t="shared" ref="DH99" si="15">IFERROR((S99+DC99)*100/J99,0)</f>
        <v>0</v>
      </c>
      <c r="DI99" s="1253"/>
      <c r="DJ99" s="1253"/>
      <c r="DK99" s="1253"/>
      <c r="DL99" s="1253"/>
      <c r="DM99" s="342"/>
      <c r="DN99" s="114"/>
      <c r="DO99" s="114"/>
      <c r="DP99" s="114"/>
      <c r="DQ99" s="114"/>
      <c r="DR99" s="114"/>
      <c r="DS99" s="295">
        <f t="shared" si="2"/>
        <v>0</v>
      </c>
      <c r="DT99" s="392">
        <f t="shared" ref="DT99" si="16">SUM(J99)</f>
        <v>0</v>
      </c>
      <c r="DU99" s="390">
        <f t="shared" si="6"/>
        <v>0</v>
      </c>
    </row>
    <row r="100" spans="3:126" ht="12.95" customHeight="1">
      <c r="C100" s="581"/>
      <c r="D100" s="582"/>
      <c r="E100" s="590"/>
      <c r="F100" s="591"/>
      <c r="G100" s="591"/>
      <c r="H100" s="591"/>
      <c r="I100" s="592"/>
      <c r="J100" s="1187"/>
      <c r="K100" s="1188"/>
      <c r="L100" s="1188"/>
      <c r="M100" s="1188"/>
      <c r="N100" s="316"/>
      <c r="O100" s="248" t="s">
        <v>141</v>
      </c>
      <c r="P100" s="356"/>
      <c r="Q100" s="357"/>
      <c r="R100" s="358"/>
      <c r="S100" s="250"/>
      <c r="T100" s="250"/>
      <c r="U100" s="250"/>
      <c r="V100" s="250"/>
      <c r="W100" s="250"/>
      <c r="X100" s="250"/>
      <c r="Y100" s="250"/>
      <c r="Z100" s="250"/>
      <c r="AA100" s="250"/>
      <c r="AB100" s="348"/>
      <c r="AC100" s="258"/>
      <c r="AD100" s="258"/>
      <c r="AE100" s="258"/>
      <c r="AF100" s="353"/>
      <c r="AG100" s="258"/>
      <c r="AH100" s="258"/>
      <c r="AI100" s="258"/>
      <c r="AJ100" s="354"/>
      <c r="AK100" s="483" t="s">
        <v>142</v>
      </c>
      <c r="AL100" s="484"/>
      <c r="AM100" s="484"/>
      <c r="AN100" s="484"/>
      <c r="AO100" s="465"/>
      <c r="AP100" s="460"/>
      <c r="AQ100" s="460"/>
      <c r="AR100" s="460"/>
      <c r="AS100" s="460"/>
      <c r="AT100" s="460"/>
      <c r="AU100" s="460"/>
      <c r="AV100" s="460"/>
      <c r="AW100" s="460"/>
      <c r="AX100" s="460"/>
      <c r="AY100" s="460"/>
      <c r="AZ100" s="460"/>
      <c r="BA100" s="461"/>
      <c r="BB100" s="485"/>
      <c r="BC100" s="486"/>
      <c r="BD100" s="486"/>
      <c r="BE100" s="486"/>
      <c r="BF100" s="487"/>
      <c r="BG100" s="485"/>
      <c r="BH100" s="494"/>
      <c r="BI100" s="494"/>
      <c r="BJ100" s="495"/>
      <c r="BK100" s="465"/>
      <c r="BL100" s="460"/>
      <c r="BM100" s="460"/>
      <c r="BN100" s="460"/>
      <c r="BO100" s="460"/>
      <c r="BP100" s="460"/>
      <c r="BQ100" s="460"/>
      <c r="BR100" s="460"/>
      <c r="BS100" s="460"/>
      <c r="BT100" s="460"/>
      <c r="BU100" s="460"/>
      <c r="BV100" s="460"/>
      <c r="BW100" s="461"/>
      <c r="BX100" s="497"/>
      <c r="BY100" s="498"/>
      <c r="BZ100" s="498"/>
      <c r="CA100" s="498"/>
      <c r="CB100" s="499"/>
      <c r="CC100" s="880"/>
      <c r="CD100" s="881"/>
      <c r="CE100" s="881"/>
      <c r="CF100" s="882"/>
      <c r="CG100" s="434" t="s">
        <v>140</v>
      </c>
      <c r="CH100" s="435"/>
      <c r="CI100" s="883"/>
      <c r="CJ100" s="884"/>
      <c r="CK100" s="885"/>
      <c r="CL100" s="725"/>
      <c r="CM100" s="667"/>
      <c r="CN100" s="667"/>
      <c r="CO100" s="667"/>
      <c r="CP100" s="667"/>
      <c r="CQ100" s="667"/>
      <c r="CR100" s="667"/>
      <c r="CS100" s="192" t="s">
        <v>141</v>
      </c>
      <c r="CT100" s="192"/>
      <c r="CU100" s="192"/>
      <c r="CV100" s="192"/>
      <c r="CW100" s="365"/>
      <c r="CX100" s="250"/>
      <c r="CY100" s="250"/>
      <c r="CZ100" s="250"/>
      <c r="DA100" s="250"/>
      <c r="DB100" s="261"/>
      <c r="DC100" s="1244"/>
      <c r="DD100" s="1245"/>
      <c r="DE100" s="1245"/>
      <c r="DF100" s="316"/>
      <c r="DG100" s="249" t="s">
        <v>141</v>
      </c>
      <c r="DH100" s="1254"/>
      <c r="DI100" s="1255"/>
      <c r="DJ100" s="1255"/>
      <c r="DK100" s="1255"/>
      <c r="DL100" s="1255"/>
      <c r="DM100" s="341" t="s">
        <v>69</v>
      </c>
      <c r="DN100" s="114"/>
      <c r="DO100" s="114"/>
      <c r="DP100" s="114"/>
      <c r="DQ100" s="114"/>
      <c r="DR100" s="114"/>
      <c r="DS100" s="295">
        <f t="shared" si="2"/>
        <v>0</v>
      </c>
      <c r="DT100" s="390">
        <f t="shared" ref="DT100" si="17">SUM(DS99:DS100)</f>
        <v>0</v>
      </c>
    </row>
    <row r="101" spans="3:126" ht="12.95" customHeight="1">
      <c r="C101" s="581"/>
      <c r="D101" s="582"/>
      <c r="E101" s="587" t="s">
        <v>277</v>
      </c>
      <c r="F101" s="588"/>
      <c r="G101" s="588"/>
      <c r="H101" s="588"/>
      <c r="I101" s="589"/>
      <c r="J101" s="1185">
        <f t="shared" ref="J101" si="18">S101+CL101+CL102</f>
        <v>0</v>
      </c>
      <c r="K101" s="1186"/>
      <c r="L101" s="1186"/>
      <c r="M101" s="1186"/>
      <c r="N101" s="119"/>
      <c r="O101" s="119"/>
      <c r="P101" s="622"/>
      <c r="Q101" s="623"/>
      <c r="R101" s="624"/>
      <c r="S101" s="950"/>
      <c r="T101" s="951"/>
      <c r="U101" s="951"/>
      <c r="V101" s="951"/>
      <c r="W101" s="952"/>
      <c r="X101" s="950"/>
      <c r="Y101" s="951"/>
      <c r="Z101" s="951"/>
      <c r="AA101" s="951"/>
      <c r="AB101" s="952"/>
      <c r="AC101" s="254"/>
      <c r="AD101" s="254"/>
      <c r="AE101" s="254"/>
      <c r="AF101" s="351"/>
      <c r="AG101" s="254"/>
      <c r="AH101" s="254"/>
      <c r="AI101" s="254"/>
      <c r="AJ101" s="352"/>
      <c r="AK101" s="595" t="s">
        <v>139</v>
      </c>
      <c r="AL101" s="596"/>
      <c r="AM101" s="596"/>
      <c r="AN101" s="596"/>
      <c r="AO101" s="466"/>
      <c r="AP101" s="463"/>
      <c r="AQ101" s="463"/>
      <c r="AR101" s="463"/>
      <c r="AS101" s="463"/>
      <c r="AT101" s="463"/>
      <c r="AU101" s="463"/>
      <c r="AV101" s="463"/>
      <c r="AW101" s="463"/>
      <c r="AX101" s="463"/>
      <c r="AY101" s="463"/>
      <c r="AZ101" s="463"/>
      <c r="BA101" s="464"/>
      <c r="BB101" s="480"/>
      <c r="BC101" s="481"/>
      <c r="BD101" s="481"/>
      <c r="BE101" s="481"/>
      <c r="BF101" s="482"/>
      <c r="BG101" s="480"/>
      <c r="BH101" s="503"/>
      <c r="BI101" s="503"/>
      <c r="BJ101" s="504"/>
      <c r="BK101" s="466"/>
      <c r="BL101" s="463"/>
      <c r="BM101" s="463"/>
      <c r="BN101" s="463"/>
      <c r="BO101" s="463"/>
      <c r="BP101" s="463"/>
      <c r="BQ101" s="463"/>
      <c r="BR101" s="463"/>
      <c r="BS101" s="463"/>
      <c r="BT101" s="463"/>
      <c r="BU101" s="463"/>
      <c r="BV101" s="463"/>
      <c r="BW101" s="464"/>
      <c r="BX101" s="500"/>
      <c r="BY101" s="501"/>
      <c r="BZ101" s="501"/>
      <c r="CA101" s="501"/>
      <c r="CB101" s="502"/>
      <c r="CC101" s="726"/>
      <c r="CD101" s="727"/>
      <c r="CE101" s="727"/>
      <c r="CF101" s="728"/>
      <c r="CG101" s="432" t="s">
        <v>140</v>
      </c>
      <c r="CH101" s="433"/>
      <c r="CI101" s="729"/>
      <c r="CJ101" s="730"/>
      <c r="CK101" s="731"/>
      <c r="CL101" s="732"/>
      <c r="CM101" s="733"/>
      <c r="CN101" s="733"/>
      <c r="CO101" s="733"/>
      <c r="CP101" s="733"/>
      <c r="CQ101" s="733"/>
      <c r="CR101" s="733"/>
      <c r="CS101" s="236" t="s">
        <v>141</v>
      </c>
      <c r="CT101" s="236"/>
      <c r="CU101" s="236"/>
      <c r="CV101" s="235"/>
      <c r="CW101" s="362"/>
      <c r="CX101" s="255"/>
      <c r="CY101" s="255"/>
      <c r="CZ101" s="255"/>
      <c r="DA101" s="255"/>
      <c r="DB101" s="260"/>
      <c r="DC101" s="1244">
        <f t="shared" ref="DC101" si="19">DS101+DS102</f>
        <v>0</v>
      </c>
      <c r="DD101" s="1245"/>
      <c r="DE101" s="1245"/>
      <c r="DF101" s="315"/>
      <c r="DG101" s="270"/>
      <c r="DH101" s="1252">
        <f t="shared" ref="DH101" si="20">IFERROR((S101+DC101)*100/J101,0)</f>
        <v>0</v>
      </c>
      <c r="DI101" s="1253"/>
      <c r="DJ101" s="1253"/>
      <c r="DK101" s="1253"/>
      <c r="DL101" s="1253"/>
      <c r="DM101" s="342"/>
      <c r="DN101" s="114"/>
      <c r="DO101" s="114"/>
      <c r="DP101" s="114"/>
      <c r="DQ101" s="114"/>
      <c r="DR101" s="114"/>
      <c r="DS101" s="295">
        <f t="shared" si="2"/>
        <v>0</v>
      </c>
      <c r="DT101" s="392">
        <f t="shared" ref="DT101" si="21">SUM(J101)</f>
        <v>0</v>
      </c>
      <c r="DU101" s="390">
        <f t="shared" si="6"/>
        <v>0</v>
      </c>
    </row>
    <row r="102" spans="3:126" ht="12.95" customHeight="1">
      <c r="C102" s="581"/>
      <c r="D102" s="582"/>
      <c r="E102" s="668" t="s">
        <v>224</v>
      </c>
      <c r="F102" s="669"/>
      <c r="G102" s="669"/>
      <c r="H102" s="669"/>
      <c r="I102" s="670"/>
      <c r="J102" s="1187"/>
      <c r="K102" s="1188"/>
      <c r="L102" s="1188"/>
      <c r="M102" s="1188"/>
      <c r="N102" s="316"/>
      <c r="O102" s="248" t="s">
        <v>141</v>
      </c>
      <c r="P102" s="625"/>
      <c r="Q102" s="626"/>
      <c r="R102" s="627"/>
      <c r="S102" s="420"/>
      <c r="T102" s="421"/>
      <c r="U102" s="421"/>
      <c r="V102" s="329"/>
      <c r="W102" s="248" t="s">
        <v>141</v>
      </c>
      <c r="X102" s="420"/>
      <c r="Y102" s="421"/>
      <c r="Z102" s="421"/>
      <c r="AA102" s="329"/>
      <c r="AB102" s="249" t="s">
        <v>141</v>
      </c>
      <c r="AC102" s="258"/>
      <c r="AD102" s="258"/>
      <c r="AE102" s="258"/>
      <c r="AF102" s="353"/>
      <c r="AG102" s="258"/>
      <c r="AH102" s="258"/>
      <c r="AI102" s="258"/>
      <c r="AJ102" s="354"/>
      <c r="AK102" s="483" t="s">
        <v>142</v>
      </c>
      <c r="AL102" s="484"/>
      <c r="AM102" s="484"/>
      <c r="AN102" s="484"/>
      <c r="AO102" s="465"/>
      <c r="AP102" s="460"/>
      <c r="AQ102" s="460"/>
      <c r="AR102" s="460"/>
      <c r="AS102" s="460"/>
      <c r="AT102" s="460"/>
      <c r="AU102" s="460"/>
      <c r="AV102" s="460"/>
      <c r="AW102" s="460"/>
      <c r="AX102" s="460"/>
      <c r="AY102" s="460"/>
      <c r="AZ102" s="460"/>
      <c r="BA102" s="461"/>
      <c r="BB102" s="485"/>
      <c r="BC102" s="486"/>
      <c r="BD102" s="486"/>
      <c r="BE102" s="486"/>
      <c r="BF102" s="487"/>
      <c r="BG102" s="485"/>
      <c r="BH102" s="494"/>
      <c r="BI102" s="494"/>
      <c r="BJ102" s="495"/>
      <c r="BK102" s="465"/>
      <c r="BL102" s="460"/>
      <c r="BM102" s="460"/>
      <c r="BN102" s="460"/>
      <c r="BO102" s="460"/>
      <c r="BP102" s="460"/>
      <c r="BQ102" s="460"/>
      <c r="BR102" s="460"/>
      <c r="BS102" s="460"/>
      <c r="BT102" s="460"/>
      <c r="BU102" s="460"/>
      <c r="BV102" s="460"/>
      <c r="BW102" s="461"/>
      <c r="BX102" s="497"/>
      <c r="BY102" s="498"/>
      <c r="BZ102" s="498"/>
      <c r="CA102" s="498"/>
      <c r="CB102" s="499"/>
      <c r="CC102" s="880"/>
      <c r="CD102" s="881"/>
      <c r="CE102" s="881"/>
      <c r="CF102" s="882"/>
      <c r="CG102" s="434" t="s">
        <v>140</v>
      </c>
      <c r="CH102" s="435"/>
      <c r="CI102" s="883"/>
      <c r="CJ102" s="884"/>
      <c r="CK102" s="885"/>
      <c r="CL102" s="725"/>
      <c r="CM102" s="667"/>
      <c r="CN102" s="667"/>
      <c r="CO102" s="667"/>
      <c r="CP102" s="667"/>
      <c r="CQ102" s="667"/>
      <c r="CR102" s="667"/>
      <c r="CS102" s="192" t="s">
        <v>141</v>
      </c>
      <c r="CT102" s="192"/>
      <c r="CU102" s="192"/>
      <c r="CV102" s="435"/>
      <c r="CW102" s="365"/>
      <c r="CX102" s="250"/>
      <c r="CY102" s="250"/>
      <c r="CZ102" s="250"/>
      <c r="DA102" s="250"/>
      <c r="DB102" s="261"/>
      <c r="DC102" s="1244"/>
      <c r="DD102" s="1245"/>
      <c r="DE102" s="1245"/>
      <c r="DF102" s="316"/>
      <c r="DG102" s="249" t="s">
        <v>141</v>
      </c>
      <c r="DH102" s="1254"/>
      <c r="DI102" s="1255"/>
      <c r="DJ102" s="1255"/>
      <c r="DK102" s="1255"/>
      <c r="DL102" s="1255"/>
      <c r="DM102" s="341" t="s">
        <v>69</v>
      </c>
      <c r="DN102" s="114"/>
      <c r="DO102" s="114"/>
      <c r="DP102" s="114"/>
      <c r="DQ102" s="114"/>
      <c r="DR102" s="114"/>
      <c r="DS102" s="295">
        <f t="shared" si="2"/>
        <v>0</v>
      </c>
      <c r="DT102" s="390">
        <f t="shared" ref="DT102" si="22">SUM(DS101:DS102)</f>
        <v>0</v>
      </c>
    </row>
    <row r="103" spans="3:126" ht="12.95" customHeight="1">
      <c r="C103" s="581"/>
      <c r="D103" s="582"/>
      <c r="E103" s="509" t="s">
        <v>225</v>
      </c>
      <c r="F103" s="505"/>
      <c r="G103" s="505"/>
      <c r="H103" s="505"/>
      <c r="I103" s="510"/>
      <c r="J103" s="1185">
        <f>S103+AF103+CL103+CL104</f>
        <v>0</v>
      </c>
      <c r="K103" s="1186"/>
      <c r="L103" s="1186"/>
      <c r="M103" s="1186"/>
      <c r="N103" s="119"/>
      <c r="O103" s="119"/>
      <c r="P103" s="622"/>
      <c r="Q103" s="623"/>
      <c r="R103" s="624"/>
      <c r="S103" s="950"/>
      <c r="T103" s="951"/>
      <c r="U103" s="951"/>
      <c r="V103" s="951"/>
      <c r="W103" s="952"/>
      <c r="X103" s="950"/>
      <c r="Y103" s="951"/>
      <c r="Z103" s="951"/>
      <c r="AA103" s="951"/>
      <c r="AB103" s="952"/>
      <c r="AC103" s="695"/>
      <c r="AD103" s="623"/>
      <c r="AE103" s="624"/>
      <c r="AF103" s="1000"/>
      <c r="AG103" s="1001"/>
      <c r="AH103" s="1001"/>
      <c r="AI103" s="1001"/>
      <c r="AJ103" s="1002"/>
      <c r="AK103" s="478" t="s">
        <v>139</v>
      </c>
      <c r="AL103" s="479"/>
      <c r="AM103" s="479"/>
      <c r="AN103" s="479"/>
      <c r="AO103" s="466"/>
      <c r="AP103" s="463"/>
      <c r="AQ103" s="463"/>
      <c r="AR103" s="463"/>
      <c r="AS103" s="463"/>
      <c r="AT103" s="463"/>
      <c r="AU103" s="463"/>
      <c r="AV103" s="463"/>
      <c r="AW103" s="463"/>
      <c r="AX103" s="463"/>
      <c r="AY103" s="463"/>
      <c r="AZ103" s="463"/>
      <c r="BA103" s="464"/>
      <c r="BB103" s="480"/>
      <c r="BC103" s="481"/>
      <c r="BD103" s="481"/>
      <c r="BE103" s="481"/>
      <c r="BF103" s="482"/>
      <c r="BG103" s="480"/>
      <c r="BH103" s="503"/>
      <c r="BI103" s="503"/>
      <c r="BJ103" s="504"/>
      <c r="BK103" s="466"/>
      <c r="BL103" s="463"/>
      <c r="BM103" s="463"/>
      <c r="BN103" s="463"/>
      <c r="BO103" s="463"/>
      <c r="BP103" s="463"/>
      <c r="BQ103" s="463"/>
      <c r="BR103" s="463"/>
      <c r="BS103" s="463"/>
      <c r="BT103" s="463"/>
      <c r="BU103" s="463"/>
      <c r="BV103" s="463"/>
      <c r="BW103" s="464"/>
      <c r="BX103" s="500"/>
      <c r="BY103" s="501"/>
      <c r="BZ103" s="501"/>
      <c r="CA103" s="501"/>
      <c r="CB103" s="502"/>
      <c r="CC103" s="726"/>
      <c r="CD103" s="727"/>
      <c r="CE103" s="727"/>
      <c r="CF103" s="728"/>
      <c r="CG103" s="429" t="s">
        <v>140</v>
      </c>
      <c r="CH103" s="240"/>
      <c r="CI103" s="729"/>
      <c r="CJ103" s="730"/>
      <c r="CK103" s="731"/>
      <c r="CL103" s="732"/>
      <c r="CM103" s="733"/>
      <c r="CN103" s="733"/>
      <c r="CO103" s="733"/>
      <c r="CP103" s="733"/>
      <c r="CQ103" s="733"/>
      <c r="CR103" s="733"/>
      <c r="CS103" s="119" t="s">
        <v>141</v>
      </c>
      <c r="CT103" s="119"/>
      <c r="CU103" s="119"/>
      <c r="CV103" s="119"/>
      <c r="CW103" s="947"/>
      <c r="CX103" s="733"/>
      <c r="CY103" s="733"/>
      <c r="CZ103" s="733"/>
      <c r="DA103" s="119"/>
      <c r="DB103" s="246" t="s">
        <v>141</v>
      </c>
      <c r="DC103" s="1244">
        <f t="shared" ref="DC103" si="23">DS103+DS104</f>
        <v>0</v>
      </c>
      <c r="DD103" s="1245"/>
      <c r="DE103" s="1245"/>
      <c r="DF103" s="119"/>
      <c r="DG103" s="246"/>
      <c r="DH103" s="1252">
        <f t="shared" ref="DH103" si="24">IFERROR((S103+DC103)*100/J103,0)</f>
        <v>0</v>
      </c>
      <c r="DI103" s="1253"/>
      <c r="DJ103" s="1253"/>
      <c r="DK103" s="1253"/>
      <c r="DL103" s="1253"/>
      <c r="DM103" s="340"/>
      <c r="DN103" s="114"/>
      <c r="DO103" s="114"/>
      <c r="DP103" s="114"/>
      <c r="DQ103" s="114"/>
      <c r="DR103" s="114"/>
      <c r="DS103" s="295">
        <f t="shared" si="2"/>
        <v>0</v>
      </c>
      <c r="DT103" s="392">
        <f>SUM(J103)</f>
        <v>0</v>
      </c>
      <c r="DU103" s="390">
        <f t="shared" si="6"/>
        <v>0</v>
      </c>
      <c r="DV103" s="392">
        <f>SUM(AF103)</f>
        <v>0</v>
      </c>
    </row>
    <row r="104" spans="3:126" ht="12.95" customHeight="1">
      <c r="C104" s="581"/>
      <c r="D104" s="582"/>
      <c r="E104" s="511"/>
      <c r="F104" s="506"/>
      <c r="G104" s="506"/>
      <c r="H104" s="506"/>
      <c r="I104" s="512"/>
      <c r="J104" s="1187"/>
      <c r="K104" s="1188"/>
      <c r="L104" s="1188"/>
      <c r="M104" s="1188"/>
      <c r="N104" s="316"/>
      <c r="O104" s="248" t="s">
        <v>141</v>
      </c>
      <c r="P104" s="625"/>
      <c r="Q104" s="626"/>
      <c r="R104" s="627"/>
      <c r="S104" s="420"/>
      <c r="T104" s="421"/>
      <c r="U104" s="421"/>
      <c r="V104" s="329"/>
      <c r="W104" s="248" t="s">
        <v>141</v>
      </c>
      <c r="X104" s="420"/>
      <c r="Y104" s="421"/>
      <c r="Z104" s="421"/>
      <c r="AA104" s="329"/>
      <c r="AB104" s="249" t="s">
        <v>141</v>
      </c>
      <c r="AC104" s="696"/>
      <c r="AD104" s="626"/>
      <c r="AE104" s="627"/>
      <c r="AF104" s="420"/>
      <c r="AG104" s="421"/>
      <c r="AH104" s="421"/>
      <c r="AI104" s="329"/>
      <c r="AJ104" s="422" t="s">
        <v>141</v>
      </c>
      <c r="AK104" s="488" t="s">
        <v>142</v>
      </c>
      <c r="AL104" s="489"/>
      <c r="AM104" s="489"/>
      <c r="AN104" s="489"/>
      <c r="AO104" s="465"/>
      <c r="AP104" s="460"/>
      <c r="AQ104" s="460"/>
      <c r="AR104" s="460"/>
      <c r="AS104" s="460"/>
      <c r="AT104" s="460"/>
      <c r="AU104" s="460"/>
      <c r="AV104" s="460"/>
      <c r="AW104" s="460"/>
      <c r="AX104" s="460"/>
      <c r="AY104" s="460"/>
      <c r="AZ104" s="460"/>
      <c r="BA104" s="461"/>
      <c r="BB104" s="485"/>
      <c r="BC104" s="486"/>
      <c r="BD104" s="486"/>
      <c r="BE104" s="486"/>
      <c r="BF104" s="487"/>
      <c r="BG104" s="485"/>
      <c r="BH104" s="494"/>
      <c r="BI104" s="494"/>
      <c r="BJ104" s="495"/>
      <c r="BK104" s="465"/>
      <c r="BL104" s="460"/>
      <c r="BM104" s="460"/>
      <c r="BN104" s="460"/>
      <c r="BO104" s="460"/>
      <c r="BP104" s="460"/>
      <c r="BQ104" s="460"/>
      <c r="BR104" s="460"/>
      <c r="BS104" s="460"/>
      <c r="BT104" s="460"/>
      <c r="BU104" s="460"/>
      <c r="BV104" s="460"/>
      <c r="BW104" s="461"/>
      <c r="BX104" s="497"/>
      <c r="BY104" s="498"/>
      <c r="BZ104" s="498"/>
      <c r="CA104" s="498"/>
      <c r="CB104" s="499"/>
      <c r="CC104" s="880"/>
      <c r="CD104" s="881"/>
      <c r="CE104" s="881"/>
      <c r="CF104" s="882"/>
      <c r="CG104" s="430" t="s">
        <v>140</v>
      </c>
      <c r="CH104" s="431"/>
      <c r="CI104" s="883"/>
      <c r="CJ104" s="884"/>
      <c r="CK104" s="885"/>
      <c r="CL104" s="725"/>
      <c r="CM104" s="667"/>
      <c r="CN104" s="667"/>
      <c r="CO104" s="667"/>
      <c r="CP104" s="667"/>
      <c r="CQ104" s="667"/>
      <c r="CR104" s="667"/>
      <c r="CS104" s="251" t="s">
        <v>141</v>
      </c>
      <c r="CT104" s="251"/>
      <c r="CU104" s="251"/>
      <c r="CV104" s="251"/>
      <c r="CW104" s="666"/>
      <c r="CX104" s="667"/>
      <c r="CY104" s="667"/>
      <c r="CZ104" s="667"/>
      <c r="DA104" s="251"/>
      <c r="DB104" s="252" t="s">
        <v>141</v>
      </c>
      <c r="DC104" s="1244"/>
      <c r="DD104" s="1245"/>
      <c r="DE104" s="1245"/>
      <c r="DF104" s="316"/>
      <c r="DG104" s="249" t="s">
        <v>141</v>
      </c>
      <c r="DH104" s="1254"/>
      <c r="DI104" s="1255"/>
      <c r="DJ104" s="1255"/>
      <c r="DK104" s="1255"/>
      <c r="DL104" s="1255"/>
      <c r="DM104" s="341" t="s">
        <v>69</v>
      </c>
      <c r="DN104" s="114"/>
      <c r="DO104" s="114"/>
      <c r="DP104" s="114"/>
      <c r="DQ104" s="114"/>
      <c r="DR104" s="114"/>
      <c r="DS104" s="295">
        <f t="shared" si="2"/>
        <v>0</v>
      </c>
      <c r="DT104" s="390">
        <f t="shared" ref="DT104" si="25">SUM(DS103:DS104)</f>
        <v>0</v>
      </c>
    </row>
    <row r="105" spans="3:126" ht="12.95" customHeight="1">
      <c r="C105" s="581"/>
      <c r="D105" s="582"/>
      <c r="E105" s="509" t="s">
        <v>226</v>
      </c>
      <c r="F105" s="505"/>
      <c r="G105" s="505"/>
      <c r="H105" s="505"/>
      <c r="I105" s="510"/>
      <c r="J105" s="1185">
        <f t="shared" ref="J105" si="26">S105+CL105+CL106</f>
        <v>0</v>
      </c>
      <c r="K105" s="1186"/>
      <c r="L105" s="1186"/>
      <c r="M105" s="1186"/>
      <c r="N105" s="315"/>
      <c r="O105" s="315"/>
      <c r="P105" s="359"/>
      <c r="Q105" s="360"/>
      <c r="R105" s="361"/>
      <c r="S105" s="255"/>
      <c r="T105" s="255"/>
      <c r="U105" s="255"/>
      <c r="V105" s="255"/>
      <c r="W105" s="255"/>
      <c r="X105" s="362"/>
      <c r="Y105" s="255"/>
      <c r="Z105" s="255"/>
      <c r="AA105" s="255"/>
      <c r="AB105" s="256"/>
      <c r="AC105" s="255"/>
      <c r="AD105" s="255"/>
      <c r="AE105" s="255"/>
      <c r="AF105" s="262"/>
      <c r="AG105" s="255"/>
      <c r="AH105" s="255"/>
      <c r="AI105" s="255"/>
      <c r="AJ105" s="363"/>
      <c r="AK105" s="595" t="s">
        <v>139</v>
      </c>
      <c r="AL105" s="596"/>
      <c r="AM105" s="596"/>
      <c r="AN105" s="596"/>
      <c r="AO105" s="466"/>
      <c r="AP105" s="463"/>
      <c r="AQ105" s="463"/>
      <c r="AR105" s="463"/>
      <c r="AS105" s="463"/>
      <c r="AT105" s="463"/>
      <c r="AU105" s="463"/>
      <c r="AV105" s="463"/>
      <c r="AW105" s="463"/>
      <c r="AX105" s="463"/>
      <c r="AY105" s="463"/>
      <c r="AZ105" s="463"/>
      <c r="BA105" s="464"/>
      <c r="BB105" s="480"/>
      <c r="BC105" s="481"/>
      <c r="BD105" s="481"/>
      <c r="BE105" s="481"/>
      <c r="BF105" s="482"/>
      <c r="BG105" s="480"/>
      <c r="BH105" s="503"/>
      <c r="BI105" s="503"/>
      <c r="BJ105" s="504"/>
      <c r="BK105" s="466"/>
      <c r="BL105" s="463"/>
      <c r="BM105" s="463"/>
      <c r="BN105" s="463"/>
      <c r="BO105" s="463"/>
      <c r="BP105" s="463"/>
      <c r="BQ105" s="463"/>
      <c r="BR105" s="463"/>
      <c r="BS105" s="463"/>
      <c r="BT105" s="463"/>
      <c r="BU105" s="463"/>
      <c r="BV105" s="463"/>
      <c r="BW105" s="464"/>
      <c r="BX105" s="500"/>
      <c r="BY105" s="501"/>
      <c r="BZ105" s="501"/>
      <c r="CA105" s="501"/>
      <c r="CB105" s="502"/>
      <c r="CC105" s="726"/>
      <c r="CD105" s="727"/>
      <c r="CE105" s="727"/>
      <c r="CF105" s="728"/>
      <c r="CG105" s="432" t="s">
        <v>140</v>
      </c>
      <c r="CH105" s="433"/>
      <c r="CI105" s="729"/>
      <c r="CJ105" s="730"/>
      <c r="CK105" s="731"/>
      <c r="CL105" s="732"/>
      <c r="CM105" s="733"/>
      <c r="CN105" s="733"/>
      <c r="CO105" s="733"/>
      <c r="CP105" s="733"/>
      <c r="CQ105" s="733"/>
      <c r="CR105" s="733"/>
      <c r="CS105" s="328" t="s">
        <v>141</v>
      </c>
      <c r="CT105" s="328"/>
      <c r="CU105" s="328"/>
      <c r="CV105" s="328"/>
      <c r="CW105" s="362"/>
      <c r="CX105" s="255"/>
      <c r="CY105" s="255"/>
      <c r="CZ105" s="255"/>
      <c r="DA105" s="255"/>
      <c r="DB105" s="260"/>
      <c r="DC105" s="1244">
        <f t="shared" ref="DC105" si="27">DS105+DS106</f>
        <v>0</v>
      </c>
      <c r="DD105" s="1245"/>
      <c r="DE105" s="1245"/>
      <c r="DF105" s="315"/>
      <c r="DG105" s="270"/>
      <c r="DH105" s="1252">
        <f t="shared" ref="DH105" si="28">IFERROR((S105+DC105)*100/J105,0)</f>
        <v>0</v>
      </c>
      <c r="DI105" s="1253"/>
      <c r="DJ105" s="1253"/>
      <c r="DK105" s="1253"/>
      <c r="DL105" s="1253"/>
      <c r="DM105" s="342"/>
      <c r="DN105" s="114"/>
      <c r="DO105" s="114"/>
      <c r="DP105" s="114"/>
      <c r="DQ105" s="114"/>
      <c r="DR105" s="114"/>
      <c r="DS105" s="295">
        <f t="shared" si="2"/>
        <v>0</v>
      </c>
      <c r="DT105" s="392">
        <f t="shared" ref="DT105" si="29">SUM(J105)</f>
        <v>0</v>
      </c>
      <c r="DU105" s="390">
        <f t="shared" si="6"/>
        <v>0</v>
      </c>
    </row>
    <row r="106" spans="3:126" ht="12.95" customHeight="1">
      <c r="C106" s="581"/>
      <c r="D106" s="582"/>
      <c r="E106" s="511"/>
      <c r="F106" s="506"/>
      <c r="G106" s="506"/>
      <c r="H106" s="506"/>
      <c r="I106" s="512"/>
      <c r="J106" s="1187"/>
      <c r="K106" s="1188"/>
      <c r="L106" s="1188"/>
      <c r="M106" s="1188"/>
      <c r="N106" s="316"/>
      <c r="O106" s="248" t="s">
        <v>141</v>
      </c>
      <c r="P106" s="356"/>
      <c r="Q106" s="357"/>
      <c r="R106" s="358"/>
      <c r="S106" s="250"/>
      <c r="T106" s="250"/>
      <c r="U106" s="250"/>
      <c r="V106" s="250"/>
      <c r="W106" s="364"/>
      <c r="X106" s="365"/>
      <c r="Y106" s="250"/>
      <c r="Z106" s="250"/>
      <c r="AA106" s="250"/>
      <c r="AB106" s="261"/>
      <c r="AC106" s="250"/>
      <c r="AD106" s="250"/>
      <c r="AE106" s="250"/>
      <c r="AF106" s="349"/>
      <c r="AG106" s="250"/>
      <c r="AH106" s="250"/>
      <c r="AI106" s="250"/>
      <c r="AJ106" s="350"/>
      <c r="AK106" s="483" t="s">
        <v>142</v>
      </c>
      <c r="AL106" s="484"/>
      <c r="AM106" s="484"/>
      <c r="AN106" s="484"/>
      <c r="AO106" s="465"/>
      <c r="AP106" s="460"/>
      <c r="AQ106" s="460"/>
      <c r="AR106" s="460"/>
      <c r="AS106" s="460"/>
      <c r="AT106" s="460"/>
      <c r="AU106" s="460"/>
      <c r="AV106" s="460"/>
      <c r="AW106" s="460"/>
      <c r="AX106" s="460"/>
      <c r="AY106" s="460"/>
      <c r="AZ106" s="460"/>
      <c r="BA106" s="461"/>
      <c r="BB106" s="485"/>
      <c r="BC106" s="486"/>
      <c r="BD106" s="486"/>
      <c r="BE106" s="486"/>
      <c r="BF106" s="487"/>
      <c r="BG106" s="485"/>
      <c r="BH106" s="494"/>
      <c r="BI106" s="494"/>
      <c r="BJ106" s="495"/>
      <c r="BK106" s="465"/>
      <c r="BL106" s="460"/>
      <c r="BM106" s="460"/>
      <c r="BN106" s="460"/>
      <c r="BO106" s="460"/>
      <c r="BP106" s="460"/>
      <c r="BQ106" s="460"/>
      <c r="BR106" s="460"/>
      <c r="BS106" s="460"/>
      <c r="BT106" s="460"/>
      <c r="BU106" s="460"/>
      <c r="BV106" s="460"/>
      <c r="BW106" s="461"/>
      <c r="BX106" s="497"/>
      <c r="BY106" s="498"/>
      <c r="BZ106" s="498"/>
      <c r="CA106" s="498"/>
      <c r="CB106" s="499"/>
      <c r="CC106" s="880"/>
      <c r="CD106" s="881"/>
      <c r="CE106" s="881"/>
      <c r="CF106" s="882"/>
      <c r="CG106" s="434" t="s">
        <v>140</v>
      </c>
      <c r="CH106" s="435"/>
      <c r="CI106" s="883"/>
      <c r="CJ106" s="884"/>
      <c r="CK106" s="885"/>
      <c r="CL106" s="725"/>
      <c r="CM106" s="667"/>
      <c r="CN106" s="667"/>
      <c r="CO106" s="667"/>
      <c r="CP106" s="667"/>
      <c r="CQ106" s="667"/>
      <c r="CR106" s="667"/>
      <c r="CS106" s="192" t="s">
        <v>141</v>
      </c>
      <c r="CT106" s="192"/>
      <c r="CU106" s="192"/>
      <c r="CV106" s="192"/>
      <c r="CW106" s="365"/>
      <c r="CX106" s="250"/>
      <c r="CY106" s="250"/>
      <c r="CZ106" s="250"/>
      <c r="DA106" s="250"/>
      <c r="DB106" s="261"/>
      <c r="DC106" s="1244"/>
      <c r="DD106" s="1245"/>
      <c r="DE106" s="1245"/>
      <c r="DF106" s="316"/>
      <c r="DG106" s="249" t="s">
        <v>141</v>
      </c>
      <c r="DH106" s="1254"/>
      <c r="DI106" s="1255"/>
      <c r="DJ106" s="1255"/>
      <c r="DK106" s="1255"/>
      <c r="DL106" s="1255"/>
      <c r="DM106" s="341" t="s">
        <v>69</v>
      </c>
      <c r="DN106" s="114"/>
      <c r="DO106" s="114"/>
      <c r="DP106" s="114"/>
      <c r="DQ106" s="114"/>
      <c r="DR106" s="114"/>
      <c r="DS106" s="295">
        <f t="shared" si="2"/>
        <v>0</v>
      </c>
      <c r="DT106" s="390">
        <f t="shared" ref="DT106" si="30">SUM(DS105:DS106)</f>
        <v>0</v>
      </c>
    </row>
    <row r="107" spans="3:126" ht="12.95" customHeight="1">
      <c r="C107" s="581"/>
      <c r="D107" s="582"/>
      <c r="E107" s="660" t="s">
        <v>227</v>
      </c>
      <c r="F107" s="661"/>
      <c r="G107" s="661"/>
      <c r="H107" s="661"/>
      <c r="I107" s="662"/>
      <c r="J107" s="1185">
        <f t="shared" ref="J107" si="31">S107+CL107+CL108</f>
        <v>0</v>
      </c>
      <c r="K107" s="1186"/>
      <c r="L107" s="1186"/>
      <c r="M107" s="1186"/>
      <c r="N107" s="119"/>
      <c r="O107" s="119"/>
      <c r="P107" s="302"/>
      <c r="Q107" s="303"/>
      <c r="R107" s="304"/>
      <c r="S107" s="243"/>
      <c r="T107" s="243"/>
      <c r="U107" s="243"/>
      <c r="V107" s="243"/>
      <c r="W107" s="243"/>
      <c r="X107" s="366"/>
      <c r="Y107" s="243"/>
      <c r="Z107" s="243"/>
      <c r="AA107" s="243"/>
      <c r="AB107" s="355"/>
      <c r="AC107" s="243"/>
      <c r="AD107" s="243"/>
      <c r="AE107" s="243"/>
      <c r="AF107" s="244"/>
      <c r="AG107" s="243"/>
      <c r="AH107" s="243"/>
      <c r="AI107" s="243"/>
      <c r="AJ107" s="245"/>
      <c r="AK107" s="478" t="s">
        <v>139</v>
      </c>
      <c r="AL107" s="479"/>
      <c r="AM107" s="479"/>
      <c r="AN107" s="479"/>
      <c r="AO107" s="466"/>
      <c r="AP107" s="463"/>
      <c r="AQ107" s="463"/>
      <c r="AR107" s="463"/>
      <c r="AS107" s="463"/>
      <c r="AT107" s="463"/>
      <c r="AU107" s="463"/>
      <c r="AV107" s="463"/>
      <c r="AW107" s="463"/>
      <c r="AX107" s="463"/>
      <c r="AY107" s="463"/>
      <c r="AZ107" s="463"/>
      <c r="BA107" s="464"/>
      <c r="BB107" s="480"/>
      <c r="BC107" s="481"/>
      <c r="BD107" s="481"/>
      <c r="BE107" s="481"/>
      <c r="BF107" s="482"/>
      <c r="BG107" s="480"/>
      <c r="BH107" s="503"/>
      <c r="BI107" s="503"/>
      <c r="BJ107" s="504"/>
      <c r="BK107" s="466"/>
      <c r="BL107" s="463"/>
      <c r="BM107" s="463"/>
      <c r="BN107" s="463"/>
      <c r="BO107" s="463"/>
      <c r="BP107" s="463"/>
      <c r="BQ107" s="463"/>
      <c r="BR107" s="463"/>
      <c r="BS107" s="463"/>
      <c r="BT107" s="463"/>
      <c r="BU107" s="463"/>
      <c r="BV107" s="463"/>
      <c r="BW107" s="464"/>
      <c r="BX107" s="500"/>
      <c r="BY107" s="501"/>
      <c r="BZ107" s="501"/>
      <c r="CA107" s="501"/>
      <c r="CB107" s="502"/>
      <c r="CC107" s="726"/>
      <c r="CD107" s="727"/>
      <c r="CE107" s="727"/>
      <c r="CF107" s="728"/>
      <c r="CG107" s="429" t="s">
        <v>140</v>
      </c>
      <c r="CH107" s="240"/>
      <c r="CI107" s="729"/>
      <c r="CJ107" s="730"/>
      <c r="CK107" s="731"/>
      <c r="CL107" s="732"/>
      <c r="CM107" s="733"/>
      <c r="CN107" s="733"/>
      <c r="CO107" s="733"/>
      <c r="CP107" s="733"/>
      <c r="CQ107" s="733"/>
      <c r="CR107" s="733"/>
      <c r="CS107" s="328" t="s">
        <v>141</v>
      </c>
      <c r="CT107" s="328"/>
      <c r="CU107" s="119"/>
      <c r="CV107" s="119"/>
      <c r="CW107" s="366"/>
      <c r="CX107" s="243"/>
      <c r="CY107" s="243"/>
      <c r="CZ107" s="243"/>
      <c r="DA107" s="243"/>
      <c r="DB107" s="263"/>
      <c r="DC107" s="1244">
        <f t="shared" ref="DC107" si="32">DS107+DS108</f>
        <v>0</v>
      </c>
      <c r="DD107" s="1245"/>
      <c r="DE107" s="1245"/>
      <c r="DF107" s="119"/>
      <c r="DG107" s="246"/>
      <c r="DH107" s="1252">
        <f t="shared" ref="DH107" si="33">IFERROR((S107+DC107)*100/J107,0)</f>
        <v>0</v>
      </c>
      <c r="DI107" s="1253"/>
      <c r="DJ107" s="1253"/>
      <c r="DK107" s="1253"/>
      <c r="DL107" s="1253"/>
      <c r="DM107" s="340"/>
      <c r="DN107" s="114"/>
      <c r="DO107" s="114"/>
      <c r="DP107" s="114"/>
      <c r="DQ107" s="114"/>
      <c r="DR107" s="114"/>
      <c r="DS107" s="295">
        <f t="shared" si="2"/>
        <v>0</v>
      </c>
      <c r="DT107" s="392">
        <f t="shared" ref="DT107" si="34">SUM(J107)</f>
        <v>0</v>
      </c>
      <c r="DU107" s="390">
        <f t="shared" si="6"/>
        <v>0</v>
      </c>
    </row>
    <row r="108" spans="3:126" ht="12.95" customHeight="1">
      <c r="C108" s="581"/>
      <c r="D108" s="582"/>
      <c r="E108" s="663"/>
      <c r="F108" s="664"/>
      <c r="G108" s="664"/>
      <c r="H108" s="664"/>
      <c r="I108" s="665"/>
      <c r="J108" s="1187"/>
      <c r="K108" s="1188"/>
      <c r="L108" s="1188"/>
      <c r="M108" s="1188"/>
      <c r="N108" s="316"/>
      <c r="O108" s="248" t="s">
        <v>141</v>
      </c>
      <c r="P108" s="356"/>
      <c r="Q108" s="357"/>
      <c r="R108" s="358"/>
      <c r="S108" s="250"/>
      <c r="T108" s="250"/>
      <c r="U108" s="250"/>
      <c r="V108" s="250"/>
      <c r="W108" s="250"/>
      <c r="X108" s="365"/>
      <c r="Y108" s="250"/>
      <c r="Z108" s="250"/>
      <c r="AA108" s="250"/>
      <c r="AB108" s="348"/>
      <c r="AC108" s="250"/>
      <c r="AD108" s="250"/>
      <c r="AE108" s="250"/>
      <c r="AF108" s="349"/>
      <c r="AG108" s="250"/>
      <c r="AH108" s="250"/>
      <c r="AI108" s="250"/>
      <c r="AJ108" s="367"/>
      <c r="AK108" s="483" t="s">
        <v>142</v>
      </c>
      <c r="AL108" s="484"/>
      <c r="AM108" s="484"/>
      <c r="AN108" s="484"/>
      <c r="AO108" s="465"/>
      <c r="AP108" s="460"/>
      <c r="AQ108" s="460"/>
      <c r="AR108" s="460"/>
      <c r="AS108" s="460"/>
      <c r="AT108" s="460"/>
      <c r="AU108" s="460"/>
      <c r="AV108" s="460"/>
      <c r="AW108" s="460"/>
      <c r="AX108" s="460"/>
      <c r="AY108" s="460"/>
      <c r="AZ108" s="460"/>
      <c r="BA108" s="461"/>
      <c r="BB108" s="485"/>
      <c r="BC108" s="486"/>
      <c r="BD108" s="486"/>
      <c r="BE108" s="486"/>
      <c r="BF108" s="487"/>
      <c r="BG108" s="485"/>
      <c r="BH108" s="494"/>
      <c r="BI108" s="494"/>
      <c r="BJ108" s="495"/>
      <c r="BK108" s="465"/>
      <c r="BL108" s="460"/>
      <c r="BM108" s="460"/>
      <c r="BN108" s="460"/>
      <c r="BO108" s="460"/>
      <c r="BP108" s="460"/>
      <c r="BQ108" s="460"/>
      <c r="BR108" s="460"/>
      <c r="BS108" s="460"/>
      <c r="BT108" s="460"/>
      <c r="BU108" s="460"/>
      <c r="BV108" s="460"/>
      <c r="BW108" s="461"/>
      <c r="BX108" s="497"/>
      <c r="BY108" s="498"/>
      <c r="BZ108" s="498"/>
      <c r="CA108" s="498"/>
      <c r="CB108" s="499"/>
      <c r="CC108" s="880"/>
      <c r="CD108" s="881"/>
      <c r="CE108" s="881"/>
      <c r="CF108" s="882"/>
      <c r="CG108" s="434" t="s">
        <v>140</v>
      </c>
      <c r="CH108" s="435"/>
      <c r="CI108" s="883"/>
      <c r="CJ108" s="884"/>
      <c r="CK108" s="885"/>
      <c r="CL108" s="725"/>
      <c r="CM108" s="667"/>
      <c r="CN108" s="667"/>
      <c r="CO108" s="667"/>
      <c r="CP108" s="667"/>
      <c r="CQ108" s="667"/>
      <c r="CR108" s="667"/>
      <c r="CS108" s="192" t="s">
        <v>141</v>
      </c>
      <c r="CT108" s="192"/>
      <c r="CU108" s="192"/>
      <c r="CV108" s="192"/>
      <c r="CW108" s="365"/>
      <c r="CX108" s="250"/>
      <c r="CY108" s="250"/>
      <c r="CZ108" s="250"/>
      <c r="DA108" s="250"/>
      <c r="DB108" s="261"/>
      <c r="DC108" s="1244"/>
      <c r="DD108" s="1245"/>
      <c r="DE108" s="1245"/>
      <c r="DF108" s="316"/>
      <c r="DG108" s="249" t="s">
        <v>141</v>
      </c>
      <c r="DH108" s="1254"/>
      <c r="DI108" s="1255"/>
      <c r="DJ108" s="1255"/>
      <c r="DK108" s="1255"/>
      <c r="DL108" s="1255"/>
      <c r="DM108" s="341" t="s">
        <v>69</v>
      </c>
      <c r="DN108" s="114"/>
      <c r="DO108" s="114"/>
      <c r="DP108" s="114"/>
      <c r="DQ108" s="114"/>
      <c r="DR108" s="114"/>
      <c r="DS108" s="295">
        <f t="shared" si="2"/>
        <v>0</v>
      </c>
      <c r="DT108" s="390">
        <f t="shared" ref="DT108" si="35">SUM(DS107:DS108)</f>
        <v>0</v>
      </c>
    </row>
    <row r="109" spans="3:126" ht="12.95" customHeight="1">
      <c r="C109" s="581"/>
      <c r="D109" s="582"/>
      <c r="E109" s="640" t="s">
        <v>228</v>
      </c>
      <c r="F109" s="641"/>
      <c r="G109" s="641"/>
      <c r="H109" s="641"/>
      <c r="I109" s="642"/>
      <c r="J109" s="1185">
        <f t="shared" ref="J109" si="36">S109+CL109+CL110</f>
        <v>0</v>
      </c>
      <c r="K109" s="1186"/>
      <c r="L109" s="1186"/>
      <c r="M109" s="1186"/>
      <c r="N109" s="119"/>
      <c r="O109" s="119"/>
      <c r="P109" s="302"/>
      <c r="Q109" s="303"/>
      <c r="R109" s="304"/>
      <c r="S109" s="243"/>
      <c r="T109" s="243"/>
      <c r="U109" s="243"/>
      <c r="V109" s="243"/>
      <c r="W109" s="243"/>
      <c r="X109" s="366"/>
      <c r="Y109" s="243"/>
      <c r="Z109" s="243"/>
      <c r="AA109" s="243"/>
      <c r="AB109" s="355"/>
      <c r="AC109" s="243"/>
      <c r="AD109" s="243"/>
      <c r="AE109" s="243"/>
      <c r="AF109" s="244"/>
      <c r="AG109" s="243"/>
      <c r="AH109" s="243"/>
      <c r="AI109" s="243"/>
      <c r="AJ109" s="245"/>
      <c r="AK109" s="595" t="s">
        <v>139</v>
      </c>
      <c r="AL109" s="596"/>
      <c r="AM109" s="596"/>
      <c r="AN109" s="596"/>
      <c r="AO109" s="466"/>
      <c r="AP109" s="463"/>
      <c r="AQ109" s="463"/>
      <c r="AR109" s="463"/>
      <c r="AS109" s="463"/>
      <c r="AT109" s="463"/>
      <c r="AU109" s="463"/>
      <c r="AV109" s="463"/>
      <c r="AW109" s="463"/>
      <c r="AX109" s="463"/>
      <c r="AY109" s="463"/>
      <c r="AZ109" s="463"/>
      <c r="BA109" s="464"/>
      <c r="BB109" s="480"/>
      <c r="BC109" s="481"/>
      <c r="BD109" s="481"/>
      <c r="BE109" s="481"/>
      <c r="BF109" s="482"/>
      <c r="BG109" s="480"/>
      <c r="BH109" s="503"/>
      <c r="BI109" s="503"/>
      <c r="BJ109" s="504"/>
      <c r="BK109" s="466"/>
      <c r="BL109" s="463"/>
      <c r="BM109" s="463"/>
      <c r="BN109" s="463"/>
      <c r="BO109" s="463"/>
      <c r="BP109" s="463"/>
      <c r="BQ109" s="463"/>
      <c r="BR109" s="463"/>
      <c r="BS109" s="463"/>
      <c r="BT109" s="463"/>
      <c r="BU109" s="463"/>
      <c r="BV109" s="463"/>
      <c r="BW109" s="464"/>
      <c r="BX109" s="500"/>
      <c r="BY109" s="501"/>
      <c r="BZ109" s="501"/>
      <c r="CA109" s="501"/>
      <c r="CB109" s="502"/>
      <c r="CC109" s="726"/>
      <c r="CD109" s="727"/>
      <c r="CE109" s="727"/>
      <c r="CF109" s="728"/>
      <c r="CG109" s="432" t="s">
        <v>140</v>
      </c>
      <c r="CH109" s="433"/>
      <c r="CI109" s="729"/>
      <c r="CJ109" s="730"/>
      <c r="CK109" s="731"/>
      <c r="CL109" s="732"/>
      <c r="CM109" s="733"/>
      <c r="CN109" s="733"/>
      <c r="CO109" s="733"/>
      <c r="CP109" s="733"/>
      <c r="CQ109" s="733"/>
      <c r="CR109" s="733"/>
      <c r="CS109" s="328" t="s">
        <v>141</v>
      </c>
      <c r="CT109" s="328"/>
      <c r="CU109" s="328"/>
      <c r="CV109" s="328"/>
      <c r="CW109" s="362"/>
      <c r="CX109" s="255"/>
      <c r="CY109" s="255"/>
      <c r="CZ109" s="255"/>
      <c r="DA109" s="255"/>
      <c r="DB109" s="260"/>
      <c r="DC109" s="1244">
        <f t="shared" ref="DC109" si="37">DS109+DS110</f>
        <v>0</v>
      </c>
      <c r="DD109" s="1245"/>
      <c r="DE109" s="1245"/>
      <c r="DF109" s="315"/>
      <c r="DG109" s="270"/>
      <c r="DH109" s="1252">
        <f t="shared" ref="DH109" si="38">IFERROR((S109+DC109)*100/J109,0)</f>
        <v>0</v>
      </c>
      <c r="DI109" s="1253"/>
      <c r="DJ109" s="1253"/>
      <c r="DK109" s="1253"/>
      <c r="DL109" s="1253"/>
      <c r="DM109" s="342"/>
      <c r="DN109" s="114"/>
      <c r="DO109" s="114"/>
      <c r="DP109" s="114"/>
      <c r="DQ109" s="114"/>
      <c r="DR109" s="114"/>
      <c r="DS109" s="295">
        <f t="shared" si="2"/>
        <v>0</v>
      </c>
      <c r="DT109" s="392">
        <f t="shared" ref="DT109" si="39">SUM(J109)</f>
        <v>0</v>
      </c>
      <c r="DU109" s="390">
        <f t="shared" si="6"/>
        <v>0</v>
      </c>
    </row>
    <row r="110" spans="3:126" ht="12.95" customHeight="1">
      <c r="C110" s="581"/>
      <c r="D110" s="582"/>
      <c r="E110" s="657"/>
      <c r="F110" s="658"/>
      <c r="G110" s="658"/>
      <c r="H110" s="658"/>
      <c r="I110" s="659"/>
      <c r="J110" s="1187"/>
      <c r="K110" s="1188"/>
      <c r="L110" s="1188"/>
      <c r="M110" s="1188"/>
      <c r="N110" s="316"/>
      <c r="O110" s="248" t="s">
        <v>141</v>
      </c>
      <c r="P110" s="356"/>
      <c r="Q110" s="357"/>
      <c r="R110" s="358"/>
      <c r="S110" s="250"/>
      <c r="T110" s="250"/>
      <c r="U110" s="250"/>
      <c r="V110" s="250"/>
      <c r="W110" s="364"/>
      <c r="X110" s="365"/>
      <c r="Y110" s="250"/>
      <c r="Z110" s="250"/>
      <c r="AA110" s="250"/>
      <c r="AB110" s="261"/>
      <c r="AC110" s="250"/>
      <c r="AD110" s="250"/>
      <c r="AE110" s="250"/>
      <c r="AF110" s="349"/>
      <c r="AG110" s="250"/>
      <c r="AH110" s="250"/>
      <c r="AI110" s="250"/>
      <c r="AJ110" s="350"/>
      <c r="AK110" s="483" t="s">
        <v>142</v>
      </c>
      <c r="AL110" s="484"/>
      <c r="AM110" s="484"/>
      <c r="AN110" s="484"/>
      <c r="AO110" s="465"/>
      <c r="AP110" s="460"/>
      <c r="AQ110" s="460"/>
      <c r="AR110" s="460"/>
      <c r="AS110" s="460"/>
      <c r="AT110" s="460"/>
      <c r="AU110" s="460"/>
      <c r="AV110" s="460"/>
      <c r="AW110" s="460"/>
      <c r="AX110" s="460"/>
      <c r="AY110" s="460"/>
      <c r="AZ110" s="460"/>
      <c r="BA110" s="461"/>
      <c r="BB110" s="485"/>
      <c r="BC110" s="486"/>
      <c r="BD110" s="486"/>
      <c r="BE110" s="486"/>
      <c r="BF110" s="487"/>
      <c r="BG110" s="485"/>
      <c r="BH110" s="494"/>
      <c r="BI110" s="494"/>
      <c r="BJ110" s="495"/>
      <c r="BK110" s="465"/>
      <c r="BL110" s="460"/>
      <c r="BM110" s="460"/>
      <c r="BN110" s="460"/>
      <c r="BO110" s="460"/>
      <c r="BP110" s="460"/>
      <c r="BQ110" s="460"/>
      <c r="BR110" s="460"/>
      <c r="BS110" s="460"/>
      <c r="BT110" s="460"/>
      <c r="BU110" s="460"/>
      <c r="BV110" s="460"/>
      <c r="BW110" s="461"/>
      <c r="BX110" s="497"/>
      <c r="BY110" s="498"/>
      <c r="BZ110" s="498"/>
      <c r="CA110" s="498"/>
      <c r="CB110" s="499"/>
      <c r="CC110" s="880"/>
      <c r="CD110" s="881"/>
      <c r="CE110" s="881"/>
      <c r="CF110" s="882"/>
      <c r="CG110" s="434" t="s">
        <v>140</v>
      </c>
      <c r="CH110" s="435"/>
      <c r="CI110" s="883"/>
      <c r="CJ110" s="884"/>
      <c r="CK110" s="885"/>
      <c r="CL110" s="725"/>
      <c r="CM110" s="667"/>
      <c r="CN110" s="667"/>
      <c r="CO110" s="667"/>
      <c r="CP110" s="667"/>
      <c r="CQ110" s="667"/>
      <c r="CR110" s="667"/>
      <c r="CS110" s="192" t="s">
        <v>141</v>
      </c>
      <c r="CT110" s="192"/>
      <c r="CU110" s="192"/>
      <c r="CV110" s="192"/>
      <c r="CW110" s="365"/>
      <c r="CX110" s="250"/>
      <c r="CY110" s="250"/>
      <c r="CZ110" s="250"/>
      <c r="DA110" s="250"/>
      <c r="DB110" s="261"/>
      <c r="DC110" s="1244"/>
      <c r="DD110" s="1245"/>
      <c r="DE110" s="1245"/>
      <c r="DF110" s="316"/>
      <c r="DG110" s="249" t="s">
        <v>141</v>
      </c>
      <c r="DH110" s="1254"/>
      <c r="DI110" s="1255"/>
      <c r="DJ110" s="1255"/>
      <c r="DK110" s="1255"/>
      <c r="DL110" s="1255"/>
      <c r="DM110" s="341" t="s">
        <v>69</v>
      </c>
      <c r="DN110" s="114"/>
      <c r="DO110" s="114"/>
      <c r="DP110" s="114"/>
      <c r="DQ110" s="114"/>
      <c r="DR110" s="114"/>
      <c r="DS110" s="295">
        <f t="shared" si="2"/>
        <v>0</v>
      </c>
      <c r="DT110" s="390">
        <f t="shared" ref="DT110" si="40">SUM(DS109:DS110)</f>
        <v>0</v>
      </c>
    </row>
    <row r="111" spans="3:126" ht="12.95" customHeight="1">
      <c r="C111" s="581"/>
      <c r="D111" s="582"/>
      <c r="E111" s="509" t="s">
        <v>229</v>
      </c>
      <c r="F111" s="505"/>
      <c r="G111" s="505"/>
      <c r="H111" s="505"/>
      <c r="I111" s="510"/>
      <c r="J111" s="1185">
        <f t="shared" ref="J111" si="41">S111+CL111+CL112</f>
        <v>0</v>
      </c>
      <c r="K111" s="1186"/>
      <c r="L111" s="1186"/>
      <c r="M111" s="1186"/>
      <c r="N111" s="119"/>
      <c r="O111" s="119"/>
      <c r="P111" s="302"/>
      <c r="Q111" s="303"/>
      <c r="R111" s="304"/>
      <c r="S111" s="243"/>
      <c r="T111" s="243"/>
      <c r="U111" s="243"/>
      <c r="V111" s="243"/>
      <c r="W111" s="243"/>
      <c r="X111" s="366"/>
      <c r="Y111" s="243"/>
      <c r="Z111" s="243"/>
      <c r="AA111" s="243"/>
      <c r="AB111" s="355"/>
      <c r="AC111" s="243"/>
      <c r="AD111" s="243"/>
      <c r="AE111" s="243"/>
      <c r="AF111" s="244"/>
      <c r="AG111" s="243"/>
      <c r="AH111" s="243"/>
      <c r="AI111" s="243"/>
      <c r="AJ111" s="245"/>
      <c r="AK111" s="595" t="s">
        <v>139</v>
      </c>
      <c r="AL111" s="596"/>
      <c r="AM111" s="596"/>
      <c r="AN111" s="596"/>
      <c r="AO111" s="466"/>
      <c r="AP111" s="463"/>
      <c r="AQ111" s="463"/>
      <c r="AR111" s="463"/>
      <c r="AS111" s="463"/>
      <c r="AT111" s="463"/>
      <c r="AU111" s="463"/>
      <c r="AV111" s="463"/>
      <c r="AW111" s="463"/>
      <c r="AX111" s="463"/>
      <c r="AY111" s="463"/>
      <c r="AZ111" s="463"/>
      <c r="BA111" s="464"/>
      <c r="BB111" s="480"/>
      <c r="BC111" s="481"/>
      <c r="BD111" s="481"/>
      <c r="BE111" s="481"/>
      <c r="BF111" s="482"/>
      <c r="BG111" s="480"/>
      <c r="BH111" s="503"/>
      <c r="BI111" s="503"/>
      <c r="BJ111" s="504"/>
      <c r="BK111" s="466"/>
      <c r="BL111" s="463"/>
      <c r="BM111" s="463"/>
      <c r="BN111" s="463"/>
      <c r="BO111" s="463"/>
      <c r="BP111" s="463"/>
      <c r="BQ111" s="463"/>
      <c r="BR111" s="463"/>
      <c r="BS111" s="463"/>
      <c r="BT111" s="463"/>
      <c r="BU111" s="463"/>
      <c r="BV111" s="463"/>
      <c r="BW111" s="464"/>
      <c r="BX111" s="500"/>
      <c r="BY111" s="501"/>
      <c r="BZ111" s="501"/>
      <c r="CA111" s="501"/>
      <c r="CB111" s="502"/>
      <c r="CC111" s="726"/>
      <c r="CD111" s="727"/>
      <c r="CE111" s="727"/>
      <c r="CF111" s="728"/>
      <c r="CG111" s="432" t="s">
        <v>140</v>
      </c>
      <c r="CH111" s="433"/>
      <c r="CI111" s="729"/>
      <c r="CJ111" s="730"/>
      <c r="CK111" s="731"/>
      <c r="CL111" s="732"/>
      <c r="CM111" s="733"/>
      <c r="CN111" s="733"/>
      <c r="CO111" s="733"/>
      <c r="CP111" s="733"/>
      <c r="CQ111" s="733"/>
      <c r="CR111" s="733"/>
      <c r="CS111" s="328" t="s">
        <v>141</v>
      </c>
      <c r="CT111" s="328"/>
      <c r="CU111" s="328"/>
      <c r="CV111" s="328"/>
      <c r="CW111" s="362"/>
      <c r="CX111" s="255"/>
      <c r="CY111" s="255"/>
      <c r="CZ111" s="255"/>
      <c r="DA111" s="255"/>
      <c r="DB111" s="260"/>
      <c r="DC111" s="1244">
        <f t="shared" ref="DC111" si="42">DS111+DS112</f>
        <v>0</v>
      </c>
      <c r="DD111" s="1245"/>
      <c r="DE111" s="1245"/>
      <c r="DF111" s="315"/>
      <c r="DG111" s="270"/>
      <c r="DH111" s="1252">
        <f t="shared" ref="DH111" si="43">IFERROR((S111+DC111)*100/J111,0)</f>
        <v>0</v>
      </c>
      <c r="DI111" s="1253"/>
      <c r="DJ111" s="1253"/>
      <c r="DK111" s="1253"/>
      <c r="DL111" s="1253"/>
      <c r="DM111" s="342"/>
      <c r="DN111" s="114"/>
      <c r="DO111" s="114"/>
      <c r="DP111" s="114"/>
      <c r="DQ111" s="114"/>
      <c r="DR111" s="114"/>
      <c r="DS111" s="295">
        <f t="shared" si="2"/>
        <v>0</v>
      </c>
      <c r="DT111" s="392">
        <f t="shared" ref="DT111" si="44">SUM(J111)</f>
        <v>0</v>
      </c>
      <c r="DU111" s="390">
        <f t="shared" si="6"/>
        <v>0</v>
      </c>
    </row>
    <row r="112" spans="3:126" ht="12.95" customHeight="1">
      <c r="C112" s="581"/>
      <c r="D112" s="582"/>
      <c r="E112" s="511"/>
      <c r="F112" s="506"/>
      <c r="G112" s="506"/>
      <c r="H112" s="506"/>
      <c r="I112" s="512"/>
      <c r="J112" s="1187"/>
      <c r="K112" s="1188"/>
      <c r="L112" s="1188"/>
      <c r="M112" s="1188"/>
      <c r="N112" s="316"/>
      <c r="O112" s="248" t="s">
        <v>141</v>
      </c>
      <c r="P112" s="356"/>
      <c r="Q112" s="357"/>
      <c r="R112" s="358"/>
      <c r="S112" s="250"/>
      <c r="T112" s="250"/>
      <c r="U112" s="250"/>
      <c r="V112" s="250"/>
      <c r="W112" s="250"/>
      <c r="X112" s="365"/>
      <c r="Y112" s="250"/>
      <c r="Z112" s="250"/>
      <c r="AA112" s="250"/>
      <c r="AB112" s="348"/>
      <c r="AC112" s="250"/>
      <c r="AD112" s="250"/>
      <c r="AE112" s="250"/>
      <c r="AF112" s="349"/>
      <c r="AG112" s="250"/>
      <c r="AH112" s="250"/>
      <c r="AI112" s="250"/>
      <c r="AJ112" s="367"/>
      <c r="AK112" s="483" t="s">
        <v>142</v>
      </c>
      <c r="AL112" s="484"/>
      <c r="AM112" s="484"/>
      <c r="AN112" s="484"/>
      <c r="AO112" s="465"/>
      <c r="AP112" s="460"/>
      <c r="AQ112" s="460"/>
      <c r="AR112" s="460"/>
      <c r="AS112" s="460"/>
      <c r="AT112" s="460"/>
      <c r="AU112" s="460"/>
      <c r="AV112" s="460"/>
      <c r="AW112" s="460"/>
      <c r="AX112" s="460"/>
      <c r="AY112" s="460"/>
      <c r="AZ112" s="460"/>
      <c r="BA112" s="461"/>
      <c r="BB112" s="485"/>
      <c r="BC112" s="486"/>
      <c r="BD112" s="486"/>
      <c r="BE112" s="486"/>
      <c r="BF112" s="487"/>
      <c r="BG112" s="485"/>
      <c r="BH112" s="494"/>
      <c r="BI112" s="494"/>
      <c r="BJ112" s="495"/>
      <c r="BK112" s="465"/>
      <c r="BL112" s="460"/>
      <c r="BM112" s="460"/>
      <c r="BN112" s="460"/>
      <c r="BO112" s="460"/>
      <c r="BP112" s="460"/>
      <c r="BQ112" s="460"/>
      <c r="BR112" s="460"/>
      <c r="BS112" s="460"/>
      <c r="BT112" s="460"/>
      <c r="BU112" s="460"/>
      <c r="BV112" s="460"/>
      <c r="BW112" s="461"/>
      <c r="BX112" s="497"/>
      <c r="BY112" s="498"/>
      <c r="BZ112" s="498"/>
      <c r="CA112" s="498"/>
      <c r="CB112" s="499"/>
      <c r="CC112" s="880"/>
      <c r="CD112" s="881"/>
      <c r="CE112" s="881"/>
      <c r="CF112" s="882"/>
      <c r="CG112" s="434" t="s">
        <v>140</v>
      </c>
      <c r="CH112" s="435"/>
      <c r="CI112" s="883"/>
      <c r="CJ112" s="884"/>
      <c r="CK112" s="885"/>
      <c r="CL112" s="725"/>
      <c r="CM112" s="667"/>
      <c r="CN112" s="667"/>
      <c r="CO112" s="667"/>
      <c r="CP112" s="667"/>
      <c r="CQ112" s="667"/>
      <c r="CR112" s="667"/>
      <c r="CS112" s="192" t="s">
        <v>141</v>
      </c>
      <c r="CT112" s="192"/>
      <c r="CU112" s="192"/>
      <c r="CV112" s="192"/>
      <c r="CW112" s="365"/>
      <c r="CX112" s="250"/>
      <c r="CY112" s="250"/>
      <c r="CZ112" s="250"/>
      <c r="DA112" s="250"/>
      <c r="DB112" s="261"/>
      <c r="DC112" s="1244"/>
      <c r="DD112" s="1245"/>
      <c r="DE112" s="1245"/>
      <c r="DF112" s="316"/>
      <c r="DG112" s="249" t="s">
        <v>141</v>
      </c>
      <c r="DH112" s="1254"/>
      <c r="DI112" s="1255"/>
      <c r="DJ112" s="1255"/>
      <c r="DK112" s="1255"/>
      <c r="DL112" s="1255"/>
      <c r="DM112" s="341" t="s">
        <v>69</v>
      </c>
      <c r="DN112" s="114"/>
      <c r="DO112" s="114"/>
      <c r="DP112" s="114"/>
      <c r="DQ112" s="114"/>
      <c r="DR112" s="114"/>
      <c r="DS112" s="295">
        <f t="shared" si="2"/>
        <v>0</v>
      </c>
      <c r="DT112" s="390">
        <f t="shared" ref="DT112" si="45">SUM(DS111:DS112)</f>
        <v>0</v>
      </c>
    </row>
    <row r="113" spans="3:125" ht="12.95" customHeight="1">
      <c r="C113" s="581"/>
      <c r="D113" s="582"/>
      <c r="E113" s="509" t="s">
        <v>230</v>
      </c>
      <c r="F113" s="505"/>
      <c r="G113" s="505"/>
      <c r="H113" s="505"/>
      <c r="I113" s="510"/>
      <c r="J113" s="1185">
        <f t="shared" ref="J113" si="46">S113+CL113+CL114</f>
        <v>0</v>
      </c>
      <c r="K113" s="1186"/>
      <c r="L113" s="1186"/>
      <c r="M113" s="1186"/>
      <c r="N113" s="315"/>
      <c r="O113" s="315"/>
      <c r="P113" s="359"/>
      <c r="Q113" s="360"/>
      <c r="R113" s="361"/>
      <c r="S113" s="255"/>
      <c r="T113" s="255"/>
      <c r="U113" s="255"/>
      <c r="V113" s="255"/>
      <c r="W113" s="255"/>
      <c r="X113" s="362"/>
      <c r="Y113" s="255"/>
      <c r="Z113" s="255"/>
      <c r="AA113" s="255"/>
      <c r="AB113" s="256"/>
      <c r="AC113" s="254"/>
      <c r="AD113" s="254"/>
      <c r="AE113" s="254"/>
      <c r="AF113" s="351"/>
      <c r="AG113" s="254"/>
      <c r="AH113" s="254"/>
      <c r="AI113" s="254"/>
      <c r="AJ113" s="352"/>
      <c r="AK113" s="595" t="s">
        <v>139</v>
      </c>
      <c r="AL113" s="596"/>
      <c r="AM113" s="596"/>
      <c r="AN113" s="596"/>
      <c r="AO113" s="466"/>
      <c r="AP113" s="463"/>
      <c r="AQ113" s="463"/>
      <c r="AR113" s="463"/>
      <c r="AS113" s="463"/>
      <c r="AT113" s="463"/>
      <c r="AU113" s="463"/>
      <c r="AV113" s="463"/>
      <c r="AW113" s="463"/>
      <c r="AX113" s="463"/>
      <c r="AY113" s="463"/>
      <c r="AZ113" s="463"/>
      <c r="BA113" s="464"/>
      <c r="BB113" s="480"/>
      <c r="BC113" s="481"/>
      <c r="BD113" s="481"/>
      <c r="BE113" s="481"/>
      <c r="BF113" s="482"/>
      <c r="BG113" s="480"/>
      <c r="BH113" s="503"/>
      <c r="BI113" s="503"/>
      <c r="BJ113" s="504"/>
      <c r="BK113" s="466"/>
      <c r="BL113" s="463"/>
      <c r="BM113" s="463"/>
      <c r="BN113" s="463"/>
      <c r="BO113" s="463"/>
      <c r="BP113" s="463"/>
      <c r="BQ113" s="463"/>
      <c r="BR113" s="463"/>
      <c r="BS113" s="463"/>
      <c r="BT113" s="463"/>
      <c r="BU113" s="463"/>
      <c r="BV113" s="463"/>
      <c r="BW113" s="464"/>
      <c r="BX113" s="500"/>
      <c r="BY113" s="501"/>
      <c r="BZ113" s="501"/>
      <c r="CA113" s="501"/>
      <c r="CB113" s="502"/>
      <c r="CC113" s="726"/>
      <c r="CD113" s="727"/>
      <c r="CE113" s="727"/>
      <c r="CF113" s="728"/>
      <c r="CG113" s="432" t="s">
        <v>140</v>
      </c>
      <c r="CH113" s="433"/>
      <c r="CI113" s="729"/>
      <c r="CJ113" s="730"/>
      <c r="CK113" s="731"/>
      <c r="CL113" s="732"/>
      <c r="CM113" s="733"/>
      <c r="CN113" s="733"/>
      <c r="CO113" s="733"/>
      <c r="CP113" s="733"/>
      <c r="CQ113" s="733"/>
      <c r="CR113" s="733"/>
      <c r="CS113" s="236" t="s">
        <v>141</v>
      </c>
      <c r="CT113" s="236"/>
      <c r="CU113" s="236"/>
      <c r="CV113" s="235"/>
      <c r="CW113" s="362"/>
      <c r="CX113" s="255"/>
      <c r="CY113" s="255"/>
      <c r="CZ113" s="255"/>
      <c r="DA113" s="255"/>
      <c r="DB113" s="260"/>
      <c r="DC113" s="1244">
        <f t="shared" ref="DC113" si="47">DS113+DS114</f>
        <v>0</v>
      </c>
      <c r="DD113" s="1245"/>
      <c r="DE113" s="1245"/>
      <c r="DF113" s="315"/>
      <c r="DG113" s="270"/>
      <c r="DH113" s="1252">
        <f t="shared" ref="DH113" si="48">IFERROR((S113+DC113)*100/J113,0)</f>
        <v>0</v>
      </c>
      <c r="DI113" s="1253"/>
      <c r="DJ113" s="1253"/>
      <c r="DK113" s="1253"/>
      <c r="DL113" s="1253"/>
      <c r="DM113" s="342"/>
      <c r="DN113" s="114"/>
      <c r="DO113" s="114"/>
      <c r="DP113" s="114"/>
      <c r="DQ113" s="114"/>
      <c r="DR113" s="114"/>
      <c r="DS113" s="295">
        <f t="shared" si="2"/>
        <v>0</v>
      </c>
      <c r="DT113" s="392">
        <f t="shared" ref="DT113" si="49">SUM(J113)</f>
        <v>0</v>
      </c>
      <c r="DU113" s="390">
        <f t="shared" si="6"/>
        <v>0</v>
      </c>
    </row>
    <row r="114" spans="3:125" ht="12.95" customHeight="1">
      <c r="C114" s="581"/>
      <c r="D114" s="582"/>
      <c r="E114" s="511"/>
      <c r="F114" s="506"/>
      <c r="G114" s="506"/>
      <c r="H114" s="506"/>
      <c r="I114" s="512"/>
      <c r="J114" s="1187"/>
      <c r="K114" s="1188"/>
      <c r="L114" s="1188"/>
      <c r="M114" s="1188"/>
      <c r="N114" s="316"/>
      <c r="O114" s="248" t="s">
        <v>141</v>
      </c>
      <c r="P114" s="356"/>
      <c r="Q114" s="357"/>
      <c r="R114" s="358"/>
      <c r="S114" s="250"/>
      <c r="T114" s="250"/>
      <c r="U114" s="250"/>
      <c r="V114" s="250"/>
      <c r="W114" s="250"/>
      <c r="X114" s="365"/>
      <c r="Y114" s="250"/>
      <c r="Z114" s="250"/>
      <c r="AA114" s="250"/>
      <c r="AB114" s="348"/>
      <c r="AC114" s="258"/>
      <c r="AD114" s="258"/>
      <c r="AE114" s="258"/>
      <c r="AF114" s="353"/>
      <c r="AG114" s="258"/>
      <c r="AH114" s="258"/>
      <c r="AI114" s="258"/>
      <c r="AJ114" s="354"/>
      <c r="AK114" s="483" t="s">
        <v>142</v>
      </c>
      <c r="AL114" s="484"/>
      <c r="AM114" s="484"/>
      <c r="AN114" s="484"/>
      <c r="AO114" s="465"/>
      <c r="AP114" s="460"/>
      <c r="AQ114" s="460"/>
      <c r="AR114" s="460"/>
      <c r="AS114" s="460"/>
      <c r="AT114" s="460"/>
      <c r="AU114" s="460"/>
      <c r="AV114" s="460"/>
      <c r="AW114" s="460"/>
      <c r="AX114" s="460"/>
      <c r="AY114" s="460"/>
      <c r="AZ114" s="460"/>
      <c r="BA114" s="461"/>
      <c r="BB114" s="485"/>
      <c r="BC114" s="486"/>
      <c r="BD114" s="486"/>
      <c r="BE114" s="486"/>
      <c r="BF114" s="487"/>
      <c r="BG114" s="485"/>
      <c r="BH114" s="494"/>
      <c r="BI114" s="494"/>
      <c r="BJ114" s="495"/>
      <c r="BK114" s="465"/>
      <c r="BL114" s="460"/>
      <c r="BM114" s="460"/>
      <c r="BN114" s="460"/>
      <c r="BO114" s="460"/>
      <c r="BP114" s="460"/>
      <c r="BQ114" s="460"/>
      <c r="BR114" s="460"/>
      <c r="BS114" s="460"/>
      <c r="BT114" s="460"/>
      <c r="BU114" s="460"/>
      <c r="BV114" s="460"/>
      <c r="BW114" s="461"/>
      <c r="BX114" s="497"/>
      <c r="BY114" s="498"/>
      <c r="BZ114" s="498"/>
      <c r="CA114" s="498"/>
      <c r="CB114" s="499"/>
      <c r="CC114" s="880"/>
      <c r="CD114" s="881"/>
      <c r="CE114" s="881"/>
      <c r="CF114" s="882"/>
      <c r="CG114" s="434" t="s">
        <v>140</v>
      </c>
      <c r="CH114" s="435"/>
      <c r="CI114" s="883"/>
      <c r="CJ114" s="884"/>
      <c r="CK114" s="885"/>
      <c r="CL114" s="725"/>
      <c r="CM114" s="667"/>
      <c r="CN114" s="667"/>
      <c r="CO114" s="667"/>
      <c r="CP114" s="667"/>
      <c r="CQ114" s="667"/>
      <c r="CR114" s="667"/>
      <c r="CS114" s="192" t="s">
        <v>141</v>
      </c>
      <c r="CT114" s="192"/>
      <c r="CU114" s="192"/>
      <c r="CV114" s="435"/>
      <c r="CW114" s="365"/>
      <c r="CX114" s="250"/>
      <c r="CY114" s="250"/>
      <c r="CZ114" s="250"/>
      <c r="DA114" s="250"/>
      <c r="DB114" s="261"/>
      <c r="DC114" s="1244"/>
      <c r="DD114" s="1245"/>
      <c r="DE114" s="1245"/>
      <c r="DF114" s="316"/>
      <c r="DG114" s="249" t="s">
        <v>141</v>
      </c>
      <c r="DH114" s="1254"/>
      <c r="DI114" s="1255"/>
      <c r="DJ114" s="1255"/>
      <c r="DK114" s="1255"/>
      <c r="DL114" s="1255"/>
      <c r="DM114" s="341" t="s">
        <v>69</v>
      </c>
      <c r="DN114" s="114"/>
      <c r="DO114" s="114"/>
      <c r="DP114" s="114"/>
      <c r="DQ114" s="114"/>
      <c r="DR114" s="114"/>
      <c r="DS114" s="295">
        <f t="shared" si="2"/>
        <v>0</v>
      </c>
      <c r="DT114" s="390">
        <f t="shared" ref="DT114" si="50">SUM(DS113:DS114)</f>
        <v>0</v>
      </c>
    </row>
    <row r="115" spans="3:125" ht="12.95" customHeight="1">
      <c r="C115" s="581"/>
      <c r="D115" s="582"/>
      <c r="E115" s="654" t="s">
        <v>145</v>
      </c>
      <c r="F115" s="655"/>
      <c r="G115" s="655"/>
      <c r="H115" s="655"/>
      <c r="I115" s="656"/>
      <c r="J115" s="1185">
        <f t="shared" ref="J115" si="51">S115+CL115+CL116</f>
        <v>0</v>
      </c>
      <c r="K115" s="1186"/>
      <c r="L115" s="1186"/>
      <c r="M115" s="1186"/>
      <c r="N115" s="119"/>
      <c r="O115" s="119"/>
      <c r="P115" s="302"/>
      <c r="Q115" s="303"/>
      <c r="R115" s="304"/>
      <c r="S115" s="243"/>
      <c r="T115" s="243"/>
      <c r="U115" s="243"/>
      <c r="V115" s="243"/>
      <c r="W115" s="243"/>
      <c r="X115" s="366"/>
      <c r="Y115" s="243"/>
      <c r="Z115" s="243"/>
      <c r="AA115" s="243"/>
      <c r="AB115" s="355"/>
      <c r="AC115" s="243"/>
      <c r="AD115" s="243"/>
      <c r="AE115" s="243"/>
      <c r="AF115" s="244"/>
      <c r="AG115" s="243"/>
      <c r="AH115" s="243"/>
      <c r="AI115" s="243"/>
      <c r="AJ115" s="245"/>
      <c r="AK115" s="478" t="s">
        <v>139</v>
      </c>
      <c r="AL115" s="479"/>
      <c r="AM115" s="479"/>
      <c r="AN115" s="479"/>
      <c r="AO115" s="466"/>
      <c r="AP115" s="463"/>
      <c r="AQ115" s="463"/>
      <c r="AR115" s="463"/>
      <c r="AS115" s="463"/>
      <c r="AT115" s="463"/>
      <c r="AU115" s="463"/>
      <c r="AV115" s="463"/>
      <c r="AW115" s="463"/>
      <c r="AX115" s="463"/>
      <c r="AY115" s="463"/>
      <c r="AZ115" s="463"/>
      <c r="BA115" s="464"/>
      <c r="BB115" s="480"/>
      <c r="BC115" s="481"/>
      <c r="BD115" s="481"/>
      <c r="BE115" s="481"/>
      <c r="BF115" s="482"/>
      <c r="BG115" s="480"/>
      <c r="BH115" s="503"/>
      <c r="BI115" s="503"/>
      <c r="BJ115" s="504"/>
      <c r="BK115" s="466"/>
      <c r="BL115" s="463"/>
      <c r="BM115" s="463"/>
      <c r="BN115" s="463"/>
      <c r="BO115" s="463"/>
      <c r="BP115" s="463"/>
      <c r="BQ115" s="463"/>
      <c r="BR115" s="463"/>
      <c r="BS115" s="463"/>
      <c r="BT115" s="463"/>
      <c r="BU115" s="463"/>
      <c r="BV115" s="463"/>
      <c r="BW115" s="464"/>
      <c r="BX115" s="500"/>
      <c r="BY115" s="501"/>
      <c r="BZ115" s="501"/>
      <c r="CA115" s="501"/>
      <c r="CB115" s="502"/>
      <c r="CC115" s="726"/>
      <c r="CD115" s="727"/>
      <c r="CE115" s="727"/>
      <c r="CF115" s="728"/>
      <c r="CG115" s="429" t="s">
        <v>140</v>
      </c>
      <c r="CH115" s="240"/>
      <c r="CI115" s="729"/>
      <c r="CJ115" s="730"/>
      <c r="CK115" s="731"/>
      <c r="CL115" s="732"/>
      <c r="CM115" s="733"/>
      <c r="CN115" s="733"/>
      <c r="CO115" s="733"/>
      <c r="CP115" s="733"/>
      <c r="CQ115" s="733"/>
      <c r="CR115" s="733"/>
      <c r="CS115" s="119" t="s">
        <v>141</v>
      </c>
      <c r="CT115" s="119"/>
      <c r="CU115" s="119"/>
      <c r="CV115" s="119"/>
      <c r="CW115" s="366"/>
      <c r="CX115" s="243"/>
      <c r="CY115" s="243"/>
      <c r="CZ115" s="243"/>
      <c r="DA115" s="243"/>
      <c r="DB115" s="263"/>
      <c r="DC115" s="1244">
        <f t="shared" ref="DC115" si="52">DS115+DS116</f>
        <v>0</v>
      </c>
      <c r="DD115" s="1245"/>
      <c r="DE115" s="1245"/>
      <c r="DF115" s="119"/>
      <c r="DG115" s="246"/>
      <c r="DH115" s="1252">
        <f t="shared" ref="DH115" si="53">IFERROR((S115+DC115)*100/J115,0)</f>
        <v>0</v>
      </c>
      <c r="DI115" s="1253"/>
      <c r="DJ115" s="1253"/>
      <c r="DK115" s="1253"/>
      <c r="DL115" s="1253"/>
      <c r="DM115" s="340"/>
      <c r="DN115" s="114"/>
      <c r="DO115" s="114"/>
      <c r="DP115" s="114"/>
      <c r="DQ115" s="114"/>
      <c r="DR115" s="114"/>
      <c r="DS115" s="295">
        <f t="shared" si="2"/>
        <v>0</v>
      </c>
      <c r="DT115" s="392">
        <f t="shared" ref="DT115" si="54">SUM(J115)</f>
        <v>0</v>
      </c>
      <c r="DU115" s="390">
        <f t="shared" si="6"/>
        <v>0</v>
      </c>
    </row>
    <row r="116" spans="3:125" ht="12.95" customHeight="1">
      <c r="C116" s="581"/>
      <c r="D116" s="582"/>
      <c r="E116" s="657"/>
      <c r="F116" s="658"/>
      <c r="G116" s="658"/>
      <c r="H116" s="658"/>
      <c r="I116" s="659"/>
      <c r="J116" s="1187"/>
      <c r="K116" s="1188"/>
      <c r="L116" s="1188"/>
      <c r="M116" s="1188"/>
      <c r="N116" s="316"/>
      <c r="O116" s="248" t="s">
        <v>141</v>
      </c>
      <c r="P116" s="356"/>
      <c r="Q116" s="357"/>
      <c r="R116" s="358"/>
      <c r="S116" s="250"/>
      <c r="T116" s="250"/>
      <c r="U116" s="250"/>
      <c r="V116" s="250"/>
      <c r="W116" s="364"/>
      <c r="X116" s="365"/>
      <c r="Y116" s="250"/>
      <c r="Z116" s="250"/>
      <c r="AA116" s="250"/>
      <c r="AB116" s="261"/>
      <c r="AC116" s="250"/>
      <c r="AD116" s="250"/>
      <c r="AE116" s="250"/>
      <c r="AF116" s="349"/>
      <c r="AG116" s="250"/>
      <c r="AH116" s="250"/>
      <c r="AI116" s="250"/>
      <c r="AJ116" s="367"/>
      <c r="AK116" s="483" t="s">
        <v>142</v>
      </c>
      <c r="AL116" s="484"/>
      <c r="AM116" s="484"/>
      <c r="AN116" s="484"/>
      <c r="AO116" s="465"/>
      <c r="AP116" s="460"/>
      <c r="AQ116" s="460"/>
      <c r="AR116" s="460"/>
      <c r="AS116" s="460"/>
      <c r="AT116" s="460"/>
      <c r="AU116" s="460"/>
      <c r="AV116" s="460"/>
      <c r="AW116" s="460"/>
      <c r="AX116" s="460"/>
      <c r="AY116" s="460"/>
      <c r="AZ116" s="460"/>
      <c r="BA116" s="461"/>
      <c r="BB116" s="485"/>
      <c r="BC116" s="486"/>
      <c r="BD116" s="486"/>
      <c r="BE116" s="486"/>
      <c r="BF116" s="487"/>
      <c r="BG116" s="485"/>
      <c r="BH116" s="494"/>
      <c r="BI116" s="494"/>
      <c r="BJ116" s="495"/>
      <c r="BK116" s="465"/>
      <c r="BL116" s="460"/>
      <c r="BM116" s="460"/>
      <c r="BN116" s="460"/>
      <c r="BO116" s="460"/>
      <c r="BP116" s="460"/>
      <c r="BQ116" s="460"/>
      <c r="BR116" s="460"/>
      <c r="BS116" s="460"/>
      <c r="BT116" s="460"/>
      <c r="BU116" s="460"/>
      <c r="BV116" s="460"/>
      <c r="BW116" s="461"/>
      <c r="BX116" s="497"/>
      <c r="BY116" s="498"/>
      <c r="BZ116" s="498"/>
      <c r="CA116" s="498"/>
      <c r="CB116" s="499"/>
      <c r="CC116" s="880"/>
      <c r="CD116" s="881"/>
      <c r="CE116" s="881"/>
      <c r="CF116" s="882"/>
      <c r="CG116" s="434" t="s">
        <v>140</v>
      </c>
      <c r="CH116" s="435"/>
      <c r="CI116" s="883"/>
      <c r="CJ116" s="884"/>
      <c r="CK116" s="885"/>
      <c r="CL116" s="725"/>
      <c r="CM116" s="667"/>
      <c r="CN116" s="667"/>
      <c r="CO116" s="667"/>
      <c r="CP116" s="667"/>
      <c r="CQ116" s="667"/>
      <c r="CR116" s="667"/>
      <c r="CS116" s="192" t="s">
        <v>141</v>
      </c>
      <c r="CT116" s="192"/>
      <c r="CU116" s="192"/>
      <c r="CV116" s="192"/>
      <c r="CW116" s="365"/>
      <c r="CX116" s="250"/>
      <c r="CY116" s="250"/>
      <c r="CZ116" s="250"/>
      <c r="DA116" s="250"/>
      <c r="DB116" s="261"/>
      <c r="DC116" s="1244"/>
      <c r="DD116" s="1245"/>
      <c r="DE116" s="1245"/>
      <c r="DF116" s="316"/>
      <c r="DG116" s="249" t="s">
        <v>141</v>
      </c>
      <c r="DH116" s="1254"/>
      <c r="DI116" s="1255"/>
      <c r="DJ116" s="1255"/>
      <c r="DK116" s="1255"/>
      <c r="DL116" s="1255"/>
      <c r="DM116" s="341" t="s">
        <v>69</v>
      </c>
      <c r="DN116" s="114"/>
      <c r="DO116" s="114"/>
      <c r="DP116" s="114"/>
      <c r="DQ116" s="114"/>
      <c r="DR116" s="114"/>
      <c r="DS116" s="295">
        <f t="shared" si="2"/>
        <v>0</v>
      </c>
      <c r="DT116" s="390">
        <f t="shared" ref="DT116" si="55">SUM(DS115:DS116)</f>
        <v>0</v>
      </c>
    </row>
    <row r="117" spans="3:125" ht="12.95" customHeight="1">
      <c r="C117" s="581"/>
      <c r="D117" s="582"/>
      <c r="E117" s="640" t="s">
        <v>231</v>
      </c>
      <c r="F117" s="641"/>
      <c r="G117" s="641"/>
      <c r="H117" s="641"/>
      <c r="I117" s="642"/>
      <c r="J117" s="1185">
        <f t="shared" ref="J117" si="56">S117+CL117+CL118</f>
        <v>0</v>
      </c>
      <c r="K117" s="1186"/>
      <c r="L117" s="1186"/>
      <c r="M117" s="1186"/>
      <c r="N117" s="315"/>
      <c r="O117" s="315"/>
      <c r="P117" s="359"/>
      <c r="Q117" s="360"/>
      <c r="R117" s="361"/>
      <c r="S117" s="255"/>
      <c r="T117" s="255"/>
      <c r="U117" s="255"/>
      <c r="V117" s="255"/>
      <c r="W117" s="255"/>
      <c r="X117" s="362"/>
      <c r="Y117" s="255"/>
      <c r="Z117" s="255"/>
      <c r="AA117" s="255"/>
      <c r="AB117" s="256"/>
      <c r="AC117" s="255"/>
      <c r="AD117" s="255"/>
      <c r="AE117" s="255"/>
      <c r="AF117" s="262"/>
      <c r="AG117" s="255"/>
      <c r="AH117" s="255"/>
      <c r="AI117" s="255"/>
      <c r="AJ117" s="363"/>
      <c r="AK117" s="595" t="s">
        <v>139</v>
      </c>
      <c r="AL117" s="596"/>
      <c r="AM117" s="596"/>
      <c r="AN117" s="596"/>
      <c r="AO117" s="466"/>
      <c r="AP117" s="463"/>
      <c r="AQ117" s="463"/>
      <c r="AR117" s="463"/>
      <c r="AS117" s="463"/>
      <c r="AT117" s="463"/>
      <c r="AU117" s="463"/>
      <c r="AV117" s="463"/>
      <c r="AW117" s="463"/>
      <c r="AX117" s="463"/>
      <c r="AY117" s="463"/>
      <c r="AZ117" s="463"/>
      <c r="BA117" s="464"/>
      <c r="BB117" s="480"/>
      <c r="BC117" s="481"/>
      <c r="BD117" s="481"/>
      <c r="BE117" s="481"/>
      <c r="BF117" s="482"/>
      <c r="BG117" s="480"/>
      <c r="BH117" s="503"/>
      <c r="BI117" s="503"/>
      <c r="BJ117" s="504"/>
      <c r="BK117" s="466"/>
      <c r="BL117" s="463"/>
      <c r="BM117" s="463"/>
      <c r="BN117" s="463"/>
      <c r="BO117" s="463"/>
      <c r="BP117" s="463"/>
      <c r="BQ117" s="463"/>
      <c r="BR117" s="463"/>
      <c r="BS117" s="463"/>
      <c r="BT117" s="463"/>
      <c r="BU117" s="463"/>
      <c r="BV117" s="463"/>
      <c r="BW117" s="464"/>
      <c r="BX117" s="500"/>
      <c r="BY117" s="501"/>
      <c r="BZ117" s="501"/>
      <c r="CA117" s="501"/>
      <c r="CB117" s="502"/>
      <c r="CC117" s="726"/>
      <c r="CD117" s="727"/>
      <c r="CE117" s="727"/>
      <c r="CF117" s="728"/>
      <c r="CG117" s="432" t="s">
        <v>140</v>
      </c>
      <c r="CH117" s="433"/>
      <c r="CI117" s="729"/>
      <c r="CJ117" s="730"/>
      <c r="CK117" s="731"/>
      <c r="CL117" s="732"/>
      <c r="CM117" s="733"/>
      <c r="CN117" s="733"/>
      <c r="CO117" s="733"/>
      <c r="CP117" s="733"/>
      <c r="CQ117" s="733"/>
      <c r="CR117" s="733"/>
      <c r="CS117" s="328" t="s">
        <v>141</v>
      </c>
      <c r="CT117" s="328"/>
      <c r="CU117" s="328"/>
      <c r="CV117" s="328"/>
      <c r="CW117" s="362"/>
      <c r="CX117" s="255"/>
      <c r="CY117" s="255"/>
      <c r="CZ117" s="255"/>
      <c r="DA117" s="255"/>
      <c r="DB117" s="260"/>
      <c r="DC117" s="1244">
        <f t="shared" ref="DC117" si="57">DS117+DS118</f>
        <v>0</v>
      </c>
      <c r="DD117" s="1245"/>
      <c r="DE117" s="1245"/>
      <c r="DF117" s="315"/>
      <c r="DG117" s="270"/>
      <c r="DH117" s="1252">
        <f t="shared" ref="DH117" si="58">IFERROR((S117+DC117)*100/J117,0)</f>
        <v>0</v>
      </c>
      <c r="DI117" s="1253"/>
      <c r="DJ117" s="1253"/>
      <c r="DK117" s="1253"/>
      <c r="DL117" s="1253"/>
      <c r="DM117" s="342"/>
      <c r="DN117" s="114"/>
      <c r="DO117" s="114"/>
      <c r="DP117" s="114"/>
      <c r="DQ117" s="114"/>
      <c r="DR117" s="114"/>
      <c r="DS117" s="295">
        <f t="shared" si="2"/>
        <v>0</v>
      </c>
      <c r="DT117" s="392">
        <f t="shared" ref="DT117" si="59">SUM(J117)</f>
        <v>0</v>
      </c>
      <c r="DU117" s="390">
        <f t="shared" si="6"/>
        <v>0</v>
      </c>
    </row>
    <row r="118" spans="3:125" ht="12.95" customHeight="1">
      <c r="C118" s="581"/>
      <c r="D118" s="582"/>
      <c r="E118" s="643"/>
      <c r="F118" s="644"/>
      <c r="G118" s="644"/>
      <c r="H118" s="644"/>
      <c r="I118" s="645"/>
      <c r="J118" s="1187"/>
      <c r="K118" s="1188"/>
      <c r="L118" s="1188"/>
      <c r="M118" s="1188"/>
      <c r="N118" s="316"/>
      <c r="O118" s="248" t="s">
        <v>141</v>
      </c>
      <c r="P118" s="356"/>
      <c r="Q118" s="357"/>
      <c r="R118" s="358"/>
      <c r="S118" s="250"/>
      <c r="T118" s="250"/>
      <c r="U118" s="250"/>
      <c r="V118" s="250"/>
      <c r="W118" s="364"/>
      <c r="X118" s="365"/>
      <c r="Y118" s="250"/>
      <c r="Z118" s="250"/>
      <c r="AA118" s="250"/>
      <c r="AB118" s="261"/>
      <c r="AC118" s="250"/>
      <c r="AD118" s="250"/>
      <c r="AE118" s="250"/>
      <c r="AF118" s="349"/>
      <c r="AG118" s="250"/>
      <c r="AH118" s="250"/>
      <c r="AI118" s="250"/>
      <c r="AJ118" s="367"/>
      <c r="AK118" s="483" t="s">
        <v>142</v>
      </c>
      <c r="AL118" s="484"/>
      <c r="AM118" s="484"/>
      <c r="AN118" s="484"/>
      <c r="AO118" s="465"/>
      <c r="AP118" s="460"/>
      <c r="AQ118" s="460"/>
      <c r="AR118" s="460"/>
      <c r="AS118" s="460"/>
      <c r="AT118" s="460"/>
      <c r="AU118" s="460"/>
      <c r="AV118" s="460"/>
      <c r="AW118" s="460"/>
      <c r="AX118" s="460"/>
      <c r="AY118" s="460"/>
      <c r="AZ118" s="460"/>
      <c r="BA118" s="461"/>
      <c r="BB118" s="485"/>
      <c r="BC118" s="486"/>
      <c r="BD118" s="486"/>
      <c r="BE118" s="486"/>
      <c r="BF118" s="487"/>
      <c r="BG118" s="485"/>
      <c r="BH118" s="494"/>
      <c r="BI118" s="494"/>
      <c r="BJ118" s="495"/>
      <c r="BK118" s="465"/>
      <c r="BL118" s="460"/>
      <c r="BM118" s="460"/>
      <c r="BN118" s="460"/>
      <c r="BO118" s="460"/>
      <c r="BP118" s="460"/>
      <c r="BQ118" s="460"/>
      <c r="BR118" s="460"/>
      <c r="BS118" s="460"/>
      <c r="BT118" s="460"/>
      <c r="BU118" s="460"/>
      <c r="BV118" s="460"/>
      <c r="BW118" s="461"/>
      <c r="BX118" s="497"/>
      <c r="BY118" s="498"/>
      <c r="BZ118" s="498"/>
      <c r="CA118" s="498"/>
      <c r="CB118" s="499"/>
      <c r="CC118" s="880"/>
      <c r="CD118" s="881"/>
      <c r="CE118" s="881"/>
      <c r="CF118" s="882"/>
      <c r="CG118" s="434" t="s">
        <v>140</v>
      </c>
      <c r="CH118" s="435"/>
      <c r="CI118" s="883"/>
      <c r="CJ118" s="884"/>
      <c r="CK118" s="885"/>
      <c r="CL118" s="725"/>
      <c r="CM118" s="667"/>
      <c r="CN118" s="667"/>
      <c r="CO118" s="667"/>
      <c r="CP118" s="667"/>
      <c r="CQ118" s="667"/>
      <c r="CR118" s="667"/>
      <c r="CS118" s="192" t="s">
        <v>141</v>
      </c>
      <c r="CT118" s="192"/>
      <c r="CU118" s="192"/>
      <c r="CV118" s="192"/>
      <c r="CW118" s="365"/>
      <c r="CX118" s="250"/>
      <c r="CY118" s="250"/>
      <c r="CZ118" s="250"/>
      <c r="DA118" s="250"/>
      <c r="DB118" s="261"/>
      <c r="DC118" s="1244"/>
      <c r="DD118" s="1245"/>
      <c r="DE118" s="1245"/>
      <c r="DF118" s="316"/>
      <c r="DG118" s="249" t="s">
        <v>141</v>
      </c>
      <c r="DH118" s="1254"/>
      <c r="DI118" s="1255"/>
      <c r="DJ118" s="1255"/>
      <c r="DK118" s="1255"/>
      <c r="DL118" s="1255"/>
      <c r="DM118" s="341" t="s">
        <v>69</v>
      </c>
      <c r="DN118" s="114"/>
      <c r="DO118" s="114"/>
      <c r="DP118" s="114"/>
      <c r="DQ118" s="114"/>
      <c r="DR118" s="114"/>
      <c r="DS118" s="295">
        <f t="shared" si="2"/>
        <v>0</v>
      </c>
      <c r="DT118" s="390">
        <f t="shared" ref="DT118" si="60">SUM(DS117:DS118)</f>
        <v>0</v>
      </c>
    </row>
    <row r="119" spans="3:125" ht="12.95" customHeight="1">
      <c r="C119" s="583"/>
      <c r="D119" s="584"/>
      <c r="E119" s="646" t="s">
        <v>232</v>
      </c>
      <c r="F119" s="647"/>
      <c r="G119" s="647"/>
      <c r="H119" s="647"/>
      <c r="I119" s="648"/>
      <c r="J119" s="1185">
        <f t="shared" ref="J119" si="61">S119+CL119+CL120</f>
        <v>0</v>
      </c>
      <c r="K119" s="1186"/>
      <c r="L119" s="1186"/>
      <c r="M119" s="1186"/>
      <c r="N119" s="119"/>
      <c r="O119" s="119"/>
      <c r="P119" s="368"/>
      <c r="Q119" s="369"/>
      <c r="R119" s="370"/>
      <c r="S119" s="254"/>
      <c r="T119" s="254"/>
      <c r="U119" s="254"/>
      <c r="V119" s="254"/>
      <c r="W119" s="254"/>
      <c r="X119" s="371"/>
      <c r="Y119" s="254"/>
      <c r="Z119" s="254"/>
      <c r="AA119" s="254"/>
      <c r="AB119" s="372"/>
      <c r="AC119" s="254"/>
      <c r="AD119" s="254"/>
      <c r="AE119" s="254"/>
      <c r="AF119" s="351"/>
      <c r="AG119" s="254"/>
      <c r="AH119" s="254"/>
      <c r="AI119" s="254"/>
      <c r="AJ119" s="352"/>
      <c r="AK119" s="478" t="s">
        <v>139</v>
      </c>
      <c r="AL119" s="479"/>
      <c r="AM119" s="479"/>
      <c r="AN119" s="479"/>
      <c r="AO119" s="466"/>
      <c r="AP119" s="463"/>
      <c r="AQ119" s="463"/>
      <c r="AR119" s="463"/>
      <c r="AS119" s="463"/>
      <c r="AT119" s="463"/>
      <c r="AU119" s="463"/>
      <c r="AV119" s="463"/>
      <c r="AW119" s="463"/>
      <c r="AX119" s="463"/>
      <c r="AY119" s="463"/>
      <c r="AZ119" s="463"/>
      <c r="BA119" s="464"/>
      <c r="BB119" s="480"/>
      <c r="BC119" s="481"/>
      <c r="BD119" s="481"/>
      <c r="BE119" s="481"/>
      <c r="BF119" s="482"/>
      <c r="BG119" s="480"/>
      <c r="BH119" s="503"/>
      <c r="BI119" s="503"/>
      <c r="BJ119" s="504"/>
      <c r="BK119" s="466"/>
      <c r="BL119" s="463"/>
      <c r="BM119" s="463"/>
      <c r="BN119" s="463"/>
      <c r="BO119" s="463"/>
      <c r="BP119" s="463"/>
      <c r="BQ119" s="463"/>
      <c r="BR119" s="463"/>
      <c r="BS119" s="463"/>
      <c r="BT119" s="463"/>
      <c r="BU119" s="463"/>
      <c r="BV119" s="463"/>
      <c r="BW119" s="464"/>
      <c r="BX119" s="500"/>
      <c r="BY119" s="501"/>
      <c r="BZ119" s="501"/>
      <c r="CA119" s="501"/>
      <c r="CB119" s="502"/>
      <c r="CC119" s="726"/>
      <c r="CD119" s="727"/>
      <c r="CE119" s="727"/>
      <c r="CF119" s="728"/>
      <c r="CG119" s="429" t="s">
        <v>140</v>
      </c>
      <c r="CH119" s="240"/>
      <c r="CI119" s="729"/>
      <c r="CJ119" s="730"/>
      <c r="CK119" s="731"/>
      <c r="CL119" s="732"/>
      <c r="CM119" s="733"/>
      <c r="CN119" s="733"/>
      <c r="CO119" s="733"/>
      <c r="CP119" s="733"/>
      <c r="CQ119" s="733"/>
      <c r="CR119" s="733"/>
      <c r="CS119" s="119" t="s">
        <v>141</v>
      </c>
      <c r="CT119" s="119"/>
      <c r="CU119" s="119"/>
      <c r="CV119" s="119"/>
      <c r="CW119" s="371"/>
      <c r="CX119" s="254"/>
      <c r="CY119" s="254"/>
      <c r="CZ119" s="254"/>
      <c r="DA119" s="254"/>
      <c r="DB119" s="264"/>
      <c r="DC119" s="1248">
        <f t="shared" ref="DC119" si="62">DS119+DS120</f>
        <v>0</v>
      </c>
      <c r="DD119" s="1249"/>
      <c r="DE119" s="1249"/>
      <c r="DF119" s="119"/>
      <c r="DG119" s="246"/>
      <c r="DH119" s="1254">
        <f t="shared" ref="DH119" si="63">IFERROR((S119+DC119)*100/J119,0)</f>
        <v>0</v>
      </c>
      <c r="DI119" s="1255"/>
      <c r="DJ119" s="1255"/>
      <c r="DK119" s="1255"/>
      <c r="DL119" s="1255"/>
      <c r="DM119" s="340"/>
      <c r="DN119" s="114"/>
      <c r="DO119" s="114"/>
      <c r="DP119" s="114"/>
      <c r="DQ119" s="114"/>
      <c r="DR119" s="114"/>
      <c r="DS119" s="295">
        <f t="shared" si="2"/>
        <v>0</v>
      </c>
      <c r="DT119" s="392">
        <f t="shared" ref="DT119:DT131" si="64">SUM(J119)</f>
        <v>0</v>
      </c>
      <c r="DU119" s="390">
        <f>SUM(S119)</f>
        <v>0</v>
      </c>
    </row>
    <row r="120" spans="3:125" ht="12.95" customHeight="1" thickBot="1">
      <c r="C120" s="585"/>
      <c r="D120" s="586"/>
      <c r="E120" s="608" t="s">
        <v>233</v>
      </c>
      <c r="F120" s="609"/>
      <c r="G120" s="609"/>
      <c r="H120" s="609"/>
      <c r="I120" s="610"/>
      <c r="J120" s="1164"/>
      <c r="K120" s="1165"/>
      <c r="L120" s="1165"/>
      <c r="M120" s="1165"/>
      <c r="N120" s="316"/>
      <c r="O120" s="248" t="s">
        <v>141</v>
      </c>
      <c r="P120" s="373"/>
      <c r="Q120" s="374"/>
      <c r="R120" s="375"/>
      <c r="S120" s="376"/>
      <c r="T120" s="258"/>
      <c r="U120" s="258"/>
      <c r="V120" s="258"/>
      <c r="W120" s="377"/>
      <c r="X120" s="378"/>
      <c r="Y120" s="258"/>
      <c r="Z120" s="258"/>
      <c r="AA120" s="258"/>
      <c r="AB120" s="265"/>
      <c r="AC120" s="258"/>
      <c r="AD120" s="258"/>
      <c r="AE120" s="258"/>
      <c r="AF120" s="353"/>
      <c r="AG120" s="258"/>
      <c r="AH120" s="258"/>
      <c r="AI120" s="258"/>
      <c r="AJ120" s="354"/>
      <c r="AK120" s="483" t="s">
        <v>142</v>
      </c>
      <c r="AL120" s="484"/>
      <c r="AM120" s="484"/>
      <c r="AN120" s="484"/>
      <c r="AO120" s="931"/>
      <c r="AP120" s="932"/>
      <c r="AQ120" s="932"/>
      <c r="AR120" s="932"/>
      <c r="AS120" s="932"/>
      <c r="AT120" s="932"/>
      <c r="AU120" s="932"/>
      <c r="AV120" s="932"/>
      <c r="AW120" s="932"/>
      <c r="AX120" s="932"/>
      <c r="AY120" s="932"/>
      <c r="AZ120" s="932"/>
      <c r="BA120" s="933"/>
      <c r="BB120" s="651"/>
      <c r="BC120" s="652"/>
      <c r="BD120" s="652"/>
      <c r="BE120" s="652"/>
      <c r="BF120" s="653"/>
      <c r="BG120" s="651"/>
      <c r="BH120" s="934"/>
      <c r="BI120" s="934"/>
      <c r="BJ120" s="935"/>
      <c r="BK120" s="931"/>
      <c r="BL120" s="932"/>
      <c r="BM120" s="932"/>
      <c r="BN120" s="932"/>
      <c r="BO120" s="932"/>
      <c r="BP120" s="932"/>
      <c r="BQ120" s="932"/>
      <c r="BR120" s="932"/>
      <c r="BS120" s="932"/>
      <c r="BT120" s="932"/>
      <c r="BU120" s="932"/>
      <c r="BV120" s="932"/>
      <c r="BW120" s="933"/>
      <c r="BX120" s="936"/>
      <c r="BY120" s="937"/>
      <c r="BZ120" s="937"/>
      <c r="CA120" s="937"/>
      <c r="CB120" s="938"/>
      <c r="CC120" s="939"/>
      <c r="CD120" s="940"/>
      <c r="CE120" s="940"/>
      <c r="CF120" s="941"/>
      <c r="CG120" s="434" t="s">
        <v>140</v>
      </c>
      <c r="CH120" s="435"/>
      <c r="CI120" s="942"/>
      <c r="CJ120" s="943"/>
      <c r="CK120" s="944"/>
      <c r="CL120" s="945"/>
      <c r="CM120" s="946"/>
      <c r="CN120" s="946"/>
      <c r="CO120" s="946"/>
      <c r="CP120" s="946"/>
      <c r="CQ120" s="946"/>
      <c r="CR120" s="946"/>
      <c r="CS120" s="192" t="s">
        <v>141</v>
      </c>
      <c r="CT120" s="192"/>
      <c r="CU120" s="192"/>
      <c r="CV120" s="192"/>
      <c r="CW120" s="378"/>
      <c r="CX120" s="258"/>
      <c r="CY120" s="258"/>
      <c r="CZ120" s="258"/>
      <c r="DA120" s="258"/>
      <c r="DB120" s="265"/>
      <c r="DC120" s="1258"/>
      <c r="DD120" s="1259"/>
      <c r="DE120" s="1259"/>
      <c r="DF120" s="316"/>
      <c r="DG120" s="249" t="s">
        <v>141</v>
      </c>
      <c r="DH120" s="1260"/>
      <c r="DI120" s="1261"/>
      <c r="DJ120" s="1261"/>
      <c r="DK120" s="1261"/>
      <c r="DL120" s="1261"/>
      <c r="DM120" s="341" t="s">
        <v>69</v>
      </c>
      <c r="DN120" s="114"/>
      <c r="DO120" s="114"/>
      <c r="DP120" s="114"/>
      <c r="DQ120" s="114"/>
      <c r="DR120" s="114"/>
      <c r="DS120" s="295">
        <f t="shared" si="2"/>
        <v>0</v>
      </c>
      <c r="DT120" s="390">
        <f t="shared" ref="DT120:DT134" si="65">SUM(DS119:DS120)</f>
        <v>0</v>
      </c>
    </row>
    <row r="121" spans="3:125" ht="12.95" customHeight="1">
      <c r="C121" s="165"/>
      <c r="D121" s="119"/>
      <c r="E121" s="628" t="s">
        <v>146</v>
      </c>
      <c r="F121" s="629"/>
      <c r="G121" s="629"/>
      <c r="H121" s="629"/>
      <c r="I121" s="630"/>
      <c r="J121" s="1183">
        <f>S121+CL121+CL122</f>
        <v>0</v>
      </c>
      <c r="K121" s="1184"/>
      <c r="L121" s="1184"/>
      <c r="M121" s="126"/>
      <c r="N121" s="126"/>
      <c r="O121" s="126"/>
      <c r="P121" s="633"/>
      <c r="Q121" s="634"/>
      <c r="R121" s="635"/>
      <c r="S121" s="1129"/>
      <c r="T121" s="1130"/>
      <c r="U121" s="1130"/>
      <c r="V121" s="1130"/>
      <c r="W121" s="1131"/>
      <c r="X121" s="1132"/>
      <c r="Y121" s="1130"/>
      <c r="Z121" s="1130"/>
      <c r="AA121" s="1130"/>
      <c r="AB121" s="1133"/>
      <c r="AC121" s="379"/>
      <c r="AD121" s="379"/>
      <c r="AE121" s="379"/>
      <c r="AF121" s="380"/>
      <c r="AG121" s="379"/>
      <c r="AH121" s="379"/>
      <c r="AI121" s="379"/>
      <c r="AJ121" s="381"/>
      <c r="AK121" s="636" t="s">
        <v>139</v>
      </c>
      <c r="AL121" s="637"/>
      <c r="AM121" s="637"/>
      <c r="AN121" s="637"/>
      <c r="AO121" s="918"/>
      <c r="AP121" s="919"/>
      <c r="AQ121" s="919"/>
      <c r="AR121" s="919"/>
      <c r="AS121" s="919"/>
      <c r="AT121" s="919"/>
      <c r="AU121" s="919"/>
      <c r="AV121" s="919"/>
      <c r="AW121" s="919"/>
      <c r="AX121" s="919"/>
      <c r="AY121" s="919"/>
      <c r="AZ121" s="919"/>
      <c r="BA121" s="920"/>
      <c r="BB121" s="480"/>
      <c r="BC121" s="481"/>
      <c r="BD121" s="481"/>
      <c r="BE121" s="481"/>
      <c r="BF121" s="482"/>
      <c r="BG121" s="480"/>
      <c r="BH121" s="503"/>
      <c r="BI121" s="503"/>
      <c r="BJ121" s="504"/>
      <c r="BK121" s="918"/>
      <c r="BL121" s="919"/>
      <c r="BM121" s="919"/>
      <c r="BN121" s="919"/>
      <c r="BO121" s="919"/>
      <c r="BP121" s="919"/>
      <c r="BQ121" s="919"/>
      <c r="BR121" s="919"/>
      <c r="BS121" s="919"/>
      <c r="BT121" s="919"/>
      <c r="BU121" s="919"/>
      <c r="BV121" s="919"/>
      <c r="BW121" s="920"/>
      <c r="BX121" s="921"/>
      <c r="BY121" s="922"/>
      <c r="BZ121" s="922"/>
      <c r="CA121" s="922"/>
      <c r="CB121" s="923"/>
      <c r="CC121" s="924"/>
      <c r="CD121" s="925"/>
      <c r="CE121" s="925"/>
      <c r="CF121" s="926"/>
      <c r="CG121" s="436" t="s">
        <v>140</v>
      </c>
      <c r="CH121" s="437"/>
      <c r="CI121" s="729"/>
      <c r="CJ121" s="730"/>
      <c r="CK121" s="731"/>
      <c r="CL121" s="927"/>
      <c r="CM121" s="928"/>
      <c r="CN121" s="928"/>
      <c r="CO121" s="928"/>
      <c r="CP121" s="928"/>
      <c r="CQ121" s="928"/>
      <c r="CR121" s="928"/>
      <c r="CS121" s="126" t="s">
        <v>14172</v>
      </c>
      <c r="CT121" s="126"/>
      <c r="CU121" s="126"/>
      <c r="CV121" s="126"/>
      <c r="CW121" s="929"/>
      <c r="CX121" s="930"/>
      <c r="CY121" s="930"/>
      <c r="CZ121" s="126"/>
      <c r="DA121" s="126"/>
      <c r="DB121" s="266" t="s">
        <v>14172</v>
      </c>
      <c r="DC121" s="1179">
        <f>DS121+DS122</f>
        <v>0</v>
      </c>
      <c r="DD121" s="1180"/>
      <c r="DE121" s="126"/>
      <c r="DF121" s="126"/>
      <c r="DG121" s="266"/>
      <c r="DH121" s="1250">
        <f>IFERROR((S121+DS121+DS122)/J121,0)*100</f>
        <v>0</v>
      </c>
      <c r="DI121" s="1251"/>
      <c r="DJ121" s="1251"/>
      <c r="DK121" s="1251"/>
      <c r="DL121" s="1251"/>
      <c r="DM121" s="343"/>
      <c r="DN121" s="114"/>
      <c r="DO121" s="114"/>
      <c r="DP121" s="114"/>
      <c r="DQ121" s="114"/>
      <c r="DR121" s="114"/>
      <c r="DS121" s="295">
        <f>IF(CI121="6.仮置(無)",0,IF(CI121="9.最終覆外",0,IF(CI121="10.土捨場",0,IF(CI121="",0,CL121))))</f>
        <v>0</v>
      </c>
      <c r="DT121" s="392">
        <f>SUM(J121)</f>
        <v>0</v>
      </c>
      <c r="DU121" s="392">
        <f>SUM(S121)</f>
        <v>0</v>
      </c>
    </row>
    <row r="122" spans="3:125" ht="12.95" customHeight="1">
      <c r="C122" s="165"/>
      <c r="D122" s="119"/>
      <c r="E122" s="511" t="s">
        <v>234</v>
      </c>
      <c r="F122" s="506"/>
      <c r="G122" s="506"/>
      <c r="H122" s="506"/>
      <c r="I122" s="512"/>
      <c r="J122" s="1158"/>
      <c r="K122" s="1159"/>
      <c r="L122" s="1159"/>
      <c r="M122" s="119"/>
      <c r="N122" s="119"/>
      <c r="O122" s="212" t="s">
        <v>278</v>
      </c>
      <c r="P122" s="625"/>
      <c r="Q122" s="626"/>
      <c r="R122" s="627"/>
      <c r="S122" s="423"/>
      <c r="T122" s="424"/>
      <c r="U122" s="329"/>
      <c r="V122" s="329"/>
      <c r="W122" s="248" t="s">
        <v>14172</v>
      </c>
      <c r="X122" s="425"/>
      <c r="Y122" s="424"/>
      <c r="Z122" s="329"/>
      <c r="AA122" s="329"/>
      <c r="AB122" s="249" t="s">
        <v>14172</v>
      </c>
      <c r="AC122" s="243"/>
      <c r="AD122" s="243"/>
      <c r="AE122" s="243"/>
      <c r="AF122" s="244"/>
      <c r="AG122" s="243"/>
      <c r="AH122" s="243"/>
      <c r="AI122" s="243"/>
      <c r="AJ122" s="245"/>
      <c r="AK122" s="638" t="s">
        <v>142</v>
      </c>
      <c r="AL122" s="639"/>
      <c r="AM122" s="639"/>
      <c r="AN122" s="639"/>
      <c r="AO122" s="465"/>
      <c r="AP122" s="460"/>
      <c r="AQ122" s="460"/>
      <c r="AR122" s="460"/>
      <c r="AS122" s="460"/>
      <c r="AT122" s="460"/>
      <c r="AU122" s="460"/>
      <c r="AV122" s="460"/>
      <c r="AW122" s="460"/>
      <c r="AX122" s="460"/>
      <c r="AY122" s="460"/>
      <c r="AZ122" s="460"/>
      <c r="BA122" s="461"/>
      <c r="BB122" s="485"/>
      <c r="BC122" s="486"/>
      <c r="BD122" s="486"/>
      <c r="BE122" s="486"/>
      <c r="BF122" s="487"/>
      <c r="BG122" s="485"/>
      <c r="BH122" s="494"/>
      <c r="BI122" s="494"/>
      <c r="BJ122" s="495"/>
      <c r="BK122" s="465"/>
      <c r="BL122" s="460"/>
      <c r="BM122" s="460"/>
      <c r="BN122" s="460"/>
      <c r="BO122" s="460"/>
      <c r="BP122" s="460"/>
      <c r="BQ122" s="460"/>
      <c r="BR122" s="460"/>
      <c r="BS122" s="460"/>
      <c r="BT122" s="460"/>
      <c r="BU122" s="460"/>
      <c r="BV122" s="460"/>
      <c r="BW122" s="461"/>
      <c r="BX122" s="497"/>
      <c r="BY122" s="498"/>
      <c r="BZ122" s="498"/>
      <c r="CA122" s="498"/>
      <c r="CB122" s="499"/>
      <c r="CC122" s="880"/>
      <c r="CD122" s="881"/>
      <c r="CE122" s="881"/>
      <c r="CF122" s="882"/>
      <c r="CG122" s="438" t="s">
        <v>140</v>
      </c>
      <c r="CH122" s="439"/>
      <c r="CI122" s="883"/>
      <c r="CJ122" s="884"/>
      <c r="CK122" s="885"/>
      <c r="CL122" s="725"/>
      <c r="CM122" s="667"/>
      <c r="CN122" s="667"/>
      <c r="CO122" s="667"/>
      <c r="CP122" s="667"/>
      <c r="CQ122" s="667"/>
      <c r="CR122" s="667"/>
      <c r="CS122" s="267" t="s">
        <v>14172</v>
      </c>
      <c r="CT122" s="267"/>
      <c r="CU122" s="267"/>
      <c r="CV122" s="267"/>
      <c r="CW122" s="886"/>
      <c r="CX122" s="491"/>
      <c r="CY122" s="491"/>
      <c r="CZ122" s="267"/>
      <c r="DA122" s="267"/>
      <c r="DB122" s="268" t="s">
        <v>14172</v>
      </c>
      <c r="DC122" s="1181"/>
      <c r="DD122" s="1182"/>
      <c r="DE122" s="119"/>
      <c r="DF122" s="119"/>
      <c r="DG122" s="246" t="s">
        <v>14172</v>
      </c>
      <c r="DH122" s="1250"/>
      <c r="DI122" s="1251"/>
      <c r="DJ122" s="1251"/>
      <c r="DK122" s="1251"/>
      <c r="DL122" s="1251"/>
      <c r="DM122" s="344" t="s">
        <v>69</v>
      </c>
      <c r="DN122" s="114"/>
      <c r="DO122" s="114"/>
      <c r="DP122" s="114"/>
      <c r="DQ122" s="114"/>
      <c r="DR122" s="114"/>
      <c r="DS122" s="295">
        <f t="shared" ref="DS122:DS134" si="66">IF(CI122="6.仮置(無)",0,IF(CI122="9.最終覆外",0,IF(CI122="10.土捨場",0,IF(CI122="",0,CL122))))</f>
        <v>0</v>
      </c>
      <c r="DT122" s="390">
        <f>SUM(DS121:DS122)</f>
        <v>0</v>
      </c>
    </row>
    <row r="123" spans="3:125" ht="12.95" customHeight="1">
      <c r="C123" s="603"/>
      <c r="D123" s="604"/>
      <c r="E123" s="509" t="s">
        <v>147</v>
      </c>
      <c r="F123" s="505"/>
      <c r="G123" s="505"/>
      <c r="H123" s="505"/>
      <c r="I123" s="510"/>
      <c r="J123" s="1172">
        <f t="shared" ref="J123" si="67">S123+CL123+CL124</f>
        <v>0</v>
      </c>
      <c r="K123" s="1173"/>
      <c r="L123" s="1173"/>
      <c r="M123" s="315"/>
      <c r="N123" s="315"/>
      <c r="O123" s="315"/>
      <c r="P123" s="622"/>
      <c r="Q123" s="623"/>
      <c r="R123" s="624"/>
      <c r="S123" s="615"/>
      <c r="T123" s="616"/>
      <c r="U123" s="616"/>
      <c r="V123" s="616"/>
      <c r="W123" s="617"/>
      <c r="X123" s="618"/>
      <c r="Y123" s="616"/>
      <c r="Z123" s="616"/>
      <c r="AA123" s="616"/>
      <c r="AB123" s="619"/>
      <c r="AC123" s="255"/>
      <c r="AD123" s="255"/>
      <c r="AE123" s="255"/>
      <c r="AF123" s="262"/>
      <c r="AG123" s="255"/>
      <c r="AH123" s="255"/>
      <c r="AI123" s="255"/>
      <c r="AJ123" s="363"/>
      <c r="AK123" s="595" t="s">
        <v>139</v>
      </c>
      <c r="AL123" s="596"/>
      <c r="AM123" s="596"/>
      <c r="AN123" s="596"/>
      <c r="AO123" s="466"/>
      <c r="AP123" s="463"/>
      <c r="AQ123" s="463"/>
      <c r="AR123" s="463"/>
      <c r="AS123" s="463"/>
      <c r="AT123" s="463"/>
      <c r="AU123" s="463"/>
      <c r="AV123" s="463"/>
      <c r="AW123" s="463"/>
      <c r="AX123" s="463"/>
      <c r="AY123" s="463"/>
      <c r="AZ123" s="463"/>
      <c r="BA123" s="464"/>
      <c r="BB123" s="480"/>
      <c r="BC123" s="481"/>
      <c r="BD123" s="481"/>
      <c r="BE123" s="481"/>
      <c r="BF123" s="482"/>
      <c r="BG123" s="480"/>
      <c r="BH123" s="503"/>
      <c r="BI123" s="503"/>
      <c r="BJ123" s="504"/>
      <c r="BK123" s="466"/>
      <c r="BL123" s="463"/>
      <c r="BM123" s="463"/>
      <c r="BN123" s="463"/>
      <c r="BO123" s="463"/>
      <c r="BP123" s="463"/>
      <c r="BQ123" s="463"/>
      <c r="BR123" s="463"/>
      <c r="BS123" s="463"/>
      <c r="BT123" s="463"/>
      <c r="BU123" s="463"/>
      <c r="BV123" s="463"/>
      <c r="BW123" s="464"/>
      <c r="BX123" s="500"/>
      <c r="BY123" s="501"/>
      <c r="BZ123" s="501"/>
      <c r="CA123" s="501"/>
      <c r="CB123" s="502"/>
      <c r="CC123" s="726"/>
      <c r="CD123" s="727"/>
      <c r="CE123" s="727"/>
      <c r="CF123" s="728"/>
      <c r="CG123" s="432" t="s">
        <v>140</v>
      </c>
      <c r="CH123" s="433"/>
      <c r="CI123" s="729"/>
      <c r="CJ123" s="730"/>
      <c r="CK123" s="731"/>
      <c r="CL123" s="732"/>
      <c r="CM123" s="733"/>
      <c r="CN123" s="733"/>
      <c r="CO123" s="733"/>
      <c r="CP123" s="733"/>
      <c r="CQ123" s="733"/>
      <c r="CR123" s="733"/>
      <c r="CS123" s="328" t="s">
        <v>14172</v>
      </c>
      <c r="CT123" s="328"/>
      <c r="CU123" s="328"/>
      <c r="CV123" s="328"/>
      <c r="CW123" s="907"/>
      <c r="CX123" s="908"/>
      <c r="CY123" s="908"/>
      <c r="CZ123" s="328"/>
      <c r="DA123" s="328"/>
      <c r="DB123" s="270" t="s">
        <v>14172</v>
      </c>
      <c r="DC123" s="1170">
        <f>DS123+DS124</f>
        <v>0</v>
      </c>
      <c r="DD123" s="1171"/>
      <c r="DE123" s="315"/>
      <c r="DF123" s="315"/>
      <c r="DG123" s="270"/>
      <c r="DH123" s="1256">
        <f t="shared" ref="DH123" si="68">IFERROR((S123+DS123+DS124)/J123,0)*100</f>
        <v>0</v>
      </c>
      <c r="DI123" s="1257"/>
      <c r="DJ123" s="1257"/>
      <c r="DK123" s="1257"/>
      <c r="DL123" s="1257"/>
      <c r="DM123" s="342"/>
      <c r="DN123" s="114"/>
      <c r="DO123" s="114"/>
      <c r="DP123" s="114"/>
      <c r="DQ123" s="114"/>
      <c r="DR123" s="114"/>
      <c r="DS123" s="295">
        <f t="shared" si="66"/>
        <v>0</v>
      </c>
      <c r="DT123" s="392">
        <f t="shared" si="64"/>
        <v>0</v>
      </c>
      <c r="DU123" s="390">
        <f t="shared" ref="DU123" si="69">SUM(S123)</f>
        <v>0</v>
      </c>
    </row>
    <row r="124" spans="3:125" ht="12.95" customHeight="1">
      <c r="C124" s="603" t="s">
        <v>235</v>
      </c>
      <c r="D124" s="604"/>
      <c r="E124" s="511" t="s">
        <v>234</v>
      </c>
      <c r="F124" s="506"/>
      <c r="G124" s="506"/>
      <c r="H124" s="506"/>
      <c r="I124" s="512"/>
      <c r="J124" s="1172"/>
      <c r="K124" s="1173"/>
      <c r="L124" s="1173"/>
      <c r="M124" s="316"/>
      <c r="N124" s="316"/>
      <c r="O124" s="248" t="s">
        <v>278</v>
      </c>
      <c r="P124" s="625"/>
      <c r="Q124" s="626"/>
      <c r="R124" s="627"/>
      <c r="S124" s="423"/>
      <c r="T124" s="424"/>
      <c r="U124" s="329"/>
      <c r="V124" s="329"/>
      <c r="W124" s="248" t="s">
        <v>14172</v>
      </c>
      <c r="X124" s="425"/>
      <c r="Y124" s="424"/>
      <c r="Z124" s="329"/>
      <c r="AA124" s="329"/>
      <c r="AB124" s="249" t="s">
        <v>14172</v>
      </c>
      <c r="AC124" s="250"/>
      <c r="AD124" s="250"/>
      <c r="AE124" s="250"/>
      <c r="AF124" s="349"/>
      <c r="AG124" s="250"/>
      <c r="AH124" s="250"/>
      <c r="AI124" s="250"/>
      <c r="AJ124" s="350"/>
      <c r="AK124" s="488" t="s">
        <v>142</v>
      </c>
      <c r="AL124" s="489"/>
      <c r="AM124" s="489"/>
      <c r="AN124" s="489"/>
      <c r="AO124" s="465"/>
      <c r="AP124" s="460"/>
      <c r="AQ124" s="460"/>
      <c r="AR124" s="460"/>
      <c r="AS124" s="460"/>
      <c r="AT124" s="460"/>
      <c r="AU124" s="460"/>
      <c r="AV124" s="460"/>
      <c r="AW124" s="460"/>
      <c r="AX124" s="460"/>
      <c r="AY124" s="460"/>
      <c r="AZ124" s="460"/>
      <c r="BA124" s="461"/>
      <c r="BB124" s="485"/>
      <c r="BC124" s="486"/>
      <c r="BD124" s="486"/>
      <c r="BE124" s="486"/>
      <c r="BF124" s="487"/>
      <c r="BG124" s="485"/>
      <c r="BH124" s="494"/>
      <c r="BI124" s="494"/>
      <c r="BJ124" s="495"/>
      <c r="BK124" s="465"/>
      <c r="BL124" s="460"/>
      <c r="BM124" s="460"/>
      <c r="BN124" s="460"/>
      <c r="BO124" s="460"/>
      <c r="BP124" s="460"/>
      <c r="BQ124" s="460"/>
      <c r="BR124" s="460"/>
      <c r="BS124" s="460"/>
      <c r="BT124" s="460"/>
      <c r="BU124" s="460"/>
      <c r="BV124" s="460"/>
      <c r="BW124" s="461"/>
      <c r="BX124" s="497"/>
      <c r="BY124" s="498"/>
      <c r="BZ124" s="498"/>
      <c r="CA124" s="498"/>
      <c r="CB124" s="499"/>
      <c r="CC124" s="880"/>
      <c r="CD124" s="881"/>
      <c r="CE124" s="881"/>
      <c r="CF124" s="882"/>
      <c r="CG124" s="430" t="s">
        <v>140</v>
      </c>
      <c r="CH124" s="431"/>
      <c r="CI124" s="883"/>
      <c r="CJ124" s="884"/>
      <c r="CK124" s="885"/>
      <c r="CL124" s="725"/>
      <c r="CM124" s="667"/>
      <c r="CN124" s="667"/>
      <c r="CO124" s="667"/>
      <c r="CP124" s="667"/>
      <c r="CQ124" s="667"/>
      <c r="CR124" s="667"/>
      <c r="CS124" s="251" t="s">
        <v>14172</v>
      </c>
      <c r="CT124" s="251"/>
      <c r="CU124" s="251"/>
      <c r="CV124" s="251"/>
      <c r="CW124" s="886"/>
      <c r="CX124" s="491"/>
      <c r="CY124" s="491"/>
      <c r="CZ124" s="251"/>
      <c r="DA124" s="251"/>
      <c r="DB124" s="252" t="s">
        <v>14172</v>
      </c>
      <c r="DC124" s="1170"/>
      <c r="DD124" s="1171"/>
      <c r="DE124" s="119"/>
      <c r="DF124" s="119"/>
      <c r="DG124" s="246" t="s">
        <v>14172</v>
      </c>
      <c r="DH124" s="1256"/>
      <c r="DI124" s="1257"/>
      <c r="DJ124" s="1257"/>
      <c r="DK124" s="1257"/>
      <c r="DL124" s="1257"/>
      <c r="DM124" s="344" t="s">
        <v>69</v>
      </c>
      <c r="DN124" s="114"/>
      <c r="DO124" s="114"/>
      <c r="DP124" s="114"/>
      <c r="DQ124" s="114"/>
      <c r="DR124" s="114"/>
      <c r="DS124" s="295">
        <f t="shared" si="66"/>
        <v>0</v>
      </c>
      <c r="DT124" s="390">
        <f t="shared" si="65"/>
        <v>0</v>
      </c>
    </row>
    <row r="125" spans="3:125" ht="12.95" customHeight="1">
      <c r="C125" s="603" t="s">
        <v>236</v>
      </c>
      <c r="D125" s="604"/>
      <c r="E125" s="509" t="s">
        <v>148</v>
      </c>
      <c r="F125" s="505"/>
      <c r="G125" s="505"/>
      <c r="H125" s="505"/>
      <c r="I125" s="510"/>
      <c r="J125" s="1172">
        <f t="shared" ref="J125" si="70">S125+CL125+CL126</f>
        <v>0</v>
      </c>
      <c r="K125" s="1173"/>
      <c r="L125" s="1173"/>
      <c r="M125" s="119"/>
      <c r="N125" s="119"/>
      <c r="O125" s="119"/>
      <c r="P125" s="622"/>
      <c r="Q125" s="623"/>
      <c r="R125" s="624"/>
      <c r="S125" s="615"/>
      <c r="T125" s="616"/>
      <c r="U125" s="616"/>
      <c r="V125" s="616"/>
      <c r="W125" s="617"/>
      <c r="X125" s="618"/>
      <c r="Y125" s="616"/>
      <c r="Z125" s="616"/>
      <c r="AA125" s="616"/>
      <c r="AB125" s="619"/>
      <c r="AC125" s="243"/>
      <c r="AD125" s="243"/>
      <c r="AE125" s="243"/>
      <c r="AF125" s="244"/>
      <c r="AG125" s="243"/>
      <c r="AH125" s="243"/>
      <c r="AI125" s="243"/>
      <c r="AJ125" s="245"/>
      <c r="AK125" s="595" t="s">
        <v>139</v>
      </c>
      <c r="AL125" s="596"/>
      <c r="AM125" s="596"/>
      <c r="AN125" s="596"/>
      <c r="AO125" s="466"/>
      <c r="AP125" s="463"/>
      <c r="AQ125" s="463"/>
      <c r="AR125" s="463"/>
      <c r="AS125" s="463"/>
      <c r="AT125" s="463"/>
      <c r="AU125" s="463"/>
      <c r="AV125" s="463"/>
      <c r="AW125" s="463"/>
      <c r="AX125" s="463"/>
      <c r="AY125" s="463"/>
      <c r="AZ125" s="463"/>
      <c r="BA125" s="464"/>
      <c r="BB125" s="480"/>
      <c r="BC125" s="481"/>
      <c r="BD125" s="481"/>
      <c r="BE125" s="481"/>
      <c r="BF125" s="482"/>
      <c r="BG125" s="480"/>
      <c r="BH125" s="503"/>
      <c r="BI125" s="503"/>
      <c r="BJ125" s="504"/>
      <c r="BK125" s="466"/>
      <c r="BL125" s="463"/>
      <c r="BM125" s="463"/>
      <c r="BN125" s="463"/>
      <c r="BO125" s="463"/>
      <c r="BP125" s="463"/>
      <c r="BQ125" s="463"/>
      <c r="BR125" s="463"/>
      <c r="BS125" s="463"/>
      <c r="BT125" s="463"/>
      <c r="BU125" s="463"/>
      <c r="BV125" s="463"/>
      <c r="BW125" s="464"/>
      <c r="BX125" s="500"/>
      <c r="BY125" s="501"/>
      <c r="BZ125" s="501"/>
      <c r="CA125" s="501"/>
      <c r="CB125" s="502"/>
      <c r="CC125" s="726"/>
      <c r="CD125" s="727"/>
      <c r="CE125" s="727"/>
      <c r="CF125" s="728"/>
      <c r="CG125" s="432" t="s">
        <v>140</v>
      </c>
      <c r="CH125" s="433"/>
      <c r="CI125" s="729"/>
      <c r="CJ125" s="730"/>
      <c r="CK125" s="731"/>
      <c r="CL125" s="732"/>
      <c r="CM125" s="733"/>
      <c r="CN125" s="733"/>
      <c r="CO125" s="733"/>
      <c r="CP125" s="733"/>
      <c r="CQ125" s="733"/>
      <c r="CR125" s="733"/>
      <c r="CS125" s="328" t="s">
        <v>14172</v>
      </c>
      <c r="CT125" s="328"/>
      <c r="CU125" s="328"/>
      <c r="CV125" s="328"/>
      <c r="CW125" s="907"/>
      <c r="CX125" s="908"/>
      <c r="CY125" s="908"/>
      <c r="CZ125" s="328"/>
      <c r="DA125" s="328"/>
      <c r="DB125" s="270" t="s">
        <v>14172</v>
      </c>
      <c r="DC125" s="1170">
        <f>DS125+DS126</f>
        <v>0</v>
      </c>
      <c r="DD125" s="1171"/>
      <c r="DE125" s="315"/>
      <c r="DF125" s="315"/>
      <c r="DG125" s="270"/>
      <c r="DH125" s="1256">
        <f t="shared" ref="DH125" si="71">IFERROR((S125+DS125+DS126)/J125,0)*100</f>
        <v>0</v>
      </c>
      <c r="DI125" s="1257"/>
      <c r="DJ125" s="1257"/>
      <c r="DK125" s="1257"/>
      <c r="DL125" s="1257"/>
      <c r="DM125" s="342"/>
      <c r="DN125" s="114"/>
      <c r="DO125" s="114"/>
      <c r="DP125" s="114"/>
      <c r="DQ125" s="114"/>
      <c r="DR125" s="114"/>
      <c r="DS125" s="295">
        <f t="shared" si="66"/>
        <v>0</v>
      </c>
      <c r="DT125" s="392">
        <f t="shared" si="64"/>
        <v>0</v>
      </c>
      <c r="DU125" s="390">
        <f t="shared" si="6"/>
        <v>0</v>
      </c>
    </row>
    <row r="126" spans="3:125" ht="12.95" customHeight="1">
      <c r="C126" s="603" t="s">
        <v>237</v>
      </c>
      <c r="D126" s="604"/>
      <c r="E126" s="511" t="s">
        <v>234</v>
      </c>
      <c r="F126" s="506"/>
      <c r="G126" s="506"/>
      <c r="H126" s="506"/>
      <c r="I126" s="512"/>
      <c r="J126" s="1172"/>
      <c r="K126" s="1173"/>
      <c r="L126" s="1173"/>
      <c r="M126" s="119"/>
      <c r="N126" s="119"/>
      <c r="O126" s="212" t="s">
        <v>278</v>
      </c>
      <c r="P126" s="625"/>
      <c r="Q126" s="626"/>
      <c r="R126" s="627"/>
      <c r="S126" s="423"/>
      <c r="T126" s="424"/>
      <c r="U126" s="329"/>
      <c r="V126" s="329"/>
      <c r="W126" s="248" t="s">
        <v>14172</v>
      </c>
      <c r="X126" s="425"/>
      <c r="Y126" s="424"/>
      <c r="Z126" s="329"/>
      <c r="AA126" s="329"/>
      <c r="AB126" s="249" t="s">
        <v>14172</v>
      </c>
      <c r="AC126" s="243"/>
      <c r="AD126" s="243"/>
      <c r="AE126" s="243"/>
      <c r="AF126" s="244"/>
      <c r="AG126" s="243"/>
      <c r="AH126" s="243"/>
      <c r="AI126" s="243"/>
      <c r="AJ126" s="245"/>
      <c r="AK126" s="483" t="s">
        <v>142</v>
      </c>
      <c r="AL126" s="484"/>
      <c r="AM126" s="484"/>
      <c r="AN126" s="484"/>
      <c r="AO126" s="465"/>
      <c r="AP126" s="460"/>
      <c r="AQ126" s="460"/>
      <c r="AR126" s="460"/>
      <c r="AS126" s="460"/>
      <c r="AT126" s="460"/>
      <c r="AU126" s="460"/>
      <c r="AV126" s="460"/>
      <c r="AW126" s="460"/>
      <c r="AX126" s="460"/>
      <c r="AY126" s="460"/>
      <c r="AZ126" s="460"/>
      <c r="BA126" s="461"/>
      <c r="BB126" s="485"/>
      <c r="BC126" s="486"/>
      <c r="BD126" s="486"/>
      <c r="BE126" s="486"/>
      <c r="BF126" s="487"/>
      <c r="BG126" s="485"/>
      <c r="BH126" s="494"/>
      <c r="BI126" s="494"/>
      <c r="BJ126" s="495"/>
      <c r="BK126" s="465"/>
      <c r="BL126" s="460"/>
      <c r="BM126" s="460"/>
      <c r="BN126" s="460"/>
      <c r="BO126" s="460"/>
      <c r="BP126" s="460"/>
      <c r="BQ126" s="460"/>
      <c r="BR126" s="460"/>
      <c r="BS126" s="460"/>
      <c r="BT126" s="460"/>
      <c r="BU126" s="460"/>
      <c r="BV126" s="460"/>
      <c r="BW126" s="461"/>
      <c r="BX126" s="497"/>
      <c r="BY126" s="498"/>
      <c r="BZ126" s="498"/>
      <c r="CA126" s="498"/>
      <c r="CB126" s="499"/>
      <c r="CC126" s="880"/>
      <c r="CD126" s="881"/>
      <c r="CE126" s="881"/>
      <c r="CF126" s="882"/>
      <c r="CG126" s="434" t="s">
        <v>140</v>
      </c>
      <c r="CH126" s="435"/>
      <c r="CI126" s="883"/>
      <c r="CJ126" s="884"/>
      <c r="CK126" s="885"/>
      <c r="CL126" s="725"/>
      <c r="CM126" s="667"/>
      <c r="CN126" s="667"/>
      <c r="CO126" s="667"/>
      <c r="CP126" s="667"/>
      <c r="CQ126" s="667"/>
      <c r="CR126" s="667"/>
      <c r="CS126" s="192" t="s">
        <v>14172</v>
      </c>
      <c r="CT126" s="192"/>
      <c r="CU126" s="192"/>
      <c r="CV126" s="192"/>
      <c r="CW126" s="886"/>
      <c r="CX126" s="491"/>
      <c r="CY126" s="491"/>
      <c r="CZ126" s="192"/>
      <c r="DA126" s="192"/>
      <c r="DB126" s="271" t="s">
        <v>14172</v>
      </c>
      <c r="DC126" s="1170"/>
      <c r="DD126" s="1171"/>
      <c r="DE126" s="316"/>
      <c r="DF126" s="316"/>
      <c r="DG126" s="249" t="s">
        <v>14172</v>
      </c>
      <c r="DH126" s="1256"/>
      <c r="DI126" s="1257"/>
      <c r="DJ126" s="1257"/>
      <c r="DK126" s="1257"/>
      <c r="DL126" s="1257"/>
      <c r="DM126" s="341" t="s">
        <v>69</v>
      </c>
      <c r="DN126" s="114"/>
      <c r="DO126" s="114"/>
      <c r="DP126" s="114"/>
      <c r="DQ126" s="114"/>
      <c r="DR126" s="114"/>
      <c r="DS126" s="295">
        <f t="shared" si="66"/>
        <v>0</v>
      </c>
      <c r="DT126" s="390">
        <f t="shared" si="65"/>
        <v>0</v>
      </c>
    </row>
    <row r="127" spans="3:125" ht="12.95" customHeight="1">
      <c r="C127" s="603" t="s">
        <v>149</v>
      </c>
      <c r="D127" s="604"/>
      <c r="E127" s="509" t="s">
        <v>150</v>
      </c>
      <c r="F127" s="505"/>
      <c r="G127" s="505"/>
      <c r="H127" s="505"/>
      <c r="I127" s="510"/>
      <c r="J127" s="1172">
        <f t="shared" ref="J127" si="72">S127+CL127+CL128</f>
        <v>0</v>
      </c>
      <c r="K127" s="1173"/>
      <c r="L127" s="1173"/>
      <c r="M127" s="315"/>
      <c r="N127" s="315"/>
      <c r="O127" s="315"/>
      <c r="P127" s="622"/>
      <c r="Q127" s="623"/>
      <c r="R127" s="624"/>
      <c r="S127" s="615"/>
      <c r="T127" s="616"/>
      <c r="U127" s="616"/>
      <c r="V127" s="616"/>
      <c r="W127" s="617"/>
      <c r="X127" s="618"/>
      <c r="Y127" s="616"/>
      <c r="Z127" s="616"/>
      <c r="AA127" s="616"/>
      <c r="AB127" s="619"/>
      <c r="AC127" s="255"/>
      <c r="AD127" s="255"/>
      <c r="AE127" s="255"/>
      <c r="AF127" s="262"/>
      <c r="AG127" s="255"/>
      <c r="AH127" s="255"/>
      <c r="AI127" s="255"/>
      <c r="AJ127" s="363"/>
      <c r="AK127" s="595" t="s">
        <v>139</v>
      </c>
      <c r="AL127" s="596"/>
      <c r="AM127" s="596"/>
      <c r="AN127" s="596"/>
      <c r="AO127" s="466"/>
      <c r="AP127" s="463"/>
      <c r="AQ127" s="463"/>
      <c r="AR127" s="463"/>
      <c r="AS127" s="463"/>
      <c r="AT127" s="463"/>
      <c r="AU127" s="463"/>
      <c r="AV127" s="463"/>
      <c r="AW127" s="463"/>
      <c r="AX127" s="463"/>
      <c r="AY127" s="463"/>
      <c r="AZ127" s="463"/>
      <c r="BA127" s="464"/>
      <c r="BB127" s="480"/>
      <c r="BC127" s="481"/>
      <c r="BD127" s="481"/>
      <c r="BE127" s="481"/>
      <c r="BF127" s="482"/>
      <c r="BG127" s="480"/>
      <c r="BH127" s="503"/>
      <c r="BI127" s="503"/>
      <c r="BJ127" s="504"/>
      <c r="BK127" s="462"/>
      <c r="BL127" s="463"/>
      <c r="BM127" s="463"/>
      <c r="BN127" s="463"/>
      <c r="BO127" s="463"/>
      <c r="BP127" s="463"/>
      <c r="BQ127" s="463"/>
      <c r="BR127" s="463"/>
      <c r="BS127" s="463"/>
      <c r="BT127" s="463"/>
      <c r="BU127" s="463"/>
      <c r="BV127" s="463"/>
      <c r="BW127" s="464"/>
      <c r="BX127" s="500"/>
      <c r="BY127" s="501"/>
      <c r="BZ127" s="501"/>
      <c r="CA127" s="501"/>
      <c r="CB127" s="502"/>
      <c r="CC127" s="726"/>
      <c r="CD127" s="727"/>
      <c r="CE127" s="727"/>
      <c r="CF127" s="728"/>
      <c r="CG127" s="432" t="s">
        <v>140</v>
      </c>
      <c r="CH127" s="433"/>
      <c r="CI127" s="729"/>
      <c r="CJ127" s="730"/>
      <c r="CK127" s="731"/>
      <c r="CL127" s="732"/>
      <c r="CM127" s="733"/>
      <c r="CN127" s="733"/>
      <c r="CO127" s="733"/>
      <c r="CP127" s="733"/>
      <c r="CQ127" s="733"/>
      <c r="CR127" s="733"/>
      <c r="CS127" s="328" t="s">
        <v>14172</v>
      </c>
      <c r="CT127" s="328"/>
      <c r="CU127" s="328"/>
      <c r="CV127" s="328"/>
      <c r="CW127" s="907"/>
      <c r="CX127" s="908"/>
      <c r="CY127" s="908"/>
      <c r="CZ127" s="328"/>
      <c r="DA127" s="328"/>
      <c r="DB127" s="270" t="s">
        <v>14172</v>
      </c>
      <c r="DC127" s="1170">
        <f>DS127+DS128</f>
        <v>0</v>
      </c>
      <c r="DD127" s="1171"/>
      <c r="DE127" s="315"/>
      <c r="DF127" s="315"/>
      <c r="DG127" s="270"/>
      <c r="DH127" s="1256">
        <f t="shared" ref="DH127" si="73">IFERROR((S127+DS127+DS128)/J127,0)*100</f>
        <v>0</v>
      </c>
      <c r="DI127" s="1257"/>
      <c r="DJ127" s="1257"/>
      <c r="DK127" s="1257"/>
      <c r="DL127" s="1257"/>
      <c r="DM127" s="342"/>
      <c r="DN127" s="114"/>
      <c r="DO127" s="114"/>
      <c r="DP127" s="114"/>
      <c r="DQ127" s="114"/>
      <c r="DR127" s="114"/>
      <c r="DS127" s="295">
        <f t="shared" si="66"/>
        <v>0</v>
      </c>
      <c r="DT127" s="392">
        <f t="shared" si="64"/>
        <v>0</v>
      </c>
      <c r="DU127" s="390">
        <f t="shared" ref="DU127" si="74">SUM(S127)</f>
        <v>0</v>
      </c>
    </row>
    <row r="128" spans="3:125" ht="12.95" customHeight="1">
      <c r="C128" s="603" t="s">
        <v>151</v>
      </c>
      <c r="D128" s="604"/>
      <c r="E128" s="511" t="s">
        <v>234</v>
      </c>
      <c r="F128" s="506"/>
      <c r="G128" s="506"/>
      <c r="H128" s="506"/>
      <c r="I128" s="512"/>
      <c r="J128" s="1172"/>
      <c r="K128" s="1173"/>
      <c r="L128" s="1173"/>
      <c r="M128" s="316"/>
      <c r="N128" s="316"/>
      <c r="O128" s="248" t="s">
        <v>278</v>
      </c>
      <c r="P128" s="625"/>
      <c r="Q128" s="626"/>
      <c r="R128" s="627"/>
      <c r="S128" s="423"/>
      <c r="T128" s="424"/>
      <c r="U128" s="329"/>
      <c r="V128" s="329"/>
      <c r="W128" s="248" t="s">
        <v>14172</v>
      </c>
      <c r="X128" s="425"/>
      <c r="Y128" s="424"/>
      <c r="Z128" s="329"/>
      <c r="AA128" s="329"/>
      <c r="AB128" s="249" t="s">
        <v>14172</v>
      </c>
      <c r="AC128" s="250"/>
      <c r="AD128" s="250"/>
      <c r="AE128" s="250"/>
      <c r="AF128" s="349"/>
      <c r="AG128" s="250"/>
      <c r="AH128" s="250"/>
      <c r="AI128" s="250"/>
      <c r="AJ128" s="350"/>
      <c r="AK128" s="488" t="s">
        <v>142</v>
      </c>
      <c r="AL128" s="489"/>
      <c r="AM128" s="489"/>
      <c r="AN128" s="489"/>
      <c r="AO128" s="465"/>
      <c r="AP128" s="460"/>
      <c r="AQ128" s="460"/>
      <c r="AR128" s="460"/>
      <c r="AS128" s="460"/>
      <c r="AT128" s="460"/>
      <c r="AU128" s="460"/>
      <c r="AV128" s="460"/>
      <c r="AW128" s="460"/>
      <c r="AX128" s="460"/>
      <c r="AY128" s="460"/>
      <c r="AZ128" s="460"/>
      <c r="BA128" s="461"/>
      <c r="BB128" s="485"/>
      <c r="BC128" s="486"/>
      <c r="BD128" s="486"/>
      <c r="BE128" s="486"/>
      <c r="BF128" s="487"/>
      <c r="BG128" s="485"/>
      <c r="BH128" s="494"/>
      <c r="BI128" s="494"/>
      <c r="BJ128" s="495"/>
      <c r="BK128" s="459"/>
      <c r="BL128" s="460"/>
      <c r="BM128" s="460"/>
      <c r="BN128" s="460"/>
      <c r="BO128" s="460"/>
      <c r="BP128" s="460"/>
      <c r="BQ128" s="460"/>
      <c r="BR128" s="460"/>
      <c r="BS128" s="460"/>
      <c r="BT128" s="460"/>
      <c r="BU128" s="460"/>
      <c r="BV128" s="460"/>
      <c r="BW128" s="461"/>
      <c r="BX128" s="497"/>
      <c r="BY128" s="498"/>
      <c r="BZ128" s="498"/>
      <c r="CA128" s="498"/>
      <c r="CB128" s="499"/>
      <c r="CC128" s="880"/>
      <c r="CD128" s="881"/>
      <c r="CE128" s="881"/>
      <c r="CF128" s="882"/>
      <c r="CG128" s="430" t="s">
        <v>140</v>
      </c>
      <c r="CH128" s="431"/>
      <c r="CI128" s="883"/>
      <c r="CJ128" s="884"/>
      <c r="CK128" s="885"/>
      <c r="CL128" s="725"/>
      <c r="CM128" s="667"/>
      <c r="CN128" s="667"/>
      <c r="CO128" s="667"/>
      <c r="CP128" s="667"/>
      <c r="CQ128" s="667"/>
      <c r="CR128" s="667"/>
      <c r="CS128" s="251" t="s">
        <v>14172</v>
      </c>
      <c r="CT128" s="251"/>
      <c r="CU128" s="251"/>
      <c r="CV128" s="251"/>
      <c r="CW128" s="886"/>
      <c r="CX128" s="491"/>
      <c r="CY128" s="491"/>
      <c r="CZ128" s="251"/>
      <c r="DA128" s="251"/>
      <c r="DB128" s="252" t="s">
        <v>14172</v>
      </c>
      <c r="DC128" s="1170"/>
      <c r="DD128" s="1171"/>
      <c r="DE128" s="119"/>
      <c r="DF128" s="119"/>
      <c r="DG128" s="246" t="s">
        <v>14172</v>
      </c>
      <c r="DH128" s="1256"/>
      <c r="DI128" s="1257"/>
      <c r="DJ128" s="1257"/>
      <c r="DK128" s="1257"/>
      <c r="DL128" s="1257"/>
      <c r="DM128" s="344" t="s">
        <v>69</v>
      </c>
      <c r="DN128" s="114"/>
      <c r="DO128" s="114"/>
      <c r="DP128" s="114"/>
      <c r="DQ128" s="114"/>
      <c r="DR128" s="114"/>
      <c r="DS128" s="295">
        <f t="shared" si="66"/>
        <v>0</v>
      </c>
      <c r="DT128" s="390">
        <f t="shared" si="65"/>
        <v>0</v>
      </c>
    </row>
    <row r="129" spans="3:129" ht="12.95" customHeight="1">
      <c r="C129" s="603"/>
      <c r="D129" s="604"/>
      <c r="E129" s="605" t="s">
        <v>292</v>
      </c>
      <c r="F129" s="606"/>
      <c r="G129" s="606"/>
      <c r="H129" s="606"/>
      <c r="I129" s="607"/>
      <c r="J129" s="1172">
        <f t="shared" ref="J129" si="75">S129+CL129+CL130</f>
        <v>0</v>
      </c>
      <c r="K129" s="1173"/>
      <c r="L129" s="1173"/>
      <c r="M129" s="315"/>
      <c r="N129" s="315"/>
      <c r="O129" s="315"/>
      <c r="P129" s="622"/>
      <c r="Q129" s="623"/>
      <c r="R129" s="624"/>
      <c r="S129" s="615"/>
      <c r="T129" s="616"/>
      <c r="U129" s="616"/>
      <c r="V129" s="616"/>
      <c r="W129" s="617"/>
      <c r="X129" s="618"/>
      <c r="Y129" s="616"/>
      <c r="Z129" s="616"/>
      <c r="AA129" s="616"/>
      <c r="AB129" s="619"/>
      <c r="AC129" s="255"/>
      <c r="AD129" s="255"/>
      <c r="AE129" s="255"/>
      <c r="AF129" s="262"/>
      <c r="AG129" s="255"/>
      <c r="AH129" s="255"/>
      <c r="AI129" s="255"/>
      <c r="AJ129" s="363"/>
      <c r="AK129" s="595" t="s">
        <v>139</v>
      </c>
      <c r="AL129" s="596"/>
      <c r="AM129" s="596"/>
      <c r="AN129" s="596"/>
      <c r="AO129" s="466"/>
      <c r="AP129" s="463"/>
      <c r="AQ129" s="463"/>
      <c r="AR129" s="463"/>
      <c r="AS129" s="463"/>
      <c r="AT129" s="463"/>
      <c r="AU129" s="463"/>
      <c r="AV129" s="463"/>
      <c r="AW129" s="463"/>
      <c r="AX129" s="463"/>
      <c r="AY129" s="463"/>
      <c r="AZ129" s="463"/>
      <c r="BA129" s="464"/>
      <c r="BB129" s="480"/>
      <c r="BC129" s="481"/>
      <c r="BD129" s="481"/>
      <c r="BE129" s="481"/>
      <c r="BF129" s="482"/>
      <c r="BG129" s="480"/>
      <c r="BH129" s="503"/>
      <c r="BI129" s="503"/>
      <c r="BJ129" s="504"/>
      <c r="BK129" s="462"/>
      <c r="BL129" s="463"/>
      <c r="BM129" s="463"/>
      <c r="BN129" s="463"/>
      <c r="BO129" s="463"/>
      <c r="BP129" s="463"/>
      <c r="BQ129" s="463"/>
      <c r="BR129" s="463"/>
      <c r="BS129" s="463"/>
      <c r="BT129" s="463"/>
      <c r="BU129" s="463"/>
      <c r="BV129" s="463"/>
      <c r="BW129" s="464"/>
      <c r="BX129" s="500"/>
      <c r="BY129" s="501"/>
      <c r="BZ129" s="501"/>
      <c r="CA129" s="501"/>
      <c r="CB129" s="502"/>
      <c r="CC129" s="726"/>
      <c r="CD129" s="727"/>
      <c r="CE129" s="727"/>
      <c r="CF129" s="728"/>
      <c r="CG129" s="432" t="s">
        <v>140</v>
      </c>
      <c r="CH129" s="433"/>
      <c r="CI129" s="729"/>
      <c r="CJ129" s="730"/>
      <c r="CK129" s="731"/>
      <c r="CL129" s="732"/>
      <c r="CM129" s="733"/>
      <c r="CN129" s="733"/>
      <c r="CO129" s="733"/>
      <c r="CP129" s="733"/>
      <c r="CQ129" s="733"/>
      <c r="CR129" s="733"/>
      <c r="CS129" s="328" t="s">
        <v>14172</v>
      </c>
      <c r="CT129" s="328"/>
      <c r="CU129" s="328"/>
      <c r="CV129" s="328"/>
      <c r="CW129" s="907"/>
      <c r="CX129" s="908"/>
      <c r="CY129" s="908"/>
      <c r="CZ129" s="328"/>
      <c r="DA129" s="328"/>
      <c r="DB129" s="270" t="s">
        <v>14172</v>
      </c>
      <c r="DC129" s="1170">
        <f>DS129+DS130</f>
        <v>0</v>
      </c>
      <c r="DD129" s="1171"/>
      <c r="DE129" s="315"/>
      <c r="DF129" s="315"/>
      <c r="DG129" s="270"/>
      <c r="DH129" s="1256">
        <f t="shared" ref="DH129" si="76">IFERROR((S129+DS129+DS130)/J129,0)*100</f>
        <v>0</v>
      </c>
      <c r="DI129" s="1257"/>
      <c r="DJ129" s="1257"/>
      <c r="DK129" s="1257"/>
      <c r="DL129" s="1257"/>
      <c r="DM129" s="342"/>
      <c r="DN129" s="114"/>
      <c r="DO129" s="114"/>
      <c r="DP129" s="114"/>
      <c r="DQ129" s="114"/>
      <c r="DR129" s="114"/>
      <c r="DS129" s="295">
        <f t="shared" si="66"/>
        <v>0</v>
      </c>
      <c r="DT129" s="392">
        <f t="shared" si="64"/>
        <v>0</v>
      </c>
      <c r="DU129" s="390">
        <f t="shared" si="6"/>
        <v>0</v>
      </c>
    </row>
    <row r="130" spans="3:129" ht="12.95" customHeight="1">
      <c r="C130" s="603"/>
      <c r="D130" s="604"/>
      <c r="E130" s="608"/>
      <c r="F130" s="609"/>
      <c r="G130" s="609"/>
      <c r="H130" s="609"/>
      <c r="I130" s="610"/>
      <c r="J130" s="1172"/>
      <c r="K130" s="1173"/>
      <c r="L130" s="1173"/>
      <c r="M130" s="316"/>
      <c r="N130" s="316"/>
      <c r="O130" s="248" t="s">
        <v>278</v>
      </c>
      <c r="P130" s="625"/>
      <c r="Q130" s="626"/>
      <c r="R130" s="627"/>
      <c r="S130" s="423"/>
      <c r="T130" s="424"/>
      <c r="U130" s="329"/>
      <c r="V130" s="329"/>
      <c r="W130" s="248" t="s">
        <v>14172</v>
      </c>
      <c r="X130" s="425"/>
      <c r="Y130" s="424"/>
      <c r="Z130" s="329"/>
      <c r="AA130" s="329"/>
      <c r="AB130" s="249" t="s">
        <v>14172</v>
      </c>
      <c r="AC130" s="250"/>
      <c r="AD130" s="250"/>
      <c r="AE130" s="250"/>
      <c r="AF130" s="349"/>
      <c r="AG130" s="250"/>
      <c r="AH130" s="250"/>
      <c r="AI130" s="250"/>
      <c r="AJ130" s="350"/>
      <c r="AK130" s="488" t="s">
        <v>142</v>
      </c>
      <c r="AL130" s="489"/>
      <c r="AM130" s="489"/>
      <c r="AN130" s="489"/>
      <c r="AO130" s="465"/>
      <c r="AP130" s="460"/>
      <c r="AQ130" s="460"/>
      <c r="AR130" s="460"/>
      <c r="AS130" s="460"/>
      <c r="AT130" s="460"/>
      <c r="AU130" s="460"/>
      <c r="AV130" s="460"/>
      <c r="AW130" s="460"/>
      <c r="AX130" s="460"/>
      <c r="AY130" s="460"/>
      <c r="AZ130" s="460"/>
      <c r="BA130" s="461"/>
      <c r="BB130" s="485"/>
      <c r="BC130" s="486"/>
      <c r="BD130" s="486"/>
      <c r="BE130" s="486"/>
      <c r="BF130" s="487"/>
      <c r="BG130" s="485"/>
      <c r="BH130" s="494"/>
      <c r="BI130" s="494"/>
      <c r="BJ130" s="495"/>
      <c r="BK130" s="459"/>
      <c r="BL130" s="460"/>
      <c r="BM130" s="460"/>
      <c r="BN130" s="460"/>
      <c r="BO130" s="460"/>
      <c r="BP130" s="460"/>
      <c r="BQ130" s="460"/>
      <c r="BR130" s="460"/>
      <c r="BS130" s="460"/>
      <c r="BT130" s="460"/>
      <c r="BU130" s="460"/>
      <c r="BV130" s="460"/>
      <c r="BW130" s="461"/>
      <c r="BX130" s="497"/>
      <c r="BY130" s="498"/>
      <c r="BZ130" s="498"/>
      <c r="CA130" s="498"/>
      <c r="CB130" s="499"/>
      <c r="CC130" s="880"/>
      <c r="CD130" s="881"/>
      <c r="CE130" s="881"/>
      <c r="CF130" s="882"/>
      <c r="CG130" s="430" t="s">
        <v>140</v>
      </c>
      <c r="CH130" s="431"/>
      <c r="CI130" s="883"/>
      <c r="CJ130" s="884"/>
      <c r="CK130" s="885"/>
      <c r="CL130" s="725"/>
      <c r="CM130" s="667"/>
      <c r="CN130" s="667"/>
      <c r="CO130" s="667"/>
      <c r="CP130" s="667"/>
      <c r="CQ130" s="667"/>
      <c r="CR130" s="667"/>
      <c r="CS130" s="251" t="s">
        <v>14172</v>
      </c>
      <c r="CT130" s="251"/>
      <c r="CU130" s="251"/>
      <c r="CV130" s="251"/>
      <c r="CW130" s="886"/>
      <c r="CX130" s="491"/>
      <c r="CY130" s="491"/>
      <c r="CZ130" s="251"/>
      <c r="DA130" s="251"/>
      <c r="DB130" s="252" t="s">
        <v>14172</v>
      </c>
      <c r="DC130" s="1170"/>
      <c r="DD130" s="1171"/>
      <c r="DE130" s="119"/>
      <c r="DF130" s="119"/>
      <c r="DG130" s="246" t="s">
        <v>14172</v>
      </c>
      <c r="DH130" s="1256"/>
      <c r="DI130" s="1257"/>
      <c r="DJ130" s="1257"/>
      <c r="DK130" s="1257"/>
      <c r="DL130" s="1257"/>
      <c r="DM130" s="344" t="s">
        <v>69</v>
      </c>
      <c r="DN130" s="114"/>
      <c r="DO130" s="114"/>
      <c r="DP130" s="114"/>
      <c r="DQ130" s="114"/>
      <c r="DR130" s="114"/>
      <c r="DS130" s="295">
        <f t="shared" si="66"/>
        <v>0</v>
      </c>
      <c r="DT130" s="390">
        <f t="shared" si="65"/>
        <v>0</v>
      </c>
    </row>
    <row r="131" spans="3:129" ht="12.95" customHeight="1">
      <c r="C131" s="165"/>
      <c r="D131" s="119"/>
      <c r="E131" s="509" t="s">
        <v>238</v>
      </c>
      <c r="F131" s="505"/>
      <c r="G131" s="505"/>
      <c r="H131" s="505"/>
      <c r="I131" s="510"/>
      <c r="J131" s="1172">
        <f t="shared" ref="J131" si="77">S131+CL131+CL132</f>
        <v>0</v>
      </c>
      <c r="K131" s="1173"/>
      <c r="L131" s="1173"/>
      <c r="M131" s="119"/>
      <c r="N131" s="119"/>
      <c r="O131" s="119"/>
      <c r="P131" s="622"/>
      <c r="Q131" s="623"/>
      <c r="R131" s="624"/>
      <c r="S131" s="615"/>
      <c r="T131" s="616"/>
      <c r="U131" s="616"/>
      <c r="V131" s="616"/>
      <c r="W131" s="617"/>
      <c r="X131" s="618"/>
      <c r="Y131" s="616"/>
      <c r="Z131" s="616"/>
      <c r="AA131" s="616"/>
      <c r="AB131" s="619"/>
      <c r="AC131" s="243"/>
      <c r="AD131" s="243"/>
      <c r="AE131" s="243"/>
      <c r="AF131" s="244"/>
      <c r="AG131" s="243"/>
      <c r="AH131" s="243"/>
      <c r="AI131" s="243"/>
      <c r="AJ131" s="245"/>
      <c r="AK131" s="595" t="s">
        <v>139</v>
      </c>
      <c r="AL131" s="596"/>
      <c r="AM131" s="596"/>
      <c r="AN131" s="596"/>
      <c r="AO131" s="466"/>
      <c r="AP131" s="463"/>
      <c r="AQ131" s="463"/>
      <c r="AR131" s="463"/>
      <c r="AS131" s="463"/>
      <c r="AT131" s="463"/>
      <c r="AU131" s="463"/>
      <c r="AV131" s="463"/>
      <c r="AW131" s="463"/>
      <c r="AX131" s="463"/>
      <c r="AY131" s="463"/>
      <c r="AZ131" s="463"/>
      <c r="BA131" s="464"/>
      <c r="BB131" s="480"/>
      <c r="BC131" s="481"/>
      <c r="BD131" s="481"/>
      <c r="BE131" s="481"/>
      <c r="BF131" s="482"/>
      <c r="BG131" s="480"/>
      <c r="BH131" s="503"/>
      <c r="BI131" s="503"/>
      <c r="BJ131" s="504"/>
      <c r="BK131" s="462"/>
      <c r="BL131" s="463"/>
      <c r="BM131" s="463"/>
      <c r="BN131" s="463"/>
      <c r="BO131" s="463"/>
      <c r="BP131" s="463"/>
      <c r="BQ131" s="463"/>
      <c r="BR131" s="463"/>
      <c r="BS131" s="463"/>
      <c r="BT131" s="463"/>
      <c r="BU131" s="463"/>
      <c r="BV131" s="463"/>
      <c r="BW131" s="464"/>
      <c r="BX131" s="500"/>
      <c r="BY131" s="501"/>
      <c r="BZ131" s="501"/>
      <c r="CA131" s="501"/>
      <c r="CB131" s="502"/>
      <c r="CC131" s="726"/>
      <c r="CD131" s="727"/>
      <c r="CE131" s="727"/>
      <c r="CF131" s="728"/>
      <c r="CG131" s="432" t="s">
        <v>140</v>
      </c>
      <c r="CH131" s="433"/>
      <c r="CI131" s="729"/>
      <c r="CJ131" s="730"/>
      <c r="CK131" s="731"/>
      <c r="CL131" s="732"/>
      <c r="CM131" s="733"/>
      <c r="CN131" s="733"/>
      <c r="CO131" s="733"/>
      <c r="CP131" s="733"/>
      <c r="CQ131" s="733"/>
      <c r="CR131" s="733"/>
      <c r="CS131" s="328" t="s">
        <v>14172</v>
      </c>
      <c r="CT131" s="328"/>
      <c r="CU131" s="328"/>
      <c r="CV131" s="328"/>
      <c r="CW131" s="907"/>
      <c r="CX131" s="908"/>
      <c r="CY131" s="908"/>
      <c r="CZ131" s="328"/>
      <c r="DA131" s="328"/>
      <c r="DB131" s="270" t="s">
        <v>14172</v>
      </c>
      <c r="DC131" s="1170">
        <f>DS131+DS132</f>
        <v>0</v>
      </c>
      <c r="DD131" s="1171"/>
      <c r="DE131" s="315"/>
      <c r="DF131" s="315"/>
      <c r="DG131" s="270"/>
      <c r="DH131" s="1256">
        <f t="shared" ref="DH131" si="78">IFERROR((S131+DS131+DS132)/J131,0)*100</f>
        <v>0</v>
      </c>
      <c r="DI131" s="1257"/>
      <c r="DJ131" s="1257"/>
      <c r="DK131" s="1257"/>
      <c r="DL131" s="1257"/>
      <c r="DM131" s="342"/>
      <c r="DN131" s="114"/>
      <c r="DO131" s="114"/>
      <c r="DP131" s="114"/>
      <c r="DQ131" s="114"/>
      <c r="DR131" s="114"/>
      <c r="DS131" s="295">
        <f t="shared" si="66"/>
        <v>0</v>
      </c>
      <c r="DT131" s="392">
        <f t="shared" si="64"/>
        <v>0</v>
      </c>
      <c r="DU131" s="392">
        <f>SUM(S131)</f>
        <v>0</v>
      </c>
    </row>
    <row r="132" spans="3:129" ht="12.95" customHeight="1">
      <c r="C132" s="165"/>
      <c r="D132" s="119"/>
      <c r="E132" s="597" t="s">
        <v>293</v>
      </c>
      <c r="F132" s="598"/>
      <c r="G132" s="598"/>
      <c r="H132" s="598"/>
      <c r="I132" s="599"/>
      <c r="J132" s="1172"/>
      <c r="K132" s="1173"/>
      <c r="L132" s="1173"/>
      <c r="M132" s="316"/>
      <c r="N132" s="316"/>
      <c r="O132" s="248" t="s">
        <v>278</v>
      </c>
      <c r="P132" s="625"/>
      <c r="Q132" s="626"/>
      <c r="R132" s="627"/>
      <c r="S132" s="423"/>
      <c r="T132" s="424"/>
      <c r="U132" s="329"/>
      <c r="V132" s="329"/>
      <c r="W132" s="248" t="s">
        <v>14172</v>
      </c>
      <c r="X132" s="425"/>
      <c r="Y132" s="424"/>
      <c r="Z132" s="329"/>
      <c r="AA132" s="329"/>
      <c r="AB132" s="249" t="s">
        <v>14172</v>
      </c>
      <c r="AC132" s="250"/>
      <c r="AD132" s="250"/>
      <c r="AE132" s="250"/>
      <c r="AF132" s="349"/>
      <c r="AG132" s="250"/>
      <c r="AH132" s="250"/>
      <c r="AI132" s="250"/>
      <c r="AJ132" s="350"/>
      <c r="AK132" s="483" t="s">
        <v>142</v>
      </c>
      <c r="AL132" s="484"/>
      <c r="AM132" s="484"/>
      <c r="AN132" s="484"/>
      <c r="AO132" s="465"/>
      <c r="AP132" s="460"/>
      <c r="AQ132" s="460"/>
      <c r="AR132" s="460"/>
      <c r="AS132" s="460"/>
      <c r="AT132" s="460"/>
      <c r="AU132" s="460"/>
      <c r="AV132" s="460"/>
      <c r="AW132" s="460"/>
      <c r="AX132" s="460"/>
      <c r="AY132" s="460"/>
      <c r="AZ132" s="460"/>
      <c r="BA132" s="461"/>
      <c r="BB132" s="485"/>
      <c r="BC132" s="486"/>
      <c r="BD132" s="486"/>
      <c r="BE132" s="486"/>
      <c r="BF132" s="487"/>
      <c r="BG132" s="485"/>
      <c r="BH132" s="494"/>
      <c r="BI132" s="494"/>
      <c r="BJ132" s="495"/>
      <c r="BK132" s="459"/>
      <c r="BL132" s="460"/>
      <c r="BM132" s="460"/>
      <c r="BN132" s="460"/>
      <c r="BO132" s="460"/>
      <c r="BP132" s="460"/>
      <c r="BQ132" s="460"/>
      <c r="BR132" s="460"/>
      <c r="BS132" s="460"/>
      <c r="BT132" s="460"/>
      <c r="BU132" s="460"/>
      <c r="BV132" s="460"/>
      <c r="BW132" s="461"/>
      <c r="BX132" s="497"/>
      <c r="BY132" s="498"/>
      <c r="BZ132" s="498"/>
      <c r="CA132" s="498"/>
      <c r="CB132" s="499"/>
      <c r="CC132" s="880"/>
      <c r="CD132" s="881"/>
      <c r="CE132" s="881"/>
      <c r="CF132" s="882"/>
      <c r="CG132" s="434" t="s">
        <v>140</v>
      </c>
      <c r="CH132" s="435"/>
      <c r="CI132" s="883"/>
      <c r="CJ132" s="884"/>
      <c r="CK132" s="885"/>
      <c r="CL132" s="725"/>
      <c r="CM132" s="667"/>
      <c r="CN132" s="667"/>
      <c r="CO132" s="667"/>
      <c r="CP132" s="667"/>
      <c r="CQ132" s="667"/>
      <c r="CR132" s="667"/>
      <c r="CS132" s="192" t="s">
        <v>14172</v>
      </c>
      <c r="CT132" s="192"/>
      <c r="CU132" s="192"/>
      <c r="CV132" s="192"/>
      <c r="CW132" s="886"/>
      <c r="CX132" s="491"/>
      <c r="CY132" s="491"/>
      <c r="CZ132" s="192"/>
      <c r="DA132" s="192"/>
      <c r="DB132" s="271" t="s">
        <v>14172</v>
      </c>
      <c r="DC132" s="1170"/>
      <c r="DD132" s="1171"/>
      <c r="DE132" s="316"/>
      <c r="DF132" s="316"/>
      <c r="DG132" s="249" t="s">
        <v>14172</v>
      </c>
      <c r="DH132" s="1256"/>
      <c r="DI132" s="1257"/>
      <c r="DJ132" s="1257"/>
      <c r="DK132" s="1257"/>
      <c r="DL132" s="1257"/>
      <c r="DM132" s="341" t="s">
        <v>69</v>
      </c>
      <c r="DN132" s="114"/>
      <c r="DO132" s="114"/>
      <c r="DP132" s="114"/>
      <c r="DQ132" s="114"/>
      <c r="DR132" s="114"/>
      <c r="DS132" s="295">
        <f t="shared" si="66"/>
        <v>0</v>
      </c>
      <c r="DT132" s="390">
        <f t="shared" si="65"/>
        <v>0</v>
      </c>
      <c r="DU132" s="392"/>
    </row>
    <row r="133" spans="3:129" ht="12.95" customHeight="1">
      <c r="C133" s="165"/>
      <c r="D133" s="119"/>
      <c r="E133" s="509" t="s">
        <v>152</v>
      </c>
      <c r="F133" s="505"/>
      <c r="G133" s="505"/>
      <c r="H133" s="505"/>
      <c r="I133" s="510"/>
      <c r="J133" s="1158">
        <f>S133+CL133+CL134</f>
        <v>0</v>
      </c>
      <c r="K133" s="1159"/>
      <c r="L133" s="1159"/>
      <c r="M133" s="119"/>
      <c r="N133" s="119"/>
      <c r="O133" s="119"/>
      <c r="P133" s="302"/>
      <c r="Q133" s="303"/>
      <c r="R133" s="304"/>
      <c r="S133" s="1174">
        <f>S121+S123+S125+S127+S129+S131</f>
        <v>0</v>
      </c>
      <c r="T133" s="1175"/>
      <c r="U133" s="1175"/>
      <c r="V133" s="1175"/>
      <c r="W133" s="1176"/>
      <c r="X133" s="1177">
        <f>X121+X123+X125+X127+X129+X131</f>
        <v>0</v>
      </c>
      <c r="Y133" s="1175"/>
      <c r="Z133" s="1175"/>
      <c r="AA133" s="1175"/>
      <c r="AB133" s="1178"/>
      <c r="AC133" s="243"/>
      <c r="AD133" s="243"/>
      <c r="AE133" s="243"/>
      <c r="AF133" s="244"/>
      <c r="AG133" s="243"/>
      <c r="AH133" s="243"/>
      <c r="AI133" s="243"/>
      <c r="AJ133" s="245"/>
      <c r="AK133" s="259"/>
      <c r="AL133" s="243"/>
      <c r="AM133" s="243"/>
      <c r="AN133" s="243"/>
      <c r="AO133" s="243"/>
      <c r="AP133" s="243"/>
      <c r="AQ133" s="243"/>
      <c r="AR133" s="243"/>
      <c r="AS133" s="243"/>
      <c r="AT133" s="243"/>
      <c r="AU133" s="243"/>
      <c r="AV133" s="243"/>
      <c r="AW133" s="243"/>
      <c r="AX133" s="243"/>
      <c r="AY133" s="243"/>
      <c r="AZ133" s="243"/>
      <c r="BA133" s="243"/>
      <c r="BB133" s="243"/>
      <c r="BC133" s="243"/>
      <c r="BD133" s="243"/>
      <c r="BE133" s="243"/>
      <c r="BF133" s="243"/>
      <c r="BG133" s="243"/>
      <c r="BH133" s="243"/>
      <c r="BI133" s="243"/>
      <c r="BJ133" s="256"/>
      <c r="BK133" s="262"/>
      <c r="BL133" s="243"/>
      <c r="BM133" s="243"/>
      <c r="BN133" s="243"/>
      <c r="BO133" s="243"/>
      <c r="BP133" s="243"/>
      <c r="BQ133" s="243"/>
      <c r="BR133" s="243"/>
      <c r="BS133" s="243"/>
      <c r="BT133" s="243"/>
      <c r="BU133" s="243"/>
      <c r="BV133" s="243"/>
      <c r="BW133" s="243"/>
      <c r="BX133" s="243"/>
      <c r="BY133" s="243"/>
      <c r="BZ133" s="243"/>
      <c r="CA133" s="243"/>
      <c r="CB133" s="243"/>
      <c r="CC133" s="243"/>
      <c r="CD133" s="243"/>
      <c r="CE133" s="243"/>
      <c r="CF133" s="243"/>
      <c r="CG133" s="243"/>
      <c r="CH133" s="243"/>
      <c r="CI133" s="243"/>
      <c r="CJ133" s="243"/>
      <c r="CK133" s="243"/>
      <c r="CL133" s="1162">
        <f>SUM(CL121:CR132)</f>
        <v>0</v>
      </c>
      <c r="CM133" s="1163"/>
      <c r="CN133" s="1163"/>
      <c r="CO133" s="1163"/>
      <c r="CP133" s="1163"/>
      <c r="CQ133" s="1163"/>
      <c r="CR133" s="1163"/>
      <c r="CS133" s="119"/>
      <c r="CT133" s="119"/>
      <c r="CU133" s="119"/>
      <c r="CV133" s="119"/>
      <c r="CW133" s="1166">
        <f>SUM(CW121:CY132)</f>
        <v>0</v>
      </c>
      <c r="CX133" s="1167"/>
      <c r="CY133" s="1167"/>
      <c r="CZ133" s="119"/>
      <c r="DA133" s="119"/>
      <c r="DB133" s="139"/>
      <c r="DC133" s="1181">
        <f>SUM(DC121:DD132)</f>
        <v>0</v>
      </c>
      <c r="DD133" s="1182"/>
      <c r="DE133" s="119"/>
      <c r="DF133" s="119"/>
      <c r="DG133" s="246"/>
      <c r="DH133" s="1250">
        <f>IFERROR((S133+DC133)/J133,0)*100</f>
        <v>0</v>
      </c>
      <c r="DI133" s="1251"/>
      <c r="DJ133" s="1251"/>
      <c r="DK133" s="1251"/>
      <c r="DL133" s="1251"/>
      <c r="DM133" s="340"/>
      <c r="DN133" s="114"/>
      <c r="DO133" s="114"/>
      <c r="DP133" s="114"/>
      <c r="DQ133" s="114"/>
      <c r="DR133" s="114"/>
      <c r="DS133" s="295">
        <f t="shared" si="66"/>
        <v>0</v>
      </c>
      <c r="DT133" s="392">
        <f>SUM(J133)</f>
        <v>0</v>
      </c>
      <c r="DU133" s="392">
        <f t="shared" ref="DU133" si="79">SUM(S133)</f>
        <v>0</v>
      </c>
      <c r="DV133" s="392">
        <f>SUM(X133)</f>
        <v>0</v>
      </c>
      <c r="DW133" s="392">
        <f>CL133</f>
        <v>0</v>
      </c>
      <c r="DX133" s="392">
        <f>CW133</f>
        <v>0</v>
      </c>
      <c r="DY133" s="392">
        <f>DC133</f>
        <v>0</v>
      </c>
    </row>
    <row r="134" spans="3:129" ht="12.95" customHeight="1" thickBot="1">
      <c r="C134" s="272"/>
      <c r="D134" s="130"/>
      <c r="E134" s="600"/>
      <c r="F134" s="601"/>
      <c r="G134" s="601"/>
      <c r="H134" s="601"/>
      <c r="I134" s="602"/>
      <c r="J134" s="1160"/>
      <c r="K134" s="1161"/>
      <c r="L134" s="1161"/>
      <c r="M134" s="314"/>
      <c r="N134" s="314"/>
      <c r="O134" s="273" t="s">
        <v>278</v>
      </c>
      <c r="P134" s="305"/>
      <c r="Q134" s="204"/>
      <c r="R134" s="306"/>
      <c r="S134" s="426"/>
      <c r="T134" s="427"/>
      <c r="U134" s="277"/>
      <c r="V134" s="277"/>
      <c r="W134" s="278" t="s">
        <v>278</v>
      </c>
      <c r="X134" s="428"/>
      <c r="Y134" s="427"/>
      <c r="Z134" s="277"/>
      <c r="AA134" s="277"/>
      <c r="AB134" s="150" t="s">
        <v>278</v>
      </c>
      <c r="AC134" s="275"/>
      <c r="AD134" s="275"/>
      <c r="AE134" s="275"/>
      <c r="AF134" s="279"/>
      <c r="AG134" s="275"/>
      <c r="AH134" s="275"/>
      <c r="AI134" s="275"/>
      <c r="AJ134" s="280"/>
      <c r="AK134" s="274"/>
      <c r="AL134" s="275"/>
      <c r="AM134" s="275"/>
      <c r="AN134" s="275"/>
      <c r="AO134" s="275"/>
      <c r="AP134" s="275"/>
      <c r="AQ134" s="275"/>
      <c r="AR134" s="275"/>
      <c r="AS134" s="275"/>
      <c r="AT134" s="275"/>
      <c r="AU134" s="275"/>
      <c r="AV134" s="275"/>
      <c r="AW134" s="275"/>
      <c r="AX134" s="275"/>
      <c r="AY134" s="275"/>
      <c r="AZ134" s="275"/>
      <c r="BA134" s="275"/>
      <c r="BB134" s="275"/>
      <c r="BC134" s="275"/>
      <c r="BD134" s="275"/>
      <c r="BE134" s="275"/>
      <c r="BF134" s="275"/>
      <c r="BG134" s="275"/>
      <c r="BH134" s="275"/>
      <c r="BI134" s="275"/>
      <c r="BJ134" s="276"/>
      <c r="BK134" s="279"/>
      <c r="BL134" s="275"/>
      <c r="BM134" s="275"/>
      <c r="BN134" s="275"/>
      <c r="BO134" s="275"/>
      <c r="BP134" s="275"/>
      <c r="BQ134" s="275"/>
      <c r="BR134" s="275"/>
      <c r="BS134" s="275"/>
      <c r="BT134" s="275"/>
      <c r="BU134" s="275"/>
      <c r="BV134" s="275"/>
      <c r="BW134" s="275"/>
      <c r="BX134" s="275"/>
      <c r="BY134" s="275"/>
      <c r="BZ134" s="275"/>
      <c r="CA134" s="275"/>
      <c r="CB134" s="275"/>
      <c r="CC134" s="275"/>
      <c r="CD134" s="275"/>
      <c r="CE134" s="275"/>
      <c r="CF134" s="275"/>
      <c r="CG134" s="275"/>
      <c r="CH134" s="275"/>
      <c r="CI134" s="275"/>
      <c r="CJ134" s="275"/>
      <c r="CK134" s="275"/>
      <c r="CL134" s="1164"/>
      <c r="CM134" s="1165"/>
      <c r="CN134" s="1165"/>
      <c r="CO134" s="1165"/>
      <c r="CP134" s="1165"/>
      <c r="CQ134" s="1165"/>
      <c r="CR134" s="1165"/>
      <c r="CS134" s="130" t="s">
        <v>14172</v>
      </c>
      <c r="CT134" s="130"/>
      <c r="CU134" s="130"/>
      <c r="CV134" s="130"/>
      <c r="CW134" s="1168"/>
      <c r="CX134" s="1169"/>
      <c r="CY134" s="1169"/>
      <c r="CZ134" s="130"/>
      <c r="DA134" s="130"/>
      <c r="DB134" s="150" t="s">
        <v>14172</v>
      </c>
      <c r="DC134" s="1262"/>
      <c r="DD134" s="1263"/>
      <c r="DE134" s="130"/>
      <c r="DF134" s="130"/>
      <c r="DG134" s="150" t="s">
        <v>14172</v>
      </c>
      <c r="DH134" s="1250"/>
      <c r="DI134" s="1251"/>
      <c r="DJ134" s="1251"/>
      <c r="DK134" s="1251"/>
      <c r="DL134" s="1251"/>
      <c r="DM134" s="345" t="s">
        <v>69</v>
      </c>
      <c r="DN134" s="165"/>
      <c r="DO134" s="114"/>
      <c r="DP134" s="114"/>
      <c r="DQ134" s="114"/>
      <c r="DR134" s="114"/>
      <c r="DS134" s="295">
        <f t="shared" si="66"/>
        <v>0</v>
      </c>
      <c r="DT134" s="390">
        <f t="shared" si="65"/>
        <v>0</v>
      </c>
    </row>
    <row r="135" spans="3:129" ht="3" customHeight="1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2"/>
    </row>
    <row r="136" spans="3:129" ht="7.5" customHeight="1">
      <c r="F136" s="2" t="s">
        <v>153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S136" s="2" t="s">
        <v>162</v>
      </c>
      <c r="T136" s="2"/>
      <c r="U136" s="2"/>
      <c r="V136" s="2"/>
      <c r="W136" s="2"/>
      <c r="X136" s="2"/>
      <c r="Y136" s="2"/>
      <c r="Z136" s="2"/>
      <c r="AA136" s="2"/>
      <c r="AB136" s="2"/>
      <c r="AC136" s="2"/>
      <c r="AE136" s="2" t="s">
        <v>154</v>
      </c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Y136" s="2" t="s">
        <v>291</v>
      </c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N136" s="2"/>
    </row>
    <row r="137" spans="3:129" ht="9.1999999999999993" customHeight="1">
      <c r="F137" s="7"/>
      <c r="G137" s="48" t="s">
        <v>155</v>
      </c>
      <c r="H137" s="48"/>
      <c r="I137" s="48"/>
      <c r="J137" s="48"/>
      <c r="K137" s="48"/>
      <c r="L137" s="48" t="s">
        <v>156</v>
      </c>
      <c r="M137" s="48"/>
      <c r="N137" s="48"/>
      <c r="O137" s="48"/>
      <c r="P137" s="48"/>
      <c r="Q137" s="8"/>
      <c r="S137" s="7"/>
      <c r="T137" s="48" t="s">
        <v>164</v>
      </c>
      <c r="U137" s="48"/>
      <c r="V137" s="48"/>
      <c r="W137" s="48"/>
      <c r="X137" s="48"/>
      <c r="Y137" s="48" t="s">
        <v>165</v>
      </c>
      <c r="Z137" s="48"/>
      <c r="AA137" s="48"/>
      <c r="AB137" s="48"/>
      <c r="AC137" s="8"/>
      <c r="AE137" s="7" t="s">
        <v>105</v>
      </c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8"/>
      <c r="AY137" s="32" t="s">
        <v>239</v>
      </c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5"/>
      <c r="CC137" s="6" t="s">
        <v>240</v>
      </c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5"/>
      <c r="DN137" s="34"/>
      <c r="DO137" s="34"/>
      <c r="DP137" s="34"/>
      <c r="DQ137" s="34"/>
      <c r="DR137" s="34"/>
    </row>
    <row r="138" spans="3:129" ht="9.1999999999999993" customHeight="1">
      <c r="F138" s="1"/>
      <c r="G138" s="2" t="s">
        <v>157</v>
      </c>
      <c r="H138" s="2"/>
      <c r="I138" s="2"/>
      <c r="J138" s="2"/>
      <c r="K138" s="2"/>
      <c r="L138" s="2"/>
      <c r="M138" s="2"/>
      <c r="N138" s="2"/>
      <c r="O138" s="2"/>
      <c r="P138" s="2"/>
      <c r="Q138" s="9"/>
      <c r="S138" s="1"/>
      <c r="T138" s="2" t="s">
        <v>167</v>
      </c>
      <c r="U138" s="2"/>
      <c r="V138" s="2"/>
      <c r="W138" s="2"/>
      <c r="X138" s="2"/>
      <c r="Y138" s="2"/>
      <c r="Z138" s="2"/>
      <c r="AA138" s="2"/>
      <c r="AB138" s="2"/>
      <c r="AC138" s="9"/>
      <c r="AE138" s="1"/>
      <c r="AF138" s="2" t="s">
        <v>158</v>
      </c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9"/>
      <c r="AY138" s="1"/>
      <c r="AZ138" s="2" t="s">
        <v>241</v>
      </c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M138" s="2"/>
      <c r="BO138" s="2" t="s">
        <v>242</v>
      </c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9"/>
      <c r="CC138" s="2"/>
      <c r="CD138" s="2" t="s">
        <v>241</v>
      </c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U138" s="37" t="s">
        <v>311</v>
      </c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9"/>
      <c r="DN138" s="34"/>
      <c r="DO138" s="34"/>
      <c r="DP138" s="34"/>
      <c r="DQ138" s="34"/>
      <c r="DR138" s="34"/>
    </row>
    <row r="139" spans="3:129" ht="9.1999999999999993" customHeight="1">
      <c r="F139" s="10"/>
      <c r="G139" s="11" t="s">
        <v>14176</v>
      </c>
      <c r="H139" s="11"/>
      <c r="I139" s="11"/>
      <c r="J139" s="11"/>
      <c r="K139" s="11"/>
      <c r="L139" s="11"/>
      <c r="M139" s="11"/>
      <c r="N139" s="11"/>
      <c r="O139" s="11"/>
      <c r="P139" s="11"/>
      <c r="Q139" s="12"/>
      <c r="S139" s="10"/>
      <c r="T139" s="11" t="s">
        <v>14176</v>
      </c>
      <c r="U139" s="11"/>
      <c r="V139" s="11"/>
      <c r="W139" s="11"/>
      <c r="X139" s="11"/>
      <c r="Y139" s="11"/>
      <c r="Z139" s="11"/>
      <c r="AA139" s="11"/>
      <c r="AB139" s="11"/>
      <c r="AC139" s="12"/>
      <c r="AE139" s="1"/>
      <c r="AF139" s="2"/>
      <c r="AG139" s="2" t="s">
        <v>159</v>
      </c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9"/>
      <c r="AY139" s="1"/>
      <c r="AZ139" s="2" t="s">
        <v>243</v>
      </c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O139" s="3" t="s">
        <v>279</v>
      </c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9"/>
      <c r="CC139" s="2"/>
      <c r="CD139" s="2" t="s">
        <v>244</v>
      </c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 t="s">
        <v>319</v>
      </c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9"/>
      <c r="DN139" s="2"/>
      <c r="DO139" s="2"/>
      <c r="DP139" s="2"/>
      <c r="DQ139" s="2"/>
      <c r="DR139" s="2"/>
    </row>
    <row r="140" spans="3:129" ht="9.1999999999999993" customHeight="1">
      <c r="Q140" s="2"/>
      <c r="R140" s="2"/>
      <c r="S140" s="2"/>
      <c r="T140" s="2"/>
      <c r="U140" s="2"/>
      <c r="AE140" s="1"/>
      <c r="AF140" s="2" t="s">
        <v>160</v>
      </c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9"/>
      <c r="AY140" s="1"/>
      <c r="AZ140" s="2" t="s">
        <v>245</v>
      </c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9"/>
      <c r="CC140" s="2"/>
      <c r="CD140" s="3" t="s">
        <v>246</v>
      </c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U140" s="42" t="s">
        <v>312</v>
      </c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9"/>
      <c r="DN140" s="2"/>
      <c r="DO140" s="2"/>
      <c r="DP140" s="2"/>
      <c r="DQ140" s="2"/>
      <c r="DR140" s="2"/>
    </row>
    <row r="141" spans="3:129" ht="9.1999999999999993" customHeight="1">
      <c r="C141" s="2" t="s">
        <v>313</v>
      </c>
      <c r="D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AE141" s="1"/>
      <c r="AF141" s="2"/>
      <c r="AG141" s="2" t="s">
        <v>163</v>
      </c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9"/>
      <c r="AY141" s="1"/>
      <c r="AZ141" s="3" t="s">
        <v>280</v>
      </c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9"/>
      <c r="CC141" s="2"/>
      <c r="CD141" s="2"/>
      <c r="CE141" s="2" t="s">
        <v>161</v>
      </c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U141" s="37" t="s">
        <v>322</v>
      </c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9"/>
      <c r="DN141" s="2"/>
      <c r="DO141" s="2"/>
      <c r="DP141" s="2"/>
      <c r="DQ141" s="2"/>
      <c r="DR141" s="2"/>
    </row>
    <row r="142" spans="3:129" ht="9.1999999999999993" customHeight="1">
      <c r="C142" s="2"/>
      <c r="D142" s="2" t="s">
        <v>314</v>
      </c>
      <c r="E142" s="3" t="s">
        <v>315</v>
      </c>
      <c r="F142" s="2"/>
      <c r="G142" s="2"/>
      <c r="H142" s="2"/>
      <c r="U142" s="2"/>
      <c r="AE142" s="1"/>
      <c r="AF142" s="2"/>
      <c r="AG142" s="2" t="s">
        <v>166</v>
      </c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9"/>
      <c r="AY142" s="1"/>
      <c r="AZ142" s="3" t="s">
        <v>247</v>
      </c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9"/>
      <c r="CC142" s="2"/>
      <c r="CD142" s="37" t="s">
        <v>309</v>
      </c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U142" s="2" t="s">
        <v>320</v>
      </c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9"/>
      <c r="DN142" s="2"/>
      <c r="DO142" s="2"/>
      <c r="DP142" s="2"/>
      <c r="DQ142" s="2"/>
      <c r="DR142" s="2"/>
    </row>
    <row r="143" spans="3:129" ht="9.1999999999999993" customHeight="1">
      <c r="C143" s="2"/>
      <c r="D143" s="2" t="s">
        <v>314</v>
      </c>
      <c r="E143" s="3" t="s">
        <v>316</v>
      </c>
      <c r="F143" s="2"/>
      <c r="G143" s="2"/>
      <c r="H143" s="2"/>
      <c r="U143" s="2"/>
      <c r="AE143" s="10"/>
      <c r="AF143" s="11" t="s">
        <v>168</v>
      </c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2"/>
      <c r="AY143" s="1"/>
      <c r="AZ143" s="2" t="s">
        <v>248</v>
      </c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9"/>
      <c r="CC143" s="2"/>
      <c r="CD143" s="37" t="s">
        <v>310</v>
      </c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U143" s="37" t="s">
        <v>321</v>
      </c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9"/>
      <c r="DN143" s="2"/>
      <c r="DO143" s="2"/>
      <c r="DP143" s="2"/>
      <c r="DQ143" s="2"/>
      <c r="DR143" s="2"/>
    </row>
    <row r="144" spans="3:129" ht="9.1999999999999993" customHeight="1">
      <c r="C144" s="2"/>
      <c r="D144" s="2"/>
      <c r="F144" s="2"/>
      <c r="G144" s="2"/>
      <c r="H144" s="2"/>
      <c r="U144" s="2"/>
      <c r="AY144" s="10"/>
      <c r="AZ144" s="11" t="s">
        <v>249</v>
      </c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2"/>
      <c r="CC144" s="11"/>
      <c r="CD144" s="11"/>
      <c r="CE144" s="43" t="s">
        <v>318</v>
      </c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2"/>
      <c r="DN144" s="2"/>
      <c r="DO144" s="2"/>
      <c r="DP144" s="2"/>
      <c r="DQ144" s="2"/>
      <c r="DR144" s="2"/>
    </row>
    <row r="145" spans="3:126" ht="9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BY145" s="2"/>
      <c r="BZ145" s="2"/>
      <c r="CA145" s="2"/>
      <c r="CB145" s="2"/>
      <c r="CC145" s="2" t="s">
        <v>323</v>
      </c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36"/>
      <c r="DA145" s="35"/>
      <c r="DB145" s="35"/>
      <c r="DC145" s="35"/>
      <c r="DD145" s="35"/>
      <c r="DE145" s="35"/>
      <c r="DF145" s="35"/>
      <c r="DG145" s="35"/>
    </row>
    <row r="146" spans="3:126" ht="9.6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</row>
    <row r="147" spans="3:126" ht="3" customHeight="1" thickBot="1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</row>
    <row r="148" spans="3:126" ht="8.1" customHeight="1" thickTop="1">
      <c r="DD148" s="1234" t="s">
        <v>0</v>
      </c>
      <c r="DE148" s="1204"/>
      <c r="DF148" s="1204"/>
      <c r="DG148" s="1204"/>
      <c r="DH148" s="1204"/>
      <c r="DI148" s="1204"/>
      <c r="DJ148" s="1204"/>
      <c r="DK148" s="1204"/>
      <c r="DL148" s="1204"/>
      <c r="DM148" s="1205"/>
      <c r="DN148" s="1246" t="s">
        <v>14164</v>
      </c>
      <c r="DO148" s="1247"/>
      <c r="DP148" s="1247"/>
      <c r="DQ148" s="1247"/>
      <c r="DR148" s="1247"/>
    </row>
    <row r="149" spans="3:126" ht="8.1" customHeight="1">
      <c r="DD149" s="1235"/>
      <c r="DE149" s="1236"/>
      <c r="DF149" s="1236"/>
      <c r="DG149" s="1236"/>
      <c r="DH149" s="1236"/>
      <c r="DI149" s="1236"/>
      <c r="DJ149" s="1236"/>
      <c r="DK149" s="1236"/>
      <c r="DL149" s="1236"/>
      <c r="DM149" s="1237"/>
      <c r="DN149" s="1247"/>
      <c r="DO149" s="1247"/>
      <c r="DP149" s="1247"/>
      <c r="DQ149" s="1247"/>
      <c r="DR149" s="1247"/>
    </row>
    <row r="150" spans="3:126" ht="8.1" customHeight="1" thickBot="1">
      <c r="DD150" s="1206"/>
      <c r="DE150" s="1207"/>
      <c r="DF150" s="1207"/>
      <c r="DG150" s="1207"/>
      <c r="DH150" s="1207"/>
      <c r="DI150" s="1207"/>
      <c r="DJ150" s="1207"/>
      <c r="DK150" s="1207"/>
      <c r="DL150" s="1207"/>
      <c r="DM150" s="1208"/>
      <c r="DN150" s="1247"/>
      <c r="DO150" s="1247"/>
      <c r="DP150" s="1247"/>
      <c r="DQ150" s="1247"/>
      <c r="DR150" s="1247"/>
    </row>
    <row r="151" spans="3:126" ht="24.75" thickTop="1">
      <c r="C151" s="24" t="s">
        <v>281</v>
      </c>
      <c r="J151" s="15" t="s">
        <v>282</v>
      </c>
      <c r="BC151" s="25" t="s">
        <v>337</v>
      </c>
      <c r="BR151" s="26"/>
      <c r="DN151" s="1247"/>
      <c r="DO151" s="1247"/>
      <c r="DP151" s="1247"/>
      <c r="DQ151" s="1247"/>
      <c r="DR151" s="1247"/>
    </row>
    <row r="152" spans="3:126" ht="18.75">
      <c r="C152" s="24"/>
      <c r="D152" s="1246" t="s">
        <v>14164</v>
      </c>
      <c r="E152" s="1246"/>
      <c r="F152" s="1246"/>
      <c r="G152" s="1246"/>
      <c r="H152" s="1246"/>
      <c r="I152" s="1246"/>
      <c r="J152" s="1246"/>
      <c r="BC152" s="25"/>
      <c r="BR152" s="26"/>
    </row>
    <row r="153" spans="3:126" ht="17.25" customHeight="1">
      <c r="C153" s="49" t="s">
        <v>14173</v>
      </c>
      <c r="S153" s="14"/>
      <c r="T153" s="50"/>
      <c r="U153" s="50"/>
      <c r="V153" s="46"/>
      <c r="W153" s="50"/>
      <c r="X153" s="50"/>
      <c r="Y153" s="1238"/>
      <c r="Z153" s="1236"/>
      <c r="AA153" s="1236"/>
      <c r="AB153" s="1236"/>
      <c r="AC153" s="1236"/>
      <c r="AD153" s="1236"/>
      <c r="AE153" s="1236"/>
      <c r="AF153" s="1236"/>
      <c r="AG153" s="1236"/>
      <c r="AH153" s="1236"/>
      <c r="AI153" s="1236"/>
      <c r="AJ153" s="1236"/>
      <c r="AK153" s="1236"/>
      <c r="AL153" s="1236"/>
      <c r="AM153" s="1236"/>
      <c r="AN153" s="1236"/>
      <c r="AO153" s="1236"/>
      <c r="AP153" s="1236"/>
      <c r="AQ153" s="1236"/>
      <c r="AR153" s="1236"/>
      <c r="AS153" s="1236"/>
      <c r="AT153" s="1236"/>
      <c r="AU153" s="1236"/>
      <c r="AV153" s="1236"/>
      <c r="AW153" s="1236"/>
      <c r="AX153" s="1236"/>
      <c r="AY153" s="1236"/>
      <c r="AZ153" s="1236"/>
      <c r="BA153" s="1236"/>
      <c r="BB153" s="1236"/>
      <c r="BC153" s="1236"/>
      <c r="BD153" s="1236"/>
      <c r="BE153" s="1236"/>
      <c r="BF153" s="1236"/>
      <c r="BM153" s="1209"/>
      <c r="BN153" s="1209"/>
      <c r="BO153" s="1209"/>
      <c r="BP153" s="1209"/>
      <c r="BQ153" s="1209"/>
      <c r="BR153" s="1209"/>
      <c r="BS153" s="1209"/>
      <c r="BT153" s="1209"/>
      <c r="BU153" s="1209"/>
      <c r="BV153" s="1209"/>
      <c r="BW153" s="1209"/>
      <c r="BX153" s="1209"/>
      <c r="BY153" s="1209"/>
      <c r="BZ153" s="1209"/>
      <c r="CA153" s="1209"/>
      <c r="CB153" s="1209"/>
      <c r="CC153" s="1209"/>
      <c r="CD153" s="1209"/>
      <c r="CE153" s="1209"/>
      <c r="CF153" s="1209"/>
      <c r="CG153" s="1209"/>
      <c r="CH153" s="1209"/>
      <c r="CI153" s="45"/>
      <c r="CJ153" s="45"/>
      <c r="CK153" s="45"/>
      <c r="CO153" s="1241"/>
      <c r="CP153" s="1236"/>
      <c r="CQ153" s="1236"/>
      <c r="CR153" s="1236"/>
      <c r="CS153" s="1236"/>
      <c r="CT153" s="1236"/>
      <c r="CU153" s="1236"/>
      <c r="CV153" s="1236"/>
      <c r="CW153" s="1236"/>
      <c r="CX153" s="1236"/>
      <c r="CY153" s="1236"/>
      <c r="CZ153" s="1236"/>
      <c r="DA153" s="1236"/>
      <c r="DB153" s="1236"/>
      <c r="DC153" s="1236"/>
      <c r="DD153" s="1236"/>
      <c r="DE153" s="1236"/>
      <c r="DF153" s="1236"/>
      <c r="DG153" s="1236"/>
      <c r="DH153" s="1236"/>
      <c r="DI153" s="1236"/>
      <c r="DJ153" s="1236"/>
      <c r="DK153" s="1236"/>
      <c r="DL153" s="1236"/>
      <c r="DM153" s="1236"/>
      <c r="DN153" s="1236"/>
      <c r="DO153" s="1236"/>
      <c r="DP153" s="1236"/>
      <c r="DQ153" s="1236"/>
      <c r="DR153" s="1236"/>
    </row>
    <row r="154" spans="3:126" ht="3" customHeight="1" thickBot="1">
      <c r="S154" s="27"/>
      <c r="T154" s="27"/>
      <c r="U154" s="27"/>
      <c r="V154" s="27"/>
      <c r="W154" s="27"/>
      <c r="X154" s="27"/>
      <c r="Y154" s="1239"/>
      <c r="Z154" s="1239"/>
      <c r="AA154" s="1239"/>
      <c r="AB154" s="1239"/>
      <c r="AC154" s="1239"/>
      <c r="AD154" s="1239"/>
      <c r="AE154" s="1239"/>
      <c r="AF154" s="1239"/>
      <c r="AG154" s="1239"/>
      <c r="AH154" s="1239"/>
      <c r="AI154" s="1239"/>
      <c r="AJ154" s="1239"/>
      <c r="AK154" s="1239"/>
      <c r="AL154" s="1239"/>
      <c r="AM154" s="1239"/>
      <c r="AN154" s="1239"/>
      <c r="AO154" s="1239"/>
      <c r="AP154" s="1239"/>
      <c r="AQ154" s="1239"/>
      <c r="AR154" s="1239"/>
      <c r="AS154" s="1239"/>
      <c r="AT154" s="1239"/>
      <c r="AU154" s="1239"/>
      <c r="AV154" s="1239"/>
      <c r="AW154" s="1239"/>
      <c r="AX154" s="1239"/>
      <c r="AY154" s="1239"/>
      <c r="AZ154" s="1239"/>
      <c r="BA154" s="1239"/>
      <c r="BB154" s="1239"/>
      <c r="BC154" s="1239"/>
      <c r="BD154" s="1239"/>
      <c r="BE154" s="1239"/>
      <c r="BF154" s="1239"/>
      <c r="BM154" s="1240"/>
      <c r="BN154" s="1240"/>
      <c r="BO154" s="1240"/>
      <c r="BP154" s="1240"/>
      <c r="BQ154" s="1240"/>
      <c r="BR154" s="1240"/>
      <c r="BS154" s="1240"/>
      <c r="BT154" s="1240"/>
      <c r="BU154" s="1240"/>
      <c r="BV154" s="1240"/>
      <c r="BW154" s="1240"/>
      <c r="BX154" s="1240"/>
      <c r="BY154" s="1240"/>
      <c r="BZ154" s="1240"/>
      <c r="CA154" s="1240"/>
      <c r="CB154" s="1240"/>
      <c r="CC154" s="1240"/>
      <c r="CD154" s="1240"/>
      <c r="CE154" s="1240"/>
      <c r="CF154" s="1240"/>
      <c r="CG154" s="1240"/>
      <c r="CH154" s="1240"/>
      <c r="CI154" s="47"/>
      <c r="CJ154" s="47"/>
      <c r="CK154" s="47"/>
      <c r="CO154" s="1239"/>
      <c r="CP154" s="1239"/>
      <c r="CQ154" s="1239"/>
      <c r="CR154" s="1239"/>
      <c r="CS154" s="1239"/>
      <c r="CT154" s="1239"/>
      <c r="CU154" s="1239"/>
      <c r="CV154" s="1239"/>
      <c r="CW154" s="1239"/>
      <c r="CX154" s="1239"/>
      <c r="CY154" s="1239"/>
      <c r="CZ154" s="1239"/>
      <c r="DA154" s="1239"/>
      <c r="DB154" s="1239"/>
      <c r="DC154" s="1239"/>
      <c r="DD154" s="1239"/>
      <c r="DE154" s="1239"/>
      <c r="DF154" s="1239"/>
      <c r="DG154" s="1239"/>
      <c r="DH154" s="1239"/>
      <c r="DI154" s="1239"/>
      <c r="DJ154" s="1239"/>
      <c r="DK154" s="1239"/>
      <c r="DL154" s="1239"/>
      <c r="DM154" s="1239"/>
      <c r="DN154" s="1239"/>
      <c r="DO154" s="1239"/>
      <c r="DP154" s="1239"/>
      <c r="DQ154" s="1239"/>
      <c r="DR154" s="1239"/>
    </row>
    <row r="155" spans="3:126" ht="14.25">
      <c r="C155" s="890" t="s">
        <v>252</v>
      </c>
      <c r="D155" s="1217"/>
      <c r="E155" s="1217"/>
      <c r="F155" s="1217"/>
      <c r="G155" s="1217"/>
      <c r="H155" s="1217"/>
      <c r="I155" s="1217"/>
      <c r="J155" s="1217"/>
      <c r="K155" s="1217"/>
      <c r="L155" s="1217"/>
      <c r="M155" s="1217"/>
      <c r="N155" s="1217"/>
      <c r="O155" s="1217"/>
      <c r="P155" s="1217"/>
      <c r="Q155" s="1217"/>
      <c r="R155" s="1217"/>
      <c r="S155" s="1217"/>
      <c r="T155" s="1217"/>
      <c r="U155" s="1217"/>
      <c r="V155" s="1217"/>
      <c r="W155" s="1217"/>
      <c r="X155" s="1217"/>
      <c r="Y155" s="1217"/>
      <c r="Z155" s="1217"/>
      <c r="AA155" s="1217"/>
      <c r="AB155" s="1217"/>
      <c r="AC155" s="1217"/>
      <c r="AD155" s="1217"/>
      <c r="AE155" s="1217"/>
      <c r="AF155" s="1217"/>
      <c r="AG155" s="1217"/>
      <c r="AH155" s="1217"/>
      <c r="AI155" s="1217"/>
      <c r="AJ155" s="1218"/>
      <c r="AK155" s="178" t="s">
        <v>177</v>
      </c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79"/>
      <c r="AV155" s="179"/>
      <c r="AW155" s="179"/>
      <c r="AX155" s="179"/>
      <c r="AY155" s="179"/>
      <c r="AZ155" s="179"/>
      <c r="BA155" s="179"/>
      <c r="BB155" s="179"/>
      <c r="BC155" s="179"/>
      <c r="BD155" s="179"/>
      <c r="BE155" s="180"/>
      <c r="BF155" s="180" t="s">
        <v>253</v>
      </c>
      <c r="BG155" s="180"/>
      <c r="BH155" s="179"/>
      <c r="BI155" s="179"/>
      <c r="BJ155" s="179"/>
      <c r="BK155" s="179"/>
      <c r="BL155" s="179"/>
      <c r="BM155" s="179"/>
      <c r="BN155" s="179"/>
      <c r="BO155" s="180"/>
      <c r="BP155" s="180"/>
      <c r="BQ155" s="180"/>
      <c r="BR155" s="180"/>
      <c r="BS155" s="180"/>
      <c r="BT155" s="180"/>
      <c r="BU155" s="180"/>
      <c r="BV155" s="180"/>
      <c r="BW155" s="180"/>
      <c r="BX155" s="180"/>
      <c r="BY155" s="180"/>
      <c r="BZ155" s="180"/>
      <c r="CA155" s="180"/>
      <c r="CB155" s="180"/>
      <c r="CC155" s="180"/>
      <c r="CD155" s="180"/>
      <c r="CE155" s="180"/>
      <c r="CF155" s="180"/>
      <c r="CG155" s="180"/>
      <c r="CH155" s="180"/>
      <c r="CI155" s="180"/>
      <c r="CJ155" s="180"/>
      <c r="CK155" s="180"/>
      <c r="CL155" s="180"/>
      <c r="CM155" s="180"/>
      <c r="CN155" s="180"/>
      <c r="CO155" s="180"/>
      <c r="CP155" s="180"/>
      <c r="CQ155" s="180"/>
      <c r="CR155" s="180"/>
      <c r="CS155" s="180"/>
      <c r="CT155" s="180"/>
      <c r="CU155" s="180"/>
      <c r="CV155" s="180"/>
      <c r="CW155" s="180"/>
      <c r="CX155" s="180"/>
      <c r="CY155" s="180"/>
      <c r="CZ155" s="180"/>
      <c r="DA155" s="180"/>
      <c r="DB155" s="180"/>
      <c r="DC155" s="180"/>
      <c r="DD155" s="180"/>
      <c r="DE155" s="180"/>
      <c r="DF155" s="180"/>
      <c r="DG155" s="180"/>
      <c r="DH155" s="180"/>
      <c r="DI155" s="180"/>
      <c r="DJ155" s="180"/>
      <c r="DK155" s="180"/>
      <c r="DL155" s="181"/>
      <c r="DM155" s="892" t="s">
        <v>47</v>
      </c>
      <c r="DN155" s="1219"/>
      <c r="DO155" s="1219"/>
      <c r="DP155" s="1219"/>
      <c r="DQ155" s="1219"/>
      <c r="DR155" s="1220"/>
      <c r="DS155" s="391"/>
      <c r="DT155" s="391"/>
      <c r="DU155" s="391"/>
      <c r="DV155" s="391"/>
    </row>
    <row r="156" spans="3:126" ht="9.9499999999999993" customHeight="1">
      <c r="C156" s="895" t="s">
        <v>48</v>
      </c>
      <c r="D156" s="505"/>
      <c r="E156" s="505"/>
      <c r="F156" s="505"/>
      <c r="G156" s="505"/>
      <c r="H156" s="510"/>
      <c r="I156" s="509" t="s">
        <v>49</v>
      </c>
      <c r="J156" s="505"/>
      <c r="K156" s="505"/>
      <c r="L156" s="510"/>
      <c r="M156" s="509" t="s">
        <v>50</v>
      </c>
      <c r="N156" s="505"/>
      <c r="O156" s="505"/>
      <c r="P156" s="505"/>
      <c r="Q156" s="505"/>
      <c r="R156" s="505"/>
      <c r="S156" s="510"/>
      <c r="T156" s="509" t="s">
        <v>51</v>
      </c>
      <c r="U156" s="505"/>
      <c r="V156" s="505"/>
      <c r="W156" s="505"/>
      <c r="X156" s="505"/>
      <c r="Y156" s="510"/>
      <c r="Z156" s="509" t="s">
        <v>52</v>
      </c>
      <c r="AA156" s="505"/>
      <c r="AB156" s="505"/>
      <c r="AC156" s="505"/>
      <c r="AD156" s="505"/>
      <c r="AE156" s="505"/>
      <c r="AF156" s="505"/>
      <c r="AG156" s="388"/>
      <c r="AH156" s="388"/>
      <c r="AI156" s="388"/>
      <c r="AJ156" s="388"/>
      <c r="AK156" s="704" t="s">
        <v>56</v>
      </c>
      <c r="AL156" s="505"/>
      <c r="AM156" s="505"/>
      <c r="AN156" s="505"/>
      <c r="AO156" s="505"/>
      <c r="AP156" s="505"/>
      <c r="AQ156" s="510"/>
      <c r="AR156" s="156" t="s">
        <v>57</v>
      </c>
      <c r="AS156" s="388"/>
      <c r="AT156" s="388"/>
      <c r="AU156" s="388"/>
      <c r="AV156" s="388"/>
      <c r="AW156" s="388"/>
      <c r="AX156" s="388"/>
      <c r="AY156" s="388"/>
      <c r="AZ156" s="388"/>
      <c r="BA156" s="388"/>
      <c r="BB156" s="138"/>
      <c r="BC156" s="723" t="s">
        <v>53</v>
      </c>
      <c r="BD156" s="1227"/>
      <c r="BE156" s="1227"/>
      <c r="BF156" s="1227"/>
      <c r="BG156" s="1227"/>
      <c r="BH156" s="1227"/>
      <c r="BI156" s="1227"/>
      <c r="BJ156" s="1227"/>
      <c r="BK156" s="1227"/>
      <c r="BL156" s="1227"/>
      <c r="BM156" s="1227"/>
      <c r="BN156" s="1227"/>
      <c r="BO156" s="1227"/>
      <c r="BP156" s="1227"/>
      <c r="BQ156" s="1227"/>
      <c r="BR156" s="1227"/>
      <c r="BS156" s="1227"/>
      <c r="BT156" s="1227"/>
      <c r="BU156" s="1227"/>
      <c r="BV156" s="1227"/>
      <c r="BW156" s="1227"/>
      <c r="BX156" s="1228"/>
      <c r="BY156" s="839" t="s">
        <v>54</v>
      </c>
      <c r="BZ156" s="505"/>
      <c r="CA156" s="505"/>
      <c r="CB156" s="1233"/>
      <c r="CC156" s="839" t="s">
        <v>55</v>
      </c>
      <c r="CD156" s="505"/>
      <c r="CE156" s="505"/>
      <c r="CF156" s="510"/>
      <c r="CG156" s="723" t="s">
        <v>304</v>
      </c>
      <c r="CH156" s="1227"/>
      <c r="CI156" s="1227"/>
      <c r="CJ156" s="1227"/>
      <c r="CK156" s="1227"/>
      <c r="CL156" s="1227"/>
      <c r="CM156" s="1227"/>
      <c r="CN156" s="1227"/>
      <c r="CO156" s="1227"/>
      <c r="CP156" s="1227"/>
      <c r="CQ156" s="1227"/>
      <c r="CR156" s="1227"/>
      <c r="CS156" s="1227"/>
      <c r="CT156" s="1227"/>
      <c r="CU156" s="1227"/>
      <c r="CV156" s="1227"/>
      <c r="CW156" s="1227"/>
      <c r="CX156" s="1227"/>
      <c r="CY156" s="1227"/>
      <c r="CZ156" s="1227"/>
      <c r="DA156" s="1227"/>
      <c r="DB156" s="1227"/>
      <c r="DC156" s="1227"/>
      <c r="DD156" s="1227"/>
      <c r="DE156" s="1227"/>
      <c r="DF156" s="1227"/>
      <c r="DG156" s="1227"/>
      <c r="DH156" s="119"/>
      <c r="DI156" s="119"/>
      <c r="DJ156" s="119"/>
      <c r="DK156" s="119"/>
      <c r="DL156" s="138"/>
      <c r="DM156" s="848" t="s">
        <v>58</v>
      </c>
      <c r="DN156" s="1224"/>
      <c r="DO156" s="1224"/>
      <c r="DP156" s="1224"/>
      <c r="DQ156" s="1224"/>
      <c r="DR156" s="1225"/>
      <c r="DS156" s="391"/>
      <c r="DT156" s="391"/>
      <c r="DU156" s="391"/>
      <c r="DV156" s="391"/>
    </row>
    <row r="157" spans="3:126" ht="8.1" customHeight="1">
      <c r="C157" s="603"/>
      <c r="D157" s="677"/>
      <c r="E157" s="677"/>
      <c r="F157" s="677"/>
      <c r="G157" s="677"/>
      <c r="H157" s="604"/>
      <c r="I157" s="532"/>
      <c r="J157" s="677"/>
      <c r="K157" s="677"/>
      <c r="L157" s="604"/>
      <c r="M157" s="532"/>
      <c r="N157" s="677"/>
      <c r="O157" s="677"/>
      <c r="P157" s="677"/>
      <c r="Q157" s="677"/>
      <c r="R157" s="677"/>
      <c r="S157" s="604"/>
      <c r="T157" s="532"/>
      <c r="U157" s="677"/>
      <c r="V157" s="677"/>
      <c r="W157" s="677"/>
      <c r="X157" s="677"/>
      <c r="Y157" s="604"/>
      <c r="Z157" s="162"/>
      <c r="AA157" s="182" t="s">
        <v>307</v>
      </c>
      <c r="AB157" s="152"/>
      <c r="AC157" s="152"/>
      <c r="AD157" s="152"/>
      <c r="AE157" s="152"/>
      <c r="AF157" s="152"/>
      <c r="AG157" s="119"/>
      <c r="AH157" s="119"/>
      <c r="AI157" s="119"/>
      <c r="AJ157" s="119"/>
      <c r="AK157" s="789"/>
      <c r="AL157" s="677"/>
      <c r="AM157" s="677"/>
      <c r="AN157" s="677"/>
      <c r="AO157" s="677"/>
      <c r="AP157" s="677"/>
      <c r="AQ157" s="604"/>
      <c r="AR157" s="183"/>
      <c r="AS157" s="182" t="s">
        <v>307</v>
      </c>
      <c r="AT157" s="152"/>
      <c r="AU157" s="152"/>
      <c r="AV157" s="152"/>
      <c r="AW157" s="152"/>
      <c r="AX157" s="152"/>
      <c r="AY157" s="119"/>
      <c r="AZ157" s="119"/>
      <c r="BA157" s="119"/>
      <c r="BB157" s="139"/>
      <c r="BC157" s="848"/>
      <c r="BD157" s="1224"/>
      <c r="BE157" s="1224"/>
      <c r="BF157" s="1224"/>
      <c r="BG157" s="1224"/>
      <c r="BH157" s="1224"/>
      <c r="BI157" s="1224"/>
      <c r="BJ157" s="1224"/>
      <c r="BK157" s="1224"/>
      <c r="BL157" s="1224"/>
      <c r="BM157" s="1224"/>
      <c r="BN157" s="1224"/>
      <c r="BO157" s="1224"/>
      <c r="BP157" s="1224"/>
      <c r="BQ157" s="1224"/>
      <c r="BR157" s="1224"/>
      <c r="BS157" s="1224"/>
      <c r="BT157" s="1224"/>
      <c r="BU157" s="1224"/>
      <c r="BV157" s="1224"/>
      <c r="BW157" s="1224"/>
      <c r="BX157" s="1229"/>
      <c r="BY157" s="676" t="s">
        <v>59</v>
      </c>
      <c r="BZ157" s="677"/>
      <c r="CA157" s="677"/>
      <c r="CB157" s="678"/>
      <c r="CC157" s="676" t="s">
        <v>60</v>
      </c>
      <c r="CD157" s="677"/>
      <c r="CE157" s="677"/>
      <c r="CF157" s="604"/>
      <c r="CG157" s="848"/>
      <c r="CH157" s="1224"/>
      <c r="CI157" s="1224"/>
      <c r="CJ157" s="1224"/>
      <c r="CK157" s="1224"/>
      <c r="CL157" s="1224"/>
      <c r="CM157" s="1224"/>
      <c r="CN157" s="1224"/>
      <c r="CO157" s="1224"/>
      <c r="CP157" s="1224"/>
      <c r="CQ157" s="1224"/>
      <c r="CR157" s="1224"/>
      <c r="CS157" s="1224"/>
      <c r="CT157" s="1224"/>
      <c r="CU157" s="1224"/>
      <c r="CV157" s="1224"/>
      <c r="CW157" s="1224"/>
      <c r="CX157" s="1224"/>
      <c r="CY157" s="1224"/>
      <c r="CZ157" s="1224"/>
      <c r="DA157" s="1224"/>
      <c r="DB157" s="1224"/>
      <c r="DC157" s="1224"/>
      <c r="DD157" s="1224"/>
      <c r="DE157" s="1224"/>
      <c r="DF157" s="1224"/>
      <c r="DG157" s="1224"/>
      <c r="DH157" s="753" t="s">
        <v>61</v>
      </c>
      <c r="DI157" s="674"/>
      <c r="DJ157" s="674"/>
      <c r="DK157" s="674"/>
      <c r="DL157" s="752"/>
      <c r="DM157" s="848"/>
      <c r="DN157" s="1224"/>
      <c r="DO157" s="1224"/>
      <c r="DP157" s="1224"/>
      <c r="DQ157" s="1224"/>
      <c r="DR157" s="1225"/>
      <c r="DS157" s="391"/>
      <c r="DT157" s="391"/>
      <c r="DU157" s="391"/>
      <c r="DV157" s="391"/>
    </row>
    <row r="158" spans="3:126" ht="8.1" customHeight="1" thickBot="1">
      <c r="C158" s="1221"/>
      <c r="D158" s="680"/>
      <c r="E158" s="680"/>
      <c r="F158" s="680"/>
      <c r="G158" s="680"/>
      <c r="H158" s="722"/>
      <c r="I158" s="795" t="s">
        <v>62</v>
      </c>
      <c r="J158" s="680"/>
      <c r="K158" s="680"/>
      <c r="L158" s="722"/>
      <c r="M158" s="184"/>
      <c r="N158" s="185"/>
      <c r="O158" s="185"/>
      <c r="P158" s="185"/>
      <c r="Q158" s="185"/>
      <c r="R158" s="185"/>
      <c r="S158" s="186"/>
      <c r="T158" s="795" t="s">
        <v>63</v>
      </c>
      <c r="U158" s="680"/>
      <c r="V158" s="680"/>
      <c r="W158" s="680"/>
      <c r="X158" s="680"/>
      <c r="Y158" s="722"/>
      <c r="Z158" s="187"/>
      <c r="AA158" s="188"/>
      <c r="AB158" s="188"/>
      <c r="AC158" s="188"/>
      <c r="AD158" s="188"/>
      <c r="AE158" s="188"/>
      <c r="AF158" s="188"/>
      <c r="AG158" s="185"/>
      <c r="AH158" s="185"/>
      <c r="AI158" s="185"/>
      <c r="AJ158" s="185"/>
      <c r="AK158" s="790" t="s">
        <v>345</v>
      </c>
      <c r="AL158" s="680"/>
      <c r="AM158" s="680"/>
      <c r="AN158" s="680"/>
      <c r="AO158" s="680"/>
      <c r="AP158" s="680"/>
      <c r="AQ158" s="722"/>
      <c r="AR158" s="187"/>
      <c r="AS158" s="188"/>
      <c r="AT158" s="188"/>
      <c r="AU158" s="188"/>
      <c r="AV158" s="188"/>
      <c r="AW158" s="188"/>
      <c r="AX158" s="188"/>
      <c r="AY158" s="185"/>
      <c r="AZ158" s="185"/>
      <c r="BA158" s="185"/>
      <c r="BB158" s="186"/>
      <c r="BC158" s="1230"/>
      <c r="BD158" s="1231"/>
      <c r="BE158" s="1231"/>
      <c r="BF158" s="1231"/>
      <c r="BG158" s="1231"/>
      <c r="BH158" s="1231"/>
      <c r="BI158" s="1231"/>
      <c r="BJ158" s="1231"/>
      <c r="BK158" s="1231"/>
      <c r="BL158" s="1231"/>
      <c r="BM158" s="1231"/>
      <c r="BN158" s="1231"/>
      <c r="BO158" s="1231"/>
      <c r="BP158" s="1231"/>
      <c r="BQ158" s="1231"/>
      <c r="BR158" s="1231"/>
      <c r="BS158" s="1231"/>
      <c r="BT158" s="1231"/>
      <c r="BU158" s="1231"/>
      <c r="BV158" s="1231"/>
      <c r="BW158" s="1231"/>
      <c r="BX158" s="1232"/>
      <c r="BY158" s="679" t="s">
        <v>346</v>
      </c>
      <c r="BZ158" s="680"/>
      <c r="CA158" s="680"/>
      <c r="CB158" s="681"/>
      <c r="CC158" s="679" t="s">
        <v>347</v>
      </c>
      <c r="CD158" s="680"/>
      <c r="CE158" s="680"/>
      <c r="CF158" s="722"/>
      <c r="CG158" s="1230"/>
      <c r="CH158" s="1231"/>
      <c r="CI158" s="1231"/>
      <c r="CJ158" s="1231"/>
      <c r="CK158" s="1231"/>
      <c r="CL158" s="1231"/>
      <c r="CM158" s="1231"/>
      <c r="CN158" s="1231"/>
      <c r="CO158" s="1231"/>
      <c r="CP158" s="1231"/>
      <c r="CQ158" s="1231"/>
      <c r="CR158" s="1231"/>
      <c r="CS158" s="1231"/>
      <c r="CT158" s="1231"/>
      <c r="CU158" s="1231"/>
      <c r="CV158" s="1231"/>
      <c r="CW158" s="1231"/>
      <c r="CX158" s="1231"/>
      <c r="CY158" s="1231"/>
      <c r="CZ158" s="1231"/>
      <c r="DA158" s="1231"/>
      <c r="DB158" s="1231"/>
      <c r="DC158" s="1231"/>
      <c r="DD158" s="1231"/>
      <c r="DE158" s="1231"/>
      <c r="DF158" s="1231"/>
      <c r="DG158" s="1231"/>
      <c r="DH158" s="679" t="s">
        <v>64</v>
      </c>
      <c r="DI158" s="680"/>
      <c r="DJ158" s="680"/>
      <c r="DK158" s="680"/>
      <c r="DL158" s="722"/>
      <c r="DM158" s="795" t="s">
        <v>65</v>
      </c>
      <c r="DN158" s="680"/>
      <c r="DO158" s="680"/>
      <c r="DP158" s="680"/>
      <c r="DQ158" s="680"/>
      <c r="DR158" s="1226"/>
      <c r="DS158" s="391"/>
      <c r="DT158" s="391"/>
      <c r="DU158" s="391"/>
      <c r="DV158" s="391"/>
    </row>
    <row r="159" spans="3:126" ht="12" customHeight="1" thickTop="1">
      <c r="C159" s="817" t="s">
        <v>66</v>
      </c>
      <c r="D159" s="818"/>
      <c r="E159" s="826" t="s">
        <v>67</v>
      </c>
      <c r="F159" s="1212"/>
      <c r="G159" s="1212"/>
      <c r="H159" s="1213"/>
      <c r="I159" s="836"/>
      <c r="J159" s="784"/>
      <c r="K159" s="784"/>
      <c r="L159" s="785"/>
      <c r="M159" s="814"/>
      <c r="N159" s="517"/>
      <c r="O159" s="517"/>
      <c r="P159" s="517"/>
      <c r="Q159" s="517"/>
      <c r="R159" s="517"/>
      <c r="S159" s="837"/>
      <c r="T159" s="330"/>
      <c r="U159" s="331"/>
      <c r="V159" s="331"/>
      <c r="W159" s="331"/>
      <c r="X159" s="331"/>
      <c r="Y159" s="332"/>
      <c r="Z159" s="815"/>
      <c r="AA159" s="816"/>
      <c r="AB159" s="816"/>
      <c r="AC159" s="816"/>
      <c r="AD159" s="816"/>
      <c r="AE159" s="816"/>
      <c r="AF159" s="816"/>
      <c r="AG159" s="812" t="s">
        <v>68</v>
      </c>
      <c r="AH159" s="812"/>
      <c r="AI159" s="812"/>
      <c r="AJ159" s="813"/>
      <c r="AK159" s="838"/>
      <c r="AL159" s="784"/>
      <c r="AM159" s="784"/>
      <c r="AN159" s="784"/>
      <c r="AO159" s="784"/>
      <c r="AP159" s="784"/>
      <c r="AQ159" s="785"/>
      <c r="AR159" s="815"/>
      <c r="AS159" s="816"/>
      <c r="AT159" s="816"/>
      <c r="AU159" s="816"/>
      <c r="AV159" s="816"/>
      <c r="AW159" s="816"/>
      <c r="AX159" s="816"/>
      <c r="AY159" s="812" t="s">
        <v>68</v>
      </c>
      <c r="AZ159" s="812"/>
      <c r="BA159" s="812"/>
      <c r="BB159" s="813"/>
      <c r="BC159" s="1242"/>
      <c r="BD159" s="969"/>
      <c r="BE159" s="969"/>
      <c r="BF159" s="969"/>
      <c r="BG159" s="969"/>
      <c r="BH159" s="969"/>
      <c r="BI159" s="969"/>
      <c r="BJ159" s="969"/>
      <c r="BK159" s="969"/>
      <c r="BL159" s="969"/>
      <c r="BM159" s="969"/>
      <c r="BN159" s="969"/>
      <c r="BO159" s="969"/>
      <c r="BP159" s="969"/>
      <c r="BQ159" s="969"/>
      <c r="BR159" s="969"/>
      <c r="BS159" s="969"/>
      <c r="BT159" s="969"/>
      <c r="BU159" s="969"/>
      <c r="BV159" s="969"/>
      <c r="BW159" s="969"/>
      <c r="BX159" s="970"/>
      <c r="BY159" s="783"/>
      <c r="BZ159" s="784"/>
      <c r="CA159" s="784"/>
      <c r="CB159" s="842"/>
      <c r="CC159" s="783"/>
      <c r="CD159" s="784"/>
      <c r="CE159" s="784"/>
      <c r="CF159" s="785"/>
      <c r="CG159" s="814"/>
      <c r="CH159" s="517"/>
      <c r="CI159" s="517"/>
      <c r="CJ159" s="517"/>
      <c r="CK159" s="517"/>
      <c r="CL159" s="517"/>
      <c r="CM159" s="517"/>
      <c r="CN159" s="517"/>
      <c r="CO159" s="517"/>
      <c r="CP159" s="517"/>
      <c r="CQ159" s="517"/>
      <c r="CR159" s="517"/>
      <c r="CS159" s="517"/>
      <c r="CT159" s="517"/>
      <c r="CU159" s="517"/>
      <c r="CV159" s="517"/>
      <c r="CW159" s="517"/>
      <c r="CX159" s="517"/>
      <c r="CY159" s="517"/>
      <c r="CZ159" s="517"/>
      <c r="DA159" s="517"/>
      <c r="DB159" s="517"/>
      <c r="DC159" s="517"/>
      <c r="DD159" s="517"/>
      <c r="DE159" s="517"/>
      <c r="DF159" s="517"/>
      <c r="DG159" s="518"/>
      <c r="DH159" s="956"/>
      <c r="DI159" s="957"/>
      <c r="DJ159" s="957"/>
      <c r="DK159" s="957"/>
      <c r="DL159" s="958"/>
      <c r="DM159" s="965">
        <f t="shared" ref="DM159:DM182" si="80">IFERROR((AR159*100/Z159),0)</f>
        <v>0</v>
      </c>
      <c r="DN159" s="966"/>
      <c r="DO159" s="966"/>
      <c r="DP159" s="966"/>
      <c r="DQ159" s="189"/>
      <c r="DR159" s="190" t="s">
        <v>69</v>
      </c>
      <c r="DS159" s="391"/>
      <c r="DT159" s="391"/>
      <c r="DU159" s="391"/>
      <c r="DV159" s="391"/>
    </row>
    <row r="160" spans="3:126" ht="12" customHeight="1">
      <c r="C160" s="581"/>
      <c r="D160" s="582"/>
      <c r="E160" s="443"/>
      <c r="F160" s="443"/>
      <c r="G160" s="443"/>
      <c r="H160" s="444"/>
      <c r="I160" s="824"/>
      <c r="J160" s="486"/>
      <c r="K160" s="486"/>
      <c r="L160" s="493"/>
      <c r="M160" s="459"/>
      <c r="N160" s="460"/>
      <c r="O160" s="460"/>
      <c r="P160" s="460"/>
      <c r="Q160" s="460"/>
      <c r="R160" s="460"/>
      <c r="S160" s="749"/>
      <c r="T160" s="333"/>
      <c r="U160" s="334"/>
      <c r="V160" s="334"/>
      <c r="W160" s="334"/>
      <c r="X160" s="334"/>
      <c r="Y160" s="335"/>
      <c r="Z160" s="490"/>
      <c r="AA160" s="491"/>
      <c r="AB160" s="491"/>
      <c r="AC160" s="491"/>
      <c r="AD160" s="491"/>
      <c r="AE160" s="491"/>
      <c r="AF160" s="491"/>
      <c r="AG160" s="967" t="s">
        <v>68</v>
      </c>
      <c r="AH160" s="967"/>
      <c r="AI160" s="967"/>
      <c r="AJ160" s="968"/>
      <c r="AK160" s="492"/>
      <c r="AL160" s="486"/>
      <c r="AM160" s="486"/>
      <c r="AN160" s="486"/>
      <c r="AO160" s="486"/>
      <c r="AP160" s="486"/>
      <c r="AQ160" s="493"/>
      <c r="AR160" s="490"/>
      <c r="AS160" s="491"/>
      <c r="AT160" s="491"/>
      <c r="AU160" s="491"/>
      <c r="AV160" s="491"/>
      <c r="AW160" s="491"/>
      <c r="AX160" s="491"/>
      <c r="AY160" s="967" t="s">
        <v>68</v>
      </c>
      <c r="AZ160" s="967"/>
      <c r="BA160" s="967"/>
      <c r="BB160" s="968"/>
      <c r="BC160" s="1216"/>
      <c r="BD160" s="971"/>
      <c r="BE160" s="971"/>
      <c r="BF160" s="971"/>
      <c r="BG160" s="971"/>
      <c r="BH160" s="971"/>
      <c r="BI160" s="971"/>
      <c r="BJ160" s="971"/>
      <c r="BK160" s="971"/>
      <c r="BL160" s="971"/>
      <c r="BM160" s="971"/>
      <c r="BN160" s="971"/>
      <c r="BO160" s="971"/>
      <c r="BP160" s="971"/>
      <c r="BQ160" s="971"/>
      <c r="BR160" s="971"/>
      <c r="BS160" s="971"/>
      <c r="BT160" s="971"/>
      <c r="BU160" s="971"/>
      <c r="BV160" s="971"/>
      <c r="BW160" s="971"/>
      <c r="BX160" s="972"/>
      <c r="BY160" s="485"/>
      <c r="BZ160" s="486"/>
      <c r="CA160" s="486"/>
      <c r="CB160" s="487"/>
      <c r="CC160" s="485"/>
      <c r="CD160" s="486"/>
      <c r="CE160" s="486"/>
      <c r="CF160" s="493"/>
      <c r="CG160" s="459"/>
      <c r="CH160" s="460"/>
      <c r="CI160" s="460"/>
      <c r="CJ160" s="460"/>
      <c r="CK160" s="460"/>
      <c r="CL160" s="460"/>
      <c r="CM160" s="460"/>
      <c r="CN160" s="460"/>
      <c r="CO160" s="460"/>
      <c r="CP160" s="460"/>
      <c r="CQ160" s="460"/>
      <c r="CR160" s="460"/>
      <c r="CS160" s="460"/>
      <c r="CT160" s="460"/>
      <c r="CU160" s="460"/>
      <c r="CV160" s="460"/>
      <c r="CW160" s="460"/>
      <c r="CX160" s="460"/>
      <c r="CY160" s="460"/>
      <c r="CZ160" s="460"/>
      <c r="DA160" s="460"/>
      <c r="DB160" s="460"/>
      <c r="DC160" s="460"/>
      <c r="DD160" s="460"/>
      <c r="DE160" s="460"/>
      <c r="DF160" s="460"/>
      <c r="DG160" s="461"/>
      <c r="DH160" s="497"/>
      <c r="DI160" s="498"/>
      <c r="DJ160" s="498"/>
      <c r="DK160" s="498"/>
      <c r="DL160" s="499"/>
      <c r="DM160" s="1195">
        <f t="shared" si="80"/>
        <v>0</v>
      </c>
      <c r="DN160" s="1196"/>
      <c r="DO160" s="1196"/>
      <c r="DP160" s="1196"/>
      <c r="DQ160" s="192"/>
      <c r="DR160" s="193" t="s">
        <v>69</v>
      </c>
      <c r="DS160" s="391"/>
      <c r="DT160" s="391"/>
      <c r="DU160" s="391"/>
      <c r="DV160" s="391"/>
    </row>
    <row r="161" spans="3:126" ht="12" customHeight="1" thickBot="1">
      <c r="C161" s="581"/>
      <c r="D161" s="582"/>
      <c r="E161" s="445"/>
      <c r="F161" s="445"/>
      <c r="G161" s="445"/>
      <c r="H161" s="680" t="s">
        <v>70</v>
      </c>
      <c r="I161" s="680"/>
      <c r="J161" s="680"/>
      <c r="K161" s="680"/>
      <c r="L161" s="680"/>
      <c r="M161" s="680"/>
      <c r="N161" s="680"/>
      <c r="O161" s="680"/>
      <c r="P161" s="680"/>
      <c r="Q161" s="680"/>
      <c r="R161" s="680"/>
      <c r="S161" s="680"/>
      <c r="T161" s="680"/>
      <c r="U161" s="386"/>
      <c r="V161" s="386"/>
      <c r="W161" s="386"/>
      <c r="X161" s="386"/>
      <c r="Y161" s="386"/>
      <c r="Z161" s="1197">
        <f>SUM(Z159:AF160)</f>
        <v>0</v>
      </c>
      <c r="AA161" s="1198"/>
      <c r="AB161" s="1198"/>
      <c r="AC161" s="1198"/>
      <c r="AD161" s="1198"/>
      <c r="AE161" s="1198"/>
      <c r="AF161" s="1198"/>
      <c r="AG161" s="185" t="s">
        <v>68</v>
      </c>
      <c r="AH161" s="185"/>
      <c r="AI161" s="185"/>
      <c r="AJ161" s="185"/>
      <c r="AK161" s="396"/>
      <c r="AL161" s="397"/>
      <c r="AM161" s="397"/>
      <c r="AN161" s="397"/>
      <c r="AO161" s="397"/>
      <c r="AP161" s="397"/>
      <c r="AQ161" s="398"/>
      <c r="AR161" s="1197">
        <f>SUM(AR159:AX160)</f>
        <v>0</v>
      </c>
      <c r="AS161" s="1198"/>
      <c r="AT161" s="1198"/>
      <c r="AU161" s="1198"/>
      <c r="AV161" s="1198"/>
      <c r="AW161" s="1198"/>
      <c r="AX161" s="1198"/>
      <c r="AY161" s="194" t="s">
        <v>68</v>
      </c>
      <c r="AZ161" s="194"/>
      <c r="BA161" s="194"/>
      <c r="BB161" s="394"/>
      <c r="BC161" s="405"/>
      <c r="BD161" s="405"/>
      <c r="BE161" s="405"/>
      <c r="BF161" s="405"/>
      <c r="BG161" s="405"/>
      <c r="BH161" s="405"/>
      <c r="BI161" s="405"/>
      <c r="BJ161" s="406"/>
      <c r="BK161" s="406"/>
      <c r="BL161" s="406"/>
      <c r="BM161" s="406"/>
      <c r="BN161" s="406"/>
      <c r="BO161" s="406"/>
      <c r="BP161" s="406"/>
      <c r="BQ161" s="406"/>
      <c r="BR161" s="406"/>
      <c r="BS161" s="406"/>
      <c r="BT161" s="406"/>
      <c r="BU161" s="406"/>
      <c r="BV161" s="406"/>
      <c r="BW161" s="406"/>
      <c r="BX161" s="406"/>
      <c r="BY161" s="407"/>
      <c r="BZ161" s="408"/>
      <c r="CA161" s="408"/>
      <c r="CB161" s="409"/>
      <c r="CC161" s="408"/>
      <c r="CD161" s="408"/>
      <c r="CE161" s="408"/>
      <c r="CF161" s="410"/>
      <c r="CG161" s="411"/>
      <c r="CH161" s="406"/>
      <c r="CI161" s="406"/>
      <c r="CJ161" s="406"/>
      <c r="CK161" s="406"/>
      <c r="CL161" s="406"/>
      <c r="CM161" s="406"/>
      <c r="CN161" s="406"/>
      <c r="CO161" s="406"/>
      <c r="CP161" s="406"/>
      <c r="CQ161" s="406"/>
      <c r="CR161" s="406"/>
      <c r="CS161" s="406"/>
      <c r="CT161" s="406"/>
      <c r="CU161" s="406"/>
      <c r="CV161" s="406"/>
      <c r="CW161" s="406"/>
      <c r="CX161" s="406"/>
      <c r="CY161" s="406"/>
      <c r="CZ161" s="406"/>
      <c r="DA161" s="406"/>
      <c r="DB161" s="406"/>
      <c r="DC161" s="406"/>
      <c r="DD161" s="406"/>
      <c r="DE161" s="406"/>
      <c r="DF161" s="406"/>
      <c r="DG161" s="406"/>
      <c r="DH161" s="408"/>
      <c r="DI161" s="408"/>
      <c r="DJ161" s="408"/>
      <c r="DK161" s="408"/>
      <c r="DL161" s="410"/>
      <c r="DM161" s="1199">
        <f t="shared" si="80"/>
        <v>0</v>
      </c>
      <c r="DN161" s="1200"/>
      <c r="DO161" s="1200"/>
      <c r="DP161" s="1200"/>
      <c r="DQ161" s="194"/>
      <c r="DR161" s="195" t="s">
        <v>69</v>
      </c>
      <c r="DS161" s="391"/>
      <c r="DT161" s="391"/>
      <c r="DU161" s="391"/>
      <c r="DV161" s="391"/>
    </row>
    <row r="162" spans="3:126" ht="12" customHeight="1" thickTop="1">
      <c r="C162" s="581"/>
      <c r="D162" s="582"/>
      <c r="E162" s="866" t="s">
        <v>71</v>
      </c>
      <c r="F162" s="867"/>
      <c r="G162" s="867"/>
      <c r="H162" s="867"/>
      <c r="I162" s="836"/>
      <c r="J162" s="784"/>
      <c r="K162" s="784"/>
      <c r="L162" s="785"/>
      <c r="M162" s="814"/>
      <c r="N162" s="517"/>
      <c r="O162" s="517"/>
      <c r="P162" s="517"/>
      <c r="Q162" s="517"/>
      <c r="R162" s="517"/>
      <c r="S162" s="837"/>
      <c r="T162" s="330"/>
      <c r="U162" s="331"/>
      <c r="V162" s="331"/>
      <c r="W162" s="331"/>
      <c r="X162" s="331"/>
      <c r="Y162" s="332"/>
      <c r="Z162" s="815"/>
      <c r="AA162" s="816"/>
      <c r="AB162" s="816"/>
      <c r="AC162" s="816"/>
      <c r="AD162" s="816"/>
      <c r="AE162" s="816"/>
      <c r="AF162" s="816"/>
      <c r="AG162" s="812" t="s">
        <v>68</v>
      </c>
      <c r="AH162" s="812"/>
      <c r="AI162" s="812"/>
      <c r="AJ162" s="813"/>
      <c r="AK162" s="838"/>
      <c r="AL162" s="784"/>
      <c r="AM162" s="784"/>
      <c r="AN162" s="784"/>
      <c r="AO162" s="784"/>
      <c r="AP162" s="784"/>
      <c r="AQ162" s="785"/>
      <c r="AR162" s="815"/>
      <c r="AS162" s="816"/>
      <c r="AT162" s="816"/>
      <c r="AU162" s="816"/>
      <c r="AV162" s="816"/>
      <c r="AW162" s="816"/>
      <c r="AX162" s="816"/>
      <c r="AY162" s="812" t="s">
        <v>68</v>
      </c>
      <c r="AZ162" s="812"/>
      <c r="BA162" s="812"/>
      <c r="BB162" s="813"/>
      <c r="BC162" s="843"/>
      <c r="BD162" s="517"/>
      <c r="BE162" s="517"/>
      <c r="BF162" s="517"/>
      <c r="BG162" s="517"/>
      <c r="BH162" s="517"/>
      <c r="BI162" s="517"/>
      <c r="BJ162" s="517"/>
      <c r="BK162" s="517"/>
      <c r="BL162" s="517"/>
      <c r="BM162" s="517"/>
      <c r="BN162" s="517"/>
      <c r="BO162" s="517"/>
      <c r="BP162" s="517"/>
      <c r="BQ162" s="517"/>
      <c r="BR162" s="517"/>
      <c r="BS162" s="517"/>
      <c r="BT162" s="517"/>
      <c r="BU162" s="517"/>
      <c r="BV162" s="517"/>
      <c r="BW162" s="517"/>
      <c r="BX162" s="518"/>
      <c r="BY162" s="783"/>
      <c r="BZ162" s="784"/>
      <c r="CA162" s="784"/>
      <c r="CB162" s="842"/>
      <c r="CC162" s="783"/>
      <c r="CD162" s="784"/>
      <c r="CE162" s="784"/>
      <c r="CF162" s="785"/>
      <c r="CG162" s="814"/>
      <c r="CH162" s="517"/>
      <c r="CI162" s="517"/>
      <c r="CJ162" s="517"/>
      <c r="CK162" s="517"/>
      <c r="CL162" s="517"/>
      <c r="CM162" s="517"/>
      <c r="CN162" s="517"/>
      <c r="CO162" s="517"/>
      <c r="CP162" s="517"/>
      <c r="CQ162" s="517"/>
      <c r="CR162" s="517"/>
      <c r="CS162" s="517"/>
      <c r="CT162" s="517"/>
      <c r="CU162" s="517"/>
      <c r="CV162" s="517"/>
      <c r="CW162" s="517"/>
      <c r="CX162" s="517"/>
      <c r="CY162" s="517"/>
      <c r="CZ162" s="517"/>
      <c r="DA162" s="517"/>
      <c r="DB162" s="517"/>
      <c r="DC162" s="517"/>
      <c r="DD162" s="517"/>
      <c r="DE162" s="517"/>
      <c r="DF162" s="517"/>
      <c r="DG162" s="518"/>
      <c r="DH162" s="956"/>
      <c r="DI162" s="957"/>
      <c r="DJ162" s="957"/>
      <c r="DK162" s="957"/>
      <c r="DL162" s="958"/>
      <c r="DM162" s="965">
        <f t="shared" si="80"/>
        <v>0</v>
      </c>
      <c r="DN162" s="966"/>
      <c r="DO162" s="966"/>
      <c r="DP162" s="966"/>
      <c r="DQ162" s="189"/>
      <c r="DR162" s="190" t="s">
        <v>69</v>
      </c>
      <c r="DS162" s="391"/>
      <c r="DT162" s="391"/>
      <c r="DU162" s="391"/>
      <c r="DV162" s="391"/>
    </row>
    <row r="163" spans="3:126" ht="12" customHeight="1">
      <c r="C163" s="581"/>
      <c r="D163" s="582"/>
      <c r="E163" s="868"/>
      <c r="F163" s="869"/>
      <c r="G163" s="869"/>
      <c r="H163" s="869"/>
      <c r="I163" s="824"/>
      <c r="J163" s="486"/>
      <c r="K163" s="486"/>
      <c r="L163" s="493"/>
      <c r="M163" s="459"/>
      <c r="N163" s="460"/>
      <c r="O163" s="460"/>
      <c r="P163" s="460"/>
      <c r="Q163" s="460"/>
      <c r="R163" s="460"/>
      <c r="S163" s="749"/>
      <c r="T163" s="333"/>
      <c r="U163" s="334"/>
      <c r="V163" s="334"/>
      <c r="W163" s="334"/>
      <c r="X163" s="334"/>
      <c r="Y163" s="335"/>
      <c r="Z163" s="490"/>
      <c r="AA163" s="491"/>
      <c r="AB163" s="491"/>
      <c r="AC163" s="491"/>
      <c r="AD163" s="491"/>
      <c r="AE163" s="491"/>
      <c r="AF163" s="491"/>
      <c r="AG163" s="967" t="s">
        <v>68</v>
      </c>
      <c r="AH163" s="967"/>
      <c r="AI163" s="967"/>
      <c r="AJ163" s="968"/>
      <c r="AK163" s="492"/>
      <c r="AL163" s="486"/>
      <c r="AM163" s="486"/>
      <c r="AN163" s="486"/>
      <c r="AO163" s="486"/>
      <c r="AP163" s="486"/>
      <c r="AQ163" s="493"/>
      <c r="AR163" s="490"/>
      <c r="AS163" s="491"/>
      <c r="AT163" s="491"/>
      <c r="AU163" s="491"/>
      <c r="AV163" s="491"/>
      <c r="AW163" s="491"/>
      <c r="AX163" s="491"/>
      <c r="AY163" s="967" t="s">
        <v>68</v>
      </c>
      <c r="AZ163" s="967"/>
      <c r="BA163" s="967"/>
      <c r="BB163" s="968"/>
      <c r="BC163" s="750"/>
      <c r="BD163" s="460"/>
      <c r="BE163" s="460"/>
      <c r="BF163" s="460"/>
      <c r="BG163" s="460"/>
      <c r="BH163" s="460"/>
      <c r="BI163" s="460"/>
      <c r="BJ163" s="460"/>
      <c r="BK163" s="460"/>
      <c r="BL163" s="460"/>
      <c r="BM163" s="460"/>
      <c r="BN163" s="460"/>
      <c r="BO163" s="460"/>
      <c r="BP163" s="460"/>
      <c r="BQ163" s="460"/>
      <c r="BR163" s="460"/>
      <c r="BS163" s="460"/>
      <c r="BT163" s="460"/>
      <c r="BU163" s="460"/>
      <c r="BV163" s="460"/>
      <c r="BW163" s="460"/>
      <c r="BX163" s="461"/>
      <c r="BY163" s="485"/>
      <c r="BZ163" s="486"/>
      <c r="CA163" s="486"/>
      <c r="CB163" s="487"/>
      <c r="CC163" s="485"/>
      <c r="CD163" s="486"/>
      <c r="CE163" s="486"/>
      <c r="CF163" s="493"/>
      <c r="CG163" s="459"/>
      <c r="CH163" s="460"/>
      <c r="CI163" s="460"/>
      <c r="CJ163" s="460"/>
      <c r="CK163" s="460"/>
      <c r="CL163" s="460"/>
      <c r="CM163" s="460"/>
      <c r="CN163" s="460"/>
      <c r="CO163" s="460"/>
      <c r="CP163" s="460"/>
      <c r="CQ163" s="460"/>
      <c r="CR163" s="460"/>
      <c r="CS163" s="460"/>
      <c r="CT163" s="460"/>
      <c r="CU163" s="460"/>
      <c r="CV163" s="460"/>
      <c r="CW163" s="460"/>
      <c r="CX163" s="460"/>
      <c r="CY163" s="460"/>
      <c r="CZ163" s="460"/>
      <c r="DA163" s="460"/>
      <c r="DB163" s="460"/>
      <c r="DC163" s="460"/>
      <c r="DD163" s="460"/>
      <c r="DE163" s="460"/>
      <c r="DF163" s="460"/>
      <c r="DG163" s="461"/>
      <c r="DH163" s="497"/>
      <c r="DI163" s="498"/>
      <c r="DJ163" s="498"/>
      <c r="DK163" s="498"/>
      <c r="DL163" s="499"/>
      <c r="DM163" s="1195">
        <f t="shared" si="80"/>
        <v>0</v>
      </c>
      <c r="DN163" s="1196"/>
      <c r="DO163" s="1196"/>
      <c r="DP163" s="1196"/>
      <c r="DQ163" s="192"/>
      <c r="DR163" s="193" t="s">
        <v>69</v>
      </c>
      <c r="DS163" s="391"/>
      <c r="DT163" s="391"/>
      <c r="DU163" s="391"/>
      <c r="DV163" s="391"/>
    </row>
    <row r="164" spans="3:126" ht="12" customHeight="1" thickBot="1">
      <c r="C164" s="581"/>
      <c r="D164" s="582"/>
      <c r="E164" s="870"/>
      <c r="F164" s="871"/>
      <c r="G164" s="871"/>
      <c r="H164" s="871"/>
      <c r="I164" s="834" t="s">
        <v>70</v>
      </c>
      <c r="J164" s="834"/>
      <c r="K164" s="834"/>
      <c r="L164" s="834"/>
      <c r="M164" s="834"/>
      <c r="N164" s="834"/>
      <c r="O164" s="834"/>
      <c r="P164" s="834"/>
      <c r="Q164" s="834"/>
      <c r="R164" s="834"/>
      <c r="S164" s="834"/>
      <c r="T164" s="440"/>
      <c r="U164" s="386"/>
      <c r="V164" s="386"/>
      <c r="W164" s="386"/>
      <c r="X164" s="386"/>
      <c r="Y164" s="386"/>
      <c r="Z164" s="1197">
        <f>SUM(Z162:AF163)</f>
        <v>0</v>
      </c>
      <c r="AA164" s="1198"/>
      <c r="AB164" s="1198"/>
      <c r="AC164" s="1198"/>
      <c r="AD164" s="1198"/>
      <c r="AE164" s="1198"/>
      <c r="AF164" s="1198"/>
      <c r="AG164" s="185" t="s">
        <v>68</v>
      </c>
      <c r="AH164" s="185"/>
      <c r="AI164" s="185"/>
      <c r="AJ164" s="185"/>
      <c r="AK164" s="396"/>
      <c r="AL164" s="397"/>
      <c r="AM164" s="397"/>
      <c r="AN164" s="397"/>
      <c r="AO164" s="397"/>
      <c r="AP164" s="397"/>
      <c r="AQ164" s="398"/>
      <c r="AR164" s="1197">
        <f>SUM(AR162:AX163)</f>
        <v>0</v>
      </c>
      <c r="AS164" s="1198"/>
      <c r="AT164" s="1198"/>
      <c r="AU164" s="1198"/>
      <c r="AV164" s="1198"/>
      <c r="AW164" s="1198"/>
      <c r="AX164" s="1198"/>
      <c r="AY164" s="194" t="s">
        <v>68</v>
      </c>
      <c r="AZ164" s="194"/>
      <c r="BA164" s="194"/>
      <c r="BB164" s="394"/>
      <c r="BC164" s="405"/>
      <c r="BD164" s="405"/>
      <c r="BE164" s="405"/>
      <c r="BF164" s="405"/>
      <c r="BG164" s="405"/>
      <c r="BH164" s="405"/>
      <c r="BI164" s="405"/>
      <c r="BJ164" s="406"/>
      <c r="BK164" s="406"/>
      <c r="BL164" s="406"/>
      <c r="BM164" s="406"/>
      <c r="BN164" s="406"/>
      <c r="BO164" s="406"/>
      <c r="BP164" s="406"/>
      <c r="BQ164" s="406"/>
      <c r="BR164" s="406"/>
      <c r="BS164" s="406"/>
      <c r="BT164" s="406"/>
      <c r="BU164" s="406"/>
      <c r="BV164" s="406"/>
      <c r="BW164" s="406"/>
      <c r="BX164" s="406"/>
      <c r="BY164" s="407"/>
      <c r="BZ164" s="408"/>
      <c r="CA164" s="408"/>
      <c r="CB164" s="409"/>
      <c r="CC164" s="408"/>
      <c r="CD164" s="408"/>
      <c r="CE164" s="408"/>
      <c r="CF164" s="410"/>
      <c r="CG164" s="411"/>
      <c r="CH164" s="406"/>
      <c r="CI164" s="406"/>
      <c r="CJ164" s="406"/>
      <c r="CK164" s="406"/>
      <c r="CL164" s="406"/>
      <c r="CM164" s="406"/>
      <c r="CN164" s="406"/>
      <c r="CO164" s="406"/>
      <c r="CP164" s="406"/>
      <c r="CQ164" s="406"/>
      <c r="CR164" s="406"/>
      <c r="CS164" s="406"/>
      <c r="CT164" s="406"/>
      <c r="CU164" s="406"/>
      <c r="CV164" s="406"/>
      <c r="CW164" s="406"/>
      <c r="CX164" s="406"/>
      <c r="CY164" s="406"/>
      <c r="CZ164" s="406"/>
      <c r="DA164" s="406"/>
      <c r="DB164" s="406"/>
      <c r="DC164" s="406"/>
      <c r="DD164" s="406"/>
      <c r="DE164" s="406"/>
      <c r="DF164" s="406"/>
      <c r="DG164" s="406"/>
      <c r="DH164" s="408"/>
      <c r="DI164" s="408"/>
      <c r="DJ164" s="408"/>
      <c r="DK164" s="408"/>
      <c r="DL164" s="410"/>
      <c r="DM164" s="1199">
        <f t="shared" si="80"/>
        <v>0</v>
      </c>
      <c r="DN164" s="1200"/>
      <c r="DO164" s="1200"/>
      <c r="DP164" s="1200"/>
      <c r="DQ164" s="194"/>
      <c r="DR164" s="195" t="s">
        <v>69</v>
      </c>
      <c r="DS164" s="391"/>
      <c r="DT164" s="391"/>
      <c r="DU164" s="391"/>
      <c r="DV164" s="391"/>
    </row>
    <row r="165" spans="3:126" ht="12" customHeight="1" thickTop="1">
      <c r="C165" s="581"/>
      <c r="D165" s="582"/>
      <c r="E165" s="821" t="s">
        <v>72</v>
      </c>
      <c r="F165" s="1201"/>
      <c r="G165" s="1201"/>
      <c r="H165" s="1202"/>
      <c r="I165" s="836"/>
      <c r="J165" s="784"/>
      <c r="K165" s="784"/>
      <c r="L165" s="785"/>
      <c r="M165" s="814"/>
      <c r="N165" s="517"/>
      <c r="O165" s="517"/>
      <c r="P165" s="517"/>
      <c r="Q165" s="517"/>
      <c r="R165" s="517"/>
      <c r="S165" s="837"/>
      <c r="T165" s="330"/>
      <c r="U165" s="331"/>
      <c r="V165" s="331"/>
      <c r="W165" s="331"/>
      <c r="X165" s="331"/>
      <c r="Y165" s="332"/>
      <c r="Z165" s="815"/>
      <c r="AA165" s="816"/>
      <c r="AB165" s="816"/>
      <c r="AC165" s="816"/>
      <c r="AD165" s="816"/>
      <c r="AE165" s="816"/>
      <c r="AF165" s="816"/>
      <c r="AG165" s="812" t="s">
        <v>68</v>
      </c>
      <c r="AH165" s="812"/>
      <c r="AI165" s="812"/>
      <c r="AJ165" s="813"/>
      <c r="AK165" s="838"/>
      <c r="AL165" s="784"/>
      <c r="AM165" s="784"/>
      <c r="AN165" s="784"/>
      <c r="AO165" s="784"/>
      <c r="AP165" s="784"/>
      <c r="AQ165" s="785"/>
      <c r="AR165" s="815"/>
      <c r="AS165" s="816"/>
      <c r="AT165" s="816"/>
      <c r="AU165" s="816"/>
      <c r="AV165" s="816"/>
      <c r="AW165" s="816"/>
      <c r="AX165" s="816"/>
      <c r="AY165" s="812" t="s">
        <v>68</v>
      </c>
      <c r="AZ165" s="812"/>
      <c r="BA165" s="812"/>
      <c r="BB165" s="813"/>
      <c r="BC165" s="843"/>
      <c r="BD165" s="517"/>
      <c r="BE165" s="517"/>
      <c r="BF165" s="517"/>
      <c r="BG165" s="517"/>
      <c r="BH165" s="517"/>
      <c r="BI165" s="517"/>
      <c r="BJ165" s="517"/>
      <c r="BK165" s="517"/>
      <c r="BL165" s="517"/>
      <c r="BM165" s="517"/>
      <c r="BN165" s="517"/>
      <c r="BO165" s="517"/>
      <c r="BP165" s="517"/>
      <c r="BQ165" s="517"/>
      <c r="BR165" s="517"/>
      <c r="BS165" s="517"/>
      <c r="BT165" s="517"/>
      <c r="BU165" s="517"/>
      <c r="BV165" s="517"/>
      <c r="BW165" s="517"/>
      <c r="BX165" s="518"/>
      <c r="BY165" s="783"/>
      <c r="BZ165" s="784"/>
      <c r="CA165" s="784"/>
      <c r="CB165" s="842"/>
      <c r="CC165" s="783"/>
      <c r="CD165" s="784"/>
      <c r="CE165" s="784"/>
      <c r="CF165" s="785"/>
      <c r="CG165" s="814"/>
      <c r="CH165" s="517"/>
      <c r="CI165" s="517"/>
      <c r="CJ165" s="517"/>
      <c r="CK165" s="517"/>
      <c r="CL165" s="517"/>
      <c r="CM165" s="517"/>
      <c r="CN165" s="517"/>
      <c r="CO165" s="517"/>
      <c r="CP165" s="517"/>
      <c r="CQ165" s="517"/>
      <c r="CR165" s="517"/>
      <c r="CS165" s="517"/>
      <c r="CT165" s="517"/>
      <c r="CU165" s="517"/>
      <c r="CV165" s="517"/>
      <c r="CW165" s="517"/>
      <c r="CX165" s="517"/>
      <c r="CY165" s="517"/>
      <c r="CZ165" s="517"/>
      <c r="DA165" s="517"/>
      <c r="DB165" s="517"/>
      <c r="DC165" s="517"/>
      <c r="DD165" s="517"/>
      <c r="DE165" s="517"/>
      <c r="DF165" s="517"/>
      <c r="DG165" s="518"/>
      <c r="DH165" s="956"/>
      <c r="DI165" s="957"/>
      <c r="DJ165" s="957"/>
      <c r="DK165" s="957"/>
      <c r="DL165" s="958"/>
      <c r="DM165" s="965">
        <f t="shared" si="80"/>
        <v>0</v>
      </c>
      <c r="DN165" s="966"/>
      <c r="DO165" s="966"/>
      <c r="DP165" s="966"/>
      <c r="DQ165" s="189"/>
      <c r="DR165" s="190" t="s">
        <v>69</v>
      </c>
      <c r="DS165" s="391"/>
      <c r="DT165" s="391"/>
      <c r="DU165" s="391"/>
      <c r="DV165" s="391"/>
    </row>
    <row r="166" spans="3:126" ht="12" customHeight="1">
      <c r="C166" s="581"/>
      <c r="D166" s="582"/>
      <c r="E166" s="443"/>
      <c r="F166" s="443"/>
      <c r="G166" s="443"/>
      <c r="H166" s="444"/>
      <c r="I166" s="824"/>
      <c r="J166" s="486"/>
      <c r="K166" s="486"/>
      <c r="L166" s="493"/>
      <c r="M166" s="459"/>
      <c r="N166" s="460"/>
      <c r="O166" s="460"/>
      <c r="P166" s="460"/>
      <c r="Q166" s="460"/>
      <c r="R166" s="460"/>
      <c r="S166" s="749"/>
      <c r="T166" s="333"/>
      <c r="U166" s="334"/>
      <c r="V166" s="334"/>
      <c r="W166" s="334"/>
      <c r="X166" s="334"/>
      <c r="Y166" s="335"/>
      <c r="Z166" s="490"/>
      <c r="AA166" s="491"/>
      <c r="AB166" s="491"/>
      <c r="AC166" s="491"/>
      <c r="AD166" s="491"/>
      <c r="AE166" s="491"/>
      <c r="AF166" s="491"/>
      <c r="AG166" s="967" t="s">
        <v>68</v>
      </c>
      <c r="AH166" s="967"/>
      <c r="AI166" s="967"/>
      <c r="AJ166" s="968"/>
      <c r="AK166" s="492"/>
      <c r="AL166" s="486"/>
      <c r="AM166" s="486"/>
      <c r="AN166" s="486"/>
      <c r="AO166" s="486"/>
      <c r="AP166" s="486"/>
      <c r="AQ166" s="493"/>
      <c r="AR166" s="490"/>
      <c r="AS166" s="491"/>
      <c r="AT166" s="491"/>
      <c r="AU166" s="491"/>
      <c r="AV166" s="491"/>
      <c r="AW166" s="491"/>
      <c r="AX166" s="491"/>
      <c r="AY166" s="967" t="s">
        <v>68</v>
      </c>
      <c r="AZ166" s="967"/>
      <c r="BA166" s="967"/>
      <c r="BB166" s="968"/>
      <c r="BC166" s="750"/>
      <c r="BD166" s="460"/>
      <c r="BE166" s="460"/>
      <c r="BF166" s="460"/>
      <c r="BG166" s="460"/>
      <c r="BH166" s="460"/>
      <c r="BI166" s="460"/>
      <c r="BJ166" s="460"/>
      <c r="BK166" s="460"/>
      <c r="BL166" s="460"/>
      <c r="BM166" s="460"/>
      <c r="BN166" s="460"/>
      <c r="BO166" s="460"/>
      <c r="BP166" s="460"/>
      <c r="BQ166" s="460"/>
      <c r="BR166" s="460"/>
      <c r="BS166" s="460"/>
      <c r="BT166" s="460"/>
      <c r="BU166" s="460"/>
      <c r="BV166" s="460"/>
      <c r="BW166" s="460"/>
      <c r="BX166" s="461"/>
      <c r="BY166" s="485"/>
      <c r="BZ166" s="486"/>
      <c r="CA166" s="486"/>
      <c r="CB166" s="487"/>
      <c r="CC166" s="485"/>
      <c r="CD166" s="486"/>
      <c r="CE166" s="486"/>
      <c r="CF166" s="493"/>
      <c r="CG166" s="459"/>
      <c r="CH166" s="460"/>
      <c r="CI166" s="460"/>
      <c r="CJ166" s="460"/>
      <c r="CK166" s="460"/>
      <c r="CL166" s="460"/>
      <c r="CM166" s="460"/>
      <c r="CN166" s="460"/>
      <c r="CO166" s="460"/>
      <c r="CP166" s="460"/>
      <c r="CQ166" s="460"/>
      <c r="CR166" s="460"/>
      <c r="CS166" s="460"/>
      <c r="CT166" s="460"/>
      <c r="CU166" s="460"/>
      <c r="CV166" s="460"/>
      <c r="CW166" s="460"/>
      <c r="CX166" s="460"/>
      <c r="CY166" s="460"/>
      <c r="CZ166" s="460"/>
      <c r="DA166" s="460"/>
      <c r="DB166" s="460"/>
      <c r="DC166" s="460"/>
      <c r="DD166" s="460"/>
      <c r="DE166" s="460"/>
      <c r="DF166" s="460"/>
      <c r="DG166" s="461"/>
      <c r="DH166" s="497"/>
      <c r="DI166" s="498"/>
      <c r="DJ166" s="498"/>
      <c r="DK166" s="498"/>
      <c r="DL166" s="499"/>
      <c r="DM166" s="1195">
        <f t="shared" si="80"/>
        <v>0</v>
      </c>
      <c r="DN166" s="1196"/>
      <c r="DO166" s="1196"/>
      <c r="DP166" s="1196"/>
      <c r="DQ166" s="192"/>
      <c r="DR166" s="193" t="s">
        <v>69</v>
      </c>
      <c r="DS166" s="391"/>
      <c r="DT166" s="391"/>
      <c r="DU166" s="391"/>
      <c r="DV166" s="391"/>
    </row>
    <row r="167" spans="3:126" ht="12" customHeight="1" thickBot="1">
      <c r="C167" s="581"/>
      <c r="D167" s="582"/>
      <c r="E167" s="445"/>
      <c r="F167" s="445"/>
      <c r="G167" s="445"/>
      <c r="H167" s="680" t="s">
        <v>70</v>
      </c>
      <c r="I167" s="680"/>
      <c r="J167" s="680"/>
      <c r="K167" s="680"/>
      <c r="L167" s="680"/>
      <c r="M167" s="680"/>
      <c r="N167" s="680"/>
      <c r="O167" s="680"/>
      <c r="P167" s="680"/>
      <c r="Q167" s="680"/>
      <c r="R167" s="680"/>
      <c r="S167" s="680"/>
      <c r="T167" s="680"/>
      <c r="U167" s="386"/>
      <c r="V167" s="386"/>
      <c r="W167" s="386"/>
      <c r="X167" s="386"/>
      <c r="Y167" s="386"/>
      <c r="Z167" s="1197">
        <f>SUM(Z165:AF166)</f>
        <v>0</v>
      </c>
      <c r="AA167" s="1198"/>
      <c r="AB167" s="1198"/>
      <c r="AC167" s="1198"/>
      <c r="AD167" s="1198"/>
      <c r="AE167" s="1198"/>
      <c r="AF167" s="1198"/>
      <c r="AG167" s="185" t="s">
        <v>68</v>
      </c>
      <c r="AH167" s="185"/>
      <c r="AI167" s="185"/>
      <c r="AJ167" s="185"/>
      <c r="AK167" s="396"/>
      <c r="AL167" s="397"/>
      <c r="AM167" s="397"/>
      <c r="AN167" s="397"/>
      <c r="AO167" s="397"/>
      <c r="AP167" s="397"/>
      <c r="AQ167" s="398"/>
      <c r="AR167" s="1197">
        <f>SUM(AR165:AX166)</f>
        <v>0</v>
      </c>
      <c r="AS167" s="1198"/>
      <c r="AT167" s="1198"/>
      <c r="AU167" s="1198"/>
      <c r="AV167" s="1198"/>
      <c r="AW167" s="1198"/>
      <c r="AX167" s="1198"/>
      <c r="AY167" s="194" t="s">
        <v>68</v>
      </c>
      <c r="AZ167" s="194"/>
      <c r="BA167" s="194"/>
      <c r="BB167" s="394"/>
      <c r="BC167" s="405"/>
      <c r="BD167" s="405"/>
      <c r="BE167" s="405"/>
      <c r="BF167" s="405"/>
      <c r="BG167" s="405"/>
      <c r="BH167" s="405"/>
      <c r="BI167" s="405"/>
      <c r="BJ167" s="406"/>
      <c r="BK167" s="406"/>
      <c r="BL167" s="406"/>
      <c r="BM167" s="406"/>
      <c r="BN167" s="406"/>
      <c r="BO167" s="406"/>
      <c r="BP167" s="406"/>
      <c r="BQ167" s="406"/>
      <c r="BR167" s="406"/>
      <c r="BS167" s="406"/>
      <c r="BT167" s="406"/>
      <c r="BU167" s="406"/>
      <c r="BV167" s="406"/>
      <c r="BW167" s="406"/>
      <c r="BX167" s="406"/>
      <c r="BY167" s="407"/>
      <c r="BZ167" s="408"/>
      <c r="CA167" s="408"/>
      <c r="CB167" s="409"/>
      <c r="CC167" s="408"/>
      <c r="CD167" s="408"/>
      <c r="CE167" s="408"/>
      <c r="CF167" s="410"/>
      <c r="CG167" s="411"/>
      <c r="CH167" s="406"/>
      <c r="CI167" s="406"/>
      <c r="CJ167" s="406"/>
      <c r="CK167" s="406"/>
      <c r="CL167" s="406"/>
      <c r="CM167" s="406"/>
      <c r="CN167" s="406"/>
      <c r="CO167" s="406"/>
      <c r="CP167" s="406"/>
      <c r="CQ167" s="406"/>
      <c r="CR167" s="406"/>
      <c r="CS167" s="406"/>
      <c r="CT167" s="406"/>
      <c r="CU167" s="406"/>
      <c r="CV167" s="406"/>
      <c r="CW167" s="406"/>
      <c r="CX167" s="406"/>
      <c r="CY167" s="406"/>
      <c r="CZ167" s="406"/>
      <c r="DA167" s="406"/>
      <c r="DB167" s="406"/>
      <c r="DC167" s="406"/>
      <c r="DD167" s="406"/>
      <c r="DE167" s="406"/>
      <c r="DF167" s="406"/>
      <c r="DG167" s="406"/>
      <c r="DH167" s="408"/>
      <c r="DI167" s="408"/>
      <c r="DJ167" s="408"/>
      <c r="DK167" s="408"/>
      <c r="DL167" s="410"/>
      <c r="DM167" s="1199">
        <f t="shared" si="80"/>
        <v>0</v>
      </c>
      <c r="DN167" s="1200"/>
      <c r="DO167" s="1200"/>
      <c r="DP167" s="1200"/>
      <c r="DQ167" s="194"/>
      <c r="DR167" s="195" t="s">
        <v>69</v>
      </c>
      <c r="DS167" s="391"/>
      <c r="DT167" s="391"/>
      <c r="DU167" s="391"/>
      <c r="DV167" s="391"/>
    </row>
    <row r="168" spans="3:126" ht="12" customHeight="1" thickTop="1">
      <c r="C168" s="581"/>
      <c r="D168" s="582"/>
      <c r="E168" s="826" t="s">
        <v>73</v>
      </c>
      <c r="F168" s="1212"/>
      <c r="G168" s="1212"/>
      <c r="H168" s="1213"/>
      <c r="I168" s="836"/>
      <c r="J168" s="784"/>
      <c r="K168" s="784"/>
      <c r="L168" s="785"/>
      <c r="M168" s="814"/>
      <c r="N168" s="517"/>
      <c r="O168" s="517"/>
      <c r="P168" s="517"/>
      <c r="Q168" s="517"/>
      <c r="R168" s="517"/>
      <c r="S168" s="837"/>
      <c r="T168" s="836"/>
      <c r="U168" s="784"/>
      <c r="V168" s="784"/>
      <c r="W168" s="784"/>
      <c r="X168" s="784"/>
      <c r="Y168" s="785"/>
      <c r="Z168" s="815"/>
      <c r="AA168" s="816"/>
      <c r="AB168" s="816"/>
      <c r="AC168" s="816"/>
      <c r="AD168" s="816"/>
      <c r="AE168" s="816"/>
      <c r="AF168" s="816"/>
      <c r="AG168" s="812" t="s">
        <v>68</v>
      </c>
      <c r="AH168" s="812"/>
      <c r="AI168" s="812"/>
      <c r="AJ168" s="813"/>
      <c r="AK168" s="838"/>
      <c r="AL168" s="784"/>
      <c r="AM168" s="784"/>
      <c r="AN168" s="784"/>
      <c r="AO168" s="784"/>
      <c r="AP168" s="784"/>
      <c r="AQ168" s="785"/>
      <c r="AR168" s="815"/>
      <c r="AS168" s="816"/>
      <c r="AT168" s="816"/>
      <c r="AU168" s="816"/>
      <c r="AV168" s="816"/>
      <c r="AW168" s="816"/>
      <c r="AX168" s="816"/>
      <c r="AY168" s="812" t="s">
        <v>68</v>
      </c>
      <c r="AZ168" s="812"/>
      <c r="BA168" s="812"/>
      <c r="BB168" s="813"/>
      <c r="BC168" s="843"/>
      <c r="BD168" s="517"/>
      <c r="BE168" s="517"/>
      <c r="BF168" s="517"/>
      <c r="BG168" s="517"/>
      <c r="BH168" s="517"/>
      <c r="BI168" s="517"/>
      <c r="BJ168" s="517"/>
      <c r="BK168" s="517"/>
      <c r="BL168" s="517"/>
      <c r="BM168" s="517"/>
      <c r="BN168" s="517"/>
      <c r="BO168" s="517"/>
      <c r="BP168" s="517"/>
      <c r="BQ168" s="517"/>
      <c r="BR168" s="517"/>
      <c r="BS168" s="517"/>
      <c r="BT168" s="517"/>
      <c r="BU168" s="517"/>
      <c r="BV168" s="517"/>
      <c r="BW168" s="517"/>
      <c r="BX168" s="518"/>
      <c r="BY168" s="783"/>
      <c r="BZ168" s="784"/>
      <c r="CA168" s="784"/>
      <c r="CB168" s="842"/>
      <c r="CC168" s="783"/>
      <c r="CD168" s="784"/>
      <c r="CE168" s="784"/>
      <c r="CF168" s="785"/>
      <c r="CG168" s="814"/>
      <c r="CH168" s="517"/>
      <c r="CI168" s="517"/>
      <c r="CJ168" s="517"/>
      <c r="CK168" s="517"/>
      <c r="CL168" s="517"/>
      <c r="CM168" s="517"/>
      <c r="CN168" s="517"/>
      <c r="CO168" s="517"/>
      <c r="CP168" s="517"/>
      <c r="CQ168" s="517"/>
      <c r="CR168" s="517"/>
      <c r="CS168" s="517"/>
      <c r="CT168" s="517"/>
      <c r="CU168" s="517"/>
      <c r="CV168" s="517"/>
      <c r="CW168" s="517"/>
      <c r="CX168" s="517"/>
      <c r="CY168" s="517"/>
      <c r="CZ168" s="517"/>
      <c r="DA168" s="517"/>
      <c r="DB168" s="517"/>
      <c r="DC168" s="517"/>
      <c r="DD168" s="517"/>
      <c r="DE168" s="517"/>
      <c r="DF168" s="517"/>
      <c r="DG168" s="518"/>
      <c r="DH168" s="956"/>
      <c r="DI168" s="957"/>
      <c r="DJ168" s="957"/>
      <c r="DK168" s="957"/>
      <c r="DL168" s="958"/>
      <c r="DM168" s="965">
        <f t="shared" si="80"/>
        <v>0</v>
      </c>
      <c r="DN168" s="966"/>
      <c r="DO168" s="966"/>
      <c r="DP168" s="966"/>
      <c r="DQ168" s="189"/>
      <c r="DR168" s="190" t="s">
        <v>69</v>
      </c>
      <c r="DS168" s="391"/>
      <c r="DT168" s="391"/>
      <c r="DU168" s="391"/>
      <c r="DV168" s="391"/>
    </row>
    <row r="169" spans="3:126" ht="12" customHeight="1">
      <c r="C169" s="581"/>
      <c r="D169" s="582"/>
      <c r="E169" s="874" t="s">
        <v>305</v>
      </c>
      <c r="F169" s="1214"/>
      <c r="G169" s="1214"/>
      <c r="H169" s="1215"/>
      <c r="I169" s="824"/>
      <c r="J169" s="486"/>
      <c r="K169" s="486"/>
      <c r="L169" s="493"/>
      <c r="M169" s="459"/>
      <c r="N169" s="460"/>
      <c r="O169" s="460"/>
      <c r="P169" s="460"/>
      <c r="Q169" s="460"/>
      <c r="R169" s="460"/>
      <c r="S169" s="749"/>
      <c r="T169" s="824"/>
      <c r="U169" s="486"/>
      <c r="V169" s="486"/>
      <c r="W169" s="486"/>
      <c r="X169" s="486"/>
      <c r="Y169" s="493"/>
      <c r="Z169" s="490"/>
      <c r="AA169" s="491"/>
      <c r="AB169" s="491"/>
      <c r="AC169" s="491"/>
      <c r="AD169" s="491"/>
      <c r="AE169" s="491"/>
      <c r="AF169" s="491"/>
      <c r="AG169" s="967" t="s">
        <v>68</v>
      </c>
      <c r="AH169" s="967"/>
      <c r="AI169" s="967"/>
      <c r="AJ169" s="968"/>
      <c r="AK169" s="492"/>
      <c r="AL169" s="486"/>
      <c r="AM169" s="486"/>
      <c r="AN169" s="486"/>
      <c r="AO169" s="486"/>
      <c r="AP169" s="486"/>
      <c r="AQ169" s="493"/>
      <c r="AR169" s="490"/>
      <c r="AS169" s="491"/>
      <c r="AT169" s="491"/>
      <c r="AU169" s="491"/>
      <c r="AV169" s="491"/>
      <c r="AW169" s="491"/>
      <c r="AX169" s="491"/>
      <c r="AY169" s="967" t="s">
        <v>68</v>
      </c>
      <c r="AZ169" s="967"/>
      <c r="BA169" s="967"/>
      <c r="BB169" s="968"/>
      <c r="BC169" s="750"/>
      <c r="BD169" s="460"/>
      <c r="BE169" s="460"/>
      <c r="BF169" s="460"/>
      <c r="BG169" s="460"/>
      <c r="BH169" s="460"/>
      <c r="BI169" s="460"/>
      <c r="BJ169" s="460"/>
      <c r="BK169" s="460"/>
      <c r="BL169" s="460"/>
      <c r="BM169" s="460"/>
      <c r="BN169" s="460"/>
      <c r="BO169" s="460"/>
      <c r="BP169" s="460"/>
      <c r="BQ169" s="460"/>
      <c r="BR169" s="460"/>
      <c r="BS169" s="460"/>
      <c r="BT169" s="460"/>
      <c r="BU169" s="460"/>
      <c r="BV169" s="460"/>
      <c r="BW169" s="460"/>
      <c r="BX169" s="461"/>
      <c r="BY169" s="485"/>
      <c r="BZ169" s="486"/>
      <c r="CA169" s="486"/>
      <c r="CB169" s="487"/>
      <c r="CC169" s="485"/>
      <c r="CD169" s="486"/>
      <c r="CE169" s="486"/>
      <c r="CF169" s="493"/>
      <c r="CG169" s="459"/>
      <c r="CH169" s="460"/>
      <c r="CI169" s="460"/>
      <c r="CJ169" s="460"/>
      <c r="CK169" s="460"/>
      <c r="CL169" s="460"/>
      <c r="CM169" s="460"/>
      <c r="CN169" s="460"/>
      <c r="CO169" s="460"/>
      <c r="CP169" s="460"/>
      <c r="CQ169" s="460"/>
      <c r="CR169" s="460"/>
      <c r="CS169" s="460"/>
      <c r="CT169" s="460"/>
      <c r="CU169" s="460"/>
      <c r="CV169" s="460"/>
      <c r="CW169" s="460"/>
      <c r="CX169" s="460"/>
      <c r="CY169" s="460"/>
      <c r="CZ169" s="460"/>
      <c r="DA169" s="460"/>
      <c r="DB169" s="460"/>
      <c r="DC169" s="460"/>
      <c r="DD169" s="460"/>
      <c r="DE169" s="460"/>
      <c r="DF169" s="460"/>
      <c r="DG169" s="461"/>
      <c r="DH169" s="497"/>
      <c r="DI169" s="498"/>
      <c r="DJ169" s="498"/>
      <c r="DK169" s="498"/>
      <c r="DL169" s="499"/>
      <c r="DM169" s="1195">
        <f t="shared" si="80"/>
        <v>0</v>
      </c>
      <c r="DN169" s="1196"/>
      <c r="DO169" s="1196"/>
      <c r="DP169" s="1196"/>
      <c r="DQ169" s="192"/>
      <c r="DR169" s="193" t="s">
        <v>69</v>
      </c>
      <c r="DS169" s="391"/>
      <c r="DT169" s="391"/>
      <c r="DU169" s="391"/>
      <c r="DV169" s="391"/>
    </row>
    <row r="170" spans="3:126" ht="12" customHeight="1" thickBot="1">
      <c r="C170" s="1222"/>
      <c r="D170" s="1223"/>
      <c r="E170" s="445"/>
      <c r="F170" s="445"/>
      <c r="G170" s="445"/>
      <c r="H170" s="680" t="s">
        <v>70</v>
      </c>
      <c r="I170" s="680"/>
      <c r="J170" s="680"/>
      <c r="K170" s="680"/>
      <c r="L170" s="680"/>
      <c r="M170" s="680"/>
      <c r="N170" s="680"/>
      <c r="O170" s="680"/>
      <c r="P170" s="680"/>
      <c r="Q170" s="680"/>
      <c r="R170" s="680"/>
      <c r="S170" s="680"/>
      <c r="T170" s="680"/>
      <c r="U170" s="386"/>
      <c r="V170" s="386"/>
      <c r="W170" s="386"/>
      <c r="X170" s="386"/>
      <c r="Y170" s="386"/>
      <c r="Z170" s="1197">
        <f>SUM(Z168:AF169)</f>
        <v>0</v>
      </c>
      <c r="AA170" s="1198"/>
      <c r="AB170" s="1198"/>
      <c r="AC170" s="1198"/>
      <c r="AD170" s="1198"/>
      <c r="AE170" s="1198"/>
      <c r="AF170" s="1198"/>
      <c r="AG170" s="185" t="s">
        <v>68</v>
      </c>
      <c r="AH170" s="185"/>
      <c r="AI170" s="185"/>
      <c r="AJ170" s="185"/>
      <c r="AK170" s="396"/>
      <c r="AL170" s="397"/>
      <c r="AM170" s="397"/>
      <c r="AN170" s="397"/>
      <c r="AO170" s="397"/>
      <c r="AP170" s="397"/>
      <c r="AQ170" s="398"/>
      <c r="AR170" s="1197">
        <f>SUM(AR168:AX169)</f>
        <v>0</v>
      </c>
      <c r="AS170" s="1198"/>
      <c r="AT170" s="1198"/>
      <c r="AU170" s="1198"/>
      <c r="AV170" s="1198"/>
      <c r="AW170" s="1198"/>
      <c r="AX170" s="1198"/>
      <c r="AY170" s="194" t="s">
        <v>68</v>
      </c>
      <c r="AZ170" s="194"/>
      <c r="BA170" s="194"/>
      <c r="BB170" s="394"/>
      <c r="BC170" s="412"/>
      <c r="BD170" s="412"/>
      <c r="BE170" s="412"/>
      <c r="BF170" s="412"/>
      <c r="BG170" s="412"/>
      <c r="BH170" s="412"/>
      <c r="BI170" s="412"/>
      <c r="BJ170" s="413"/>
      <c r="BK170" s="413"/>
      <c r="BL170" s="413"/>
      <c r="BM170" s="413"/>
      <c r="BN170" s="413"/>
      <c r="BO170" s="413"/>
      <c r="BP170" s="413"/>
      <c r="BQ170" s="413"/>
      <c r="BR170" s="413"/>
      <c r="BS170" s="413"/>
      <c r="BT170" s="413"/>
      <c r="BU170" s="413"/>
      <c r="BV170" s="413"/>
      <c r="BW170" s="413"/>
      <c r="BX170" s="413"/>
      <c r="BY170" s="414"/>
      <c r="BZ170" s="413"/>
      <c r="CA170" s="413"/>
      <c r="CB170" s="415"/>
      <c r="CC170" s="413"/>
      <c r="CD170" s="413"/>
      <c r="CE170" s="413"/>
      <c r="CF170" s="416"/>
      <c r="CG170" s="417"/>
      <c r="CH170" s="413"/>
      <c r="CI170" s="413"/>
      <c r="CJ170" s="413"/>
      <c r="CK170" s="413"/>
      <c r="CL170" s="413"/>
      <c r="CM170" s="413"/>
      <c r="CN170" s="413"/>
      <c r="CO170" s="413"/>
      <c r="CP170" s="413"/>
      <c r="CQ170" s="413"/>
      <c r="CR170" s="413"/>
      <c r="CS170" s="413"/>
      <c r="CT170" s="413"/>
      <c r="CU170" s="413"/>
      <c r="CV170" s="413"/>
      <c r="CW170" s="413"/>
      <c r="CX170" s="413"/>
      <c r="CY170" s="413"/>
      <c r="CZ170" s="413"/>
      <c r="DA170" s="413"/>
      <c r="DB170" s="413"/>
      <c r="DC170" s="413"/>
      <c r="DD170" s="413"/>
      <c r="DE170" s="413"/>
      <c r="DF170" s="413"/>
      <c r="DG170" s="413"/>
      <c r="DH170" s="413"/>
      <c r="DI170" s="413"/>
      <c r="DJ170" s="413"/>
      <c r="DK170" s="413"/>
      <c r="DL170" s="416"/>
      <c r="DM170" s="1199">
        <f t="shared" si="80"/>
        <v>0</v>
      </c>
      <c r="DN170" s="1200"/>
      <c r="DO170" s="1200"/>
      <c r="DP170" s="1200"/>
      <c r="DQ170" s="194"/>
      <c r="DR170" s="195" t="s">
        <v>69</v>
      </c>
      <c r="DS170" s="391"/>
      <c r="DT170" s="391"/>
      <c r="DU170" s="391"/>
      <c r="DV170" s="391"/>
    </row>
    <row r="171" spans="3:126" ht="12" customHeight="1" thickTop="1">
      <c r="C171" s="817" t="s">
        <v>74</v>
      </c>
      <c r="D171" s="818"/>
      <c r="E171" s="821" t="s">
        <v>75</v>
      </c>
      <c r="F171" s="1201"/>
      <c r="G171" s="1201"/>
      <c r="H171" s="1202"/>
      <c r="I171" s="836"/>
      <c r="J171" s="784"/>
      <c r="K171" s="784"/>
      <c r="L171" s="785"/>
      <c r="M171" s="331"/>
      <c r="N171" s="331"/>
      <c r="O171" s="331"/>
      <c r="P171" s="331"/>
      <c r="Q171" s="331"/>
      <c r="R171" s="331"/>
      <c r="S171" s="331"/>
      <c r="T171" s="836"/>
      <c r="U171" s="784"/>
      <c r="V171" s="784"/>
      <c r="W171" s="784"/>
      <c r="X171" s="784"/>
      <c r="Y171" s="785"/>
      <c r="Z171" s="815"/>
      <c r="AA171" s="816"/>
      <c r="AB171" s="816"/>
      <c r="AC171" s="816"/>
      <c r="AD171" s="816"/>
      <c r="AE171" s="816"/>
      <c r="AF171" s="816"/>
      <c r="AG171" s="992" t="s">
        <v>254</v>
      </c>
      <c r="AH171" s="992"/>
      <c r="AI171" s="992"/>
      <c r="AJ171" s="993"/>
      <c r="AK171" s="838"/>
      <c r="AL171" s="784"/>
      <c r="AM171" s="784"/>
      <c r="AN171" s="784"/>
      <c r="AO171" s="784"/>
      <c r="AP171" s="784"/>
      <c r="AQ171" s="785"/>
      <c r="AR171" s="815"/>
      <c r="AS171" s="816"/>
      <c r="AT171" s="816"/>
      <c r="AU171" s="816"/>
      <c r="AV171" s="816"/>
      <c r="AW171" s="816"/>
      <c r="AX171" s="816"/>
      <c r="AY171" s="992" t="s">
        <v>254</v>
      </c>
      <c r="AZ171" s="992"/>
      <c r="BA171" s="992"/>
      <c r="BB171" s="993"/>
      <c r="BC171" s="843"/>
      <c r="BD171" s="517"/>
      <c r="BE171" s="517"/>
      <c r="BF171" s="517"/>
      <c r="BG171" s="517"/>
      <c r="BH171" s="517"/>
      <c r="BI171" s="517"/>
      <c r="BJ171" s="517"/>
      <c r="BK171" s="517"/>
      <c r="BL171" s="517"/>
      <c r="BM171" s="517"/>
      <c r="BN171" s="517"/>
      <c r="BO171" s="517"/>
      <c r="BP171" s="517"/>
      <c r="BQ171" s="517"/>
      <c r="BR171" s="517"/>
      <c r="BS171" s="517"/>
      <c r="BT171" s="517"/>
      <c r="BU171" s="517"/>
      <c r="BV171" s="517"/>
      <c r="BW171" s="517"/>
      <c r="BX171" s="518"/>
      <c r="BY171" s="783"/>
      <c r="BZ171" s="784"/>
      <c r="CA171" s="784"/>
      <c r="CB171" s="842"/>
      <c r="CC171" s="783"/>
      <c r="CD171" s="784"/>
      <c r="CE171" s="784"/>
      <c r="CF171" s="785"/>
      <c r="CG171" s="814"/>
      <c r="CH171" s="517"/>
      <c r="CI171" s="517"/>
      <c r="CJ171" s="517"/>
      <c r="CK171" s="517"/>
      <c r="CL171" s="517"/>
      <c r="CM171" s="517"/>
      <c r="CN171" s="517"/>
      <c r="CO171" s="517"/>
      <c r="CP171" s="517"/>
      <c r="CQ171" s="517"/>
      <c r="CR171" s="517"/>
      <c r="CS171" s="517"/>
      <c r="CT171" s="517"/>
      <c r="CU171" s="517"/>
      <c r="CV171" s="517"/>
      <c r="CW171" s="517"/>
      <c r="CX171" s="517"/>
      <c r="CY171" s="517"/>
      <c r="CZ171" s="517"/>
      <c r="DA171" s="517"/>
      <c r="DB171" s="517"/>
      <c r="DC171" s="517"/>
      <c r="DD171" s="517"/>
      <c r="DE171" s="517"/>
      <c r="DF171" s="517"/>
      <c r="DG171" s="518"/>
      <c r="DH171" s="956"/>
      <c r="DI171" s="957"/>
      <c r="DJ171" s="957"/>
      <c r="DK171" s="957"/>
      <c r="DL171" s="958"/>
      <c r="DM171" s="965">
        <f t="shared" si="80"/>
        <v>0</v>
      </c>
      <c r="DN171" s="966"/>
      <c r="DO171" s="966"/>
      <c r="DP171" s="966"/>
      <c r="DQ171" s="189"/>
      <c r="DR171" s="190" t="s">
        <v>69</v>
      </c>
      <c r="DS171" s="391"/>
      <c r="DT171" s="391"/>
      <c r="DU171" s="391"/>
      <c r="DV171" s="391"/>
    </row>
    <row r="172" spans="3:126" ht="12" customHeight="1">
      <c r="C172" s="581"/>
      <c r="D172" s="582"/>
      <c r="E172" s="443"/>
      <c r="F172" s="443"/>
      <c r="G172" s="443"/>
      <c r="H172" s="444"/>
      <c r="I172" s="824"/>
      <c r="J172" s="486"/>
      <c r="K172" s="486"/>
      <c r="L172" s="493"/>
      <c r="M172" s="334"/>
      <c r="N172" s="334"/>
      <c r="O172" s="334"/>
      <c r="P172" s="334"/>
      <c r="Q172" s="334"/>
      <c r="R172" s="334"/>
      <c r="S172" s="334"/>
      <c r="T172" s="824"/>
      <c r="U172" s="486"/>
      <c r="V172" s="486"/>
      <c r="W172" s="486"/>
      <c r="X172" s="486"/>
      <c r="Y172" s="493"/>
      <c r="Z172" s="490"/>
      <c r="AA172" s="491"/>
      <c r="AB172" s="491"/>
      <c r="AC172" s="491"/>
      <c r="AD172" s="491"/>
      <c r="AE172" s="491"/>
      <c r="AF172" s="491"/>
      <c r="AG172" s="994" t="s">
        <v>254</v>
      </c>
      <c r="AH172" s="994"/>
      <c r="AI172" s="994"/>
      <c r="AJ172" s="995"/>
      <c r="AK172" s="492"/>
      <c r="AL172" s="486"/>
      <c r="AM172" s="486"/>
      <c r="AN172" s="486"/>
      <c r="AO172" s="486"/>
      <c r="AP172" s="486"/>
      <c r="AQ172" s="493"/>
      <c r="AR172" s="490"/>
      <c r="AS172" s="491"/>
      <c r="AT172" s="491"/>
      <c r="AU172" s="491"/>
      <c r="AV172" s="491"/>
      <c r="AW172" s="491"/>
      <c r="AX172" s="491"/>
      <c r="AY172" s="994" t="s">
        <v>254</v>
      </c>
      <c r="AZ172" s="994"/>
      <c r="BA172" s="994"/>
      <c r="BB172" s="995"/>
      <c r="BC172" s="750"/>
      <c r="BD172" s="460"/>
      <c r="BE172" s="460"/>
      <c r="BF172" s="460"/>
      <c r="BG172" s="460"/>
      <c r="BH172" s="460"/>
      <c r="BI172" s="460"/>
      <c r="BJ172" s="460"/>
      <c r="BK172" s="460"/>
      <c r="BL172" s="460"/>
      <c r="BM172" s="460"/>
      <c r="BN172" s="460"/>
      <c r="BO172" s="460"/>
      <c r="BP172" s="460"/>
      <c r="BQ172" s="460"/>
      <c r="BR172" s="460"/>
      <c r="BS172" s="460"/>
      <c r="BT172" s="460"/>
      <c r="BU172" s="460"/>
      <c r="BV172" s="460"/>
      <c r="BW172" s="460"/>
      <c r="BX172" s="461"/>
      <c r="BY172" s="485"/>
      <c r="BZ172" s="486"/>
      <c r="CA172" s="486"/>
      <c r="CB172" s="487"/>
      <c r="CC172" s="485"/>
      <c r="CD172" s="486"/>
      <c r="CE172" s="486"/>
      <c r="CF172" s="493"/>
      <c r="CG172" s="459"/>
      <c r="CH172" s="460"/>
      <c r="CI172" s="460"/>
      <c r="CJ172" s="460"/>
      <c r="CK172" s="460"/>
      <c r="CL172" s="460"/>
      <c r="CM172" s="460"/>
      <c r="CN172" s="460"/>
      <c r="CO172" s="460"/>
      <c r="CP172" s="460"/>
      <c r="CQ172" s="460"/>
      <c r="CR172" s="460"/>
      <c r="CS172" s="460"/>
      <c r="CT172" s="460"/>
      <c r="CU172" s="460"/>
      <c r="CV172" s="460"/>
      <c r="CW172" s="460"/>
      <c r="CX172" s="460"/>
      <c r="CY172" s="460"/>
      <c r="CZ172" s="460"/>
      <c r="DA172" s="460"/>
      <c r="DB172" s="460"/>
      <c r="DC172" s="460"/>
      <c r="DD172" s="460"/>
      <c r="DE172" s="460"/>
      <c r="DF172" s="460"/>
      <c r="DG172" s="461"/>
      <c r="DH172" s="497"/>
      <c r="DI172" s="498"/>
      <c r="DJ172" s="498"/>
      <c r="DK172" s="498"/>
      <c r="DL172" s="499"/>
      <c r="DM172" s="1195">
        <f t="shared" si="80"/>
        <v>0</v>
      </c>
      <c r="DN172" s="1196"/>
      <c r="DO172" s="1196"/>
      <c r="DP172" s="1196"/>
      <c r="DQ172" s="192"/>
      <c r="DR172" s="193" t="s">
        <v>69</v>
      </c>
      <c r="DS172" s="391"/>
      <c r="DT172" s="391"/>
      <c r="DU172" s="391"/>
      <c r="DV172" s="391"/>
    </row>
    <row r="173" spans="3:126" ht="12" customHeight="1" thickBot="1">
      <c r="C173" s="581"/>
      <c r="D173" s="582"/>
      <c r="E173" s="445"/>
      <c r="F173" s="445"/>
      <c r="G173" s="445"/>
      <c r="H173" s="680" t="s">
        <v>70</v>
      </c>
      <c r="I173" s="680"/>
      <c r="J173" s="680"/>
      <c r="K173" s="680"/>
      <c r="L173" s="680"/>
      <c r="M173" s="680"/>
      <c r="N173" s="680"/>
      <c r="O173" s="680"/>
      <c r="P173" s="680"/>
      <c r="Q173" s="680"/>
      <c r="R173" s="680"/>
      <c r="S173" s="680"/>
      <c r="T173" s="680"/>
      <c r="U173" s="386"/>
      <c r="V173" s="386"/>
      <c r="W173" s="386"/>
      <c r="X173" s="386"/>
      <c r="Y173" s="386"/>
      <c r="Z173" s="1197">
        <f>SUM(Z171:AF172)</f>
        <v>0</v>
      </c>
      <c r="AA173" s="1198"/>
      <c r="AB173" s="1198"/>
      <c r="AC173" s="1198"/>
      <c r="AD173" s="1198"/>
      <c r="AE173" s="1198"/>
      <c r="AF173" s="1198"/>
      <c r="AG173" s="393" t="s">
        <v>254</v>
      </c>
      <c r="AH173" s="393"/>
      <c r="AI173" s="393"/>
      <c r="AJ173" s="393"/>
      <c r="AK173" s="396"/>
      <c r="AL173" s="397"/>
      <c r="AM173" s="397"/>
      <c r="AN173" s="397"/>
      <c r="AO173" s="397"/>
      <c r="AP173" s="397"/>
      <c r="AQ173" s="398"/>
      <c r="AR173" s="1197">
        <f>SUM(AR171:AX172)</f>
        <v>0</v>
      </c>
      <c r="AS173" s="1198"/>
      <c r="AT173" s="1198"/>
      <c r="AU173" s="1198"/>
      <c r="AV173" s="1198"/>
      <c r="AW173" s="1198"/>
      <c r="AX173" s="1198"/>
      <c r="AY173" s="393" t="s">
        <v>254</v>
      </c>
      <c r="AZ173" s="393"/>
      <c r="BA173" s="393"/>
      <c r="BB173" s="395"/>
      <c r="BC173" s="412"/>
      <c r="BD173" s="412"/>
      <c r="BE173" s="412"/>
      <c r="BF173" s="412"/>
      <c r="BG173" s="412"/>
      <c r="BH173" s="412"/>
      <c r="BI173" s="412"/>
      <c r="BJ173" s="413"/>
      <c r="BK173" s="413"/>
      <c r="BL173" s="413"/>
      <c r="BM173" s="413"/>
      <c r="BN173" s="413"/>
      <c r="BO173" s="413"/>
      <c r="BP173" s="413"/>
      <c r="BQ173" s="413"/>
      <c r="BR173" s="413"/>
      <c r="BS173" s="413"/>
      <c r="BT173" s="413"/>
      <c r="BU173" s="413"/>
      <c r="BV173" s="413"/>
      <c r="BW173" s="413"/>
      <c r="BX173" s="413"/>
      <c r="BY173" s="414"/>
      <c r="BZ173" s="413"/>
      <c r="CA173" s="413"/>
      <c r="CB173" s="415"/>
      <c r="CC173" s="413"/>
      <c r="CD173" s="413"/>
      <c r="CE173" s="413"/>
      <c r="CF173" s="416"/>
      <c r="CG173" s="417"/>
      <c r="CH173" s="413"/>
      <c r="CI173" s="413"/>
      <c r="CJ173" s="413"/>
      <c r="CK173" s="413"/>
      <c r="CL173" s="413"/>
      <c r="CM173" s="413"/>
      <c r="CN173" s="413"/>
      <c r="CO173" s="413"/>
      <c r="CP173" s="413"/>
      <c r="CQ173" s="413"/>
      <c r="CR173" s="413"/>
      <c r="CS173" s="413"/>
      <c r="CT173" s="413"/>
      <c r="CU173" s="413"/>
      <c r="CV173" s="413"/>
      <c r="CW173" s="413"/>
      <c r="CX173" s="413"/>
      <c r="CY173" s="413"/>
      <c r="CZ173" s="413"/>
      <c r="DA173" s="413"/>
      <c r="DB173" s="413"/>
      <c r="DC173" s="413"/>
      <c r="DD173" s="413"/>
      <c r="DE173" s="413"/>
      <c r="DF173" s="413"/>
      <c r="DG173" s="413"/>
      <c r="DH173" s="413"/>
      <c r="DI173" s="413"/>
      <c r="DJ173" s="413"/>
      <c r="DK173" s="413"/>
      <c r="DL173" s="416"/>
      <c r="DM173" s="1199">
        <f t="shared" si="80"/>
        <v>0</v>
      </c>
      <c r="DN173" s="1200"/>
      <c r="DO173" s="1200"/>
      <c r="DP173" s="1200"/>
      <c r="DQ173" s="194"/>
      <c r="DR173" s="195" t="s">
        <v>69</v>
      </c>
      <c r="DS173" s="391"/>
      <c r="DT173" s="391"/>
      <c r="DU173" s="391"/>
      <c r="DV173" s="391"/>
    </row>
    <row r="174" spans="3:126" ht="12" customHeight="1" thickTop="1">
      <c r="C174" s="581"/>
      <c r="D174" s="582"/>
      <c r="E174" s="821" t="s">
        <v>76</v>
      </c>
      <c r="F174" s="1201"/>
      <c r="G174" s="1201"/>
      <c r="H174" s="1202"/>
      <c r="I174" s="836"/>
      <c r="J174" s="784"/>
      <c r="K174" s="784"/>
      <c r="L174" s="785"/>
      <c r="M174" s="814"/>
      <c r="N174" s="517"/>
      <c r="O174" s="517"/>
      <c r="P174" s="517"/>
      <c r="Q174" s="517"/>
      <c r="R174" s="517"/>
      <c r="S174" s="837"/>
      <c r="T174" s="836"/>
      <c r="U174" s="784"/>
      <c r="V174" s="784"/>
      <c r="W174" s="784"/>
      <c r="X174" s="784"/>
      <c r="Y174" s="785"/>
      <c r="Z174" s="815"/>
      <c r="AA174" s="816"/>
      <c r="AB174" s="816"/>
      <c r="AC174" s="816"/>
      <c r="AD174" s="816"/>
      <c r="AE174" s="816"/>
      <c r="AF174" s="816"/>
      <c r="AG174" s="984" t="s">
        <v>255</v>
      </c>
      <c r="AH174" s="984"/>
      <c r="AI174" s="984"/>
      <c r="AJ174" s="985"/>
      <c r="AK174" s="838"/>
      <c r="AL174" s="784"/>
      <c r="AM174" s="784"/>
      <c r="AN174" s="784"/>
      <c r="AO174" s="784"/>
      <c r="AP174" s="784"/>
      <c r="AQ174" s="785"/>
      <c r="AR174" s="815"/>
      <c r="AS174" s="816"/>
      <c r="AT174" s="816"/>
      <c r="AU174" s="816"/>
      <c r="AV174" s="816"/>
      <c r="AW174" s="816"/>
      <c r="AX174" s="816"/>
      <c r="AY174" s="984" t="s">
        <v>255</v>
      </c>
      <c r="AZ174" s="984"/>
      <c r="BA174" s="984"/>
      <c r="BB174" s="985"/>
      <c r="BC174" s="843"/>
      <c r="BD174" s="517"/>
      <c r="BE174" s="517"/>
      <c r="BF174" s="517"/>
      <c r="BG174" s="517"/>
      <c r="BH174" s="517"/>
      <c r="BI174" s="517"/>
      <c r="BJ174" s="517"/>
      <c r="BK174" s="517"/>
      <c r="BL174" s="517"/>
      <c r="BM174" s="517"/>
      <c r="BN174" s="517"/>
      <c r="BO174" s="517"/>
      <c r="BP174" s="517"/>
      <c r="BQ174" s="517"/>
      <c r="BR174" s="517"/>
      <c r="BS174" s="517"/>
      <c r="BT174" s="517"/>
      <c r="BU174" s="517"/>
      <c r="BV174" s="517"/>
      <c r="BW174" s="517"/>
      <c r="BX174" s="518"/>
      <c r="BY174" s="783"/>
      <c r="BZ174" s="784"/>
      <c r="CA174" s="784"/>
      <c r="CB174" s="842"/>
      <c r="CC174" s="783"/>
      <c r="CD174" s="784"/>
      <c r="CE174" s="784"/>
      <c r="CF174" s="785"/>
      <c r="CG174" s="814"/>
      <c r="CH174" s="517"/>
      <c r="CI174" s="517"/>
      <c r="CJ174" s="517"/>
      <c r="CK174" s="517"/>
      <c r="CL174" s="517"/>
      <c r="CM174" s="517"/>
      <c r="CN174" s="517"/>
      <c r="CO174" s="517"/>
      <c r="CP174" s="517"/>
      <c r="CQ174" s="517"/>
      <c r="CR174" s="517"/>
      <c r="CS174" s="517"/>
      <c r="CT174" s="517"/>
      <c r="CU174" s="517"/>
      <c r="CV174" s="517"/>
      <c r="CW174" s="517"/>
      <c r="CX174" s="517"/>
      <c r="CY174" s="517"/>
      <c r="CZ174" s="517"/>
      <c r="DA174" s="517"/>
      <c r="DB174" s="517"/>
      <c r="DC174" s="517"/>
      <c r="DD174" s="517"/>
      <c r="DE174" s="517"/>
      <c r="DF174" s="517"/>
      <c r="DG174" s="518"/>
      <c r="DH174" s="956"/>
      <c r="DI174" s="957"/>
      <c r="DJ174" s="957"/>
      <c r="DK174" s="957"/>
      <c r="DL174" s="958"/>
      <c r="DM174" s="965">
        <f t="shared" si="80"/>
        <v>0</v>
      </c>
      <c r="DN174" s="966"/>
      <c r="DO174" s="966"/>
      <c r="DP174" s="966"/>
      <c r="DQ174" s="189"/>
      <c r="DR174" s="190" t="s">
        <v>69</v>
      </c>
      <c r="DS174" s="391"/>
      <c r="DT174" s="391"/>
      <c r="DU174" s="391"/>
      <c r="DV174" s="391"/>
    </row>
    <row r="175" spans="3:126" ht="12" customHeight="1">
      <c r="C175" s="581"/>
      <c r="D175" s="582"/>
      <c r="E175" s="443"/>
      <c r="F175" s="443"/>
      <c r="G175" s="443"/>
      <c r="H175" s="444"/>
      <c r="I175" s="824"/>
      <c r="J175" s="486"/>
      <c r="K175" s="486"/>
      <c r="L175" s="493"/>
      <c r="M175" s="459"/>
      <c r="N175" s="460"/>
      <c r="O175" s="460"/>
      <c r="P175" s="460"/>
      <c r="Q175" s="460"/>
      <c r="R175" s="460"/>
      <c r="S175" s="749"/>
      <c r="T175" s="824"/>
      <c r="U175" s="486"/>
      <c r="V175" s="486"/>
      <c r="W175" s="486"/>
      <c r="X175" s="486"/>
      <c r="Y175" s="493"/>
      <c r="Z175" s="490"/>
      <c r="AA175" s="491"/>
      <c r="AB175" s="491"/>
      <c r="AC175" s="491"/>
      <c r="AD175" s="491"/>
      <c r="AE175" s="491"/>
      <c r="AF175" s="491"/>
      <c r="AG175" s="986" t="s">
        <v>255</v>
      </c>
      <c r="AH175" s="986"/>
      <c r="AI175" s="986"/>
      <c r="AJ175" s="987"/>
      <c r="AK175" s="492"/>
      <c r="AL175" s="486"/>
      <c r="AM175" s="486"/>
      <c r="AN175" s="486"/>
      <c r="AO175" s="486"/>
      <c r="AP175" s="486"/>
      <c r="AQ175" s="493"/>
      <c r="AR175" s="490"/>
      <c r="AS175" s="491"/>
      <c r="AT175" s="491"/>
      <c r="AU175" s="491"/>
      <c r="AV175" s="491"/>
      <c r="AW175" s="491"/>
      <c r="AX175" s="491"/>
      <c r="AY175" s="986" t="s">
        <v>255</v>
      </c>
      <c r="AZ175" s="986"/>
      <c r="BA175" s="986"/>
      <c r="BB175" s="987"/>
      <c r="BC175" s="750"/>
      <c r="BD175" s="460"/>
      <c r="BE175" s="460"/>
      <c r="BF175" s="460"/>
      <c r="BG175" s="460"/>
      <c r="BH175" s="460"/>
      <c r="BI175" s="460"/>
      <c r="BJ175" s="460"/>
      <c r="BK175" s="460"/>
      <c r="BL175" s="460"/>
      <c r="BM175" s="460"/>
      <c r="BN175" s="460"/>
      <c r="BO175" s="460"/>
      <c r="BP175" s="460"/>
      <c r="BQ175" s="460"/>
      <c r="BR175" s="460"/>
      <c r="BS175" s="460"/>
      <c r="BT175" s="460"/>
      <c r="BU175" s="460"/>
      <c r="BV175" s="460"/>
      <c r="BW175" s="460"/>
      <c r="BX175" s="461"/>
      <c r="BY175" s="485"/>
      <c r="BZ175" s="486"/>
      <c r="CA175" s="486"/>
      <c r="CB175" s="487"/>
      <c r="CC175" s="485"/>
      <c r="CD175" s="486"/>
      <c r="CE175" s="486"/>
      <c r="CF175" s="493"/>
      <c r="CG175" s="459"/>
      <c r="CH175" s="460"/>
      <c r="CI175" s="460"/>
      <c r="CJ175" s="460"/>
      <c r="CK175" s="460"/>
      <c r="CL175" s="460"/>
      <c r="CM175" s="460"/>
      <c r="CN175" s="460"/>
      <c r="CO175" s="460"/>
      <c r="CP175" s="460"/>
      <c r="CQ175" s="460"/>
      <c r="CR175" s="460"/>
      <c r="CS175" s="460"/>
      <c r="CT175" s="460"/>
      <c r="CU175" s="460"/>
      <c r="CV175" s="460"/>
      <c r="CW175" s="460"/>
      <c r="CX175" s="460"/>
      <c r="CY175" s="460"/>
      <c r="CZ175" s="460"/>
      <c r="DA175" s="460"/>
      <c r="DB175" s="460"/>
      <c r="DC175" s="460"/>
      <c r="DD175" s="460"/>
      <c r="DE175" s="460"/>
      <c r="DF175" s="460"/>
      <c r="DG175" s="461"/>
      <c r="DH175" s="497"/>
      <c r="DI175" s="498"/>
      <c r="DJ175" s="498"/>
      <c r="DK175" s="498"/>
      <c r="DL175" s="499"/>
      <c r="DM175" s="1195">
        <f t="shared" si="80"/>
        <v>0</v>
      </c>
      <c r="DN175" s="1196"/>
      <c r="DO175" s="1196"/>
      <c r="DP175" s="1196"/>
      <c r="DQ175" s="192"/>
      <c r="DR175" s="193" t="s">
        <v>69</v>
      </c>
      <c r="DS175" s="391"/>
      <c r="DT175" s="391"/>
      <c r="DU175" s="391"/>
      <c r="DV175" s="391"/>
    </row>
    <row r="176" spans="3:126" ht="12" customHeight="1" thickBot="1">
      <c r="C176" s="581"/>
      <c r="D176" s="582"/>
      <c r="E176" s="445"/>
      <c r="F176" s="445"/>
      <c r="G176" s="445"/>
      <c r="H176" s="680" t="s">
        <v>70</v>
      </c>
      <c r="I176" s="680"/>
      <c r="J176" s="680"/>
      <c r="K176" s="680"/>
      <c r="L176" s="680"/>
      <c r="M176" s="680"/>
      <c r="N176" s="680"/>
      <c r="O176" s="680"/>
      <c r="P176" s="680"/>
      <c r="Q176" s="680"/>
      <c r="R176" s="680"/>
      <c r="S176" s="680"/>
      <c r="T176" s="680"/>
      <c r="U176" s="386"/>
      <c r="V176" s="386"/>
      <c r="W176" s="386"/>
      <c r="X176" s="386"/>
      <c r="Y176" s="386"/>
      <c r="Z176" s="1197">
        <f>SUM(Z174:AF175)</f>
        <v>0</v>
      </c>
      <c r="AA176" s="1198"/>
      <c r="AB176" s="1198"/>
      <c r="AC176" s="1198"/>
      <c r="AD176" s="1198"/>
      <c r="AE176" s="1198"/>
      <c r="AF176" s="1198"/>
      <c r="AG176" s="988" t="s">
        <v>255</v>
      </c>
      <c r="AH176" s="988"/>
      <c r="AI176" s="988"/>
      <c r="AJ176" s="989"/>
      <c r="AK176" s="396"/>
      <c r="AL176" s="397"/>
      <c r="AM176" s="397"/>
      <c r="AN176" s="397"/>
      <c r="AO176" s="397"/>
      <c r="AP176" s="397"/>
      <c r="AQ176" s="398"/>
      <c r="AR176" s="1197">
        <f>SUM(AR174:AX175)</f>
        <v>0</v>
      </c>
      <c r="AS176" s="1198"/>
      <c r="AT176" s="1198"/>
      <c r="AU176" s="1198"/>
      <c r="AV176" s="1198"/>
      <c r="AW176" s="1198"/>
      <c r="AX176" s="1198"/>
      <c r="AY176" s="988" t="s">
        <v>255</v>
      </c>
      <c r="AZ176" s="988"/>
      <c r="BA176" s="988"/>
      <c r="BB176" s="989"/>
      <c r="BC176" s="412"/>
      <c r="BD176" s="412"/>
      <c r="BE176" s="412"/>
      <c r="BF176" s="412"/>
      <c r="BG176" s="412"/>
      <c r="BH176" s="412"/>
      <c r="BI176" s="412"/>
      <c r="BJ176" s="413"/>
      <c r="BK176" s="413"/>
      <c r="BL176" s="413"/>
      <c r="BM176" s="413"/>
      <c r="BN176" s="413"/>
      <c r="BO176" s="413"/>
      <c r="BP176" s="413"/>
      <c r="BQ176" s="413"/>
      <c r="BR176" s="413"/>
      <c r="BS176" s="413"/>
      <c r="BT176" s="413"/>
      <c r="BU176" s="413"/>
      <c r="BV176" s="413"/>
      <c r="BW176" s="413"/>
      <c r="BX176" s="413"/>
      <c r="BY176" s="414"/>
      <c r="BZ176" s="413"/>
      <c r="CA176" s="413"/>
      <c r="CB176" s="415"/>
      <c r="CC176" s="413"/>
      <c r="CD176" s="413"/>
      <c r="CE176" s="413"/>
      <c r="CF176" s="416"/>
      <c r="CG176" s="417"/>
      <c r="CH176" s="413"/>
      <c r="CI176" s="413"/>
      <c r="CJ176" s="413"/>
      <c r="CK176" s="413"/>
      <c r="CL176" s="413"/>
      <c r="CM176" s="413"/>
      <c r="CN176" s="413"/>
      <c r="CO176" s="413"/>
      <c r="CP176" s="413"/>
      <c r="CQ176" s="413"/>
      <c r="CR176" s="413"/>
      <c r="CS176" s="413"/>
      <c r="CT176" s="413"/>
      <c r="CU176" s="413"/>
      <c r="CV176" s="413"/>
      <c r="CW176" s="413"/>
      <c r="CX176" s="413"/>
      <c r="CY176" s="413"/>
      <c r="CZ176" s="413"/>
      <c r="DA176" s="413"/>
      <c r="DB176" s="413"/>
      <c r="DC176" s="413"/>
      <c r="DD176" s="413"/>
      <c r="DE176" s="413"/>
      <c r="DF176" s="413"/>
      <c r="DG176" s="413"/>
      <c r="DH176" s="413"/>
      <c r="DI176" s="413"/>
      <c r="DJ176" s="413"/>
      <c r="DK176" s="413"/>
      <c r="DL176" s="416"/>
      <c r="DM176" s="1199">
        <f t="shared" si="80"/>
        <v>0</v>
      </c>
      <c r="DN176" s="1200"/>
      <c r="DO176" s="1200"/>
      <c r="DP176" s="1200"/>
      <c r="DQ176" s="194"/>
      <c r="DR176" s="195" t="s">
        <v>69</v>
      </c>
      <c r="DS176" s="391"/>
      <c r="DT176" s="391"/>
      <c r="DU176" s="391"/>
      <c r="DV176" s="391"/>
    </row>
    <row r="177" spans="3:126" ht="12" customHeight="1" thickTop="1">
      <c r="C177" s="581"/>
      <c r="D177" s="582"/>
      <c r="E177" s="826" t="s">
        <v>178</v>
      </c>
      <c r="F177" s="1212"/>
      <c r="G177" s="1212"/>
      <c r="H177" s="1213"/>
      <c r="I177" s="836"/>
      <c r="J177" s="784"/>
      <c r="K177" s="784"/>
      <c r="L177" s="785"/>
      <c r="M177" s="814"/>
      <c r="N177" s="517"/>
      <c r="O177" s="517"/>
      <c r="P177" s="517"/>
      <c r="Q177" s="517"/>
      <c r="R177" s="517"/>
      <c r="S177" s="837"/>
      <c r="T177" s="836"/>
      <c r="U177" s="784"/>
      <c r="V177" s="784"/>
      <c r="W177" s="784"/>
      <c r="X177" s="784"/>
      <c r="Y177" s="785"/>
      <c r="Z177" s="815"/>
      <c r="AA177" s="816"/>
      <c r="AB177" s="816"/>
      <c r="AC177" s="816"/>
      <c r="AD177" s="816"/>
      <c r="AE177" s="816"/>
      <c r="AF177" s="816"/>
      <c r="AG177" s="812" t="s">
        <v>68</v>
      </c>
      <c r="AH177" s="812"/>
      <c r="AI177" s="812"/>
      <c r="AJ177" s="813"/>
      <c r="AK177" s="838"/>
      <c r="AL177" s="784"/>
      <c r="AM177" s="784"/>
      <c r="AN177" s="784"/>
      <c r="AO177" s="784"/>
      <c r="AP177" s="784"/>
      <c r="AQ177" s="785"/>
      <c r="AR177" s="815"/>
      <c r="AS177" s="816"/>
      <c r="AT177" s="816"/>
      <c r="AU177" s="816"/>
      <c r="AV177" s="816"/>
      <c r="AW177" s="816"/>
      <c r="AX177" s="816"/>
      <c r="AY177" s="812" t="s">
        <v>68</v>
      </c>
      <c r="AZ177" s="812"/>
      <c r="BA177" s="812"/>
      <c r="BB177" s="813"/>
      <c r="BC177" s="843"/>
      <c r="BD177" s="517"/>
      <c r="BE177" s="517"/>
      <c r="BF177" s="517"/>
      <c r="BG177" s="517"/>
      <c r="BH177" s="517"/>
      <c r="BI177" s="517"/>
      <c r="BJ177" s="517"/>
      <c r="BK177" s="517"/>
      <c r="BL177" s="517"/>
      <c r="BM177" s="517"/>
      <c r="BN177" s="517"/>
      <c r="BO177" s="517"/>
      <c r="BP177" s="517"/>
      <c r="BQ177" s="517"/>
      <c r="BR177" s="517"/>
      <c r="BS177" s="517"/>
      <c r="BT177" s="517"/>
      <c r="BU177" s="517"/>
      <c r="BV177" s="517"/>
      <c r="BW177" s="517"/>
      <c r="BX177" s="518"/>
      <c r="BY177" s="783"/>
      <c r="BZ177" s="784"/>
      <c r="CA177" s="784"/>
      <c r="CB177" s="842"/>
      <c r="CC177" s="783"/>
      <c r="CD177" s="784"/>
      <c r="CE177" s="784"/>
      <c r="CF177" s="785"/>
      <c r="CG177" s="814"/>
      <c r="CH177" s="517"/>
      <c r="CI177" s="517"/>
      <c r="CJ177" s="517"/>
      <c r="CK177" s="517"/>
      <c r="CL177" s="517"/>
      <c r="CM177" s="517"/>
      <c r="CN177" s="517"/>
      <c r="CO177" s="517"/>
      <c r="CP177" s="517"/>
      <c r="CQ177" s="517"/>
      <c r="CR177" s="517"/>
      <c r="CS177" s="517"/>
      <c r="CT177" s="517"/>
      <c r="CU177" s="517"/>
      <c r="CV177" s="517"/>
      <c r="CW177" s="517"/>
      <c r="CX177" s="517"/>
      <c r="CY177" s="517"/>
      <c r="CZ177" s="517"/>
      <c r="DA177" s="517"/>
      <c r="DB177" s="517"/>
      <c r="DC177" s="517"/>
      <c r="DD177" s="517"/>
      <c r="DE177" s="517"/>
      <c r="DF177" s="517"/>
      <c r="DG177" s="518"/>
      <c r="DH177" s="956"/>
      <c r="DI177" s="957"/>
      <c r="DJ177" s="957"/>
      <c r="DK177" s="957"/>
      <c r="DL177" s="958"/>
      <c r="DM177" s="965">
        <f t="shared" si="80"/>
        <v>0</v>
      </c>
      <c r="DN177" s="966"/>
      <c r="DO177" s="966"/>
      <c r="DP177" s="966"/>
      <c r="DQ177" s="189"/>
      <c r="DR177" s="190" t="s">
        <v>69</v>
      </c>
      <c r="DS177" s="391"/>
    </row>
    <row r="178" spans="3:126" ht="12" customHeight="1">
      <c r="C178" s="581"/>
      <c r="D178" s="582"/>
      <c r="E178" s="532" t="s">
        <v>77</v>
      </c>
      <c r="F178" s="677"/>
      <c r="G178" s="677"/>
      <c r="H178" s="604"/>
      <c r="I178" s="824"/>
      <c r="J178" s="486"/>
      <c r="K178" s="486"/>
      <c r="L178" s="493"/>
      <c r="M178" s="459"/>
      <c r="N178" s="460"/>
      <c r="O178" s="460"/>
      <c r="P178" s="460"/>
      <c r="Q178" s="460"/>
      <c r="R178" s="460"/>
      <c r="S178" s="749"/>
      <c r="T178" s="824"/>
      <c r="U178" s="486"/>
      <c r="V178" s="486"/>
      <c r="W178" s="486"/>
      <c r="X178" s="486"/>
      <c r="Y178" s="493"/>
      <c r="Z178" s="490"/>
      <c r="AA178" s="491"/>
      <c r="AB178" s="491"/>
      <c r="AC178" s="491"/>
      <c r="AD178" s="491"/>
      <c r="AE178" s="491"/>
      <c r="AF178" s="491"/>
      <c r="AG178" s="967" t="s">
        <v>68</v>
      </c>
      <c r="AH178" s="967"/>
      <c r="AI178" s="967"/>
      <c r="AJ178" s="968"/>
      <c r="AK178" s="492"/>
      <c r="AL178" s="486"/>
      <c r="AM178" s="486"/>
      <c r="AN178" s="486"/>
      <c r="AO178" s="486"/>
      <c r="AP178" s="486"/>
      <c r="AQ178" s="493"/>
      <c r="AR178" s="490"/>
      <c r="AS178" s="491"/>
      <c r="AT178" s="491"/>
      <c r="AU178" s="491"/>
      <c r="AV178" s="491"/>
      <c r="AW178" s="491"/>
      <c r="AX178" s="491"/>
      <c r="AY178" s="967" t="s">
        <v>68</v>
      </c>
      <c r="AZ178" s="967"/>
      <c r="BA178" s="967"/>
      <c r="BB178" s="968"/>
      <c r="BC178" s="750"/>
      <c r="BD178" s="460"/>
      <c r="BE178" s="460"/>
      <c r="BF178" s="460"/>
      <c r="BG178" s="460"/>
      <c r="BH178" s="460"/>
      <c r="BI178" s="460"/>
      <c r="BJ178" s="460"/>
      <c r="BK178" s="460"/>
      <c r="BL178" s="460"/>
      <c r="BM178" s="460"/>
      <c r="BN178" s="460"/>
      <c r="BO178" s="460"/>
      <c r="BP178" s="460"/>
      <c r="BQ178" s="460"/>
      <c r="BR178" s="460"/>
      <c r="BS178" s="460"/>
      <c r="BT178" s="460"/>
      <c r="BU178" s="460"/>
      <c r="BV178" s="460"/>
      <c r="BW178" s="460"/>
      <c r="BX178" s="461"/>
      <c r="BY178" s="485"/>
      <c r="BZ178" s="486"/>
      <c r="CA178" s="486"/>
      <c r="CB178" s="487"/>
      <c r="CC178" s="485"/>
      <c r="CD178" s="486"/>
      <c r="CE178" s="486"/>
      <c r="CF178" s="493"/>
      <c r="CG178" s="459"/>
      <c r="CH178" s="460"/>
      <c r="CI178" s="460"/>
      <c r="CJ178" s="460"/>
      <c r="CK178" s="460"/>
      <c r="CL178" s="460"/>
      <c r="CM178" s="460"/>
      <c r="CN178" s="460"/>
      <c r="CO178" s="460"/>
      <c r="CP178" s="460"/>
      <c r="CQ178" s="460"/>
      <c r="CR178" s="460"/>
      <c r="CS178" s="460"/>
      <c r="CT178" s="460"/>
      <c r="CU178" s="460"/>
      <c r="CV178" s="460"/>
      <c r="CW178" s="460"/>
      <c r="CX178" s="460"/>
      <c r="CY178" s="460"/>
      <c r="CZ178" s="460"/>
      <c r="DA178" s="460"/>
      <c r="DB178" s="460"/>
      <c r="DC178" s="460"/>
      <c r="DD178" s="460"/>
      <c r="DE178" s="460"/>
      <c r="DF178" s="460"/>
      <c r="DG178" s="461"/>
      <c r="DH178" s="497"/>
      <c r="DI178" s="498"/>
      <c r="DJ178" s="498"/>
      <c r="DK178" s="498"/>
      <c r="DL178" s="499"/>
      <c r="DM178" s="1195">
        <f t="shared" si="80"/>
        <v>0</v>
      </c>
      <c r="DN178" s="1196"/>
      <c r="DO178" s="1196"/>
      <c r="DP178" s="1196"/>
      <c r="DQ178" s="192"/>
      <c r="DR178" s="193" t="s">
        <v>69</v>
      </c>
      <c r="DS178" s="391"/>
    </row>
    <row r="179" spans="3:126" ht="12" customHeight="1" thickBot="1">
      <c r="C179" s="581"/>
      <c r="D179" s="582"/>
      <c r="E179" s="445"/>
      <c r="F179" s="445"/>
      <c r="G179" s="445"/>
      <c r="H179" s="680" t="s">
        <v>70</v>
      </c>
      <c r="I179" s="680"/>
      <c r="J179" s="680"/>
      <c r="K179" s="680"/>
      <c r="L179" s="680"/>
      <c r="M179" s="680"/>
      <c r="N179" s="680"/>
      <c r="O179" s="680"/>
      <c r="P179" s="680"/>
      <c r="Q179" s="680"/>
      <c r="R179" s="680"/>
      <c r="S179" s="680"/>
      <c r="T179" s="680"/>
      <c r="U179" s="386"/>
      <c r="V179" s="386"/>
      <c r="W179" s="386"/>
      <c r="X179" s="386"/>
      <c r="Y179" s="386"/>
      <c r="Z179" s="1197">
        <f>SUM(Z177:AF178)</f>
        <v>0</v>
      </c>
      <c r="AA179" s="1198"/>
      <c r="AB179" s="1198"/>
      <c r="AC179" s="1198"/>
      <c r="AD179" s="1198"/>
      <c r="AE179" s="1198"/>
      <c r="AF179" s="1198"/>
      <c r="AG179" s="834" t="s">
        <v>68</v>
      </c>
      <c r="AH179" s="834"/>
      <c r="AI179" s="834"/>
      <c r="AJ179" s="835"/>
      <c r="AK179" s="396"/>
      <c r="AL179" s="397"/>
      <c r="AM179" s="397"/>
      <c r="AN179" s="397"/>
      <c r="AO179" s="397"/>
      <c r="AP179" s="397"/>
      <c r="AQ179" s="398"/>
      <c r="AR179" s="1197">
        <f>SUM(AR177:AX178)</f>
        <v>0</v>
      </c>
      <c r="AS179" s="1198"/>
      <c r="AT179" s="1198"/>
      <c r="AU179" s="1198"/>
      <c r="AV179" s="1198"/>
      <c r="AW179" s="1198"/>
      <c r="AX179" s="1198"/>
      <c r="AY179" s="194" t="s">
        <v>68</v>
      </c>
      <c r="AZ179" s="185"/>
      <c r="BA179" s="185"/>
      <c r="BB179" s="394"/>
      <c r="BC179" s="412"/>
      <c r="BD179" s="412"/>
      <c r="BE179" s="412"/>
      <c r="BF179" s="412"/>
      <c r="BG179" s="412"/>
      <c r="BH179" s="412"/>
      <c r="BI179" s="412"/>
      <c r="BJ179" s="413"/>
      <c r="BK179" s="413"/>
      <c r="BL179" s="413"/>
      <c r="BM179" s="413"/>
      <c r="BN179" s="413"/>
      <c r="BO179" s="413"/>
      <c r="BP179" s="413"/>
      <c r="BQ179" s="413"/>
      <c r="BR179" s="413"/>
      <c r="BS179" s="413"/>
      <c r="BT179" s="413"/>
      <c r="BU179" s="413"/>
      <c r="BV179" s="413"/>
      <c r="BW179" s="413"/>
      <c r="BX179" s="413"/>
      <c r="BY179" s="414"/>
      <c r="BZ179" s="413"/>
      <c r="CA179" s="413"/>
      <c r="CB179" s="415"/>
      <c r="CC179" s="413"/>
      <c r="CD179" s="413"/>
      <c r="CE179" s="413"/>
      <c r="CF179" s="416"/>
      <c r="CG179" s="417"/>
      <c r="CH179" s="413"/>
      <c r="CI179" s="413"/>
      <c r="CJ179" s="413"/>
      <c r="CK179" s="413"/>
      <c r="CL179" s="413"/>
      <c r="CM179" s="413"/>
      <c r="CN179" s="413"/>
      <c r="CO179" s="413"/>
      <c r="CP179" s="413"/>
      <c r="CQ179" s="413"/>
      <c r="CR179" s="413"/>
      <c r="CS179" s="413"/>
      <c r="CT179" s="413"/>
      <c r="CU179" s="413"/>
      <c r="CV179" s="413"/>
      <c r="CW179" s="413"/>
      <c r="CX179" s="413"/>
      <c r="CY179" s="413"/>
      <c r="CZ179" s="413"/>
      <c r="DA179" s="413"/>
      <c r="DB179" s="413"/>
      <c r="DC179" s="413"/>
      <c r="DD179" s="413"/>
      <c r="DE179" s="413"/>
      <c r="DF179" s="413"/>
      <c r="DG179" s="413"/>
      <c r="DH179" s="413"/>
      <c r="DI179" s="413"/>
      <c r="DJ179" s="413"/>
      <c r="DK179" s="413"/>
      <c r="DL179" s="416"/>
      <c r="DM179" s="1199">
        <f t="shared" si="80"/>
        <v>0</v>
      </c>
      <c r="DN179" s="1200"/>
      <c r="DO179" s="1200"/>
      <c r="DP179" s="1200"/>
      <c r="DQ179" s="194"/>
      <c r="DR179" s="195" t="s">
        <v>69</v>
      </c>
      <c r="DS179" s="391"/>
    </row>
    <row r="180" spans="3:126" ht="12" customHeight="1" thickTop="1">
      <c r="C180" s="581"/>
      <c r="D180" s="582"/>
      <c r="E180" s="826" t="s">
        <v>179</v>
      </c>
      <c r="F180" s="1212"/>
      <c r="G180" s="1212"/>
      <c r="H180" s="1213"/>
      <c r="I180" s="836"/>
      <c r="J180" s="784"/>
      <c r="K180" s="784"/>
      <c r="L180" s="785"/>
      <c r="M180" s="814"/>
      <c r="N180" s="517"/>
      <c r="O180" s="517"/>
      <c r="P180" s="517"/>
      <c r="Q180" s="517"/>
      <c r="R180" s="517"/>
      <c r="S180" s="837"/>
      <c r="T180" s="836"/>
      <c r="U180" s="784"/>
      <c r="V180" s="784"/>
      <c r="W180" s="784"/>
      <c r="X180" s="784"/>
      <c r="Y180" s="785"/>
      <c r="Z180" s="815"/>
      <c r="AA180" s="816"/>
      <c r="AB180" s="816"/>
      <c r="AC180" s="816"/>
      <c r="AD180" s="816"/>
      <c r="AE180" s="816"/>
      <c r="AF180" s="816"/>
      <c r="AG180" s="812" t="s">
        <v>68</v>
      </c>
      <c r="AH180" s="812"/>
      <c r="AI180" s="812"/>
      <c r="AJ180" s="813"/>
      <c r="AK180" s="399"/>
      <c r="AL180" s="400"/>
      <c r="AM180" s="400"/>
      <c r="AN180" s="400"/>
      <c r="AO180" s="400"/>
      <c r="AP180" s="400"/>
      <c r="AQ180" s="401"/>
      <c r="AR180" s="815"/>
      <c r="AS180" s="816"/>
      <c r="AT180" s="816"/>
      <c r="AU180" s="816"/>
      <c r="AV180" s="816"/>
      <c r="AW180" s="816"/>
      <c r="AX180" s="816"/>
      <c r="AY180" s="812" t="s">
        <v>68</v>
      </c>
      <c r="AZ180" s="812"/>
      <c r="BA180" s="812"/>
      <c r="BB180" s="813"/>
      <c r="BC180" s="843"/>
      <c r="BD180" s="517"/>
      <c r="BE180" s="517"/>
      <c r="BF180" s="517"/>
      <c r="BG180" s="517"/>
      <c r="BH180" s="517"/>
      <c r="BI180" s="517"/>
      <c r="BJ180" s="517"/>
      <c r="BK180" s="517"/>
      <c r="BL180" s="517"/>
      <c r="BM180" s="517"/>
      <c r="BN180" s="517"/>
      <c r="BO180" s="517"/>
      <c r="BP180" s="517"/>
      <c r="BQ180" s="517"/>
      <c r="BR180" s="517"/>
      <c r="BS180" s="517"/>
      <c r="BT180" s="517"/>
      <c r="BU180" s="517"/>
      <c r="BV180" s="517"/>
      <c r="BW180" s="517"/>
      <c r="BX180" s="518"/>
      <c r="BY180" s="783"/>
      <c r="BZ180" s="784"/>
      <c r="CA180" s="784"/>
      <c r="CB180" s="842"/>
      <c r="CC180" s="783"/>
      <c r="CD180" s="784"/>
      <c r="CE180" s="784"/>
      <c r="CF180" s="785"/>
      <c r="CG180" s="814"/>
      <c r="CH180" s="517"/>
      <c r="CI180" s="517"/>
      <c r="CJ180" s="517"/>
      <c r="CK180" s="517"/>
      <c r="CL180" s="517"/>
      <c r="CM180" s="517"/>
      <c r="CN180" s="517"/>
      <c r="CO180" s="517"/>
      <c r="CP180" s="517"/>
      <c r="CQ180" s="517"/>
      <c r="CR180" s="517"/>
      <c r="CS180" s="517"/>
      <c r="CT180" s="517"/>
      <c r="CU180" s="517"/>
      <c r="CV180" s="517"/>
      <c r="CW180" s="517"/>
      <c r="CX180" s="517"/>
      <c r="CY180" s="517"/>
      <c r="CZ180" s="517"/>
      <c r="DA180" s="517"/>
      <c r="DB180" s="517"/>
      <c r="DC180" s="517"/>
      <c r="DD180" s="517"/>
      <c r="DE180" s="517"/>
      <c r="DF180" s="517"/>
      <c r="DG180" s="518"/>
      <c r="DH180" s="956"/>
      <c r="DI180" s="957"/>
      <c r="DJ180" s="957"/>
      <c r="DK180" s="957"/>
      <c r="DL180" s="958"/>
      <c r="DM180" s="965">
        <f t="shared" si="80"/>
        <v>0</v>
      </c>
      <c r="DN180" s="966"/>
      <c r="DO180" s="966"/>
      <c r="DP180" s="966"/>
      <c r="DQ180" s="189"/>
      <c r="DR180" s="190" t="s">
        <v>69</v>
      </c>
      <c r="DS180" s="391"/>
    </row>
    <row r="181" spans="3:126" ht="12" customHeight="1">
      <c r="C181" s="581"/>
      <c r="D181" s="582"/>
      <c r="E181" s="443"/>
      <c r="F181" s="443"/>
      <c r="G181" s="443"/>
      <c r="H181" s="444"/>
      <c r="I181" s="824"/>
      <c r="J181" s="486"/>
      <c r="K181" s="486"/>
      <c r="L181" s="493"/>
      <c r="M181" s="459"/>
      <c r="N181" s="460"/>
      <c r="O181" s="460"/>
      <c r="P181" s="460"/>
      <c r="Q181" s="460"/>
      <c r="R181" s="460"/>
      <c r="S181" s="749"/>
      <c r="T181" s="824"/>
      <c r="U181" s="486"/>
      <c r="V181" s="486"/>
      <c r="W181" s="486"/>
      <c r="X181" s="486"/>
      <c r="Y181" s="493"/>
      <c r="Z181" s="490"/>
      <c r="AA181" s="491"/>
      <c r="AB181" s="491"/>
      <c r="AC181" s="491"/>
      <c r="AD181" s="491"/>
      <c r="AE181" s="491"/>
      <c r="AF181" s="491"/>
      <c r="AG181" s="967" t="s">
        <v>68</v>
      </c>
      <c r="AH181" s="967"/>
      <c r="AI181" s="967"/>
      <c r="AJ181" s="968"/>
      <c r="AK181" s="402"/>
      <c r="AL181" s="403"/>
      <c r="AM181" s="403"/>
      <c r="AN181" s="403"/>
      <c r="AO181" s="403"/>
      <c r="AP181" s="403"/>
      <c r="AQ181" s="404"/>
      <c r="AR181" s="490"/>
      <c r="AS181" s="491"/>
      <c r="AT181" s="491"/>
      <c r="AU181" s="491"/>
      <c r="AV181" s="491"/>
      <c r="AW181" s="491"/>
      <c r="AX181" s="491"/>
      <c r="AY181" s="967" t="s">
        <v>68</v>
      </c>
      <c r="AZ181" s="967"/>
      <c r="BA181" s="967"/>
      <c r="BB181" s="968"/>
      <c r="BC181" s="750"/>
      <c r="BD181" s="460"/>
      <c r="BE181" s="460"/>
      <c r="BF181" s="460"/>
      <c r="BG181" s="460"/>
      <c r="BH181" s="460"/>
      <c r="BI181" s="460"/>
      <c r="BJ181" s="460"/>
      <c r="BK181" s="460"/>
      <c r="BL181" s="460"/>
      <c r="BM181" s="460"/>
      <c r="BN181" s="460"/>
      <c r="BO181" s="460"/>
      <c r="BP181" s="460"/>
      <c r="BQ181" s="460"/>
      <c r="BR181" s="460"/>
      <c r="BS181" s="460"/>
      <c r="BT181" s="460"/>
      <c r="BU181" s="460"/>
      <c r="BV181" s="460"/>
      <c r="BW181" s="460"/>
      <c r="BX181" s="461"/>
      <c r="BY181" s="485"/>
      <c r="BZ181" s="486"/>
      <c r="CA181" s="486"/>
      <c r="CB181" s="487"/>
      <c r="CC181" s="485"/>
      <c r="CD181" s="486"/>
      <c r="CE181" s="486"/>
      <c r="CF181" s="493"/>
      <c r="CG181" s="459"/>
      <c r="CH181" s="460"/>
      <c r="CI181" s="460"/>
      <c r="CJ181" s="460"/>
      <c r="CK181" s="460"/>
      <c r="CL181" s="460"/>
      <c r="CM181" s="460"/>
      <c r="CN181" s="460"/>
      <c r="CO181" s="460"/>
      <c r="CP181" s="460"/>
      <c r="CQ181" s="460"/>
      <c r="CR181" s="460"/>
      <c r="CS181" s="460"/>
      <c r="CT181" s="460"/>
      <c r="CU181" s="460"/>
      <c r="CV181" s="460"/>
      <c r="CW181" s="460"/>
      <c r="CX181" s="460"/>
      <c r="CY181" s="460"/>
      <c r="CZ181" s="460"/>
      <c r="DA181" s="460"/>
      <c r="DB181" s="460"/>
      <c r="DC181" s="460"/>
      <c r="DD181" s="460"/>
      <c r="DE181" s="460"/>
      <c r="DF181" s="460"/>
      <c r="DG181" s="461"/>
      <c r="DH181" s="497"/>
      <c r="DI181" s="498"/>
      <c r="DJ181" s="498"/>
      <c r="DK181" s="498"/>
      <c r="DL181" s="499"/>
      <c r="DM181" s="1195">
        <f t="shared" si="80"/>
        <v>0</v>
      </c>
      <c r="DN181" s="1196"/>
      <c r="DO181" s="1196"/>
      <c r="DP181" s="1196"/>
      <c r="DQ181" s="192"/>
      <c r="DR181" s="193" t="s">
        <v>69</v>
      </c>
      <c r="DS181" s="391"/>
    </row>
    <row r="182" spans="3:126" ht="12" customHeight="1" thickBot="1">
      <c r="C182" s="581"/>
      <c r="D182" s="582"/>
      <c r="E182" s="445"/>
      <c r="F182" s="445"/>
      <c r="G182" s="445"/>
      <c r="H182" s="680" t="s">
        <v>70</v>
      </c>
      <c r="I182" s="680"/>
      <c r="J182" s="680"/>
      <c r="K182" s="680"/>
      <c r="L182" s="680"/>
      <c r="M182" s="680"/>
      <c r="N182" s="680"/>
      <c r="O182" s="680"/>
      <c r="P182" s="680"/>
      <c r="Q182" s="680"/>
      <c r="R182" s="680"/>
      <c r="S182" s="680"/>
      <c r="T182" s="680"/>
      <c r="U182" s="386"/>
      <c r="V182" s="386"/>
      <c r="W182" s="386"/>
      <c r="X182" s="386"/>
      <c r="Y182" s="386"/>
      <c r="Z182" s="1197">
        <f>SUM(Z180:AF181)</f>
        <v>0</v>
      </c>
      <c r="AA182" s="1198"/>
      <c r="AB182" s="1198"/>
      <c r="AC182" s="1198"/>
      <c r="AD182" s="1198"/>
      <c r="AE182" s="1198"/>
      <c r="AF182" s="1198"/>
      <c r="AG182" s="194" t="s">
        <v>68</v>
      </c>
      <c r="AH182" s="185"/>
      <c r="AI182" s="185"/>
      <c r="AJ182" s="185"/>
      <c r="AK182" s="396"/>
      <c r="AL182" s="397"/>
      <c r="AM182" s="397"/>
      <c r="AN182" s="397"/>
      <c r="AO182" s="397"/>
      <c r="AP182" s="397"/>
      <c r="AQ182" s="398"/>
      <c r="AR182" s="1197">
        <f>SUM(AR180:AX181)</f>
        <v>0</v>
      </c>
      <c r="AS182" s="1198"/>
      <c r="AT182" s="1198"/>
      <c r="AU182" s="1198"/>
      <c r="AV182" s="1198"/>
      <c r="AW182" s="1198"/>
      <c r="AX182" s="1198"/>
      <c r="AY182" s="194" t="s">
        <v>68</v>
      </c>
      <c r="AZ182" s="194"/>
      <c r="BA182" s="194"/>
      <c r="BB182" s="394"/>
      <c r="BC182" s="412"/>
      <c r="BD182" s="412"/>
      <c r="BE182" s="412"/>
      <c r="BF182" s="412"/>
      <c r="BG182" s="412"/>
      <c r="BH182" s="412"/>
      <c r="BI182" s="412"/>
      <c r="BJ182" s="413"/>
      <c r="BK182" s="413"/>
      <c r="BL182" s="413"/>
      <c r="BM182" s="413"/>
      <c r="BN182" s="413"/>
      <c r="BO182" s="413"/>
      <c r="BP182" s="413"/>
      <c r="BQ182" s="413"/>
      <c r="BR182" s="413"/>
      <c r="BS182" s="413"/>
      <c r="BT182" s="413"/>
      <c r="BU182" s="413"/>
      <c r="BV182" s="413"/>
      <c r="BW182" s="413"/>
      <c r="BX182" s="413"/>
      <c r="BY182" s="414"/>
      <c r="BZ182" s="413"/>
      <c r="CA182" s="413"/>
      <c r="CB182" s="415"/>
      <c r="CC182" s="413"/>
      <c r="CD182" s="413"/>
      <c r="CE182" s="413"/>
      <c r="CF182" s="416"/>
      <c r="CG182" s="417"/>
      <c r="CH182" s="413"/>
      <c r="CI182" s="413"/>
      <c r="CJ182" s="413"/>
      <c r="CK182" s="413"/>
      <c r="CL182" s="413"/>
      <c r="CM182" s="413"/>
      <c r="CN182" s="413"/>
      <c r="CO182" s="413"/>
      <c r="CP182" s="413"/>
      <c r="CQ182" s="413"/>
      <c r="CR182" s="413"/>
      <c r="CS182" s="413"/>
      <c r="CT182" s="413"/>
      <c r="CU182" s="413"/>
      <c r="CV182" s="413"/>
      <c r="CW182" s="413"/>
      <c r="CX182" s="413"/>
      <c r="CY182" s="413"/>
      <c r="CZ182" s="413"/>
      <c r="DA182" s="413"/>
      <c r="DB182" s="413"/>
      <c r="DC182" s="413"/>
      <c r="DD182" s="413"/>
      <c r="DE182" s="413"/>
      <c r="DF182" s="413"/>
      <c r="DG182" s="413"/>
      <c r="DH182" s="413"/>
      <c r="DI182" s="413"/>
      <c r="DJ182" s="413"/>
      <c r="DK182" s="413"/>
      <c r="DL182" s="416"/>
      <c r="DM182" s="1199">
        <f t="shared" si="80"/>
        <v>0</v>
      </c>
      <c r="DN182" s="1200"/>
      <c r="DO182" s="1200"/>
      <c r="DP182" s="1200"/>
      <c r="DQ182" s="194"/>
      <c r="DR182" s="195" t="s">
        <v>69</v>
      </c>
      <c r="DS182" s="391"/>
    </row>
    <row r="183" spans="3:126" ht="12" customHeight="1" thickTop="1">
      <c r="C183" s="581"/>
      <c r="D183" s="582"/>
      <c r="E183" s="821" t="s">
        <v>256</v>
      </c>
      <c r="F183" s="1201"/>
      <c r="G183" s="1201"/>
      <c r="H183" s="1202"/>
      <c r="I183" s="814"/>
      <c r="J183" s="517"/>
      <c r="K183" s="517"/>
      <c r="L183" s="837"/>
      <c r="M183" s="814"/>
      <c r="N183" s="517"/>
      <c r="O183" s="517"/>
      <c r="P183" s="517"/>
      <c r="Q183" s="517"/>
      <c r="R183" s="517"/>
      <c r="S183" s="837"/>
      <c r="T183" s="814"/>
      <c r="U183" s="517"/>
      <c r="V183" s="517"/>
      <c r="W183" s="517"/>
      <c r="X183" s="517"/>
      <c r="Y183" s="837"/>
      <c r="Z183" s="815"/>
      <c r="AA183" s="816"/>
      <c r="AB183" s="816"/>
      <c r="AC183" s="816"/>
      <c r="AD183" s="816"/>
      <c r="AE183" s="816"/>
      <c r="AF183" s="816"/>
      <c r="AG183" s="812" t="s">
        <v>68</v>
      </c>
      <c r="AH183" s="812"/>
      <c r="AI183" s="812"/>
      <c r="AJ183" s="813"/>
      <c r="AK183" s="843"/>
      <c r="AL183" s="517"/>
      <c r="AM183" s="517"/>
      <c r="AN183" s="517"/>
      <c r="AO183" s="517"/>
      <c r="AP183" s="517"/>
      <c r="AQ183" s="837"/>
      <c r="AR183" s="815"/>
      <c r="AS183" s="816"/>
      <c r="AT183" s="816"/>
      <c r="AU183" s="816"/>
      <c r="AV183" s="816"/>
      <c r="AW183" s="816"/>
      <c r="AX183" s="816"/>
      <c r="AY183" s="812" t="s">
        <v>68</v>
      </c>
      <c r="AZ183" s="812"/>
      <c r="BA183" s="812"/>
      <c r="BB183" s="813"/>
      <c r="BC183" s="843"/>
      <c r="BD183" s="517"/>
      <c r="BE183" s="517"/>
      <c r="BF183" s="517"/>
      <c r="BG183" s="517"/>
      <c r="BH183" s="517"/>
      <c r="BI183" s="517"/>
      <c r="BJ183" s="517"/>
      <c r="BK183" s="517"/>
      <c r="BL183" s="517"/>
      <c r="BM183" s="517"/>
      <c r="BN183" s="517"/>
      <c r="BO183" s="517"/>
      <c r="BP183" s="517"/>
      <c r="BQ183" s="517"/>
      <c r="BR183" s="517"/>
      <c r="BS183" s="517"/>
      <c r="BT183" s="517"/>
      <c r="BU183" s="517"/>
      <c r="BV183" s="517"/>
      <c r="BW183" s="517"/>
      <c r="BX183" s="518"/>
      <c r="BY183" s="783"/>
      <c r="BZ183" s="784"/>
      <c r="CA183" s="784"/>
      <c r="CB183" s="842"/>
      <c r="CC183" s="783"/>
      <c r="CD183" s="784"/>
      <c r="CE183" s="784"/>
      <c r="CF183" s="785"/>
      <c r="CG183" s="814"/>
      <c r="CH183" s="517"/>
      <c r="CI183" s="517"/>
      <c r="CJ183" s="517"/>
      <c r="CK183" s="517"/>
      <c r="CL183" s="517"/>
      <c r="CM183" s="517"/>
      <c r="CN183" s="517"/>
      <c r="CO183" s="517"/>
      <c r="CP183" s="517"/>
      <c r="CQ183" s="517"/>
      <c r="CR183" s="517"/>
      <c r="CS183" s="517"/>
      <c r="CT183" s="517"/>
      <c r="CU183" s="517"/>
      <c r="CV183" s="517"/>
      <c r="CW183" s="517"/>
      <c r="CX183" s="517"/>
      <c r="CY183" s="517"/>
      <c r="CZ183" s="517"/>
      <c r="DA183" s="517"/>
      <c r="DB183" s="517"/>
      <c r="DC183" s="517"/>
      <c r="DD183" s="517"/>
      <c r="DE183" s="517"/>
      <c r="DF183" s="517"/>
      <c r="DG183" s="518"/>
      <c r="DH183" s="956"/>
      <c r="DI183" s="957"/>
      <c r="DJ183" s="957"/>
      <c r="DK183" s="957"/>
      <c r="DL183" s="958"/>
      <c r="DM183" s="959">
        <f t="shared" ref="DM183:DM185" si="81">IF(ISERROR(AR183*100/Z183),0)</f>
        <v>0</v>
      </c>
      <c r="DN183" s="960"/>
      <c r="DO183" s="960"/>
      <c r="DP183" s="960"/>
      <c r="DQ183" s="119"/>
      <c r="DR183" s="196" t="s">
        <v>69</v>
      </c>
      <c r="DS183" s="391"/>
      <c r="DT183" s="391"/>
      <c r="DU183" s="391"/>
      <c r="DV183" s="391"/>
    </row>
    <row r="184" spans="3:126" ht="12" customHeight="1">
      <c r="C184" s="581"/>
      <c r="D184" s="582"/>
      <c r="E184" s="646" t="s">
        <v>180</v>
      </c>
      <c r="F184" s="647"/>
      <c r="G184" s="647"/>
      <c r="H184" s="648"/>
      <c r="I184" s="459"/>
      <c r="J184" s="460"/>
      <c r="K184" s="460"/>
      <c r="L184" s="749"/>
      <c r="M184" s="459"/>
      <c r="N184" s="460"/>
      <c r="O184" s="460"/>
      <c r="P184" s="460"/>
      <c r="Q184" s="460"/>
      <c r="R184" s="460"/>
      <c r="S184" s="749"/>
      <c r="T184" s="459"/>
      <c r="U184" s="460"/>
      <c r="V184" s="460"/>
      <c r="W184" s="460"/>
      <c r="X184" s="460"/>
      <c r="Y184" s="749"/>
      <c r="Z184" s="490"/>
      <c r="AA184" s="491"/>
      <c r="AB184" s="491"/>
      <c r="AC184" s="491"/>
      <c r="AD184" s="491"/>
      <c r="AE184" s="491"/>
      <c r="AF184" s="491"/>
      <c r="AG184" s="967" t="s">
        <v>68</v>
      </c>
      <c r="AH184" s="967"/>
      <c r="AI184" s="967"/>
      <c r="AJ184" s="968"/>
      <c r="AK184" s="750"/>
      <c r="AL184" s="460"/>
      <c r="AM184" s="460"/>
      <c r="AN184" s="460"/>
      <c r="AO184" s="460"/>
      <c r="AP184" s="460"/>
      <c r="AQ184" s="749"/>
      <c r="AR184" s="490"/>
      <c r="AS184" s="491"/>
      <c r="AT184" s="491"/>
      <c r="AU184" s="491"/>
      <c r="AV184" s="491"/>
      <c r="AW184" s="491"/>
      <c r="AX184" s="491"/>
      <c r="AY184" s="967" t="s">
        <v>68</v>
      </c>
      <c r="AZ184" s="967"/>
      <c r="BA184" s="967"/>
      <c r="BB184" s="968"/>
      <c r="BC184" s="750"/>
      <c r="BD184" s="460"/>
      <c r="BE184" s="460"/>
      <c r="BF184" s="460"/>
      <c r="BG184" s="460"/>
      <c r="BH184" s="460"/>
      <c r="BI184" s="460"/>
      <c r="BJ184" s="460"/>
      <c r="BK184" s="460"/>
      <c r="BL184" s="460"/>
      <c r="BM184" s="460"/>
      <c r="BN184" s="460"/>
      <c r="BO184" s="460"/>
      <c r="BP184" s="460"/>
      <c r="BQ184" s="460"/>
      <c r="BR184" s="460"/>
      <c r="BS184" s="460"/>
      <c r="BT184" s="460"/>
      <c r="BU184" s="460"/>
      <c r="BV184" s="460"/>
      <c r="BW184" s="460"/>
      <c r="BX184" s="461"/>
      <c r="BY184" s="485"/>
      <c r="BZ184" s="486"/>
      <c r="CA184" s="486"/>
      <c r="CB184" s="487"/>
      <c r="CC184" s="485"/>
      <c r="CD184" s="486"/>
      <c r="CE184" s="486"/>
      <c r="CF184" s="493"/>
      <c r="CG184" s="459"/>
      <c r="CH184" s="460"/>
      <c r="CI184" s="460"/>
      <c r="CJ184" s="460"/>
      <c r="CK184" s="460"/>
      <c r="CL184" s="460"/>
      <c r="CM184" s="460"/>
      <c r="CN184" s="460"/>
      <c r="CO184" s="460"/>
      <c r="CP184" s="460"/>
      <c r="CQ184" s="460"/>
      <c r="CR184" s="460"/>
      <c r="CS184" s="460"/>
      <c r="CT184" s="460"/>
      <c r="CU184" s="460"/>
      <c r="CV184" s="460"/>
      <c r="CW184" s="460"/>
      <c r="CX184" s="460"/>
      <c r="CY184" s="460"/>
      <c r="CZ184" s="460"/>
      <c r="DA184" s="460"/>
      <c r="DB184" s="460"/>
      <c r="DC184" s="460"/>
      <c r="DD184" s="460"/>
      <c r="DE184" s="460"/>
      <c r="DF184" s="460"/>
      <c r="DG184" s="461"/>
      <c r="DH184" s="497"/>
      <c r="DI184" s="498"/>
      <c r="DJ184" s="498"/>
      <c r="DK184" s="498"/>
      <c r="DL184" s="499"/>
      <c r="DM184" s="961">
        <f t="shared" si="81"/>
        <v>0</v>
      </c>
      <c r="DN184" s="962"/>
      <c r="DO184" s="962"/>
      <c r="DP184" s="962"/>
      <c r="DQ184" s="192"/>
      <c r="DR184" s="193" t="s">
        <v>69</v>
      </c>
      <c r="DS184" s="391"/>
      <c r="DT184" s="391"/>
      <c r="DU184" s="391"/>
      <c r="DV184" s="391"/>
    </row>
    <row r="185" spans="3:126" ht="12" customHeight="1" thickBot="1">
      <c r="C185" s="819"/>
      <c r="D185" s="820"/>
      <c r="E185" s="197"/>
      <c r="F185" s="197"/>
      <c r="G185" s="197"/>
      <c r="H185" s="197"/>
      <c r="I185" s="833" t="s">
        <v>70</v>
      </c>
      <c r="J185" s="833"/>
      <c r="K185" s="833"/>
      <c r="L185" s="833"/>
      <c r="M185" s="833"/>
      <c r="N185" s="833"/>
      <c r="O185" s="833"/>
      <c r="P185" s="833"/>
      <c r="Q185" s="833"/>
      <c r="R185" s="833"/>
      <c r="S185" s="833"/>
      <c r="T185" s="198"/>
      <c r="U185" s="382"/>
      <c r="V185" s="382"/>
      <c r="W185" s="382"/>
      <c r="X185" s="382"/>
      <c r="Y185" s="382"/>
      <c r="Z185" s="1191">
        <f>SUM(Z183:AF184)</f>
        <v>0</v>
      </c>
      <c r="AA185" s="1192"/>
      <c r="AB185" s="1192"/>
      <c r="AC185" s="1192"/>
      <c r="AD185" s="1192"/>
      <c r="AE185" s="1192"/>
      <c r="AF185" s="1192"/>
      <c r="AG185" s="130" t="s">
        <v>68</v>
      </c>
      <c r="AH185" s="130"/>
      <c r="AI185" s="130"/>
      <c r="AJ185" s="130"/>
      <c r="AK185" s="199"/>
      <c r="AL185" s="200"/>
      <c r="AM185" s="200"/>
      <c r="AN185" s="200"/>
      <c r="AO185" s="200"/>
      <c r="AP185" s="200"/>
      <c r="AQ185" s="201"/>
      <c r="AR185" s="1191">
        <f>SUM(AR183:AX184)</f>
        <v>0</v>
      </c>
      <c r="AS185" s="1192"/>
      <c r="AT185" s="1192"/>
      <c r="AU185" s="1192"/>
      <c r="AV185" s="1192"/>
      <c r="AW185" s="1192"/>
      <c r="AX185" s="1192"/>
      <c r="AY185" s="202" t="s">
        <v>68</v>
      </c>
      <c r="AZ185" s="202"/>
      <c r="BA185" s="202"/>
      <c r="BB185" s="203"/>
      <c r="BC185" s="204"/>
      <c r="BD185" s="204"/>
      <c r="BE185" s="204"/>
      <c r="BF185" s="204"/>
      <c r="BG185" s="204"/>
      <c r="BH185" s="204"/>
      <c r="BI185" s="204"/>
      <c r="BJ185" s="205"/>
      <c r="BK185" s="205"/>
      <c r="BL185" s="205"/>
      <c r="BM185" s="205"/>
      <c r="BN185" s="205"/>
      <c r="BO185" s="205"/>
      <c r="BP185" s="205"/>
      <c r="BQ185" s="205"/>
      <c r="BR185" s="205"/>
      <c r="BS185" s="205"/>
      <c r="BT185" s="205"/>
      <c r="BU185" s="205"/>
      <c r="BV185" s="205"/>
      <c r="BW185" s="205"/>
      <c r="BX185" s="205"/>
      <c r="BY185" s="206"/>
      <c r="BZ185" s="207"/>
      <c r="CA185" s="207"/>
      <c r="CB185" s="208"/>
      <c r="CC185" s="207"/>
      <c r="CD185" s="207"/>
      <c r="CE185" s="207"/>
      <c r="CF185" s="209"/>
      <c r="CG185" s="210"/>
      <c r="CH185" s="205"/>
      <c r="CI185" s="205"/>
      <c r="CJ185" s="205"/>
      <c r="CK185" s="205"/>
      <c r="CL185" s="205"/>
      <c r="CM185" s="205"/>
      <c r="CN185" s="205"/>
      <c r="CO185" s="205"/>
      <c r="CP185" s="205"/>
      <c r="CQ185" s="205"/>
      <c r="CR185" s="205"/>
      <c r="CS185" s="205"/>
      <c r="CT185" s="205"/>
      <c r="CU185" s="205"/>
      <c r="CV185" s="205"/>
      <c r="CW185" s="205"/>
      <c r="CX185" s="205"/>
      <c r="CY185" s="205"/>
      <c r="CZ185" s="205"/>
      <c r="DA185" s="205"/>
      <c r="DB185" s="205"/>
      <c r="DC185" s="205"/>
      <c r="DD185" s="205"/>
      <c r="DE185" s="205"/>
      <c r="DF185" s="205"/>
      <c r="DG185" s="205"/>
      <c r="DH185" s="207"/>
      <c r="DI185" s="207"/>
      <c r="DJ185" s="207"/>
      <c r="DK185" s="207"/>
      <c r="DL185" s="209"/>
      <c r="DM185" s="1193">
        <f t="shared" si="81"/>
        <v>0</v>
      </c>
      <c r="DN185" s="1194"/>
      <c r="DO185" s="1194"/>
      <c r="DP185" s="1194"/>
      <c r="DQ185" s="202"/>
      <c r="DR185" s="211" t="s">
        <v>69</v>
      </c>
      <c r="DS185" s="391"/>
      <c r="DT185" s="391"/>
      <c r="DU185" s="391"/>
      <c r="DV185" s="391"/>
    </row>
    <row r="186" spans="3:126" ht="3" customHeight="1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31"/>
      <c r="AA186" s="31"/>
      <c r="AB186" s="31"/>
      <c r="AC186" s="31"/>
      <c r="AD186" s="31"/>
      <c r="AE186" s="31"/>
      <c r="AF186" s="31"/>
      <c r="AG186" s="4"/>
      <c r="AH186" s="4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4"/>
      <c r="DD186" s="4"/>
      <c r="DE186" s="4"/>
      <c r="DF186" s="4"/>
      <c r="DG186" s="4"/>
      <c r="DH186" s="4"/>
      <c r="DI186" s="4"/>
      <c r="DJ186" s="2"/>
      <c r="DK186" s="2"/>
      <c r="DL186" s="2"/>
      <c r="DM186" s="2"/>
      <c r="DN186" s="2"/>
      <c r="DO186" s="2"/>
      <c r="DP186" s="2"/>
      <c r="DQ186" s="2"/>
    </row>
    <row r="187" spans="3:126" ht="8.1" customHeight="1">
      <c r="C187" s="2" t="s">
        <v>78</v>
      </c>
      <c r="D187" s="2"/>
      <c r="E187" s="2"/>
      <c r="F187" s="2"/>
      <c r="G187" s="2"/>
      <c r="H187" s="2"/>
      <c r="I187" s="2"/>
      <c r="J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P187" s="2" t="s">
        <v>63</v>
      </c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C187" s="2"/>
      <c r="BD187" s="2"/>
      <c r="BE187" s="2"/>
      <c r="BI187" s="2" t="s">
        <v>345</v>
      </c>
      <c r="BJ187" s="2"/>
      <c r="BK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P187" s="2"/>
      <c r="CS187" s="2" t="s">
        <v>346</v>
      </c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E187" s="2" t="s">
        <v>347</v>
      </c>
      <c r="DF187" s="2"/>
      <c r="DH187" s="2"/>
      <c r="DJ187" s="2"/>
      <c r="DK187" s="2"/>
      <c r="DL187" s="2"/>
      <c r="DM187" s="2"/>
      <c r="DN187" s="2"/>
      <c r="DO187" s="2"/>
    </row>
    <row r="188" spans="3:126" ht="9.6" customHeight="1">
      <c r="C188" s="7" t="s">
        <v>79</v>
      </c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1"/>
      <c r="AP188" s="39" t="s">
        <v>306</v>
      </c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8"/>
      <c r="BI188" s="7" t="s">
        <v>79</v>
      </c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8"/>
      <c r="CS188" s="7" t="s">
        <v>80</v>
      </c>
      <c r="CT188" s="48"/>
      <c r="CU188" s="48"/>
      <c r="CV188" s="48"/>
      <c r="CW188" s="48"/>
      <c r="CX188" s="48"/>
      <c r="CY188" s="48"/>
      <c r="CZ188" s="48"/>
      <c r="DA188" s="48"/>
      <c r="DB188" s="48"/>
      <c r="DC188" s="8"/>
      <c r="DE188" s="7" t="s">
        <v>105</v>
      </c>
      <c r="DF188" s="48"/>
      <c r="DG188" s="48"/>
      <c r="DH188" s="48"/>
      <c r="DI188" s="48"/>
      <c r="DJ188" s="48"/>
      <c r="DK188" s="48"/>
      <c r="DL188" s="48"/>
      <c r="DM188" s="48"/>
      <c r="DN188" s="48"/>
      <c r="DO188" s="48"/>
      <c r="DP188" s="8"/>
    </row>
    <row r="189" spans="3:126" ht="9.6" customHeight="1">
      <c r="C189" s="1"/>
      <c r="D189" s="2" t="s">
        <v>181</v>
      </c>
      <c r="E189" s="2"/>
      <c r="F189" s="2"/>
      <c r="G189" s="2"/>
      <c r="H189" s="2"/>
      <c r="I189" s="2"/>
      <c r="J189" s="2"/>
      <c r="K189" s="2"/>
      <c r="L189" s="2"/>
      <c r="N189" s="2"/>
      <c r="O189" s="2"/>
      <c r="P189" s="2"/>
      <c r="Q189" s="2"/>
      <c r="R189" s="2"/>
      <c r="V189" s="2" t="s">
        <v>182</v>
      </c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1"/>
      <c r="AP189" s="1"/>
      <c r="AQ189" s="2" t="s">
        <v>81</v>
      </c>
      <c r="AR189" s="2"/>
      <c r="AS189" s="2"/>
      <c r="AT189" s="2"/>
      <c r="AU189" s="2"/>
      <c r="AV189" s="2"/>
      <c r="AW189" s="2"/>
      <c r="AX189" s="2" t="s">
        <v>82</v>
      </c>
      <c r="AY189" s="2"/>
      <c r="AZ189" s="2"/>
      <c r="BA189" s="2"/>
      <c r="BB189" s="2"/>
      <c r="BC189" s="2"/>
      <c r="BD189" s="2"/>
      <c r="BE189" s="2"/>
      <c r="BF189" s="2"/>
      <c r="BG189" s="9"/>
      <c r="BI189" s="1"/>
      <c r="BJ189" s="2" t="s">
        <v>183</v>
      </c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CA189" s="2" t="s">
        <v>184</v>
      </c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9"/>
      <c r="CS189" s="1"/>
      <c r="CT189" s="2" t="s">
        <v>83</v>
      </c>
      <c r="CU189" s="2"/>
      <c r="CV189" s="2"/>
      <c r="CW189" s="2"/>
      <c r="CX189" s="2"/>
      <c r="CY189" s="2"/>
      <c r="CZ189" s="2"/>
      <c r="DA189" s="2"/>
      <c r="DB189" s="2"/>
      <c r="DC189" s="9"/>
      <c r="DE189" s="1"/>
      <c r="DF189" s="2" t="s">
        <v>107</v>
      </c>
      <c r="DG189" s="2"/>
      <c r="DH189" s="2"/>
      <c r="DI189" s="2"/>
      <c r="DJ189" s="2"/>
      <c r="DK189" s="2"/>
      <c r="DL189" s="2"/>
      <c r="DM189" s="2"/>
      <c r="DN189" s="2"/>
      <c r="DO189" s="2"/>
      <c r="DP189" s="9"/>
    </row>
    <row r="190" spans="3:126" ht="9.6" customHeight="1">
      <c r="C190" s="1"/>
      <c r="D190" s="2" t="s">
        <v>185</v>
      </c>
      <c r="E190" s="2"/>
      <c r="F190" s="2"/>
      <c r="G190" s="2"/>
      <c r="H190" s="2"/>
      <c r="I190" s="2"/>
      <c r="J190" s="2"/>
      <c r="K190" s="2"/>
      <c r="L190" s="2"/>
      <c r="N190" s="2"/>
      <c r="O190" s="2"/>
      <c r="P190" s="2"/>
      <c r="Q190" s="2"/>
      <c r="R190" s="2"/>
      <c r="V190" s="2" t="s">
        <v>186</v>
      </c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1"/>
      <c r="AP190" s="1"/>
      <c r="AQ190" s="2" t="s">
        <v>84</v>
      </c>
      <c r="AR190" s="2"/>
      <c r="AS190" s="2"/>
      <c r="AT190" s="2"/>
      <c r="AU190" s="2"/>
      <c r="AV190" s="2"/>
      <c r="AW190" s="2"/>
      <c r="AX190" s="2" t="s">
        <v>85</v>
      </c>
      <c r="AY190" s="2"/>
      <c r="AZ190" s="2"/>
      <c r="BA190" s="2"/>
      <c r="BB190" s="2"/>
      <c r="BC190" s="2"/>
      <c r="BD190" s="2"/>
      <c r="BE190" s="2"/>
      <c r="BF190" s="2"/>
      <c r="BG190" s="9"/>
      <c r="BI190" s="1"/>
      <c r="BJ190" s="2" t="s">
        <v>187</v>
      </c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CA190" s="37" t="s">
        <v>335</v>
      </c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40"/>
      <c r="CS190" s="1"/>
      <c r="CT190" s="2" t="s">
        <v>257</v>
      </c>
      <c r="CU190" s="2"/>
      <c r="CV190" s="2"/>
      <c r="CW190" s="2"/>
      <c r="CX190" s="2"/>
      <c r="CY190" s="2"/>
      <c r="CZ190" s="2"/>
      <c r="DA190" s="2"/>
      <c r="DB190" s="2"/>
      <c r="DC190" s="9"/>
      <c r="DE190" s="10"/>
      <c r="DF190" s="11" t="s">
        <v>109</v>
      </c>
      <c r="DG190" s="11"/>
      <c r="DH190" s="11"/>
      <c r="DI190" s="11"/>
      <c r="DJ190" s="11"/>
      <c r="DK190" s="11"/>
      <c r="DL190" s="11"/>
      <c r="DM190" s="11"/>
      <c r="DN190" s="11"/>
      <c r="DO190" s="11"/>
      <c r="DP190" s="12"/>
    </row>
    <row r="191" spans="3:126" ht="9.6" customHeight="1">
      <c r="C191" s="1"/>
      <c r="D191" s="37" t="s">
        <v>333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V191" s="37" t="s">
        <v>326</v>
      </c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1"/>
      <c r="AP191" s="1"/>
      <c r="AQ191" s="2" t="s">
        <v>86</v>
      </c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9"/>
      <c r="BI191" s="1"/>
      <c r="BJ191" s="37" t="s">
        <v>338</v>
      </c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CA191" s="37" t="s">
        <v>339</v>
      </c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41"/>
      <c r="CS191" s="1"/>
      <c r="CT191" s="2" t="s">
        <v>258</v>
      </c>
      <c r="CU191" s="2"/>
      <c r="CV191" s="2"/>
      <c r="CW191" s="2"/>
      <c r="CX191" s="2"/>
      <c r="CY191" s="2"/>
      <c r="CZ191" s="2"/>
      <c r="DA191" s="2"/>
      <c r="DB191" s="2"/>
      <c r="DC191" s="9"/>
    </row>
    <row r="192" spans="3:126" ht="9.6" customHeight="1">
      <c r="C192" s="1"/>
      <c r="D192" s="37" t="s">
        <v>324</v>
      </c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V192" s="37" t="s">
        <v>328</v>
      </c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1"/>
      <c r="AP192" s="1" t="s">
        <v>88</v>
      </c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9"/>
      <c r="BI192" s="1"/>
      <c r="BJ192" s="37" t="s">
        <v>340</v>
      </c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X192" s="2"/>
      <c r="BY192" s="2"/>
      <c r="CA192" s="2" t="s">
        <v>196</v>
      </c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9"/>
      <c r="CS192" s="1"/>
      <c r="CT192" s="2" t="s">
        <v>89</v>
      </c>
      <c r="CU192" s="2"/>
      <c r="CV192" s="2"/>
      <c r="CW192" s="2"/>
      <c r="CX192" s="2"/>
      <c r="CY192" s="2"/>
      <c r="CZ192" s="2"/>
      <c r="DA192" s="2"/>
      <c r="DB192" s="2"/>
      <c r="DC192" s="9"/>
      <c r="DR192" s="2"/>
    </row>
    <row r="193" spans="3:122" ht="9.6" customHeight="1">
      <c r="C193" s="1"/>
      <c r="D193" s="37" t="s">
        <v>332</v>
      </c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V193" s="2" t="s">
        <v>327</v>
      </c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L193" s="2"/>
      <c r="AM193" s="2"/>
      <c r="AN193" s="2"/>
      <c r="AO193" s="1"/>
      <c r="AP193" s="1"/>
      <c r="AQ193" s="2" t="s">
        <v>90</v>
      </c>
      <c r="AR193" s="2"/>
      <c r="AS193" s="2"/>
      <c r="AT193" s="2"/>
      <c r="AU193" s="2"/>
      <c r="AV193" s="2"/>
      <c r="AW193" s="2" t="s">
        <v>91</v>
      </c>
      <c r="AX193" s="2"/>
      <c r="AY193" s="2"/>
      <c r="AZ193" s="2"/>
      <c r="BA193" s="2" t="s">
        <v>92</v>
      </c>
      <c r="BB193" s="2"/>
      <c r="BC193" s="2"/>
      <c r="BD193" s="2"/>
      <c r="BE193" s="2"/>
      <c r="BF193" s="2"/>
      <c r="BG193" s="9"/>
      <c r="BI193" s="1" t="s">
        <v>87</v>
      </c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9"/>
      <c r="CS193" s="1"/>
      <c r="CT193" s="2" t="s">
        <v>259</v>
      </c>
      <c r="CU193" s="2"/>
      <c r="CV193" s="2"/>
      <c r="CW193" s="2"/>
      <c r="CX193" s="2"/>
      <c r="CY193" s="2"/>
      <c r="CZ193" s="2"/>
      <c r="DA193" s="2"/>
      <c r="DB193" s="2"/>
      <c r="DC193" s="9"/>
      <c r="DR193" s="2"/>
    </row>
    <row r="194" spans="3:122" ht="9.6" customHeight="1">
      <c r="C194" s="1" t="s">
        <v>87</v>
      </c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1"/>
      <c r="AP194" s="1"/>
      <c r="AQ194" s="2" t="s">
        <v>94</v>
      </c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9"/>
      <c r="BI194" s="1"/>
      <c r="BJ194" s="2" t="s">
        <v>342</v>
      </c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X194" s="2"/>
      <c r="CA194" s="2" t="s">
        <v>343</v>
      </c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9"/>
      <c r="CS194" s="10"/>
      <c r="CT194" s="11" t="s">
        <v>43</v>
      </c>
      <c r="CU194" s="11"/>
      <c r="CV194" s="11"/>
      <c r="CW194" s="11"/>
      <c r="CX194" s="11"/>
      <c r="CY194" s="11"/>
      <c r="CZ194" s="11"/>
      <c r="DA194" s="11"/>
      <c r="DB194" s="11"/>
      <c r="DC194" s="12"/>
      <c r="DR194" s="2"/>
    </row>
    <row r="195" spans="3:122" ht="9.6" customHeight="1">
      <c r="C195" s="1"/>
      <c r="D195" s="2" t="s">
        <v>329</v>
      </c>
      <c r="E195" s="2"/>
      <c r="F195" s="2"/>
      <c r="G195" s="2"/>
      <c r="H195" s="2"/>
      <c r="I195" s="2"/>
      <c r="J195" s="2"/>
      <c r="K195" s="2"/>
      <c r="L195" s="2"/>
      <c r="M195" s="2"/>
      <c r="O195" s="2"/>
      <c r="P195" s="2"/>
      <c r="Q195" s="2"/>
      <c r="R195" s="2"/>
      <c r="U195" s="2"/>
      <c r="V195" s="2" t="s">
        <v>325</v>
      </c>
      <c r="W195" s="2"/>
      <c r="Z195" s="2"/>
      <c r="AA195" s="2"/>
      <c r="AC195" s="2"/>
      <c r="AD195" s="2"/>
      <c r="AE195" s="2"/>
      <c r="AF195" s="2"/>
      <c r="AG195" s="2"/>
      <c r="AH195" s="2"/>
      <c r="AI195" s="2"/>
      <c r="AJ195" s="2"/>
      <c r="AL195" s="2"/>
      <c r="AM195" s="2"/>
      <c r="AN195" s="2"/>
      <c r="AO195" s="1"/>
      <c r="AP195" s="1"/>
      <c r="AQ195" s="2" t="s">
        <v>97</v>
      </c>
      <c r="AR195" s="2"/>
      <c r="AS195" s="2"/>
      <c r="AT195" s="2"/>
      <c r="AU195" s="2"/>
      <c r="AV195" s="2"/>
      <c r="AW195" s="2"/>
      <c r="AX195" s="2"/>
      <c r="AY195" s="2"/>
      <c r="AZ195" s="2"/>
      <c r="BA195" s="2" t="s">
        <v>98</v>
      </c>
      <c r="BB195" s="2"/>
      <c r="BC195" s="2"/>
      <c r="BD195" s="2"/>
      <c r="BE195" s="2"/>
      <c r="BF195" s="2"/>
      <c r="BG195" s="9"/>
      <c r="BI195" s="1"/>
      <c r="BJ195" s="2" t="s">
        <v>341</v>
      </c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X195" s="2"/>
      <c r="BZ195" s="2"/>
      <c r="CA195" s="2" t="s">
        <v>344</v>
      </c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9"/>
      <c r="CX195" s="48"/>
      <c r="CY195" s="48"/>
      <c r="CZ195" s="48"/>
      <c r="DR195" s="2"/>
    </row>
    <row r="196" spans="3:122" ht="9.6" customHeight="1">
      <c r="C196" s="1"/>
      <c r="D196" s="2" t="s">
        <v>330</v>
      </c>
      <c r="E196" s="2"/>
      <c r="F196" s="2"/>
      <c r="G196" s="2"/>
      <c r="H196" s="2"/>
      <c r="I196" s="2"/>
      <c r="J196" s="2"/>
      <c r="K196" s="2"/>
      <c r="L196" s="2"/>
      <c r="M196" s="2"/>
      <c r="O196" s="2"/>
      <c r="P196" s="2"/>
      <c r="Q196" s="2"/>
      <c r="R196" s="2"/>
      <c r="U196" s="2"/>
      <c r="V196" s="2" t="s">
        <v>334</v>
      </c>
      <c r="W196" s="2"/>
      <c r="Z196" s="2"/>
      <c r="AA196" s="2"/>
      <c r="AC196" s="2"/>
      <c r="AD196" s="2"/>
      <c r="AE196" s="2"/>
      <c r="AF196" s="2"/>
      <c r="AG196" s="2"/>
      <c r="AH196" s="2"/>
      <c r="AI196" s="2"/>
      <c r="AJ196" s="2"/>
      <c r="AM196" s="2"/>
      <c r="AN196" s="2"/>
      <c r="AO196" s="1"/>
      <c r="AP196" s="1"/>
      <c r="AQ196" s="2" t="s">
        <v>101</v>
      </c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9"/>
      <c r="BI196" s="1" t="s">
        <v>93</v>
      </c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9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R196" s="2"/>
    </row>
    <row r="197" spans="3:122" ht="9.6" customHeight="1">
      <c r="C197" s="1"/>
      <c r="D197" s="2" t="s">
        <v>331</v>
      </c>
      <c r="E197" s="2"/>
      <c r="F197" s="2"/>
      <c r="G197" s="2"/>
      <c r="H197" s="2"/>
      <c r="I197" s="2"/>
      <c r="J197" s="2"/>
      <c r="K197" s="2"/>
      <c r="L197" s="2"/>
      <c r="M197" s="2"/>
      <c r="O197" s="2"/>
      <c r="P197" s="2"/>
      <c r="Q197" s="2"/>
      <c r="R197" s="2"/>
      <c r="U197" s="2"/>
      <c r="V197" s="2"/>
      <c r="W197" s="2"/>
      <c r="Z197" s="2"/>
      <c r="AA197" s="2"/>
      <c r="AC197" s="2"/>
      <c r="AD197" s="2"/>
      <c r="AE197" s="2"/>
      <c r="AF197" s="2"/>
      <c r="AG197" s="2"/>
      <c r="AH197" s="2"/>
      <c r="AI197" s="2"/>
      <c r="AJ197" s="2"/>
      <c r="AL197" s="2"/>
      <c r="AM197" s="2"/>
      <c r="AN197" s="2"/>
      <c r="AO197" s="1"/>
      <c r="AP197" s="1"/>
      <c r="AQ197" s="2" t="s">
        <v>14178</v>
      </c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9"/>
      <c r="BI197" s="1"/>
      <c r="BJ197" s="2" t="s">
        <v>99</v>
      </c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 t="s">
        <v>100</v>
      </c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9"/>
      <c r="CX197" s="2"/>
      <c r="CY197" s="2"/>
      <c r="CZ197" s="2"/>
      <c r="DA197" s="2"/>
      <c r="DB197" s="2"/>
      <c r="DR197" s="2"/>
    </row>
    <row r="198" spans="3:122" ht="9.6" customHeight="1">
      <c r="C198" s="1" t="s">
        <v>93</v>
      </c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1"/>
      <c r="AP198" s="1" t="s">
        <v>104</v>
      </c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9"/>
      <c r="BI198" s="38" t="s">
        <v>306</v>
      </c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9"/>
      <c r="CX198" s="2"/>
      <c r="CY198" s="2"/>
      <c r="CZ198" s="2"/>
      <c r="DR198" s="2"/>
    </row>
    <row r="199" spans="3:122" ht="9.6" customHeight="1">
      <c r="C199" s="1"/>
      <c r="D199" s="2" t="s">
        <v>95</v>
      </c>
      <c r="E199" s="2"/>
      <c r="F199" s="2"/>
      <c r="G199" s="2"/>
      <c r="H199" s="2"/>
      <c r="I199" s="2"/>
      <c r="J199" s="2"/>
      <c r="K199" s="2"/>
      <c r="L199" s="2"/>
      <c r="M199" s="2"/>
      <c r="N199" s="2" t="s">
        <v>96</v>
      </c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1"/>
      <c r="AP199" s="1"/>
      <c r="AQ199" s="2" t="s">
        <v>106</v>
      </c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9"/>
      <c r="BI199" s="1"/>
      <c r="BJ199" s="2" t="s">
        <v>188</v>
      </c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 t="s">
        <v>189</v>
      </c>
      <c r="BW199" s="2"/>
      <c r="BX199" s="2"/>
      <c r="BZ199" s="2"/>
      <c r="CA199" s="2"/>
      <c r="CB199" s="2"/>
      <c r="CC199" s="2"/>
      <c r="CD199" s="2"/>
      <c r="CE199" s="2"/>
      <c r="CF199" s="2" t="s">
        <v>190</v>
      </c>
      <c r="CH199" s="2"/>
      <c r="CI199" s="2"/>
      <c r="CJ199" s="2"/>
      <c r="CK199" s="2"/>
      <c r="CL199" s="2"/>
      <c r="CM199" s="2"/>
      <c r="CN199" s="2"/>
      <c r="CO199" s="2"/>
      <c r="CP199" s="2"/>
      <c r="CQ199" s="28"/>
      <c r="DR199" s="2"/>
    </row>
    <row r="200" spans="3:122" ht="9.6" customHeight="1">
      <c r="C200" s="38" t="s">
        <v>306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1"/>
      <c r="AP200" s="1"/>
      <c r="AQ200" s="2" t="s">
        <v>108</v>
      </c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9"/>
      <c r="BI200" s="1"/>
      <c r="BJ200" s="2" t="s">
        <v>193</v>
      </c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 t="s">
        <v>194</v>
      </c>
      <c r="BW200" s="2"/>
      <c r="BX200" s="2"/>
      <c r="BZ200" s="2"/>
      <c r="CA200" s="2"/>
      <c r="CB200" s="2"/>
      <c r="CC200" s="2"/>
      <c r="CD200" s="2"/>
      <c r="CE200" s="2"/>
      <c r="CF200" s="2" t="s">
        <v>195</v>
      </c>
      <c r="CH200" s="2"/>
      <c r="CI200" s="2"/>
      <c r="CJ200" s="2"/>
      <c r="CK200" s="2"/>
      <c r="CL200" s="2"/>
      <c r="CM200" s="2"/>
      <c r="CN200" s="2"/>
      <c r="CO200" s="2"/>
      <c r="CP200" s="2"/>
      <c r="CQ200" s="28"/>
      <c r="DR200" s="2"/>
    </row>
    <row r="201" spans="3:122" ht="9.6" customHeight="1">
      <c r="C201" s="1"/>
      <c r="D201" s="2" t="s">
        <v>102</v>
      </c>
      <c r="E201" s="2"/>
      <c r="F201" s="2"/>
      <c r="G201" s="2"/>
      <c r="H201" s="2"/>
      <c r="I201" s="2"/>
      <c r="J201" s="2"/>
      <c r="K201" s="2"/>
      <c r="L201" s="2"/>
      <c r="M201" s="2" t="s">
        <v>260</v>
      </c>
      <c r="N201" s="2"/>
      <c r="S201" s="2"/>
      <c r="T201" s="2"/>
      <c r="U201" s="2"/>
      <c r="W201" s="2"/>
      <c r="X201" s="2" t="s">
        <v>103</v>
      </c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1"/>
      <c r="AP201" s="1"/>
      <c r="AQ201" s="2" t="s">
        <v>113</v>
      </c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9"/>
      <c r="BI201" s="1"/>
      <c r="BJ201" s="2" t="s">
        <v>197</v>
      </c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Z201" s="2"/>
      <c r="CA201" s="2"/>
      <c r="CB201" s="2"/>
      <c r="CC201" s="2"/>
      <c r="CD201" s="2"/>
      <c r="CE201" s="2"/>
      <c r="CF201" s="2" t="s">
        <v>196</v>
      </c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8"/>
    </row>
    <row r="202" spans="3:122" ht="9.6" customHeight="1">
      <c r="C202" s="1"/>
      <c r="D202" s="2" t="s">
        <v>191</v>
      </c>
      <c r="E202" s="2"/>
      <c r="F202" s="2"/>
      <c r="G202" s="2"/>
      <c r="H202" s="2"/>
      <c r="I202" s="2"/>
      <c r="J202" s="2"/>
      <c r="K202" s="2"/>
      <c r="L202" s="2"/>
      <c r="M202" s="2" t="s">
        <v>192</v>
      </c>
      <c r="N202" s="2"/>
      <c r="S202" s="2"/>
      <c r="T202" s="2"/>
      <c r="U202" s="2"/>
      <c r="W202" s="2"/>
      <c r="X202" s="2" t="s">
        <v>261</v>
      </c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1"/>
      <c r="AP202" s="1"/>
      <c r="AQ202" s="2" t="s">
        <v>14179</v>
      </c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9"/>
      <c r="BI202" s="1" t="s">
        <v>88</v>
      </c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8"/>
    </row>
    <row r="203" spans="3:122" ht="9.6" customHeight="1">
      <c r="C203" s="1"/>
      <c r="D203" s="2" t="s">
        <v>262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S203" s="2"/>
      <c r="T203" s="2"/>
      <c r="U203" s="2"/>
      <c r="W203" s="2"/>
      <c r="X203" s="2" t="s">
        <v>196</v>
      </c>
      <c r="Z203" s="2"/>
      <c r="AA203" s="2"/>
      <c r="AB203" s="2"/>
      <c r="AC203" s="2"/>
      <c r="AD203" s="2"/>
      <c r="AE203" s="2"/>
      <c r="AH203" s="2"/>
      <c r="AI203" s="2"/>
      <c r="AJ203" s="2"/>
      <c r="AK203" s="2"/>
      <c r="AL203" s="2"/>
      <c r="AM203" s="2"/>
      <c r="AN203" s="2"/>
      <c r="AO203" s="1"/>
      <c r="AP203" s="1" t="s">
        <v>115</v>
      </c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9"/>
      <c r="BI203" s="1"/>
      <c r="BJ203" s="2" t="s">
        <v>110</v>
      </c>
      <c r="BK203" s="2"/>
      <c r="BL203" s="2"/>
      <c r="BM203" s="2"/>
      <c r="BN203" s="2"/>
      <c r="BO203" s="2"/>
      <c r="BP203" s="2"/>
      <c r="BQ203" s="2"/>
      <c r="BR203" s="2"/>
      <c r="BS203" s="2" t="s">
        <v>111</v>
      </c>
      <c r="BT203" s="2"/>
      <c r="BU203" s="2"/>
      <c r="BV203" s="2"/>
      <c r="BW203" s="2"/>
      <c r="BX203" s="2"/>
      <c r="BY203" s="2"/>
      <c r="BZ203" s="2"/>
      <c r="CA203" s="2"/>
      <c r="CB203" s="2" t="s">
        <v>112</v>
      </c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9"/>
    </row>
    <row r="204" spans="3:122" ht="9.6" customHeight="1">
      <c r="C204" s="1" t="s">
        <v>88</v>
      </c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1"/>
      <c r="AP204" s="1"/>
      <c r="AQ204" s="2" t="s">
        <v>198</v>
      </c>
      <c r="AR204" s="2"/>
      <c r="AS204" s="2"/>
      <c r="AT204" s="2"/>
      <c r="AU204" s="2"/>
      <c r="AV204" s="2"/>
      <c r="AW204" s="2"/>
      <c r="AX204" s="2" t="s">
        <v>199</v>
      </c>
      <c r="AY204" s="2"/>
      <c r="AZ204" s="2"/>
      <c r="BA204" s="2"/>
      <c r="BB204" s="2"/>
      <c r="BC204" s="2" t="s">
        <v>200</v>
      </c>
      <c r="BD204" s="2"/>
      <c r="BE204" s="2"/>
      <c r="BF204" s="2"/>
      <c r="BG204" s="9"/>
      <c r="BI204" s="1"/>
      <c r="BJ204" s="2" t="s">
        <v>114</v>
      </c>
      <c r="BK204" s="2"/>
      <c r="BL204" s="2"/>
      <c r="BM204" s="2"/>
      <c r="BN204" s="2"/>
      <c r="BO204" s="2"/>
      <c r="BP204" s="2"/>
      <c r="BQ204" s="2"/>
      <c r="BR204" s="2"/>
      <c r="BS204" s="2" t="s">
        <v>287</v>
      </c>
      <c r="BT204" s="2"/>
      <c r="BU204" s="2"/>
      <c r="BV204" s="2"/>
      <c r="BW204" s="2"/>
      <c r="BX204" s="2"/>
      <c r="BY204" s="2"/>
      <c r="BZ204" s="2"/>
      <c r="CA204" s="2"/>
      <c r="CB204" s="2" t="s">
        <v>288</v>
      </c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9"/>
    </row>
    <row r="205" spans="3:122" ht="9.6" customHeight="1">
      <c r="C205" s="1"/>
      <c r="D205" s="2" t="s">
        <v>110</v>
      </c>
      <c r="E205" s="2"/>
      <c r="F205" s="2"/>
      <c r="G205" s="2"/>
      <c r="H205" s="2"/>
      <c r="I205" s="2"/>
      <c r="J205" s="2"/>
      <c r="K205" s="2"/>
      <c r="M205" s="2" t="s">
        <v>111</v>
      </c>
      <c r="N205" s="2"/>
      <c r="O205" s="2"/>
      <c r="P205" s="2"/>
      <c r="Q205" s="2"/>
      <c r="R205" s="2"/>
      <c r="S205" s="2"/>
      <c r="U205" s="2"/>
      <c r="V205" s="2" t="s">
        <v>112</v>
      </c>
      <c r="W205" s="2"/>
      <c r="Y205" s="2"/>
      <c r="Z205" s="2"/>
      <c r="AA205" s="2"/>
      <c r="AB205" s="2"/>
      <c r="AC205" s="2"/>
      <c r="AD205" s="2"/>
      <c r="AE205" s="2" t="s">
        <v>114</v>
      </c>
      <c r="AF205" s="2"/>
      <c r="AG205" s="2"/>
      <c r="AH205" s="2"/>
      <c r="AI205" s="2"/>
      <c r="AJ205" s="2"/>
      <c r="AK205" s="2"/>
      <c r="AL205" s="2"/>
      <c r="AM205" s="2"/>
      <c r="AN205" s="2"/>
      <c r="AO205" s="1"/>
      <c r="AP205" s="1"/>
      <c r="AQ205" s="2" t="s">
        <v>201</v>
      </c>
      <c r="AR205" s="2"/>
      <c r="AS205" s="2"/>
      <c r="AT205" s="2"/>
      <c r="AU205" s="2"/>
      <c r="AW205" s="2"/>
      <c r="AX205" s="2" t="s">
        <v>202</v>
      </c>
      <c r="AY205" s="2"/>
      <c r="AZ205" s="2"/>
      <c r="BA205" s="2"/>
      <c r="BB205" s="2"/>
      <c r="BC205" s="2" t="s">
        <v>203</v>
      </c>
      <c r="BD205" s="2"/>
      <c r="BE205" s="2"/>
      <c r="BF205" s="2"/>
      <c r="BG205" s="9"/>
      <c r="BI205" s="1"/>
      <c r="BJ205" s="2" t="s">
        <v>289</v>
      </c>
      <c r="BK205" s="2"/>
      <c r="BL205" s="2"/>
      <c r="BM205" s="2"/>
      <c r="BN205" s="2"/>
      <c r="BO205" s="2"/>
      <c r="BP205" s="2"/>
      <c r="BQ205" s="2"/>
      <c r="BR205" s="2"/>
      <c r="BS205" s="2" t="s">
        <v>290</v>
      </c>
      <c r="BT205" s="2"/>
      <c r="BU205" s="2"/>
      <c r="BV205" s="2"/>
      <c r="BW205" s="2"/>
      <c r="BX205" s="2"/>
      <c r="BY205" s="2"/>
      <c r="BZ205" s="2"/>
      <c r="CA205" s="2"/>
      <c r="CB205" s="2" t="s">
        <v>286</v>
      </c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9"/>
    </row>
    <row r="206" spans="3:122" ht="9.6" customHeight="1">
      <c r="C206" s="1"/>
      <c r="D206" s="2" t="s">
        <v>287</v>
      </c>
      <c r="E206" s="2"/>
      <c r="F206" s="2"/>
      <c r="G206" s="2"/>
      <c r="H206" s="2"/>
      <c r="I206" s="2"/>
      <c r="J206" s="2"/>
      <c r="K206" s="2"/>
      <c r="M206" s="2" t="s">
        <v>288</v>
      </c>
      <c r="N206" s="2"/>
      <c r="O206" s="2"/>
      <c r="P206" s="2"/>
      <c r="Q206" s="2"/>
      <c r="R206" s="2"/>
      <c r="S206" s="2"/>
      <c r="U206" s="2"/>
      <c r="V206" s="2" t="s">
        <v>289</v>
      </c>
      <c r="W206" s="2"/>
      <c r="Y206" s="2"/>
      <c r="Z206" s="2"/>
      <c r="AA206" s="2"/>
      <c r="AB206" s="2"/>
      <c r="AC206" s="2"/>
      <c r="AD206" s="2"/>
      <c r="AE206" s="2" t="s">
        <v>290</v>
      </c>
      <c r="AF206" s="2"/>
      <c r="AG206" s="2"/>
      <c r="AH206" s="2"/>
      <c r="AI206" s="2"/>
      <c r="AJ206" s="2"/>
      <c r="AK206" s="2"/>
      <c r="AL206" s="2"/>
      <c r="AM206" s="2"/>
      <c r="AN206" s="2"/>
      <c r="AO206" s="1"/>
      <c r="AP206" s="1" t="s">
        <v>205</v>
      </c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9"/>
      <c r="BI206" s="1" t="s">
        <v>104</v>
      </c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9"/>
    </row>
    <row r="207" spans="3:122" ht="9.6" customHeight="1">
      <c r="C207" s="1"/>
      <c r="D207" s="2" t="s">
        <v>286</v>
      </c>
      <c r="E207" s="2"/>
      <c r="F207" s="2"/>
      <c r="G207" s="2"/>
      <c r="H207" s="2"/>
      <c r="I207" s="2"/>
      <c r="J207" s="2"/>
      <c r="K207" s="2"/>
      <c r="M207" s="2" t="s">
        <v>285</v>
      </c>
      <c r="N207" s="2"/>
      <c r="O207" s="2"/>
      <c r="P207" s="2"/>
      <c r="Q207" s="2"/>
      <c r="R207" s="2"/>
      <c r="S207" s="2"/>
      <c r="U207" s="2"/>
      <c r="W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1"/>
      <c r="AP207" s="1"/>
      <c r="AQ207" s="2" t="s">
        <v>207</v>
      </c>
      <c r="AR207" s="2"/>
      <c r="AS207" s="2"/>
      <c r="AT207" s="2"/>
      <c r="AU207" s="2" t="s">
        <v>208</v>
      </c>
      <c r="AV207" s="2"/>
      <c r="AW207" s="2"/>
      <c r="AX207" s="2"/>
      <c r="AY207" s="2"/>
      <c r="AZ207" s="2" t="s">
        <v>209</v>
      </c>
      <c r="BA207" s="2"/>
      <c r="BB207" s="2"/>
      <c r="BC207" s="2"/>
      <c r="BD207" s="2"/>
      <c r="BE207" s="2"/>
      <c r="BF207" s="2"/>
      <c r="BG207" s="9"/>
      <c r="BI207" s="1"/>
      <c r="BJ207" s="2" t="s">
        <v>119</v>
      </c>
      <c r="BK207" s="2"/>
      <c r="BL207" s="2"/>
      <c r="BM207" s="2"/>
      <c r="BN207" s="2"/>
      <c r="BO207" s="2"/>
      <c r="BP207" s="2"/>
      <c r="BQ207" s="2"/>
      <c r="BR207" s="2"/>
      <c r="BS207" s="2" t="s">
        <v>120</v>
      </c>
      <c r="BT207" s="2"/>
      <c r="BU207" s="2"/>
      <c r="BV207" s="2"/>
      <c r="BW207" s="2"/>
      <c r="BX207" s="2"/>
      <c r="BY207" s="2"/>
      <c r="BZ207" s="2"/>
      <c r="CA207" s="2"/>
      <c r="CB207" s="2" t="s">
        <v>118</v>
      </c>
      <c r="CC207" s="2"/>
      <c r="CD207" s="2"/>
      <c r="CE207" s="2"/>
      <c r="CF207" s="2"/>
      <c r="CG207" s="2" t="s">
        <v>121</v>
      </c>
      <c r="CH207" s="2"/>
      <c r="CI207" s="2"/>
      <c r="CJ207" s="2"/>
      <c r="CK207" s="2"/>
      <c r="CL207" s="2"/>
      <c r="CM207" s="2"/>
      <c r="CN207" s="2"/>
      <c r="CO207" s="2"/>
      <c r="CP207" s="2"/>
      <c r="CQ207" s="9"/>
    </row>
    <row r="208" spans="3:122" ht="9.6" customHeight="1">
      <c r="C208" s="1" t="s">
        <v>104</v>
      </c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1"/>
      <c r="AP208" s="1" t="s">
        <v>213</v>
      </c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9"/>
      <c r="BI208" s="1" t="s">
        <v>115</v>
      </c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9"/>
    </row>
    <row r="209" spans="3:122" ht="9.6" customHeight="1">
      <c r="C209" s="1"/>
      <c r="D209" s="2" t="s">
        <v>116</v>
      </c>
      <c r="E209" s="2"/>
      <c r="F209" s="2"/>
      <c r="G209" s="2"/>
      <c r="H209" s="2"/>
      <c r="I209" s="2"/>
      <c r="J209" s="2"/>
      <c r="K209" s="2"/>
      <c r="L209" s="2"/>
      <c r="O209" s="2" t="s">
        <v>117</v>
      </c>
      <c r="P209" s="2"/>
      <c r="Q209" s="2"/>
      <c r="R209" s="2"/>
      <c r="S209" s="2"/>
      <c r="T209" s="2"/>
      <c r="W209" s="2"/>
      <c r="X209" s="2" t="s">
        <v>118</v>
      </c>
      <c r="AA209" s="2"/>
      <c r="AB209" s="2"/>
      <c r="AC209" s="2"/>
      <c r="AD209" s="2" t="s">
        <v>122</v>
      </c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1"/>
      <c r="AP209" s="10"/>
      <c r="AQ209" s="11" t="s">
        <v>214</v>
      </c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2"/>
      <c r="BI209" s="1"/>
      <c r="BJ209" s="2" t="s">
        <v>210</v>
      </c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 t="s">
        <v>211</v>
      </c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9"/>
    </row>
    <row r="210" spans="3:122" ht="9.6" customHeight="1">
      <c r="C210" s="1"/>
      <c r="D210" s="2" t="s">
        <v>204</v>
      </c>
      <c r="E210" s="2"/>
      <c r="F210" s="2"/>
      <c r="G210" s="2"/>
      <c r="H210" s="2"/>
      <c r="I210" s="2"/>
      <c r="J210" s="2"/>
      <c r="K210" s="2"/>
      <c r="L210" s="2"/>
      <c r="O210" s="2" t="s">
        <v>263</v>
      </c>
      <c r="P210" s="2"/>
      <c r="Q210" s="2"/>
      <c r="R210" s="2"/>
      <c r="S210" s="2"/>
      <c r="T210" s="2"/>
      <c r="U210" s="2"/>
      <c r="W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1"/>
      <c r="BI210" s="1" t="s">
        <v>213</v>
      </c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9"/>
    </row>
    <row r="211" spans="3:122" ht="9.6" customHeight="1">
      <c r="C211" s="1" t="s">
        <v>206</v>
      </c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1"/>
      <c r="BI211" s="10"/>
      <c r="BJ211" s="11" t="s">
        <v>215</v>
      </c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2"/>
    </row>
    <row r="212" spans="3:122" ht="9.6" customHeight="1">
      <c r="C212" s="1"/>
      <c r="D212" s="2" t="s">
        <v>212</v>
      </c>
      <c r="E212" s="2"/>
      <c r="F212" s="2"/>
      <c r="G212" s="2"/>
      <c r="H212" s="2"/>
      <c r="I212" s="2"/>
      <c r="J212" s="2"/>
      <c r="K212" s="2"/>
      <c r="L212" s="2"/>
      <c r="M212" s="2" t="s">
        <v>211</v>
      </c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1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</row>
    <row r="213" spans="3:122" ht="9.6" customHeight="1">
      <c r="C213" s="1" t="s">
        <v>205</v>
      </c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1"/>
      <c r="AP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</row>
    <row r="214" spans="3:122" ht="9.6" customHeight="1">
      <c r="C214" s="1"/>
      <c r="D214" s="2" t="s">
        <v>216</v>
      </c>
      <c r="E214" s="2"/>
      <c r="F214" s="2"/>
      <c r="G214" s="2"/>
      <c r="H214" s="2"/>
      <c r="I214" s="2"/>
      <c r="J214" s="2"/>
      <c r="K214" s="2"/>
      <c r="M214" s="2" t="s">
        <v>217</v>
      </c>
      <c r="N214" s="2"/>
      <c r="O214" s="2"/>
      <c r="P214" s="2"/>
      <c r="Q214" s="2"/>
      <c r="R214" s="2"/>
      <c r="S214" s="2"/>
      <c r="T214" s="2"/>
      <c r="U214" s="2"/>
      <c r="V214" s="2"/>
      <c r="X214" s="2" t="s">
        <v>218</v>
      </c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1"/>
      <c r="AP214" s="2"/>
      <c r="AQ214" s="2"/>
      <c r="AR214" s="2"/>
      <c r="AS214" s="2"/>
      <c r="AT214" s="2"/>
      <c r="AU214" s="2"/>
      <c r="AV214" s="2"/>
      <c r="AW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</row>
    <row r="215" spans="3:122" ht="9.6" customHeight="1">
      <c r="C215" s="1"/>
      <c r="D215" s="2" t="s">
        <v>219</v>
      </c>
      <c r="E215" s="2"/>
      <c r="F215" s="2"/>
      <c r="G215" s="2"/>
      <c r="H215" s="2"/>
      <c r="I215" s="2"/>
      <c r="J215" s="2"/>
      <c r="K215" s="2"/>
      <c r="M215" s="2" t="s">
        <v>220</v>
      </c>
      <c r="N215" s="2"/>
      <c r="O215" s="2"/>
      <c r="P215" s="2"/>
      <c r="Q215" s="2"/>
      <c r="R215" s="2"/>
      <c r="S215" s="2"/>
      <c r="T215" s="2"/>
      <c r="U215" s="2"/>
      <c r="V215" s="2"/>
      <c r="X215" s="2" t="s">
        <v>203</v>
      </c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1"/>
      <c r="AP215" s="2"/>
      <c r="AQ215" s="2"/>
      <c r="AR215" s="2"/>
      <c r="AS215" s="2"/>
      <c r="AT215" s="2"/>
      <c r="AU215" s="2"/>
      <c r="AV215" s="2"/>
      <c r="AW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</row>
    <row r="216" spans="3:122" ht="9.6" customHeight="1">
      <c r="C216" s="1" t="s">
        <v>213</v>
      </c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1"/>
      <c r="AP216" s="2"/>
      <c r="AQ216" s="2"/>
      <c r="AR216" s="2"/>
      <c r="AS216" s="2"/>
      <c r="AT216" s="2"/>
      <c r="AU216" s="2"/>
      <c r="AV216" s="2"/>
      <c r="AW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</row>
    <row r="217" spans="3:122" ht="9.6" customHeight="1">
      <c r="C217" s="10"/>
      <c r="D217" s="11" t="s">
        <v>264</v>
      </c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"/>
      <c r="AP217" s="2"/>
      <c r="AQ217" s="2"/>
      <c r="AR217" s="2"/>
      <c r="AS217" s="2"/>
      <c r="AT217" s="2"/>
      <c r="AU217" s="2"/>
      <c r="AV217" s="2"/>
      <c r="AW217" s="2"/>
    </row>
    <row r="218" spans="3:122" ht="3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</row>
    <row r="219" spans="3:122" ht="9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N219" s="1246" t="s">
        <v>14164</v>
      </c>
      <c r="DO219" s="1247"/>
      <c r="DP219" s="1247"/>
      <c r="DQ219" s="1247"/>
      <c r="DR219" s="1247"/>
    </row>
    <row r="220" spans="3:122" ht="24">
      <c r="C220" s="24" t="s">
        <v>169</v>
      </c>
      <c r="J220" s="15" t="s">
        <v>283</v>
      </c>
      <c r="DN220" s="1247"/>
      <c r="DO220" s="1247"/>
      <c r="DP220" s="1247"/>
      <c r="DQ220" s="1247"/>
      <c r="DR220" s="1247"/>
    </row>
    <row r="221" spans="3:122" ht="8.1" customHeight="1" thickBot="1">
      <c r="D221" s="1246" t="s">
        <v>14164</v>
      </c>
      <c r="E221" s="1246"/>
      <c r="F221" s="1246"/>
      <c r="G221" s="1246"/>
      <c r="H221" s="1246"/>
      <c r="I221" s="1246"/>
      <c r="J221" s="1246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1247"/>
      <c r="DO221" s="1247"/>
      <c r="DP221" s="1247"/>
      <c r="DQ221" s="1247"/>
      <c r="DR221" s="1247"/>
    </row>
    <row r="222" spans="3:122" ht="13.9" customHeight="1" thickTop="1">
      <c r="D222" s="1246"/>
      <c r="E222" s="1246"/>
      <c r="F222" s="1246"/>
      <c r="G222" s="1246"/>
      <c r="H222" s="1246"/>
      <c r="I222" s="1246"/>
      <c r="J222" s="1246"/>
      <c r="BR222" s="16"/>
      <c r="BS222" s="17" t="s">
        <v>123</v>
      </c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9"/>
      <c r="DD222" s="1203" t="s">
        <v>124</v>
      </c>
      <c r="DE222" s="1204"/>
      <c r="DF222" s="1204"/>
      <c r="DG222" s="1204"/>
      <c r="DH222" s="1204"/>
      <c r="DI222" s="1204"/>
      <c r="DJ222" s="1204"/>
      <c r="DK222" s="1204"/>
      <c r="DL222" s="1204"/>
      <c r="DM222" s="1205"/>
      <c r="DN222" s="1247"/>
      <c r="DO222" s="1247"/>
      <c r="DP222" s="1247"/>
      <c r="DQ222" s="1247"/>
      <c r="DR222" s="1247"/>
    </row>
    <row r="223" spans="3:122" ht="18" thickBot="1">
      <c r="C223" s="49" t="s">
        <v>1</v>
      </c>
      <c r="L223" s="13" t="s">
        <v>125</v>
      </c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2"/>
      <c r="BE223" s="2"/>
      <c r="BF223" s="2"/>
      <c r="BG223" s="2"/>
      <c r="BR223" s="20"/>
      <c r="BS223" s="21" t="s">
        <v>126</v>
      </c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3"/>
      <c r="DD223" s="1206"/>
      <c r="DE223" s="1207"/>
      <c r="DF223" s="1207"/>
      <c r="DG223" s="1207"/>
      <c r="DH223" s="1207"/>
      <c r="DI223" s="1207"/>
      <c r="DJ223" s="1207"/>
      <c r="DK223" s="1207"/>
      <c r="DL223" s="1207"/>
      <c r="DM223" s="1208"/>
    </row>
    <row r="224" spans="3:122" ht="18" thickTop="1">
      <c r="C224" s="49"/>
      <c r="AR224" s="44"/>
      <c r="AS224" s="44"/>
      <c r="AT224" s="44"/>
      <c r="AU224" s="44"/>
      <c r="AV224" s="44"/>
      <c r="AW224" s="44"/>
      <c r="AX224" s="44"/>
      <c r="AY224" s="44"/>
      <c r="AZ224" s="44"/>
      <c r="BA224" s="2"/>
      <c r="BB224" s="2"/>
      <c r="BC224" s="2"/>
      <c r="BD224" s="2"/>
      <c r="BE224" s="2"/>
      <c r="BF224" s="2"/>
      <c r="BG224" s="2"/>
    </row>
    <row r="225" spans="3:125" ht="17.25">
      <c r="C225" s="49" t="s">
        <v>14174</v>
      </c>
      <c r="BG225" s="1209"/>
      <c r="BH225" s="1210"/>
      <c r="BI225" s="1210"/>
      <c r="BJ225" s="1210"/>
      <c r="BK225" s="1210"/>
      <c r="BL225" s="1210"/>
      <c r="BM225" s="1210"/>
      <c r="BN225" s="1210"/>
      <c r="BO225" s="1210"/>
      <c r="BP225" s="1210"/>
      <c r="BQ225" s="1210"/>
      <c r="BR225" s="1210"/>
      <c r="BS225" s="1210"/>
      <c r="BT225" s="1210"/>
      <c r="BU225" s="1210"/>
      <c r="BV225" s="1210"/>
      <c r="BW225" s="1210"/>
      <c r="BX225" s="1210"/>
      <c r="BY225" s="1210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</row>
    <row r="226" spans="3:125" ht="8.1" customHeight="1">
      <c r="BG226" s="1210"/>
      <c r="BH226" s="1210"/>
      <c r="BI226" s="1210"/>
      <c r="BJ226" s="1210"/>
      <c r="BK226" s="1210"/>
      <c r="BL226" s="1210"/>
      <c r="BM226" s="1210"/>
      <c r="BN226" s="1210"/>
      <c r="BO226" s="1210"/>
      <c r="BP226" s="1210"/>
      <c r="BQ226" s="1210"/>
      <c r="BR226" s="1210"/>
      <c r="BS226" s="1210"/>
      <c r="BT226" s="1210"/>
      <c r="BU226" s="1210"/>
      <c r="BV226" s="1210"/>
      <c r="BW226" s="1210"/>
      <c r="BX226" s="1210"/>
      <c r="BY226" s="1210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</row>
    <row r="227" spans="3:125" ht="8.1" customHeight="1" thickBot="1">
      <c r="BG227" s="1211"/>
      <c r="BH227" s="1211"/>
      <c r="BI227" s="1211"/>
      <c r="BJ227" s="1211"/>
      <c r="BK227" s="1211"/>
      <c r="BL227" s="1211"/>
      <c r="BM227" s="1211"/>
      <c r="BN227" s="1211"/>
      <c r="BO227" s="1211"/>
      <c r="BP227" s="1211"/>
      <c r="BQ227" s="1211"/>
      <c r="BR227" s="1211"/>
      <c r="BS227" s="1211"/>
      <c r="BT227" s="1211"/>
      <c r="BU227" s="1211"/>
      <c r="BV227" s="1211"/>
      <c r="BW227" s="1211"/>
      <c r="BX227" s="1211"/>
      <c r="BY227" s="1211"/>
    </row>
    <row r="228" spans="3:125" ht="12" customHeight="1">
      <c r="C228" s="803" t="s">
        <v>127</v>
      </c>
      <c r="D228" s="804"/>
      <c r="E228" s="804"/>
      <c r="F228" s="804"/>
      <c r="G228" s="804"/>
      <c r="H228" s="804"/>
      <c r="I228" s="805"/>
      <c r="J228" s="806" t="s">
        <v>128</v>
      </c>
      <c r="K228" s="807"/>
      <c r="L228" s="807"/>
      <c r="M228" s="807"/>
      <c r="N228" s="807"/>
      <c r="O228" s="808"/>
      <c r="P228" s="776" t="s">
        <v>129</v>
      </c>
      <c r="Q228" s="777"/>
      <c r="R228" s="777"/>
      <c r="S228" s="777"/>
      <c r="T228" s="777"/>
      <c r="U228" s="777"/>
      <c r="V228" s="777"/>
      <c r="W228" s="777"/>
      <c r="X228" s="777"/>
      <c r="Y228" s="777"/>
      <c r="Z228" s="777"/>
      <c r="AA228" s="777"/>
      <c r="AB228" s="777"/>
      <c r="AC228" s="777"/>
      <c r="AD228" s="777"/>
      <c r="AE228" s="777"/>
      <c r="AF228" s="777"/>
      <c r="AG228" s="777"/>
      <c r="AH228" s="777"/>
      <c r="AI228" s="777"/>
      <c r="AJ228" s="778"/>
      <c r="AK228" s="779" t="s">
        <v>268</v>
      </c>
      <c r="AL228" s="780"/>
      <c r="AM228" s="780"/>
      <c r="AN228" s="780"/>
      <c r="AO228" s="780"/>
      <c r="AP228" s="780"/>
      <c r="AQ228" s="780"/>
      <c r="AR228" s="780"/>
      <c r="AS228" s="780"/>
      <c r="AT228" s="780"/>
      <c r="AU228" s="780"/>
      <c r="AV228" s="780"/>
      <c r="AW228" s="780"/>
      <c r="AX228" s="780"/>
      <c r="AY228" s="780"/>
      <c r="AZ228" s="780"/>
      <c r="BA228" s="780"/>
      <c r="BB228" s="780"/>
      <c r="BC228" s="780"/>
      <c r="BD228" s="780"/>
      <c r="BE228" s="780"/>
      <c r="BF228" s="780"/>
      <c r="BG228" s="780"/>
      <c r="BH228" s="780"/>
      <c r="BI228" s="780"/>
      <c r="BJ228" s="780"/>
      <c r="BK228" s="780"/>
      <c r="BL228" s="780"/>
      <c r="BM228" s="780"/>
      <c r="BN228" s="780"/>
      <c r="BO228" s="780"/>
      <c r="BP228" s="780"/>
      <c r="BQ228" s="780"/>
      <c r="BR228" s="780"/>
      <c r="BS228" s="780"/>
      <c r="BT228" s="780"/>
      <c r="BU228" s="780"/>
      <c r="BV228" s="780"/>
      <c r="BW228" s="780"/>
      <c r="BX228" s="780"/>
      <c r="BY228" s="780"/>
      <c r="BZ228" s="780"/>
      <c r="CA228" s="780"/>
      <c r="CB228" s="780"/>
      <c r="CC228" s="780"/>
      <c r="CD228" s="780"/>
      <c r="CE228" s="780"/>
      <c r="CF228" s="780"/>
      <c r="CG228" s="780"/>
      <c r="CH228" s="780"/>
      <c r="CI228" s="307"/>
      <c r="CJ228" s="307"/>
      <c r="CK228" s="307"/>
      <c r="CL228" s="126"/>
      <c r="CM228" s="126"/>
      <c r="CN228" s="126"/>
      <c r="CO228" s="126"/>
      <c r="CP228" s="126"/>
      <c r="CQ228" s="126"/>
      <c r="CR228" s="126"/>
      <c r="CS228" s="126"/>
      <c r="CT228" s="126"/>
      <c r="CU228" s="126"/>
      <c r="CV228" s="126"/>
      <c r="CW228" s="126"/>
      <c r="CX228" s="126"/>
      <c r="CY228" s="126"/>
      <c r="CZ228" s="126"/>
      <c r="DA228" s="126"/>
      <c r="DB228" s="126"/>
      <c r="DC228" s="126"/>
      <c r="DD228" s="126"/>
      <c r="DE228" s="126"/>
      <c r="DF228" s="126"/>
      <c r="DG228" s="233"/>
      <c r="DH228" s="763" t="s">
        <v>302</v>
      </c>
      <c r="DI228" s="629"/>
      <c r="DJ228" s="629"/>
      <c r="DK228" s="629"/>
      <c r="DL228" s="629"/>
      <c r="DM228" s="764"/>
      <c r="DN228" s="114"/>
      <c r="DO228" s="114"/>
      <c r="DP228" s="114"/>
      <c r="DQ228" s="114"/>
      <c r="DR228" s="114"/>
      <c r="DS228" s="295"/>
    </row>
    <row r="229" spans="3:125" ht="8.1" customHeight="1">
      <c r="C229" s="603" t="s">
        <v>130</v>
      </c>
      <c r="D229" s="702"/>
      <c r="E229" s="702"/>
      <c r="F229" s="702"/>
      <c r="G229" s="702"/>
      <c r="H229" s="702"/>
      <c r="I229" s="703"/>
      <c r="J229" s="809"/>
      <c r="K229" s="810"/>
      <c r="L229" s="810"/>
      <c r="M229" s="810"/>
      <c r="N229" s="810"/>
      <c r="O229" s="811"/>
      <c r="P229" s="704" t="s">
        <v>131</v>
      </c>
      <c r="Q229" s="705"/>
      <c r="R229" s="705"/>
      <c r="S229" s="705"/>
      <c r="T229" s="705"/>
      <c r="U229" s="705"/>
      <c r="V229" s="705"/>
      <c r="W229" s="705"/>
      <c r="X229" s="705"/>
      <c r="Y229" s="705"/>
      <c r="Z229" s="705"/>
      <c r="AA229" s="705"/>
      <c r="AB229" s="706"/>
      <c r="AC229" s="509" t="s">
        <v>132</v>
      </c>
      <c r="AD229" s="705"/>
      <c r="AE229" s="705"/>
      <c r="AF229" s="705"/>
      <c r="AG229" s="705"/>
      <c r="AH229" s="705"/>
      <c r="AI229" s="705"/>
      <c r="AJ229" s="710"/>
      <c r="AK229" s="781"/>
      <c r="AL229" s="782"/>
      <c r="AM229" s="782"/>
      <c r="AN229" s="782"/>
      <c r="AO229" s="782"/>
      <c r="AP229" s="782"/>
      <c r="AQ229" s="782"/>
      <c r="AR229" s="782"/>
      <c r="AS229" s="782"/>
      <c r="AT229" s="782"/>
      <c r="AU229" s="782"/>
      <c r="AV229" s="782"/>
      <c r="AW229" s="782"/>
      <c r="AX229" s="782"/>
      <c r="AY229" s="782"/>
      <c r="AZ229" s="782"/>
      <c r="BA229" s="782"/>
      <c r="BB229" s="782"/>
      <c r="BC229" s="782"/>
      <c r="BD229" s="782"/>
      <c r="BE229" s="782"/>
      <c r="BF229" s="782"/>
      <c r="BG229" s="782"/>
      <c r="BH229" s="782"/>
      <c r="BI229" s="782"/>
      <c r="BJ229" s="782"/>
      <c r="BK229" s="782"/>
      <c r="BL229" s="782"/>
      <c r="BM229" s="782"/>
      <c r="BN229" s="782"/>
      <c r="BO229" s="782"/>
      <c r="BP229" s="782"/>
      <c r="BQ229" s="782"/>
      <c r="BR229" s="782"/>
      <c r="BS229" s="782"/>
      <c r="BT229" s="782"/>
      <c r="BU229" s="782"/>
      <c r="BV229" s="782"/>
      <c r="BW229" s="782"/>
      <c r="BX229" s="782"/>
      <c r="BY229" s="782"/>
      <c r="BZ229" s="782"/>
      <c r="CA229" s="782"/>
      <c r="CB229" s="782"/>
      <c r="CC229" s="782"/>
      <c r="CD229" s="782"/>
      <c r="CE229" s="782"/>
      <c r="CF229" s="782"/>
      <c r="CG229" s="782"/>
      <c r="CH229" s="782"/>
      <c r="CI229" s="308"/>
      <c r="CJ229" s="308"/>
      <c r="CK229" s="308"/>
      <c r="CL229" s="389"/>
      <c r="CM229" s="389"/>
      <c r="CN229" s="389"/>
      <c r="CO229" s="389"/>
      <c r="CP229" s="389"/>
      <c r="CQ229" s="389"/>
      <c r="CR229" s="389"/>
      <c r="CS229" s="389"/>
      <c r="CT229" s="389"/>
      <c r="CU229" s="389"/>
      <c r="CV229" s="389"/>
      <c r="CW229" s="389"/>
      <c r="CX229" s="389"/>
      <c r="CY229" s="389"/>
      <c r="CZ229" s="389"/>
      <c r="DA229" s="389"/>
      <c r="DB229" s="389"/>
      <c r="DC229" s="389"/>
      <c r="DD229" s="389"/>
      <c r="DE229" s="389"/>
      <c r="DF229" s="389"/>
      <c r="DG229" s="167"/>
      <c r="DH229" s="532"/>
      <c r="DI229" s="677"/>
      <c r="DJ229" s="677"/>
      <c r="DK229" s="677"/>
      <c r="DL229" s="677"/>
      <c r="DM229" s="765"/>
      <c r="DN229" s="114"/>
      <c r="DO229" s="114"/>
      <c r="DP229" s="114"/>
      <c r="DQ229" s="114"/>
      <c r="DR229" s="114"/>
      <c r="DS229" s="295"/>
    </row>
    <row r="230" spans="3:125" ht="8.1" customHeight="1">
      <c r="C230" s="165"/>
      <c r="D230" s="119"/>
      <c r="E230" s="114"/>
      <c r="F230" s="114"/>
      <c r="G230" s="114"/>
      <c r="H230" s="114"/>
      <c r="I230" s="139"/>
      <c r="J230" s="162"/>
      <c r="K230" s="119"/>
      <c r="L230" s="119"/>
      <c r="M230" s="119"/>
      <c r="N230" s="119"/>
      <c r="O230" s="234"/>
      <c r="P230" s="707"/>
      <c r="Q230" s="708"/>
      <c r="R230" s="708"/>
      <c r="S230" s="708"/>
      <c r="T230" s="708"/>
      <c r="U230" s="708"/>
      <c r="V230" s="708"/>
      <c r="W230" s="708"/>
      <c r="X230" s="708"/>
      <c r="Y230" s="708"/>
      <c r="Z230" s="708"/>
      <c r="AA230" s="708"/>
      <c r="AB230" s="709"/>
      <c r="AC230" s="711"/>
      <c r="AD230" s="708"/>
      <c r="AE230" s="708"/>
      <c r="AF230" s="708"/>
      <c r="AG230" s="708"/>
      <c r="AH230" s="708"/>
      <c r="AI230" s="708"/>
      <c r="AJ230" s="712"/>
      <c r="AK230" s="713" t="s">
        <v>221</v>
      </c>
      <c r="AL230" s="714"/>
      <c r="AM230" s="714"/>
      <c r="AN230" s="714"/>
      <c r="AO230" s="714"/>
      <c r="AP230" s="714"/>
      <c r="AQ230" s="714"/>
      <c r="AR230" s="714"/>
      <c r="AS230" s="714"/>
      <c r="AT230" s="714"/>
      <c r="AU230" s="714"/>
      <c r="AV230" s="714"/>
      <c r="AW230" s="714"/>
      <c r="AX230" s="714"/>
      <c r="AY230" s="714"/>
      <c r="AZ230" s="714"/>
      <c r="BA230" s="714"/>
      <c r="BB230" s="388"/>
      <c r="BC230" s="388"/>
      <c r="BD230" s="388"/>
      <c r="BE230" s="388"/>
      <c r="BF230" s="235"/>
      <c r="BG230" s="388"/>
      <c r="BH230" s="388"/>
      <c r="BI230" s="388"/>
      <c r="BJ230" s="388"/>
      <c r="BK230" s="717" t="s">
        <v>299</v>
      </c>
      <c r="BL230" s="718"/>
      <c r="BM230" s="718"/>
      <c r="BN230" s="718"/>
      <c r="BO230" s="718"/>
      <c r="BP230" s="718"/>
      <c r="BQ230" s="718"/>
      <c r="BR230" s="718"/>
      <c r="BS230" s="718"/>
      <c r="BT230" s="718"/>
      <c r="BU230" s="718"/>
      <c r="BV230" s="718"/>
      <c r="BW230" s="114"/>
      <c r="BX230" s="388"/>
      <c r="BY230" s="388"/>
      <c r="BZ230" s="388"/>
      <c r="CA230" s="388"/>
      <c r="CB230" s="388"/>
      <c r="CC230" s="388"/>
      <c r="CD230" s="388"/>
      <c r="CE230" s="388"/>
      <c r="CF230" s="388"/>
      <c r="CG230" s="236"/>
      <c r="CH230" s="235"/>
      <c r="CI230" s="721" t="s">
        <v>300</v>
      </c>
      <c r="CJ230" s="505"/>
      <c r="CK230" s="510"/>
      <c r="CL230" s="723" t="s">
        <v>269</v>
      </c>
      <c r="CM230" s="705"/>
      <c r="CN230" s="705"/>
      <c r="CO230" s="705"/>
      <c r="CP230" s="705"/>
      <c r="CQ230" s="705"/>
      <c r="CR230" s="705"/>
      <c r="CS230" s="705"/>
      <c r="CT230" s="705"/>
      <c r="CU230" s="705"/>
      <c r="CV230" s="705"/>
      <c r="CW230" s="388"/>
      <c r="CX230" s="388"/>
      <c r="CY230" s="388"/>
      <c r="CZ230" s="388"/>
      <c r="DA230" s="388"/>
      <c r="DB230" s="138"/>
      <c r="DC230" s="660" t="s">
        <v>303</v>
      </c>
      <c r="DD230" s="505"/>
      <c r="DE230" s="505"/>
      <c r="DF230" s="505"/>
      <c r="DG230" s="510"/>
      <c r="DH230" s="532"/>
      <c r="DI230" s="677"/>
      <c r="DJ230" s="677"/>
      <c r="DK230" s="677"/>
      <c r="DL230" s="677"/>
      <c r="DM230" s="765"/>
      <c r="DN230" s="114"/>
      <c r="DO230" s="114"/>
      <c r="DP230" s="114"/>
      <c r="DQ230" s="114"/>
      <c r="DR230" s="114"/>
      <c r="DS230" s="295"/>
    </row>
    <row r="231" spans="3:125" ht="5.0999999999999996" customHeight="1">
      <c r="C231" s="165"/>
      <c r="D231" s="119"/>
      <c r="E231" s="660" t="s">
        <v>294</v>
      </c>
      <c r="F231" s="505"/>
      <c r="G231" s="505"/>
      <c r="H231" s="505"/>
      <c r="I231" s="510"/>
      <c r="J231" s="786" t="s">
        <v>295</v>
      </c>
      <c r="K231" s="677"/>
      <c r="L231" s="677"/>
      <c r="M231" s="677"/>
      <c r="N231" s="677"/>
      <c r="O231" s="787"/>
      <c r="P231" s="788" t="s">
        <v>296</v>
      </c>
      <c r="Q231" s="505"/>
      <c r="R231" s="510"/>
      <c r="S231" s="791" t="s">
        <v>270</v>
      </c>
      <c r="T231" s="792"/>
      <c r="U231" s="792"/>
      <c r="V231" s="792"/>
      <c r="W231" s="792"/>
      <c r="X231" s="388"/>
      <c r="Y231" s="388"/>
      <c r="Z231" s="388"/>
      <c r="AA231" s="388"/>
      <c r="AB231" s="138"/>
      <c r="AC231" s="660" t="s">
        <v>297</v>
      </c>
      <c r="AD231" s="505"/>
      <c r="AE231" s="510"/>
      <c r="AF231" s="796" t="s">
        <v>271</v>
      </c>
      <c r="AG231" s="797"/>
      <c r="AH231" s="797"/>
      <c r="AI231" s="797"/>
      <c r="AJ231" s="798"/>
      <c r="AK231" s="715"/>
      <c r="AL231" s="716"/>
      <c r="AM231" s="716"/>
      <c r="AN231" s="716"/>
      <c r="AO231" s="716"/>
      <c r="AP231" s="716"/>
      <c r="AQ231" s="716"/>
      <c r="AR231" s="716"/>
      <c r="AS231" s="716"/>
      <c r="AT231" s="716"/>
      <c r="AU231" s="716"/>
      <c r="AV231" s="716"/>
      <c r="AW231" s="716"/>
      <c r="AX231" s="716"/>
      <c r="AY231" s="716"/>
      <c r="AZ231" s="716"/>
      <c r="BA231" s="716"/>
      <c r="BB231" s="673" t="s">
        <v>14163</v>
      </c>
      <c r="BC231" s="674"/>
      <c r="BD231" s="674"/>
      <c r="BE231" s="674"/>
      <c r="BF231" s="675"/>
      <c r="BG231" s="771" t="s">
        <v>298</v>
      </c>
      <c r="BH231" s="772"/>
      <c r="BI231" s="772"/>
      <c r="BJ231" s="773"/>
      <c r="BK231" s="719"/>
      <c r="BL231" s="720"/>
      <c r="BM231" s="720"/>
      <c r="BN231" s="720"/>
      <c r="BO231" s="720"/>
      <c r="BP231" s="720"/>
      <c r="BQ231" s="720"/>
      <c r="BR231" s="720"/>
      <c r="BS231" s="720"/>
      <c r="BT231" s="720"/>
      <c r="BU231" s="720"/>
      <c r="BV231" s="720"/>
      <c r="BW231" s="114"/>
      <c r="BX231" s="753" t="s">
        <v>61</v>
      </c>
      <c r="BY231" s="674"/>
      <c r="BZ231" s="674"/>
      <c r="CA231" s="674"/>
      <c r="CB231" s="752"/>
      <c r="CC231" s="751" t="s">
        <v>133</v>
      </c>
      <c r="CD231" s="674"/>
      <c r="CE231" s="674"/>
      <c r="CF231" s="674"/>
      <c r="CG231" s="674"/>
      <c r="CH231" s="675"/>
      <c r="CI231" s="676"/>
      <c r="CJ231" s="677"/>
      <c r="CK231" s="604"/>
      <c r="CL231" s="724"/>
      <c r="CM231" s="702"/>
      <c r="CN231" s="702"/>
      <c r="CO231" s="702"/>
      <c r="CP231" s="702"/>
      <c r="CQ231" s="702"/>
      <c r="CR231" s="702"/>
      <c r="CS231" s="702"/>
      <c r="CT231" s="702"/>
      <c r="CU231" s="702"/>
      <c r="CV231" s="702"/>
      <c r="CW231" s="673" t="s">
        <v>301</v>
      </c>
      <c r="CX231" s="674"/>
      <c r="CY231" s="674"/>
      <c r="CZ231" s="674"/>
      <c r="DA231" s="674"/>
      <c r="DB231" s="752"/>
      <c r="DC231" s="532"/>
      <c r="DD231" s="677"/>
      <c r="DE231" s="677"/>
      <c r="DF231" s="677"/>
      <c r="DG231" s="604"/>
      <c r="DH231" s="119"/>
      <c r="DI231" s="119"/>
      <c r="DJ231" s="119"/>
      <c r="DK231" s="119"/>
      <c r="DL231" s="237"/>
      <c r="DM231" s="128"/>
      <c r="DN231" s="114"/>
      <c r="DO231" s="114"/>
      <c r="DP231" s="114"/>
      <c r="DQ231" s="114"/>
      <c r="DR231" s="114"/>
      <c r="DS231" s="295"/>
    </row>
    <row r="232" spans="3:125" ht="9.9499999999999993" customHeight="1">
      <c r="C232" s="165"/>
      <c r="D232" s="119"/>
      <c r="E232" s="532"/>
      <c r="F232" s="677"/>
      <c r="G232" s="677"/>
      <c r="H232" s="677"/>
      <c r="I232" s="604"/>
      <c r="J232" s="532"/>
      <c r="K232" s="677"/>
      <c r="L232" s="677"/>
      <c r="M232" s="677"/>
      <c r="N232" s="677"/>
      <c r="O232" s="787"/>
      <c r="P232" s="789"/>
      <c r="Q232" s="677"/>
      <c r="R232" s="604"/>
      <c r="S232" s="793"/>
      <c r="T232" s="794"/>
      <c r="U232" s="794"/>
      <c r="V232" s="794"/>
      <c r="W232" s="794"/>
      <c r="X232" s="753" t="s">
        <v>134</v>
      </c>
      <c r="Y232" s="754"/>
      <c r="Z232" s="754"/>
      <c r="AA232" s="754"/>
      <c r="AB232" s="755"/>
      <c r="AC232" s="532"/>
      <c r="AD232" s="677"/>
      <c r="AE232" s="604"/>
      <c r="AF232" s="799"/>
      <c r="AG232" s="800"/>
      <c r="AH232" s="800"/>
      <c r="AI232" s="800"/>
      <c r="AJ232" s="801"/>
      <c r="AK232" s="119"/>
      <c r="AL232" s="119" t="s">
        <v>272</v>
      </c>
      <c r="AM232" s="114"/>
      <c r="AN232" s="114"/>
      <c r="AO232" s="114"/>
      <c r="AP232" s="114"/>
      <c r="AQ232" s="114"/>
      <c r="AR232" s="114"/>
      <c r="AS232" s="114"/>
      <c r="AT232" s="114"/>
      <c r="AU232" s="114"/>
      <c r="AV232" s="114"/>
      <c r="AW232" s="114"/>
      <c r="AX232" s="114"/>
      <c r="AY232" s="114"/>
      <c r="AZ232" s="119"/>
      <c r="BA232" s="114"/>
      <c r="BB232" s="676"/>
      <c r="BC232" s="677"/>
      <c r="BD232" s="677"/>
      <c r="BE232" s="677"/>
      <c r="BF232" s="678"/>
      <c r="BG232" s="774"/>
      <c r="BH232" s="772"/>
      <c r="BI232" s="772"/>
      <c r="BJ232" s="773"/>
      <c r="BK232" s="309"/>
      <c r="BL232" s="119"/>
      <c r="BM232" s="119"/>
      <c r="BN232" s="119"/>
      <c r="BO232" s="119"/>
      <c r="BP232" s="119"/>
      <c r="BQ232" s="119"/>
      <c r="BR232" s="119"/>
      <c r="BS232" s="119"/>
      <c r="BT232" s="119"/>
      <c r="BU232" s="119"/>
      <c r="BV232" s="119"/>
      <c r="BW232" s="114"/>
      <c r="BX232" s="676"/>
      <c r="BY232" s="677"/>
      <c r="BZ232" s="677"/>
      <c r="CA232" s="677"/>
      <c r="CB232" s="604"/>
      <c r="CC232" s="532"/>
      <c r="CD232" s="677"/>
      <c r="CE232" s="677"/>
      <c r="CF232" s="677"/>
      <c r="CG232" s="677"/>
      <c r="CH232" s="678"/>
      <c r="CI232" s="676"/>
      <c r="CJ232" s="677"/>
      <c r="CK232" s="604"/>
      <c r="CL232" s="161"/>
      <c r="CM232" s="152"/>
      <c r="CN232" s="152"/>
      <c r="CO232" s="152"/>
      <c r="CP232" s="152"/>
      <c r="CQ232" s="152"/>
      <c r="CR232" s="152"/>
      <c r="CS232" s="119"/>
      <c r="CT232" s="119"/>
      <c r="CU232" s="119"/>
      <c r="CV232" s="119"/>
      <c r="CW232" s="676"/>
      <c r="CX232" s="677"/>
      <c r="CY232" s="677"/>
      <c r="CZ232" s="677"/>
      <c r="DA232" s="677"/>
      <c r="DB232" s="604"/>
      <c r="DC232" s="532"/>
      <c r="DD232" s="677"/>
      <c r="DE232" s="677"/>
      <c r="DF232" s="677"/>
      <c r="DG232" s="604"/>
      <c r="DH232" s="238" t="s">
        <v>273</v>
      </c>
      <c r="DI232" s="237"/>
      <c r="DJ232" s="237"/>
      <c r="DK232" s="239"/>
      <c r="DL232" s="677" t="s">
        <v>136</v>
      </c>
      <c r="DM232" s="1003"/>
      <c r="DN232" s="114"/>
      <c r="DO232" s="114"/>
      <c r="DP232" s="114"/>
      <c r="DQ232" s="114"/>
      <c r="DR232" s="114"/>
      <c r="DS232" s="295"/>
    </row>
    <row r="233" spans="3:125" ht="9.9499999999999993" customHeight="1">
      <c r="C233" s="165"/>
      <c r="D233" s="119"/>
      <c r="E233" s="532"/>
      <c r="F233" s="677"/>
      <c r="G233" s="677"/>
      <c r="H233" s="677"/>
      <c r="I233" s="604"/>
      <c r="J233" s="532"/>
      <c r="K233" s="677"/>
      <c r="L233" s="677"/>
      <c r="M233" s="677"/>
      <c r="N233" s="677"/>
      <c r="O233" s="787"/>
      <c r="P233" s="789"/>
      <c r="Q233" s="677"/>
      <c r="R233" s="604"/>
      <c r="S233" s="793"/>
      <c r="T233" s="794"/>
      <c r="U233" s="794"/>
      <c r="V233" s="794"/>
      <c r="W233" s="794"/>
      <c r="X233" s="676" t="s">
        <v>135</v>
      </c>
      <c r="Y233" s="736"/>
      <c r="Z233" s="736"/>
      <c r="AA233" s="736"/>
      <c r="AB233" s="737"/>
      <c r="AC233" s="532"/>
      <c r="AD233" s="677"/>
      <c r="AE233" s="604"/>
      <c r="AF233" s="799"/>
      <c r="AG233" s="802"/>
      <c r="AH233" s="802"/>
      <c r="AI233" s="802"/>
      <c r="AJ233" s="801"/>
      <c r="AK233" s="119"/>
      <c r="AL233" s="119" t="s">
        <v>137</v>
      </c>
      <c r="AM233" s="119"/>
      <c r="AN233" s="119"/>
      <c r="AO233" s="119"/>
      <c r="AP233" s="119"/>
      <c r="AQ233" s="119"/>
      <c r="AR233" s="119"/>
      <c r="AS233" s="119"/>
      <c r="AT233" s="119"/>
      <c r="AU233" s="119"/>
      <c r="AV233" s="119"/>
      <c r="AW233" s="119"/>
      <c r="AX233" s="119"/>
      <c r="AY233" s="119"/>
      <c r="AZ233" s="119"/>
      <c r="BA233" s="114"/>
      <c r="BB233" s="676"/>
      <c r="BC233" s="677"/>
      <c r="BD233" s="677"/>
      <c r="BE233" s="677"/>
      <c r="BF233" s="678"/>
      <c r="BG233" s="774"/>
      <c r="BH233" s="772"/>
      <c r="BI233" s="772"/>
      <c r="BJ233" s="773"/>
      <c r="BK233" s="309"/>
      <c r="BL233" s="119"/>
      <c r="BM233" s="119"/>
      <c r="BN233" s="119"/>
      <c r="BO233" s="119"/>
      <c r="BP233" s="119"/>
      <c r="BQ233" s="119"/>
      <c r="BR233" s="119"/>
      <c r="BS233" s="119"/>
      <c r="BT233" s="119"/>
      <c r="BU233" s="119"/>
      <c r="BV233" s="119"/>
      <c r="BW233" s="114"/>
      <c r="BX233" s="676" t="s">
        <v>64</v>
      </c>
      <c r="BY233" s="738"/>
      <c r="BZ233" s="738"/>
      <c r="CA233" s="738"/>
      <c r="CB233" s="703"/>
      <c r="CC233" s="739" t="s">
        <v>18</v>
      </c>
      <c r="CD233" s="948" t="s">
        <v>19</v>
      </c>
      <c r="CE233" s="948" t="s">
        <v>20</v>
      </c>
      <c r="CF233" s="948" t="s">
        <v>28</v>
      </c>
      <c r="CG233" s="119"/>
      <c r="CH233" s="240"/>
      <c r="CI233" s="676"/>
      <c r="CJ233" s="677"/>
      <c r="CK233" s="604"/>
      <c r="CL233" s="161"/>
      <c r="CM233" s="152"/>
      <c r="CN233" s="152"/>
      <c r="CO233" s="152"/>
      <c r="CP233" s="152"/>
      <c r="CQ233" s="152"/>
      <c r="CR233" s="152"/>
      <c r="CS233" s="119"/>
      <c r="CT233" s="119"/>
      <c r="CU233" s="119"/>
      <c r="CV233" s="119"/>
      <c r="CW233" s="676"/>
      <c r="CX233" s="677"/>
      <c r="CY233" s="677"/>
      <c r="CZ233" s="677"/>
      <c r="DA233" s="677"/>
      <c r="DB233" s="604"/>
      <c r="DC233" s="532"/>
      <c r="DD233" s="677"/>
      <c r="DE233" s="677"/>
      <c r="DF233" s="677"/>
      <c r="DG233" s="604"/>
      <c r="DH233" s="162"/>
      <c r="DI233" s="677" t="s">
        <v>274</v>
      </c>
      <c r="DJ233" s="677"/>
      <c r="DK233" s="384"/>
      <c r="DL233" s="736"/>
      <c r="DM233" s="1003"/>
      <c r="DN233" s="114"/>
      <c r="DO233" s="114"/>
      <c r="DP233" s="114"/>
      <c r="DQ233" s="114"/>
      <c r="DR233" s="114"/>
      <c r="DS233" s="295"/>
    </row>
    <row r="234" spans="3:125" ht="9.9499999999999993" customHeight="1" thickBot="1">
      <c r="C234" s="241"/>
      <c r="D234" s="185"/>
      <c r="E234" s="184"/>
      <c r="F234" s="185"/>
      <c r="G234" s="185"/>
      <c r="H234" s="185"/>
      <c r="I234" s="186"/>
      <c r="J234" s="687" t="s">
        <v>307</v>
      </c>
      <c r="K234" s="688"/>
      <c r="L234" s="688"/>
      <c r="M234" s="688"/>
      <c r="N234" s="688"/>
      <c r="O234" s="689"/>
      <c r="P234" s="790"/>
      <c r="Q234" s="680"/>
      <c r="R234" s="722"/>
      <c r="S234" s="690" t="s">
        <v>308</v>
      </c>
      <c r="T234" s="691"/>
      <c r="U234" s="691"/>
      <c r="V234" s="691"/>
      <c r="W234" s="691"/>
      <c r="X234" s="692" t="s">
        <v>308</v>
      </c>
      <c r="Y234" s="691"/>
      <c r="Z234" s="691"/>
      <c r="AA234" s="691"/>
      <c r="AB234" s="693"/>
      <c r="AC234" s="795"/>
      <c r="AD234" s="680"/>
      <c r="AE234" s="722"/>
      <c r="AF234" s="690" t="s">
        <v>308</v>
      </c>
      <c r="AG234" s="691"/>
      <c r="AH234" s="691"/>
      <c r="AI234" s="691"/>
      <c r="AJ234" s="694"/>
      <c r="AK234" s="185"/>
      <c r="AL234" s="185"/>
      <c r="AM234" s="185"/>
      <c r="AN234" s="185"/>
      <c r="AO234" s="185"/>
      <c r="AP234" s="185"/>
      <c r="AQ234" s="185"/>
      <c r="AR234" s="185"/>
      <c r="AS234" s="185"/>
      <c r="AT234" s="185"/>
      <c r="AU234" s="185"/>
      <c r="AV234" s="185"/>
      <c r="AW234" s="185"/>
      <c r="AX234" s="185"/>
      <c r="AY234" s="185"/>
      <c r="AZ234" s="185"/>
      <c r="BA234" s="242"/>
      <c r="BB234" s="679"/>
      <c r="BC234" s="680"/>
      <c r="BD234" s="680"/>
      <c r="BE234" s="680"/>
      <c r="BF234" s="681"/>
      <c r="BG234" s="775"/>
      <c r="BH234" s="769"/>
      <c r="BI234" s="769"/>
      <c r="BJ234" s="770"/>
      <c r="BK234" s="310"/>
      <c r="BL234" s="185"/>
      <c r="BM234" s="185"/>
      <c r="BN234" s="185"/>
      <c r="BO234" s="185"/>
      <c r="BP234" s="185"/>
      <c r="BQ234" s="185"/>
      <c r="BR234" s="185"/>
      <c r="BS234" s="185"/>
      <c r="BT234" s="185"/>
      <c r="BU234" s="185"/>
      <c r="BV234" s="185"/>
      <c r="BW234" s="242"/>
      <c r="BX234" s="385"/>
      <c r="BY234" s="311"/>
      <c r="BZ234" s="311"/>
      <c r="CA234" s="311"/>
      <c r="CB234" s="312"/>
      <c r="CC234" s="740"/>
      <c r="CD234" s="949"/>
      <c r="CE234" s="949"/>
      <c r="CF234" s="949"/>
      <c r="CG234" s="185"/>
      <c r="CH234" s="242"/>
      <c r="CI234" s="679"/>
      <c r="CJ234" s="680"/>
      <c r="CK234" s="722"/>
      <c r="CL234" s="766" t="s">
        <v>308</v>
      </c>
      <c r="CM234" s="767"/>
      <c r="CN234" s="767"/>
      <c r="CO234" s="767"/>
      <c r="CP234" s="767"/>
      <c r="CQ234" s="767"/>
      <c r="CR234" s="767"/>
      <c r="CS234" s="185"/>
      <c r="CT234" s="185"/>
      <c r="CU234" s="185"/>
      <c r="CV234" s="185"/>
      <c r="CW234" s="768" t="s">
        <v>307</v>
      </c>
      <c r="CX234" s="769"/>
      <c r="CY234" s="769"/>
      <c r="CZ234" s="769"/>
      <c r="DA234" s="769"/>
      <c r="DB234" s="770"/>
      <c r="DC234" s="795"/>
      <c r="DD234" s="680"/>
      <c r="DE234" s="680"/>
      <c r="DF234" s="680"/>
      <c r="DG234" s="722"/>
      <c r="DH234" s="185"/>
      <c r="DI234" s="386"/>
      <c r="DJ234" s="386"/>
      <c r="DK234" s="386"/>
      <c r="DL234" s="387"/>
      <c r="DM234" s="313"/>
      <c r="DN234" s="114"/>
      <c r="DO234" s="114"/>
      <c r="DP234" s="114"/>
      <c r="DQ234" s="114"/>
      <c r="DR234" s="114"/>
      <c r="DS234" s="295"/>
    </row>
    <row r="235" spans="3:125" ht="12.95" customHeight="1" thickTop="1">
      <c r="C235" s="697" t="s">
        <v>275</v>
      </c>
      <c r="D235" s="698"/>
      <c r="E235" s="646" t="s">
        <v>138</v>
      </c>
      <c r="F235" s="647"/>
      <c r="G235" s="647"/>
      <c r="H235" s="647"/>
      <c r="I235" s="648"/>
      <c r="J235" s="1189">
        <f>S235+CL235+CL236</f>
        <v>0</v>
      </c>
      <c r="K235" s="1190"/>
      <c r="L235" s="1190"/>
      <c r="M235" s="1190"/>
      <c r="N235" s="119"/>
      <c r="O235" s="119"/>
      <c r="P235" s="684"/>
      <c r="Q235" s="685"/>
      <c r="R235" s="686"/>
      <c r="S235" s="953"/>
      <c r="T235" s="954"/>
      <c r="U235" s="954"/>
      <c r="V235" s="954"/>
      <c r="W235" s="955"/>
      <c r="X235" s="953"/>
      <c r="Y235" s="954"/>
      <c r="Z235" s="954"/>
      <c r="AA235" s="954"/>
      <c r="AB235" s="955"/>
      <c r="AC235" s="346"/>
      <c r="AD235" s="346"/>
      <c r="AE235" s="347"/>
      <c r="AF235" s="244"/>
      <c r="AG235" s="243"/>
      <c r="AH235" s="243"/>
      <c r="AI235" s="243"/>
      <c r="AJ235" s="245"/>
      <c r="AK235" s="478" t="s">
        <v>139</v>
      </c>
      <c r="AL235" s="479"/>
      <c r="AM235" s="479"/>
      <c r="AN235" s="479"/>
      <c r="AO235" s="516"/>
      <c r="AP235" s="517"/>
      <c r="AQ235" s="517"/>
      <c r="AR235" s="517"/>
      <c r="AS235" s="517"/>
      <c r="AT235" s="517"/>
      <c r="AU235" s="517"/>
      <c r="AV235" s="517"/>
      <c r="AW235" s="517"/>
      <c r="AX235" s="517"/>
      <c r="AY235" s="517"/>
      <c r="AZ235" s="517"/>
      <c r="BA235" s="518"/>
      <c r="BB235" s="480"/>
      <c r="BC235" s="481"/>
      <c r="BD235" s="481"/>
      <c r="BE235" s="481"/>
      <c r="BF235" s="482"/>
      <c r="BG235" s="783"/>
      <c r="BH235" s="1004"/>
      <c r="BI235" s="1004"/>
      <c r="BJ235" s="1005"/>
      <c r="BK235" s="516"/>
      <c r="BL235" s="517"/>
      <c r="BM235" s="517"/>
      <c r="BN235" s="517"/>
      <c r="BO235" s="517"/>
      <c r="BP235" s="517"/>
      <c r="BQ235" s="517"/>
      <c r="BR235" s="517"/>
      <c r="BS235" s="517"/>
      <c r="BT235" s="517"/>
      <c r="BU235" s="517"/>
      <c r="BV235" s="517"/>
      <c r="BW235" s="518"/>
      <c r="BX235" s="956"/>
      <c r="BY235" s="957"/>
      <c r="BZ235" s="957"/>
      <c r="CA235" s="957"/>
      <c r="CB235" s="958"/>
      <c r="CC235" s="978"/>
      <c r="CD235" s="979"/>
      <c r="CE235" s="979"/>
      <c r="CF235" s="980"/>
      <c r="CG235" s="429" t="s">
        <v>140</v>
      </c>
      <c r="CH235" s="240"/>
      <c r="CI235" s="975"/>
      <c r="CJ235" s="976"/>
      <c r="CK235" s="977"/>
      <c r="CL235" s="973"/>
      <c r="CM235" s="974"/>
      <c r="CN235" s="974"/>
      <c r="CO235" s="974"/>
      <c r="CP235" s="974"/>
      <c r="CQ235" s="974"/>
      <c r="CR235" s="974"/>
      <c r="CS235" s="119" t="s">
        <v>141</v>
      </c>
      <c r="CT235" s="119"/>
      <c r="CU235" s="119"/>
      <c r="CV235" s="119"/>
      <c r="CW235" s="981"/>
      <c r="CX235" s="974"/>
      <c r="CY235" s="974"/>
      <c r="CZ235" s="974"/>
      <c r="DA235" s="119"/>
      <c r="DB235" s="246" t="s">
        <v>141</v>
      </c>
      <c r="DC235" s="1248">
        <f>DS235+DS236</f>
        <v>0</v>
      </c>
      <c r="DD235" s="1249"/>
      <c r="DE235" s="1249"/>
      <c r="DF235" s="119"/>
      <c r="DG235" s="246"/>
      <c r="DH235" s="1252">
        <f>IFERROR((S235+DC235)*100/J235,0)</f>
        <v>0</v>
      </c>
      <c r="DI235" s="1253"/>
      <c r="DJ235" s="1253"/>
      <c r="DK235" s="1253"/>
      <c r="DL235" s="1253"/>
      <c r="DM235" s="340"/>
      <c r="DN235" s="114"/>
      <c r="DO235" s="114"/>
      <c r="DP235" s="114"/>
      <c r="DQ235" s="114"/>
      <c r="DR235" s="114"/>
      <c r="DS235" s="295">
        <f>IF(CI235="7.焼却",0,IF(CI235="8.海面処分",0,IF(CI235="9.内陸処分",0,IF(CI235="",0,CL235))))</f>
        <v>0</v>
      </c>
      <c r="DT235" s="392">
        <f>SUM(J235)</f>
        <v>0</v>
      </c>
      <c r="DU235" s="390">
        <f>SUM(S235)</f>
        <v>0</v>
      </c>
    </row>
    <row r="236" spans="3:125" ht="12.95" customHeight="1">
      <c r="C236" s="699"/>
      <c r="D236" s="698"/>
      <c r="E236" s="389"/>
      <c r="F236" s="389"/>
      <c r="G236" s="389"/>
      <c r="H236" s="389"/>
      <c r="I236" s="167"/>
      <c r="J236" s="1187"/>
      <c r="K236" s="1188"/>
      <c r="L236" s="1188"/>
      <c r="M236" s="1188"/>
      <c r="N236" s="389"/>
      <c r="O236" s="248" t="s">
        <v>141</v>
      </c>
      <c r="P236" s="625"/>
      <c r="Q236" s="626"/>
      <c r="R236" s="627"/>
      <c r="S236" s="418"/>
      <c r="T236" s="419"/>
      <c r="U236" s="419"/>
      <c r="V236" s="389"/>
      <c r="W236" s="248" t="s">
        <v>141</v>
      </c>
      <c r="X236" s="420"/>
      <c r="Y236" s="421"/>
      <c r="Z236" s="421"/>
      <c r="AA236" s="389"/>
      <c r="AB236" s="249" t="s">
        <v>141</v>
      </c>
      <c r="AC236" s="250"/>
      <c r="AD236" s="250"/>
      <c r="AE236" s="348"/>
      <c r="AF236" s="349"/>
      <c r="AG236" s="250"/>
      <c r="AH236" s="250"/>
      <c r="AI236" s="250"/>
      <c r="AJ236" s="350"/>
      <c r="AK236" s="488" t="s">
        <v>142</v>
      </c>
      <c r="AL236" s="489"/>
      <c r="AM236" s="489"/>
      <c r="AN236" s="489"/>
      <c r="AO236" s="465"/>
      <c r="AP236" s="460"/>
      <c r="AQ236" s="460"/>
      <c r="AR236" s="460"/>
      <c r="AS236" s="460"/>
      <c r="AT236" s="460"/>
      <c r="AU236" s="460"/>
      <c r="AV236" s="460"/>
      <c r="AW236" s="460"/>
      <c r="AX236" s="460"/>
      <c r="AY236" s="460"/>
      <c r="AZ236" s="460"/>
      <c r="BA236" s="461"/>
      <c r="BB236" s="485"/>
      <c r="BC236" s="671"/>
      <c r="BD236" s="671"/>
      <c r="BE236" s="671"/>
      <c r="BF236" s="672"/>
      <c r="BG236" s="485"/>
      <c r="BH236" s="494"/>
      <c r="BI236" s="494"/>
      <c r="BJ236" s="495"/>
      <c r="BK236" s="465"/>
      <c r="BL236" s="460"/>
      <c r="BM236" s="460"/>
      <c r="BN236" s="460"/>
      <c r="BO236" s="460"/>
      <c r="BP236" s="460"/>
      <c r="BQ236" s="460"/>
      <c r="BR236" s="460"/>
      <c r="BS236" s="460"/>
      <c r="BT236" s="460"/>
      <c r="BU236" s="460"/>
      <c r="BV236" s="460"/>
      <c r="BW236" s="461"/>
      <c r="BX236" s="497"/>
      <c r="BY236" s="498"/>
      <c r="BZ236" s="498"/>
      <c r="CA236" s="498"/>
      <c r="CB236" s="499"/>
      <c r="CC236" s="880"/>
      <c r="CD236" s="881"/>
      <c r="CE236" s="881"/>
      <c r="CF236" s="882"/>
      <c r="CG236" s="430" t="s">
        <v>140</v>
      </c>
      <c r="CH236" s="431"/>
      <c r="CI236" s="883"/>
      <c r="CJ236" s="884"/>
      <c r="CK236" s="885"/>
      <c r="CL236" s="725"/>
      <c r="CM236" s="667"/>
      <c r="CN236" s="667"/>
      <c r="CO236" s="667"/>
      <c r="CP236" s="667"/>
      <c r="CQ236" s="667"/>
      <c r="CR236" s="667"/>
      <c r="CS236" s="251" t="s">
        <v>141</v>
      </c>
      <c r="CT236" s="251"/>
      <c r="CU236" s="251"/>
      <c r="CV236" s="251"/>
      <c r="CW236" s="666"/>
      <c r="CX236" s="667"/>
      <c r="CY236" s="667"/>
      <c r="CZ236" s="667"/>
      <c r="DA236" s="251"/>
      <c r="DB236" s="252" t="s">
        <v>141</v>
      </c>
      <c r="DC236" s="1248"/>
      <c r="DD236" s="1249"/>
      <c r="DE236" s="1249"/>
      <c r="DF236" s="389"/>
      <c r="DG236" s="249" t="s">
        <v>141</v>
      </c>
      <c r="DH236" s="1254"/>
      <c r="DI236" s="1255"/>
      <c r="DJ236" s="1255"/>
      <c r="DK236" s="1255"/>
      <c r="DL236" s="1255"/>
      <c r="DM236" s="341" t="s">
        <v>69</v>
      </c>
      <c r="DN236" s="114"/>
      <c r="DO236" s="114"/>
      <c r="DP236" s="114"/>
      <c r="DQ236" s="114"/>
      <c r="DR236" s="114"/>
      <c r="DS236" s="295">
        <f t="shared" ref="DS236:DS262" si="82">IF(CI236="7.焼却",0,IF(CI236="8.海面処分",0,IF(CI236="9.内陸処分",0,IF(CI236="",0,CL236))))</f>
        <v>0</v>
      </c>
      <c r="DT236" s="390">
        <f>SUM(DS235:DS236)</f>
        <v>0</v>
      </c>
    </row>
    <row r="237" spans="3:125" ht="12.95" customHeight="1">
      <c r="C237" s="699"/>
      <c r="D237" s="698"/>
      <c r="E237" s="587" t="s">
        <v>276</v>
      </c>
      <c r="F237" s="588"/>
      <c r="G237" s="588"/>
      <c r="H237" s="588"/>
      <c r="I237" s="589"/>
      <c r="J237" s="1162">
        <f>S237+CL237+CL238</f>
        <v>0</v>
      </c>
      <c r="K237" s="1163"/>
      <c r="L237" s="1163"/>
      <c r="M237" s="1163"/>
      <c r="N237" s="119"/>
      <c r="O237" s="119"/>
      <c r="P237" s="633"/>
      <c r="Q237" s="634"/>
      <c r="R237" s="635"/>
      <c r="S237" s="950"/>
      <c r="T237" s="951"/>
      <c r="U237" s="951"/>
      <c r="V237" s="951"/>
      <c r="W237" s="952"/>
      <c r="X237" s="950"/>
      <c r="Y237" s="951"/>
      <c r="Z237" s="951"/>
      <c r="AA237" s="951"/>
      <c r="AB237" s="952"/>
      <c r="AC237" s="254"/>
      <c r="AD237" s="254"/>
      <c r="AE237" s="254"/>
      <c r="AF237" s="351"/>
      <c r="AG237" s="254"/>
      <c r="AH237" s="254"/>
      <c r="AI237" s="254"/>
      <c r="AJ237" s="352"/>
      <c r="AK237" s="595" t="s">
        <v>139</v>
      </c>
      <c r="AL237" s="596"/>
      <c r="AM237" s="596"/>
      <c r="AN237" s="596"/>
      <c r="AO237" s="466"/>
      <c r="AP237" s="463"/>
      <c r="AQ237" s="463"/>
      <c r="AR237" s="463"/>
      <c r="AS237" s="463"/>
      <c r="AT237" s="463"/>
      <c r="AU237" s="463"/>
      <c r="AV237" s="463"/>
      <c r="AW237" s="463"/>
      <c r="AX237" s="463"/>
      <c r="AY237" s="463"/>
      <c r="AZ237" s="463"/>
      <c r="BA237" s="464"/>
      <c r="BB237" s="480"/>
      <c r="BC237" s="481"/>
      <c r="BD237" s="481"/>
      <c r="BE237" s="481"/>
      <c r="BF237" s="482"/>
      <c r="BG237" s="480"/>
      <c r="BH237" s="503"/>
      <c r="BI237" s="503"/>
      <c r="BJ237" s="504"/>
      <c r="BK237" s="466"/>
      <c r="BL237" s="463"/>
      <c r="BM237" s="463"/>
      <c r="BN237" s="463"/>
      <c r="BO237" s="463"/>
      <c r="BP237" s="463"/>
      <c r="BQ237" s="463"/>
      <c r="BR237" s="463"/>
      <c r="BS237" s="463"/>
      <c r="BT237" s="463"/>
      <c r="BU237" s="463"/>
      <c r="BV237" s="463"/>
      <c r="BW237" s="464"/>
      <c r="BX237" s="500"/>
      <c r="BY237" s="501"/>
      <c r="BZ237" s="501"/>
      <c r="CA237" s="501"/>
      <c r="CB237" s="502"/>
      <c r="CC237" s="726"/>
      <c r="CD237" s="727"/>
      <c r="CE237" s="727"/>
      <c r="CF237" s="728"/>
      <c r="CG237" s="432" t="s">
        <v>140</v>
      </c>
      <c r="CH237" s="433"/>
      <c r="CI237" s="729"/>
      <c r="CJ237" s="730"/>
      <c r="CK237" s="731"/>
      <c r="CL237" s="732"/>
      <c r="CM237" s="733"/>
      <c r="CN237" s="733"/>
      <c r="CO237" s="733"/>
      <c r="CP237" s="733"/>
      <c r="CQ237" s="733"/>
      <c r="CR237" s="733"/>
      <c r="CS237" s="236" t="s">
        <v>141</v>
      </c>
      <c r="CT237" s="236"/>
      <c r="CU237" s="236"/>
      <c r="CV237" s="235"/>
      <c r="CW237" s="362"/>
      <c r="CX237" s="255"/>
      <c r="CY237" s="255"/>
      <c r="CZ237" s="255"/>
      <c r="DA237" s="255"/>
      <c r="DB237" s="260"/>
      <c r="DC237" s="1244">
        <f t="shared" ref="DC237" si="83">DS237+DS238</f>
        <v>0</v>
      </c>
      <c r="DD237" s="1245"/>
      <c r="DE237" s="1245"/>
      <c r="DF237" s="388"/>
      <c r="DG237" s="270"/>
      <c r="DH237" s="1252">
        <f t="shared" ref="DH237" si="84">IFERROR((S237+DC237)*100/J237,0)</f>
        <v>0</v>
      </c>
      <c r="DI237" s="1253"/>
      <c r="DJ237" s="1253"/>
      <c r="DK237" s="1253"/>
      <c r="DL237" s="1253"/>
      <c r="DM237" s="342"/>
      <c r="DN237" s="114"/>
      <c r="DO237" s="114"/>
      <c r="DP237" s="114"/>
      <c r="DQ237" s="114"/>
      <c r="DR237" s="114"/>
      <c r="DS237" s="295">
        <f t="shared" si="82"/>
        <v>0</v>
      </c>
      <c r="DT237" s="392">
        <f t="shared" ref="DT237" si="85">SUM(J237)</f>
        <v>0</v>
      </c>
      <c r="DU237" s="390">
        <f t="shared" ref="DU237" si="86">SUM(S237)</f>
        <v>0</v>
      </c>
    </row>
    <row r="238" spans="3:125" ht="12.95" customHeight="1">
      <c r="C238" s="699"/>
      <c r="D238" s="698"/>
      <c r="E238" s="668" t="s">
        <v>222</v>
      </c>
      <c r="F238" s="669"/>
      <c r="G238" s="669"/>
      <c r="H238" s="669"/>
      <c r="I238" s="670"/>
      <c r="J238" s="1187"/>
      <c r="K238" s="1188"/>
      <c r="L238" s="1188"/>
      <c r="M238" s="1188"/>
      <c r="N238" s="389"/>
      <c r="O238" s="248" t="s">
        <v>141</v>
      </c>
      <c r="P238" s="625"/>
      <c r="Q238" s="626"/>
      <c r="R238" s="627"/>
      <c r="S238" s="420"/>
      <c r="T238" s="421"/>
      <c r="U238" s="421"/>
      <c r="V238" s="389"/>
      <c r="W238" s="248" t="s">
        <v>141</v>
      </c>
      <c r="X238" s="420"/>
      <c r="Y238" s="421"/>
      <c r="Z238" s="421"/>
      <c r="AA238" s="389"/>
      <c r="AB238" s="249" t="s">
        <v>141</v>
      </c>
      <c r="AC238" s="258"/>
      <c r="AD238" s="258"/>
      <c r="AE238" s="258"/>
      <c r="AF238" s="353"/>
      <c r="AG238" s="258"/>
      <c r="AH238" s="258"/>
      <c r="AI238" s="258"/>
      <c r="AJ238" s="354"/>
      <c r="AK238" s="483" t="s">
        <v>142</v>
      </c>
      <c r="AL238" s="484"/>
      <c r="AM238" s="484"/>
      <c r="AN238" s="484"/>
      <c r="AO238" s="465"/>
      <c r="AP238" s="460"/>
      <c r="AQ238" s="460"/>
      <c r="AR238" s="460"/>
      <c r="AS238" s="460"/>
      <c r="AT238" s="460"/>
      <c r="AU238" s="460"/>
      <c r="AV238" s="460"/>
      <c r="AW238" s="460"/>
      <c r="AX238" s="460"/>
      <c r="AY238" s="460"/>
      <c r="AZ238" s="460"/>
      <c r="BA238" s="461"/>
      <c r="BB238" s="485"/>
      <c r="BC238" s="671"/>
      <c r="BD238" s="671"/>
      <c r="BE238" s="671"/>
      <c r="BF238" s="672"/>
      <c r="BG238" s="485"/>
      <c r="BH238" s="494"/>
      <c r="BI238" s="494"/>
      <c r="BJ238" s="495"/>
      <c r="BK238" s="465"/>
      <c r="BL238" s="460"/>
      <c r="BM238" s="460"/>
      <c r="BN238" s="460"/>
      <c r="BO238" s="460"/>
      <c r="BP238" s="460"/>
      <c r="BQ238" s="460"/>
      <c r="BR238" s="460"/>
      <c r="BS238" s="460"/>
      <c r="BT238" s="460"/>
      <c r="BU238" s="460"/>
      <c r="BV238" s="460"/>
      <c r="BW238" s="461"/>
      <c r="BX238" s="497"/>
      <c r="BY238" s="498"/>
      <c r="BZ238" s="498"/>
      <c r="CA238" s="498"/>
      <c r="CB238" s="499"/>
      <c r="CC238" s="880"/>
      <c r="CD238" s="881"/>
      <c r="CE238" s="881"/>
      <c r="CF238" s="882"/>
      <c r="CG238" s="434" t="s">
        <v>140</v>
      </c>
      <c r="CH238" s="435"/>
      <c r="CI238" s="883"/>
      <c r="CJ238" s="884"/>
      <c r="CK238" s="885"/>
      <c r="CL238" s="725"/>
      <c r="CM238" s="667"/>
      <c r="CN238" s="667"/>
      <c r="CO238" s="667"/>
      <c r="CP238" s="667"/>
      <c r="CQ238" s="667"/>
      <c r="CR238" s="667"/>
      <c r="CS238" s="192" t="s">
        <v>141</v>
      </c>
      <c r="CT238" s="192"/>
      <c r="CU238" s="192"/>
      <c r="CV238" s="435"/>
      <c r="CW238" s="365"/>
      <c r="CX238" s="250"/>
      <c r="CY238" s="250"/>
      <c r="CZ238" s="250"/>
      <c r="DA238" s="250"/>
      <c r="DB238" s="261"/>
      <c r="DC238" s="1244"/>
      <c r="DD238" s="1245"/>
      <c r="DE238" s="1245"/>
      <c r="DF238" s="389"/>
      <c r="DG238" s="249" t="s">
        <v>141</v>
      </c>
      <c r="DH238" s="1254"/>
      <c r="DI238" s="1255"/>
      <c r="DJ238" s="1255"/>
      <c r="DK238" s="1255"/>
      <c r="DL238" s="1255"/>
      <c r="DM238" s="341" t="s">
        <v>69</v>
      </c>
      <c r="DN238" s="114"/>
      <c r="DO238" s="114"/>
      <c r="DP238" s="114"/>
      <c r="DQ238" s="114"/>
      <c r="DR238" s="114"/>
      <c r="DS238" s="295">
        <f t="shared" si="82"/>
        <v>0</v>
      </c>
      <c r="DT238" s="390">
        <f t="shared" ref="DT238" si="87">SUM(DS237:DS238)</f>
        <v>0</v>
      </c>
    </row>
    <row r="239" spans="3:125" ht="12.95" customHeight="1">
      <c r="C239" s="699"/>
      <c r="D239" s="698"/>
      <c r="E239" s="640" t="s">
        <v>143</v>
      </c>
      <c r="F239" s="641"/>
      <c r="G239" s="641"/>
      <c r="H239" s="641"/>
      <c r="I239" s="642"/>
      <c r="J239" s="1185">
        <f t="shared" ref="J239" si="88">S239+CL239+CL240</f>
        <v>0</v>
      </c>
      <c r="K239" s="1186"/>
      <c r="L239" s="1186"/>
      <c r="M239" s="1186"/>
      <c r="N239" s="119"/>
      <c r="O239" s="119"/>
      <c r="P239" s="622"/>
      <c r="Q239" s="623"/>
      <c r="R239" s="624"/>
      <c r="S239" s="950"/>
      <c r="T239" s="951"/>
      <c r="U239" s="951"/>
      <c r="V239" s="951"/>
      <c r="W239" s="952"/>
      <c r="X239" s="950"/>
      <c r="Y239" s="951"/>
      <c r="Z239" s="951"/>
      <c r="AA239" s="951"/>
      <c r="AB239" s="952"/>
      <c r="AC239" s="243"/>
      <c r="AD239" s="243"/>
      <c r="AE239" s="243"/>
      <c r="AF239" s="244"/>
      <c r="AG239" s="243"/>
      <c r="AH239" s="243"/>
      <c r="AI239" s="243"/>
      <c r="AJ239" s="245"/>
      <c r="AK239" s="478" t="s">
        <v>139</v>
      </c>
      <c r="AL239" s="479"/>
      <c r="AM239" s="479"/>
      <c r="AN239" s="479"/>
      <c r="AO239" s="466"/>
      <c r="AP239" s="463"/>
      <c r="AQ239" s="463"/>
      <c r="AR239" s="463"/>
      <c r="AS239" s="463"/>
      <c r="AT239" s="463"/>
      <c r="AU239" s="463"/>
      <c r="AV239" s="463"/>
      <c r="AW239" s="463"/>
      <c r="AX239" s="463"/>
      <c r="AY239" s="463"/>
      <c r="AZ239" s="463"/>
      <c r="BA239" s="464"/>
      <c r="BB239" s="480"/>
      <c r="BC239" s="481"/>
      <c r="BD239" s="481"/>
      <c r="BE239" s="481"/>
      <c r="BF239" s="482"/>
      <c r="BG239" s="480"/>
      <c r="BH239" s="503"/>
      <c r="BI239" s="503"/>
      <c r="BJ239" s="504"/>
      <c r="BK239" s="466"/>
      <c r="BL239" s="463"/>
      <c r="BM239" s="463"/>
      <c r="BN239" s="463"/>
      <c r="BO239" s="463"/>
      <c r="BP239" s="463"/>
      <c r="BQ239" s="463"/>
      <c r="BR239" s="463"/>
      <c r="BS239" s="463"/>
      <c r="BT239" s="463"/>
      <c r="BU239" s="463"/>
      <c r="BV239" s="463"/>
      <c r="BW239" s="464"/>
      <c r="BX239" s="500"/>
      <c r="BY239" s="501"/>
      <c r="BZ239" s="501"/>
      <c r="CA239" s="501"/>
      <c r="CB239" s="502"/>
      <c r="CC239" s="726"/>
      <c r="CD239" s="727"/>
      <c r="CE239" s="727"/>
      <c r="CF239" s="728"/>
      <c r="CG239" s="429" t="s">
        <v>140</v>
      </c>
      <c r="CH239" s="240"/>
      <c r="CI239" s="729"/>
      <c r="CJ239" s="730"/>
      <c r="CK239" s="731"/>
      <c r="CL239" s="732"/>
      <c r="CM239" s="733"/>
      <c r="CN239" s="733"/>
      <c r="CO239" s="733"/>
      <c r="CP239" s="733"/>
      <c r="CQ239" s="733"/>
      <c r="CR239" s="733"/>
      <c r="CS239" s="119" t="s">
        <v>141</v>
      </c>
      <c r="CT239" s="119"/>
      <c r="CU239" s="119"/>
      <c r="CV239" s="119"/>
      <c r="CW239" s="947"/>
      <c r="CX239" s="733"/>
      <c r="CY239" s="733"/>
      <c r="CZ239" s="733"/>
      <c r="DA239" s="119"/>
      <c r="DB239" s="246" t="s">
        <v>141</v>
      </c>
      <c r="DC239" s="1244">
        <f t="shared" ref="DC239" si="89">DS239+DS240</f>
        <v>0</v>
      </c>
      <c r="DD239" s="1245"/>
      <c r="DE239" s="1245"/>
      <c r="DF239" s="119"/>
      <c r="DG239" s="246"/>
      <c r="DH239" s="1252">
        <f t="shared" ref="DH239" si="90">IFERROR((S239+DC239)*100/J239,0)</f>
        <v>0</v>
      </c>
      <c r="DI239" s="1253"/>
      <c r="DJ239" s="1253"/>
      <c r="DK239" s="1253"/>
      <c r="DL239" s="1253"/>
      <c r="DM239" s="340"/>
      <c r="DN239" s="114"/>
      <c r="DO239" s="114"/>
      <c r="DP239" s="114"/>
      <c r="DQ239" s="114"/>
      <c r="DR239" s="114"/>
      <c r="DS239" s="295">
        <f t="shared" si="82"/>
        <v>0</v>
      </c>
      <c r="DT239" s="392">
        <f t="shared" ref="DT239" si="91">SUM(J239)</f>
        <v>0</v>
      </c>
      <c r="DU239" s="390">
        <f t="shared" ref="DU239" si="92">SUM(S239)</f>
        <v>0</v>
      </c>
    </row>
    <row r="240" spans="3:125" ht="12.95" customHeight="1">
      <c r="C240" s="700"/>
      <c r="D240" s="701"/>
      <c r="E240" s="657"/>
      <c r="F240" s="658"/>
      <c r="G240" s="658"/>
      <c r="H240" s="658"/>
      <c r="I240" s="659"/>
      <c r="J240" s="1187"/>
      <c r="K240" s="1188"/>
      <c r="L240" s="1188"/>
      <c r="M240" s="1188"/>
      <c r="N240" s="389"/>
      <c r="O240" s="248" t="s">
        <v>141</v>
      </c>
      <c r="P240" s="625"/>
      <c r="Q240" s="626"/>
      <c r="R240" s="627"/>
      <c r="S240" s="420"/>
      <c r="T240" s="421"/>
      <c r="U240" s="421"/>
      <c r="V240" s="389"/>
      <c r="W240" s="248" t="s">
        <v>141</v>
      </c>
      <c r="X240" s="420"/>
      <c r="Y240" s="421"/>
      <c r="Z240" s="421"/>
      <c r="AA240" s="389"/>
      <c r="AB240" s="249" t="s">
        <v>141</v>
      </c>
      <c r="AC240" s="250"/>
      <c r="AD240" s="250"/>
      <c r="AE240" s="250"/>
      <c r="AF240" s="349"/>
      <c r="AG240" s="250"/>
      <c r="AH240" s="250"/>
      <c r="AI240" s="250"/>
      <c r="AJ240" s="350"/>
      <c r="AK240" s="488" t="s">
        <v>142</v>
      </c>
      <c r="AL240" s="489"/>
      <c r="AM240" s="489"/>
      <c r="AN240" s="489"/>
      <c r="AO240" s="465"/>
      <c r="AP240" s="460"/>
      <c r="AQ240" s="460"/>
      <c r="AR240" s="460"/>
      <c r="AS240" s="460"/>
      <c r="AT240" s="460"/>
      <c r="AU240" s="460"/>
      <c r="AV240" s="460"/>
      <c r="AW240" s="460"/>
      <c r="AX240" s="460"/>
      <c r="AY240" s="460"/>
      <c r="AZ240" s="460"/>
      <c r="BA240" s="461"/>
      <c r="BB240" s="485"/>
      <c r="BC240" s="486"/>
      <c r="BD240" s="486"/>
      <c r="BE240" s="486"/>
      <c r="BF240" s="487"/>
      <c r="BG240" s="485"/>
      <c r="BH240" s="494"/>
      <c r="BI240" s="494"/>
      <c r="BJ240" s="495"/>
      <c r="BK240" s="465"/>
      <c r="BL240" s="460"/>
      <c r="BM240" s="460"/>
      <c r="BN240" s="460"/>
      <c r="BO240" s="460"/>
      <c r="BP240" s="460"/>
      <c r="BQ240" s="460"/>
      <c r="BR240" s="460"/>
      <c r="BS240" s="460"/>
      <c r="BT240" s="460"/>
      <c r="BU240" s="460"/>
      <c r="BV240" s="460"/>
      <c r="BW240" s="461"/>
      <c r="BX240" s="497"/>
      <c r="BY240" s="498"/>
      <c r="BZ240" s="498"/>
      <c r="CA240" s="498"/>
      <c r="CB240" s="499"/>
      <c r="CC240" s="880"/>
      <c r="CD240" s="881"/>
      <c r="CE240" s="881"/>
      <c r="CF240" s="882"/>
      <c r="CG240" s="430" t="s">
        <v>140</v>
      </c>
      <c r="CH240" s="431"/>
      <c r="CI240" s="883"/>
      <c r="CJ240" s="884"/>
      <c r="CK240" s="885"/>
      <c r="CL240" s="725"/>
      <c r="CM240" s="667"/>
      <c r="CN240" s="667"/>
      <c r="CO240" s="667"/>
      <c r="CP240" s="667"/>
      <c r="CQ240" s="667"/>
      <c r="CR240" s="667"/>
      <c r="CS240" s="251" t="s">
        <v>141</v>
      </c>
      <c r="CT240" s="251"/>
      <c r="CU240" s="251"/>
      <c r="CV240" s="251"/>
      <c r="CW240" s="666"/>
      <c r="CX240" s="667"/>
      <c r="CY240" s="667"/>
      <c r="CZ240" s="667"/>
      <c r="DA240" s="251"/>
      <c r="DB240" s="252" t="s">
        <v>141</v>
      </c>
      <c r="DC240" s="1244"/>
      <c r="DD240" s="1245"/>
      <c r="DE240" s="1245"/>
      <c r="DF240" s="389"/>
      <c r="DG240" s="249" t="s">
        <v>141</v>
      </c>
      <c r="DH240" s="1254"/>
      <c r="DI240" s="1255"/>
      <c r="DJ240" s="1255"/>
      <c r="DK240" s="1255"/>
      <c r="DL240" s="1255"/>
      <c r="DM240" s="341" t="s">
        <v>69</v>
      </c>
      <c r="DN240" s="114"/>
      <c r="DO240" s="114"/>
      <c r="DP240" s="114"/>
      <c r="DQ240" s="114"/>
      <c r="DR240" s="114"/>
      <c r="DS240" s="295">
        <f t="shared" si="82"/>
        <v>0</v>
      </c>
      <c r="DT240" s="390">
        <f t="shared" ref="DT240" si="93">SUM(DS239:DS240)</f>
        <v>0</v>
      </c>
    </row>
    <row r="241" spans="3:126" ht="12.95" customHeight="1">
      <c r="C241" s="579" t="s">
        <v>144</v>
      </c>
      <c r="D241" s="580"/>
      <c r="E241" s="587" t="s">
        <v>223</v>
      </c>
      <c r="F241" s="588"/>
      <c r="G241" s="588"/>
      <c r="H241" s="588"/>
      <c r="I241" s="589"/>
      <c r="J241" s="1185">
        <f t="shared" ref="J241" si="94">S241+CL241+CL242</f>
        <v>0</v>
      </c>
      <c r="K241" s="1186"/>
      <c r="L241" s="1186"/>
      <c r="M241" s="1186"/>
      <c r="N241" s="119"/>
      <c r="O241" s="119"/>
      <c r="P241" s="302"/>
      <c r="Q241" s="303"/>
      <c r="R241" s="304"/>
      <c r="S241" s="243"/>
      <c r="T241" s="243"/>
      <c r="U241" s="243"/>
      <c r="V241" s="243"/>
      <c r="W241" s="243"/>
      <c r="X241" s="243"/>
      <c r="Y241" s="243"/>
      <c r="Z241" s="243"/>
      <c r="AA241" s="243"/>
      <c r="AB241" s="355"/>
      <c r="AC241" s="254"/>
      <c r="AD241" s="254"/>
      <c r="AE241" s="254"/>
      <c r="AF241" s="351"/>
      <c r="AG241" s="254"/>
      <c r="AH241" s="254"/>
      <c r="AI241" s="254"/>
      <c r="AJ241" s="352"/>
      <c r="AK241" s="595" t="s">
        <v>139</v>
      </c>
      <c r="AL241" s="596"/>
      <c r="AM241" s="596"/>
      <c r="AN241" s="596"/>
      <c r="AO241" s="466"/>
      <c r="AP241" s="463"/>
      <c r="AQ241" s="463"/>
      <c r="AR241" s="463"/>
      <c r="AS241" s="463"/>
      <c r="AT241" s="463"/>
      <c r="AU241" s="463"/>
      <c r="AV241" s="463"/>
      <c r="AW241" s="463"/>
      <c r="AX241" s="463"/>
      <c r="AY241" s="463"/>
      <c r="AZ241" s="463"/>
      <c r="BA241" s="464"/>
      <c r="BB241" s="480"/>
      <c r="BC241" s="481"/>
      <c r="BD241" s="481"/>
      <c r="BE241" s="481"/>
      <c r="BF241" s="482"/>
      <c r="BG241" s="480"/>
      <c r="BH241" s="503"/>
      <c r="BI241" s="503"/>
      <c r="BJ241" s="504"/>
      <c r="BK241" s="466"/>
      <c r="BL241" s="463"/>
      <c r="BM241" s="463"/>
      <c r="BN241" s="463"/>
      <c r="BO241" s="463"/>
      <c r="BP241" s="463"/>
      <c r="BQ241" s="463"/>
      <c r="BR241" s="463"/>
      <c r="BS241" s="463"/>
      <c r="BT241" s="463"/>
      <c r="BU241" s="463"/>
      <c r="BV241" s="463"/>
      <c r="BW241" s="464"/>
      <c r="BX241" s="500"/>
      <c r="BY241" s="501"/>
      <c r="BZ241" s="501"/>
      <c r="CA241" s="501"/>
      <c r="CB241" s="502"/>
      <c r="CC241" s="726"/>
      <c r="CD241" s="727"/>
      <c r="CE241" s="727"/>
      <c r="CF241" s="728"/>
      <c r="CG241" s="432" t="s">
        <v>140</v>
      </c>
      <c r="CH241" s="433"/>
      <c r="CI241" s="729"/>
      <c r="CJ241" s="730"/>
      <c r="CK241" s="731"/>
      <c r="CL241" s="732"/>
      <c r="CM241" s="733"/>
      <c r="CN241" s="733"/>
      <c r="CO241" s="733"/>
      <c r="CP241" s="733"/>
      <c r="CQ241" s="733"/>
      <c r="CR241" s="733"/>
      <c r="CS241" s="388" t="s">
        <v>141</v>
      </c>
      <c r="CT241" s="388"/>
      <c r="CU241" s="388"/>
      <c r="CV241" s="388"/>
      <c r="CW241" s="362"/>
      <c r="CX241" s="255"/>
      <c r="CY241" s="255"/>
      <c r="CZ241" s="255"/>
      <c r="DA241" s="255"/>
      <c r="DB241" s="260"/>
      <c r="DC241" s="1244">
        <f t="shared" ref="DC241" si="95">DS241+DS242</f>
        <v>0</v>
      </c>
      <c r="DD241" s="1245"/>
      <c r="DE241" s="1245"/>
      <c r="DF241" s="388"/>
      <c r="DG241" s="270"/>
      <c r="DH241" s="1252">
        <f t="shared" ref="DH241" si="96">IFERROR((S241+DC241)*100/J241,0)</f>
        <v>0</v>
      </c>
      <c r="DI241" s="1253"/>
      <c r="DJ241" s="1253"/>
      <c r="DK241" s="1253"/>
      <c r="DL241" s="1253"/>
      <c r="DM241" s="342"/>
      <c r="DN241" s="114"/>
      <c r="DO241" s="114"/>
      <c r="DP241" s="114"/>
      <c r="DQ241" s="114"/>
      <c r="DR241" s="114"/>
      <c r="DS241" s="295">
        <f t="shared" si="82"/>
        <v>0</v>
      </c>
      <c r="DT241" s="392">
        <f t="shared" ref="DT241" si="97">SUM(J241)</f>
        <v>0</v>
      </c>
      <c r="DU241" s="390">
        <f t="shared" ref="DU241" si="98">SUM(S241)</f>
        <v>0</v>
      </c>
    </row>
    <row r="242" spans="3:126" ht="12.95" customHeight="1">
      <c r="C242" s="581"/>
      <c r="D242" s="582"/>
      <c r="E242" s="590"/>
      <c r="F242" s="591"/>
      <c r="G242" s="591"/>
      <c r="H242" s="591"/>
      <c r="I242" s="592"/>
      <c r="J242" s="1187"/>
      <c r="K242" s="1188"/>
      <c r="L242" s="1188"/>
      <c r="M242" s="1188"/>
      <c r="N242" s="389"/>
      <c r="O242" s="248" t="s">
        <v>141</v>
      </c>
      <c r="P242" s="356"/>
      <c r="Q242" s="357"/>
      <c r="R242" s="358"/>
      <c r="S242" s="250"/>
      <c r="T242" s="250"/>
      <c r="U242" s="250"/>
      <c r="V242" s="250"/>
      <c r="W242" s="250"/>
      <c r="X242" s="250"/>
      <c r="Y242" s="250"/>
      <c r="Z242" s="250"/>
      <c r="AA242" s="250"/>
      <c r="AB242" s="348"/>
      <c r="AC242" s="258"/>
      <c r="AD242" s="258"/>
      <c r="AE242" s="258"/>
      <c r="AF242" s="353"/>
      <c r="AG242" s="258"/>
      <c r="AH242" s="258"/>
      <c r="AI242" s="258"/>
      <c r="AJ242" s="354"/>
      <c r="AK242" s="483" t="s">
        <v>142</v>
      </c>
      <c r="AL242" s="484"/>
      <c r="AM242" s="484"/>
      <c r="AN242" s="484"/>
      <c r="AO242" s="465"/>
      <c r="AP242" s="460"/>
      <c r="AQ242" s="460"/>
      <c r="AR242" s="460"/>
      <c r="AS242" s="460"/>
      <c r="AT242" s="460"/>
      <c r="AU242" s="460"/>
      <c r="AV242" s="460"/>
      <c r="AW242" s="460"/>
      <c r="AX242" s="460"/>
      <c r="AY242" s="460"/>
      <c r="AZ242" s="460"/>
      <c r="BA242" s="461"/>
      <c r="BB242" s="485"/>
      <c r="BC242" s="486"/>
      <c r="BD242" s="486"/>
      <c r="BE242" s="486"/>
      <c r="BF242" s="487"/>
      <c r="BG242" s="485"/>
      <c r="BH242" s="494"/>
      <c r="BI242" s="494"/>
      <c r="BJ242" s="495"/>
      <c r="BK242" s="465"/>
      <c r="BL242" s="460"/>
      <c r="BM242" s="460"/>
      <c r="BN242" s="460"/>
      <c r="BO242" s="460"/>
      <c r="BP242" s="460"/>
      <c r="BQ242" s="460"/>
      <c r="BR242" s="460"/>
      <c r="BS242" s="460"/>
      <c r="BT242" s="460"/>
      <c r="BU242" s="460"/>
      <c r="BV242" s="460"/>
      <c r="BW242" s="461"/>
      <c r="BX242" s="497"/>
      <c r="BY242" s="498"/>
      <c r="BZ242" s="498"/>
      <c r="CA242" s="498"/>
      <c r="CB242" s="499"/>
      <c r="CC242" s="880"/>
      <c r="CD242" s="881"/>
      <c r="CE242" s="881"/>
      <c r="CF242" s="882"/>
      <c r="CG242" s="434" t="s">
        <v>140</v>
      </c>
      <c r="CH242" s="435"/>
      <c r="CI242" s="883"/>
      <c r="CJ242" s="884"/>
      <c r="CK242" s="885"/>
      <c r="CL242" s="725"/>
      <c r="CM242" s="667"/>
      <c r="CN242" s="667"/>
      <c r="CO242" s="667"/>
      <c r="CP242" s="667"/>
      <c r="CQ242" s="667"/>
      <c r="CR242" s="667"/>
      <c r="CS242" s="192" t="s">
        <v>141</v>
      </c>
      <c r="CT242" s="192"/>
      <c r="CU242" s="192"/>
      <c r="CV242" s="192"/>
      <c r="CW242" s="365"/>
      <c r="CX242" s="250"/>
      <c r="CY242" s="250"/>
      <c r="CZ242" s="250"/>
      <c r="DA242" s="250"/>
      <c r="DB242" s="261"/>
      <c r="DC242" s="1244"/>
      <c r="DD242" s="1245"/>
      <c r="DE242" s="1245"/>
      <c r="DF242" s="389"/>
      <c r="DG242" s="249" t="s">
        <v>141</v>
      </c>
      <c r="DH242" s="1254"/>
      <c r="DI242" s="1255"/>
      <c r="DJ242" s="1255"/>
      <c r="DK242" s="1255"/>
      <c r="DL242" s="1255"/>
      <c r="DM242" s="341" t="s">
        <v>69</v>
      </c>
      <c r="DN242" s="114"/>
      <c r="DO242" s="114"/>
      <c r="DP242" s="114"/>
      <c r="DQ242" s="114"/>
      <c r="DR242" s="114"/>
      <c r="DS242" s="295">
        <f t="shared" si="82"/>
        <v>0</v>
      </c>
      <c r="DT242" s="390">
        <f t="shared" ref="DT242" si="99">SUM(DS241:DS242)</f>
        <v>0</v>
      </c>
    </row>
    <row r="243" spans="3:126" ht="12.95" customHeight="1">
      <c r="C243" s="581"/>
      <c r="D243" s="582"/>
      <c r="E243" s="587" t="s">
        <v>277</v>
      </c>
      <c r="F243" s="588"/>
      <c r="G243" s="588"/>
      <c r="H243" s="588"/>
      <c r="I243" s="589"/>
      <c r="J243" s="1185">
        <f t="shared" ref="J243" si="100">S243+CL243+CL244</f>
        <v>0</v>
      </c>
      <c r="K243" s="1186"/>
      <c r="L243" s="1186"/>
      <c r="M243" s="1186"/>
      <c r="N243" s="119"/>
      <c r="O243" s="119"/>
      <c r="P243" s="622"/>
      <c r="Q243" s="623"/>
      <c r="R243" s="624"/>
      <c r="S243" s="950"/>
      <c r="T243" s="951"/>
      <c r="U243" s="951"/>
      <c r="V243" s="951"/>
      <c r="W243" s="952"/>
      <c r="X243" s="950"/>
      <c r="Y243" s="951"/>
      <c r="Z243" s="951"/>
      <c r="AA243" s="951"/>
      <c r="AB243" s="952"/>
      <c r="AC243" s="254"/>
      <c r="AD243" s="254"/>
      <c r="AE243" s="254"/>
      <c r="AF243" s="351"/>
      <c r="AG243" s="254"/>
      <c r="AH243" s="254"/>
      <c r="AI243" s="254"/>
      <c r="AJ243" s="352"/>
      <c r="AK243" s="595" t="s">
        <v>139</v>
      </c>
      <c r="AL243" s="596"/>
      <c r="AM243" s="596"/>
      <c r="AN243" s="596"/>
      <c r="AO243" s="466"/>
      <c r="AP243" s="463"/>
      <c r="AQ243" s="463"/>
      <c r="AR243" s="463"/>
      <c r="AS243" s="463"/>
      <c r="AT243" s="463"/>
      <c r="AU243" s="463"/>
      <c r="AV243" s="463"/>
      <c r="AW243" s="463"/>
      <c r="AX243" s="463"/>
      <c r="AY243" s="463"/>
      <c r="AZ243" s="463"/>
      <c r="BA243" s="464"/>
      <c r="BB243" s="480"/>
      <c r="BC243" s="481"/>
      <c r="BD243" s="481"/>
      <c r="BE243" s="481"/>
      <c r="BF243" s="482"/>
      <c r="BG243" s="480"/>
      <c r="BH243" s="503"/>
      <c r="BI243" s="503"/>
      <c r="BJ243" s="504"/>
      <c r="BK243" s="466"/>
      <c r="BL243" s="463"/>
      <c r="BM243" s="463"/>
      <c r="BN243" s="463"/>
      <c r="BO243" s="463"/>
      <c r="BP243" s="463"/>
      <c r="BQ243" s="463"/>
      <c r="BR243" s="463"/>
      <c r="BS243" s="463"/>
      <c r="BT243" s="463"/>
      <c r="BU243" s="463"/>
      <c r="BV243" s="463"/>
      <c r="BW243" s="464"/>
      <c r="BX243" s="500"/>
      <c r="BY243" s="501"/>
      <c r="BZ243" s="501"/>
      <c r="CA243" s="501"/>
      <c r="CB243" s="502"/>
      <c r="CC243" s="726"/>
      <c r="CD243" s="727"/>
      <c r="CE243" s="727"/>
      <c r="CF243" s="728"/>
      <c r="CG243" s="432" t="s">
        <v>140</v>
      </c>
      <c r="CH243" s="433"/>
      <c r="CI243" s="729"/>
      <c r="CJ243" s="730"/>
      <c r="CK243" s="731"/>
      <c r="CL243" s="732"/>
      <c r="CM243" s="733"/>
      <c r="CN243" s="733"/>
      <c r="CO243" s="733"/>
      <c r="CP243" s="733"/>
      <c r="CQ243" s="733"/>
      <c r="CR243" s="733"/>
      <c r="CS243" s="236" t="s">
        <v>141</v>
      </c>
      <c r="CT243" s="236"/>
      <c r="CU243" s="236"/>
      <c r="CV243" s="235"/>
      <c r="CW243" s="362"/>
      <c r="CX243" s="255"/>
      <c r="CY243" s="255"/>
      <c r="CZ243" s="255"/>
      <c r="DA243" s="255"/>
      <c r="DB243" s="260"/>
      <c r="DC243" s="1244">
        <f t="shared" ref="DC243" si="101">DS243+DS244</f>
        <v>0</v>
      </c>
      <c r="DD243" s="1245"/>
      <c r="DE243" s="1245"/>
      <c r="DF243" s="388"/>
      <c r="DG243" s="270"/>
      <c r="DH243" s="1252">
        <f t="shared" ref="DH243" si="102">IFERROR((S243+DC243)*100/J243,0)</f>
        <v>0</v>
      </c>
      <c r="DI243" s="1253"/>
      <c r="DJ243" s="1253"/>
      <c r="DK243" s="1253"/>
      <c r="DL243" s="1253"/>
      <c r="DM243" s="342"/>
      <c r="DN243" s="114"/>
      <c r="DO243" s="114"/>
      <c r="DP243" s="114"/>
      <c r="DQ243" s="114"/>
      <c r="DR243" s="114"/>
      <c r="DS243" s="295">
        <f t="shared" si="82"/>
        <v>0</v>
      </c>
      <c r="DT243" s="392">
        <f t="shared" ref="DT243" si="103">SUM(J243)</f>
        <v>0</v>
      </c>
      <c r="DU243" s="390">
        <f t="shared" ref="DU243" si="104">SUM(S243)</f>
        <v>0</v>
      </c>
    </row>
    <row r="244" spans="3:126" ht="12.95" customHeight="1">
      <c r="C244" s="581"/>
      <c r="D244" s="582"/>
      <c r="E244" s="668" t="s">
        <v>224</v>
      </c>
      <c r="F244" s="669"/>
      <c r="G244" s="669"/>
      <c r="H244" s="669"/>
      <c r="I244" s="670"/>
      <c r="J244" s="1187"/>
      <c r="K244" s="1188"/>
      <c r="L244" s="1188"/>
      <c r="M244" s="1188"/>
      <c r="N244" s="389"/>
      <c r="O244" s="248" t="s">
        <v>141</v>
      </c>
      <c r="P244" s="625"/>
      <c r="Q244" s="626"/>
      <c r="R244" s="627"/>
      <c r="S244" s="420"/>
      <c r="T244" s="421"/>
      <c r="U244" s="421"/>
      <c r="V244" s="389"/>
      <c r="W244" s="248" t="s">
        <v>141</v>
      </c>
      <c r="X244" s="420"/>
      <c r="Y244" s="421"/>
      <c r="Z244" s="421"/>
      <c r="AA244" s="389"/>
      <c r="AB244" s="249" t="s">
        <v>141</v>
      </c>
      <c r="AC244" s="258"/>
      <c r="AD244" s="258"/>
      <c r="AE244" s="258"/>
      <c r="AF244" s="353"/>
      <c r="AG244" s="258"/>
      <c r="AH244" s="258"/>
      <c r="AI244" s="258"/>
      <c r="AJ244" s="354"/>
      <c r="AK244" s="483" t="s">
        <v>142</v>
      </c>
      <c r="AL244" s="484"/>
      <c r="AM244" s="484"/>
      <c r="AN244" s="484"/>
      <c r="AO244" s="465"/>
      <c r="AP244" s="460"/>
      <c r="AQ244" s="460"/>
      <c r="AR244" s="460"/>
      <c r="AS244" s="460"/>
      <c r="AT244" s="460"/>
      <c r="AU244" s="460"/>
      <c r="AV244" s="460"/>
      <c r="AW244" s="460"/>
      <c r="AX244" s="460"/>
      <c r="AY244" s="460"/>
      <c r="AZ244" s="460"/>
      <c r="BA244" s="461"/>
      <c r="BB244" s="485"/>
      <c r="BC244" s="486"/>
      <c r="BD244" s="486"/>
      <c r="BE244" s="486"/>
      <c r="BF244" s="487"/>
      <c r="BG244" s="485"/>
      <c r="BH244" s="494"/>
      <c r="BI244" s="494"/>
      <c r="BJ244" s="495"/>
      <c r="BK244" s="465"/>
      <c r="BL244" s="460"/>
      <c r="BM244" s="460"/>
      <c r="BN244" s="460"/>
      <c r="BO244" s="460"/>
      <c r="BP244" s="460"/>
      <c r="BQ244" s="460"/>
      <c r="BR244" s="460"/>
      <c r="BS244" s="460"/>
      <c r="BT244" s="460"/>
      <c r="BU244" s="460"/>
      <c r="BV244" s="460"/>
      <c r="BW244" s="461"/>
      <c r="BX244" s="497"/>
      <c r="BY244" s="498"/>
      <c r="BZ244" s="498"/>
      <c r="CA244" s="498"/>
      <c r="CB244" s="499"/>
      <c r="CC244" s="880"/>
      <c r="CD244" s="881"/>
      <c r="CE244" s="881"/>
      <c r="CF244" s="882"/>
      <c r="CG244" s="434" t="s">
        <v>140</v>
      </c>
      <c r="CH244" s="435"/>
      <c r="CI244" s="883"/>
      <c r="CJ244" s="884"/>
      <c r="CK244" s="885"/>
      <c r="CL244" s="725"/>
      <c r="CM244" s="667"/>
      <c r="CN244" s="667"/>
      <c r="CO244" s="667"/>
      <c r="CP244" s="667"/>
      <c r="CQ244" s="667"/>
      <c r="CR244" s="667"/>
      <c r="CS244" s="192" t="s">
        <v>141</v>
      </c>
      <c r="CT244" s="192"/>
      <c r="CU244" s="192"/>
      <c r="CV244" s="435"/>
      <c r="CW244" s="365"/>
      <c r="CX244" s="250"/>
      <c r="CY244" s="250"/>
      <c r="CZ244" s="250"/>
      <c r="DA244" s="250"/>
      <c r="DB244" s="261"/>
      <c r="DC244" s="1244"/>
      <c r="DD244" s="1245"/>
      <c r="DE244" s="1245"/>
      <c r="DF244" s="389"/>
      <c r="DG244" s="249" t="s">
        <v>141</v>
      </c>
      <c r="DH244" s="1254"/>
      <c r="DI244" s="1255"/>
      <c r="DJ244" s="1255"/>
      <c r="DK244" s="1255"/>
      <c r="DL244" s="1255"/>
      <c r="DM244" s="341" t="s">
        <v>69</v>
      </c>
      <c r="DN244" s="114"/>
      <c r="DO244" s="114"/>
      <c r="DP244" s="114"/>
      <c r="DQ244" s="114"/>
      <c r="DR244" s="114"/>
      <c r="DS244" s="295">
        <f t="shared" si="82"/>
        <v>0</v>
      </c>
      <c r="DT244" s="390">
        <f t="shared" ref="DT244" si="105">SUM(DS243:DS244)</f>
        <v>0</v>
      </c>
    </row>
    <row r="245" spans="3:126" ht="12.95" customHeight="1">
      <c r="C245" s="581"/>
      <c r="D245" s="582"/>
      <c r="E245" s="509" t="s">
        <v>225</v>
      </c>
      <c r="F245" s="505"/>
      <c r="G245" s="505"/>
      <c r="H245" s="505"/>
      <c r="I245" s="510"/>
      <c r="J245" s="1185">
        <f>S245+AF245+CL245+CL246</f>
        <v>0</v>
      </c>
      <c r="K245" s="1186"/>
      <c r="L245" s="1186"/>
      <c r="M245" s="1186"/>
      <c r="N245" s="119"/>
      <c r="O245" s="119"/>
      <c r="P245" s="622"/>
      <c r="Q245" s="623"/>
      <c r="R245" s="624"/>
      <c r="S245" s="950"/>
      <c r="T245" s="951"/>
      <c r="U245" s="951"/>
      <c r="V245" s="951"/>
      <c r="W245" s="952"/>
      <c r="X245" s="950"/>
      <c r="Y245" s="951"/>
      <c r="Z245" s="951"/>
      <c r="AA245" s="951"/>
      <c r="AB245" s="952"/>
      <c r="AC245" s="695"/>
      <c r="AD245" s="623"/>
      <c r="AE245" s="624"/>
      <c r="AF245" s="1000"/>
      <c r="AG245" s="1001"/>
      <c r="AH245" s="1001"/>
      <c r="AI245" s="1001"/>
      <c r="AJ245" s="1002"/>
      <c r="AK245" s="478" t="s">
        <v>139</v>
      </c>
      <c r="AL245" s="479"/>
      <c r="AM245" s="479"/>
      <c r="AN245" s="479"/>
      <c r="AO245" s="466"/>
      <c r="AP245" s="463"/>
      <c r="AQ245" s="463"/>
      <c r="AR245" s="463"/>
      <c r="AS245" s="463"/>
      <c r="AT245" s="463"/>
      <c r="AU245" s="463"/>
      <c r="AV245" s="463"/>
      <c r="AW245" s="463"/>
      <c r="AX245" s="463"/>
      <c r="AY245" s="463"/>
      <c r="AZ245" s="463"/>
      <c r="BA245" s="464"/>
      <c r="BB245" s="480"/>
      <c r="BC245" s="481"/>
      <c r="BD245" s="481"/>
      <c r="BE245" s="481"/>
      <c r="BF245" s="482"/>
      <c r="BG245" s="480"/>
      <c r="BH245" s="503"/>
      <c r="BI245" s="503"/>
      <c r="BJ245" s="504"/>
      <c r="BK245" s="466"/>
      <c r="BL245" s="463"/>
      <c r="BM245" s="463"/>
      <c r="BN245" s="463"/>
      <c r="BO245" s="463"/>
      <c r="BP245" s="463"/>
      <c r="BQ245" s="463"/>
      <c r="BR245" s="463"/>
      <c r="BS245" s="463"/>
      <c r="BT245" s="463"/>
      <c r="BU245" s="463"/>
      <c r="BV245" s="463"/>
      <c r="BW245" s="464"/>
      <c r="BX245" s="500"/>
      <c r="BY245" s="501"/>
      <c r="BZ245" s="501"/>
      <c r="CA245" s="501"/>
      <c r="CB245" s="502"/>
      <c r="CC245" s="726"/>
      <c r="CD245" s="727"/>
      <c r="CE245" s="727"/>
      <c r="CF245" s="728"/>
      <c r="CG245" s="429" t="s">
        <v>140</v>
      </c>
      <c r="CH245" s="240"/>
      <c r="CI245" s="729"/>
      <c r="CJ245" s="730"/>
      <c r="CK245" s="731"/>
      <c r="CL245" s="732"/>
      <c r="CM245" s="733"/>
      <c r="CN245" s="733"/>
      <c r="CO245" s="733"/>
      <c r="CP245" s="733"/>
      <c r="CQ245" s="733"/>
      <c r="CR245" s="733"/>
      <c r="CS245" s="119" t="s">
        <v>141</v>
      </c>
      <c r="CT245" s="119"/>
      <c r="CU245" s="119"/>
      <c r="CV245" s="119"/>
      <c r="CW245" s="947"/>
      <c r="CX245" s="733"/>
      <c r="CY245" s="733"/>
      <c r="CZ245" s="733"/>
      <c r="DA245" s="119"/>
      <c r="DB245" s="246" t="s">
        <v>141</v>
      </c>
      <c r="DC245" s="1244">
        <f t="shared" ref="DC245" si="106">DS245+DS246</f>
        <v>0</v>
      </c>
      <c r="DD245" s="1245"/>
      <c r="DE245" s="1245"/>
      <c r="DF245" s="119"/>
      <c r="DG245" s="246"/>
      <c r="DH245" s="1252">
        <f t="shared" ref="DH245" si="107">IFERROR((S245+DC245)*100/J245,0)</f>
        <v>0</v>
      </c>
      <c r="DI245" s="1253"/>
      <c r="DJ245" s="1253"/>
      <c r="DK245" s="1253"/>
      <c r="DL245" s="1253"/>
      <c r="DM245" s="340"/>
      <c r="DN245" s="114"/>
      <c r="DO245" s="114"/>
      <c r="DP245" s="114"/>
      <c r="DQ245" s="114"/>
      <c r="DR245" s="114"/>
      <c r="DS245" s="295">
        <f t="shared" si="82"/>
        <v>0</v>
      </c>
      <c r="DT245" s="392">
        <f t="shared" ref="DT245" si="108">SUM(J245)</f>
        <v>0</v>
      </c>
      <c r="DU245" s="390">
        <f t="shared" ref="DU245" si="109">SUM(S245)</f>
        <v>0</v>
      </c>
      <c r="DV245" s="392">
        <f>SUM(AF245)</f>
        <v>0</v>
      </c>
    </row>
    <row r="246" spans="3:126" ht="12.95" customHeight="1">
      <c r="C246" s="581"/>
      <c r="D246" s="582"/>
      <c r="E246" s="511"/>
      <c r="F246" s="506"/>
      <c r="G246" s="506"/>
      <c r="H246" s="506"/>
      <c r="I246" s="512"/>
      <c r="J246" s="1187"/>
      <c r="K246" s="1188"/>
      <c r="L246" s="1188"/>
      <c r="M246" s="1188"/>
      <c r="N246" s="389"/>
      <c r="O246" s="248" t="s">
        <v>141</v>
      </c>
      <c r="P246" s="625"/>
      <c r="Q246" s="626"/>
      <c r="R246" s="627"/>
      <c r="S246" s="420"/>
      <c r="T246" s="421"/>
      <c r="U246" s="421"/>
      <c r="V246" s="389"/>
      <c r="W246" s="248" t="s">
        <v>141</v>
      </c>
      <c r="X246" s="420"/>
      <c r="Y246" s="421"/>
      <c r="Z246" s="421"/>
      <c r="AA246" s="389"/>
      <c r="AB246" s="249" t="s">
        <v>141</v>
      </c>
      <c r="AC246" s="696"/>
      <c r="AD246" s="626"/>
      <c r="AE246" s="627"/>
      <c r="AF246" s="420"/>
      <c r="AG246" s="421"/>
      <c r="AH246" s="421"/>
      <c r="AI246" s="389"/>
      <c r="AJ246" s="422" t="s">
        <v>141</v>
      </c>
      <c r="AK246" s="488" t="s">
        <v>142</v>
      </c>
      <c r="AL246" s="489"/>
      <c r="AM246" s="489"/>
      <c r="AN246" s="489"/>
      <c r="AO246" s="465"/>
      <c r="AP246" s="460"/>
      <c r="AQ246" s="460"/>
      <c r="AR246" s="460"/>
      <c r="AS246" s="460"/>
      <c r="AT246" s="460"/>
      <c r="AU246" s="460"/>
      <c r="AV246" s="460"/>
      <c r="AW246" s="460"/>
      <c r="AX246" s="460"/>
      <c r="AY246" s="460"/>
      <c r="AZ246" s="460"/>
      <c r="BA246" s="461"/>
      <c r="BB246" s="485"/>
      <c r="BC246" s="486"/>
      <c r="BD246" s="486"/>
      <c r="BE246" s="486"/>
      <c r="BF246" s="487"/>
      <c r="BG246" s="485"/>
      <c r="BH246" s="494"/>
      <c r="BI246" s="494"/>
      <c r="BJ246" s="495"/>
      <c r="BK246" s="465"/>
      <c r="BL246" s="460"/>
      <c r="BM246" s="460"/>
      <c r="BN246" s="460"/>
      <c r="BO246" s="460"/>
      <c r="BP246" s="460"/>
      <c r="BQ246" s="460"/>
      <c r="BR246" s="460"/>
      <c r="BS246" s="460"/>
      <c r="BT246" s="460"/>
      <c r="BU246" s="460"/>
      <c r="BV246" s="460"/>
      <c r="BW246" s="461"/>
      <c r="BX246" s="497"/>
      <c r="BY246" s="498"/>
      <c r="BZ246" s="498"/>
      <c r="CA246" s="498"/>
      <c r="CB246" s="499"/>
      <c r="CC246" s="880"/>
      <c r="CD246" s="881"/>
      <c r="CE246" s="881"/>
      <c r="CF246" s="882"/>
      <c r="CG246" s="430" t="s">
        <v>140</v>
      </c>
      <c r="CH246" s="431"/>
      <c r="CI246" s="883"/>
      <c r="CJ246" s="884"/>
      <c r="CK246" s="885"/>
      <c r="CL246" s="725"/>
      <c r="CM246" s="667"/>
      <c r="CN246" s="667"/>
      <c r="CO246" s="667"/>
      <c r="CP246" s="667"/>
      <c r="CQ246" s="667"/>
      <c r="CR246" s="667"/>
      <c r="CS246" s="251" t="s">
        <v>141</v>
      </c>
      <c r="CT246" s="251"/>
      <c r="CU246" s="251"/>
      <c r="CV246" s="251"/>
      <c r="CW246" s="666"/>
      <c r="CX246" s="667"/>
      <c r="CY246" s="667"/>
      <c r="CZ246" s="667"/>
      <c r="DA246" s="251"/>
      <c r="DB246" s="252" t="s">
        <v>141</v>
      </c>
      <c r="DC246" s="1244"/>
      <c r="DD246" s="1245"/>
      <c r="DE246" s="1245"/>
      <c r="DF246" s="389"/>
      <c r="DG246" s="249" t="s">
        <v>141</v>
      </c>
      <c r="DH246" s="1254"/>
      <c r="DI246" s="1255"/>
      <c r="DJ246" s="1255"/>
      <c r="DK246" s="1255"/>
      <c r="DL246" s="1255"/>
      <c r="DM246" s="341" t="s">
        <v>69</v>
      </c>
      <c r="DN246" s="114"/>
      <c r="DO246" s="114"/>
      <c r="DP246" s="114"/>
      <c r="DQ246" s="114"/>
      <c r="DR246" s="114"/>
      <c r="DS246" s="295">
        <f t="shared" si="82"/>
        <v>0</v>
      </c>
      <c r="DT246" s="390">
        <f t="shared" ref="DT246" si="110">SUM(DS245:DS246)</f>
        <v>0</v>
      </c>
    </row>
    <row r="247" spans="3:126" ht="12.95" customHeight="1">
      <c r="C247" s="581"/>
      <c r="D247" s="582"/>
      <c r="E247" s="509" t="s">
        <v>226</v>
      </c>
      <c r="F247" s="505"/>
      <c r="G247" s="505"/>
      <c r="H247" s="505"/>
      <c r="I247" s="510"/>
      <c r="J247" s="1185">
        <f t="shared" ref="J247" si="111">S247+CL247+CL248</f>
        <v>0</v>
      </c>
      <c r="K247" s="1186"/>
      <c r="L247" s="1186"/>
      <c r="M247" s="1186"/>
      <c r="N247" s="388"/>
      <c r="O247" s="388"/>
      <c r="P247" s="359"/>
      <c r="Q247" s="360"/>
      <c r="R247" s="361"/>
      <c r="S247" s="255"/>
      <c r="T247" s="255"/>
      <c r="U247" s="255"/>
      <c r="V247" s="255"/>
      <c r="W247" s="255"/>
      <c r="X247" s="362"/>
      <c r="Y247" s="255"/>
      <c r="Z247" s="255"/>
      <c r="AA247" s="255"/>
      <c r="AB247" s="256"/>
      <c r="AC247" s="255"/>
      <c r="AD247" s="255"/>
      <c r="AE247" s="255"/>
      <c r="AF247" s="262"/>
      <c r="AG247" s="255"/>
      <c r="AH247" s="255"/>
      <c r="AI247" s="255"/>
      <c r="AJ247" s="363"/>
      <c r="AK247" s="595" t="s">
        <v>139</v>
      </c>
      <c r="AL247" s="596"/>
      <c r="AM247" s="596"/>
      <c r="AN247" s="596"/>
      <c r="AO247" s="466"/>
      <c r="AP247" s="463"/>
      <c r="AQ247" s="463"/>
      <c r="AR247" s="463"/>
      <c r="AS247" s="463"/>
      <c r="AT247" s="463"/>
      <c r="AU247" s="463"/>
      <c r="AV247" s="463"/>
      <c r="AW247" s="463"/>
      <c r="AX247" s="463"/>
      <c r="AY247" s="463"/>
      <c r="AZ247" s="463"/>
      <c r="BA247" s="464"/>
      <c r="BB247" s="480"/>
      <c r="BC247" s="481"/>
      <c r="BD247" s="481"/>
      <c r="BE247" s="481"/>
      <c r="BF247" s="482"/>
      <c r="BG247" s="480"/>
      <c r="BH247" s="503"/>
      <c r="BI247" s="503"/>
      <c r="BJ247" s="504"/>
      <c r="BK247" s="466"/>
      <c r="BL247" s="463"/>
      <c r="BM247" s="463"/>
      <c r="BN247" s="463"/>
      <c r="BO247" s="463"/>
      <c r="BP247" s="463"/>
      <c r="BQ247" s="463"/>
      <c r="BR247" s="463"/>
      <c r="BS247" s="463"/>
      <c r="BT247" s="463"/>
      <c r="BU247" s="463"/>
      <c r="BV247" s="463"/>
      <c r="BW247" s="464"/>
      <c r="BX247" s="500"/>
      <c r="BY247" s="501"/>
      <c r="BZ247" s="501"/>
      <c r="CA247" s="501"/>
      <c r="CB247" s="502"/>
      <c r="CC247" s="726"/>
      <c r="CD247" s="727"/>
      <c r="CE247" s="727"/>
      <c r="CF247" s="728"/>
      <c r="CG247" s="432" t="s">
        <v>140</v>
      </c>
      <c r="CH247" s="433"/>
      <c r="CI247" s="729"/>
      <c r="CJ247" s="730"/>
      <c r="CK247" s="731"/>
      <c r="CL247" s="732"/>
      <c r="CM247" s="733"/>
      <c r="CN247" s="733"/>
      <c r="CO247" s="733"/>
      <c r="CP247" s="733"/>
      <c r="CQ247" s="733"/>
      <c r="CR247" s="733"/>
      <c r="CS247" s="388" t="s">
        <v>141</v>
      </c>
      <c r="CT247" s="388"/>
      <c r="CU247" s="388"/>
      <c r="CV247" s="388"/>
      <c r="CW247" s="362"/>
      <c r="CX247" s="255"/>
      <c r="CY247" s="255"/>
      <c r="CZ247" s="255"/>
      <c r="DA247" s="255"/>
      <c r="DB247" s="260"/>
      <c r="DC247" s="1244">
        <f t="shared" ref="DC247" si="112">DS247+DS248</f>
        <v>0</v>
      </c>
      <c r="DD247" s="1245"/>
      <c r="DE247" s="1245"/>
      <c r="DF247" s="388"/>
      <c r="DG247" s="270"/>
      <c r="DH247" s="1252">
        <f t="shared" ref="DH247" si="113">IFERROR((S247+DC247)*100/J247,0)</f>
        <v>0</v>
      </c>
      <c r="DI247" s="1253"/>
      <c r="DJ247" s="1253"/>
      <c r="DK247" s="1253"/>
      <c r="DL247" s="1253"/>
      <c r="DM247" s="342"/>
      <c r="DN247" s="114"/>
      <c r="DO247" s="114"/>
      <c r="DP247" s="114"/>
      <c r="DQ247" s="114"/>
      <c r="DR247" s="114"/>
      <c r="DS247" s="295">
        <f t="shared" si="82"/>
        <v>0</v>
      </c>
      <c r="DT247" s="392">
        <f t="shared" ref="DT247" si="114">SUM(J247)</f>
        <v>0</v>
      </c>
      <c r="DU247" s="390">
        <f t="shared" ref="DU247" si="115">SUM(S247)</f>
        <v>0</v>
      </c>
    </row>
    <row r="248" spans="3:126" ht="12.95" customHeight="1">
      <c r="C248" s="581"/>
      <c r="D248" s="582"/>
      <c r="E248" s="511"/>
      <c r="F248" s="506"/>
      <c r="G248" s="506"/>
      <c r="H248" s="506"/>
      <c r="I248" s="512"/>
      <c r="J248" s="1187"/>
      <c r="K248" s="1188"/>
      <c r="L248" s="1188"/>
      <c r="M248" s="1188"/>
      <c r="N248" s="389"/>
      <c r="O248" s="248" t="s">
        <v>141</v>
      </c>
      <c r="P248" s="356"/>
      <c r="Q248" s="357"/>
      <c r="R248" s="358"/>
      <c r="S248" s="250"/>
      <c r="T248" s="250"/>
      <c r="U248" s="250"/>
      <c r="V248" s="250"/>
      <c r="W248" s="364"/>
      <c r="X248" s="365"/>
      <c r="Y248" s="250"/>
      <c r="Z248" s="250"/>
      <c r="AA248" s="250"/>
      <c r="AB248" s="261"/>
      <c r="AC248" s="250"/>
      <c r="AD248" s="250"/>
      <c r="AE248" s="250"/>
      <c r="AF248" s="349"/>
      <c r="AG248" s="250"/>
      <c r="AH248" s="250"/>
      <c r="AI248" s="250"/>
      <c r="AJ248" s="350"/>
      <c r="AK248" s="483" t="s">
        <v>142</v>
      </c>
      <c r="AL248" s="484"/>
      <c r="AM248" s="484"/>
      <c r="AN248" s="484"/>
      <c r="AO248" s="465"/>
      <c r="AP248" s="460"/>
      <c r="AQ248" s="460"/>
      <c r="AR248" s="460"/>
      <c r="AS248" s="460"/>
      <c r="AT248" s="460"/>
      <c r="AU248" s="460"/>
      <c r="AV248" s="460"/>
      <c r="AW248" s="460"/>
      <c r="AX248" s="460"/>
      <c r="AY248" s="460"/>
      <c r="AZ248" s="460"/>
      <c r="BA248" s="461"/>
      <c r="BB248" s="485"/>
      <c r="BC248" s="486"/>
      <c r="BD248" s="486"/>
      <c r="BE248" s="486"/>
      <c r="BF248" s="487"/>
      <c r="BG248" s="485"/>
      <c r="BH248" s="494"/>
      <c r="BI248" s="494"/>
      <c r="BJ248" s="495"/>
      <c r="BK248" s="465"/>
      <c r="BL248" s="460"/>
      <c r="BM248" s="460"/>
      <c r="BN248" s="460"/>
      <c r="BO248" s="460"/>
      <c r="BP248" s="460"/>
      <c r="BQ248" s="460"/>
      <c r="BR248" s="460"/>
      <c r="BS248" s="460"/>
      <c r="BT248" s="460"/>
      <c r="BU248" s="460"/>
      <c r="BV248" s="460"/>
      <c r="BW248" s="461"/>
      <c r="BX248" s="497"/>
      <c r="BY248" s="498"/>
      <c r="BZ248" s="498"/>
      <c r="CA248" s="498"/>
      <c r="CB248" s="499"/>
      <c r="CC248" s="880"/>
      <c r="CD248" s="881"/>
      <c r="CE248" s="881"/>
      <c r="CF248" s="882"/>
      <c r="CG248" s="434" t="s">
        <v>140</v>
      </c>
      <c r="CH248" s="435"/>
      <c r="CI248" s="883"/>
      <c r="CJ248" s="884"/>
      <c r="CK248" s="885"/>
      <c r="CL248" s="725"/>
      <c r="CM248" s="667"/>
      <c r="CN248" s="667"/>
      <c r="CO248" s="667"/>
      <c r="CP248" s="667"/>
      <c r="CQ248" s="667"/>
      <c r="CR248" s="667"/>
      <c r="CS248" s="192" t="s">
        <v>141</v>
      </c>
      <c r="CT248" s="192"/>
      <c r="CU248" s="192"/>
      <c r="CV248" s="192"/>
      <c r="CW248" s="365"/>
      <c r="CX248" s="250"/>
      <c r="CY248" s="250"/>
      <c r="CZ248" s="250"/>
      <c r="DA248" s="250"/>
      <c r="DB248" s="261"/>
      <c r="DC248" s="1244"/>
      <c r="DD248" s="1245"/>
      <c r="DE248" s="1245"/>
      <c r="DF248" s="389"/>
      <c r="DG248" s="249" t="s">
        <v>141</v>
      </c>
      <c r="DH248" s="1254"/>
      <c r="DI248" s="1255"/>
      <c r="DJ248" s="1255"/>
      <c r="DK248" s="1255"/>
      <c r="DL248" s="1255"/>
      <c r="DM248" s="341" t="s">
        <v>69</v>
      </c>
      <c r="DN248" s="114"/>
      <c r="DO248" s="114"/>
      <c r="DP248" s="114"/>
      <c r="DQ248" s="114"/>
      <c r="DR248" s="114"/>
      <c r="DS248" s="295">
        <f t="shared" si="82"/>
        <v>0</v>
      </c>
      <c r="DT248" s="390">
        <f t="shared" ref="DT248" si="116">SUM(DS247:DS248)</f>
        <v>0</v>
      </c>
    </row>
    <row r="249" spans="3:126" ht="12.95" customHeight="1">
      <c r="C249" s="581"/>
      <c r="D249" s="582"/>
      <c r="E249" s="660" t="s">
        <v>227</v>
      </c>
      <c r="F249" s="661"/>
      <c r="G249" s="661"/>
      <c r="H249" s="661"/>
      <c r="I249" s="662"/>
      <c r="J249" s="1185">
        <f t="shared" ref="J249" si="117">S249+CL249+CL250</f>
        <v>0</v>
      </c>
      <c r="K249" s="1186"/>
      <c r="L249" s="1186"/>
      <c r="M249" s="1186"/>
      <c r="N249" s="119"/>
      <c r="O249" s="119"/>
      <c r="P249" s="302"/>
      <c r="Q249" s="303"/>
      <c r="R249" s="304"/>
      <c r="S249" s="243"/>
      <c r="T249" s="243"/>
      <c r="U249" s="243"/>
      <c r="V249" s="243"/>
      <c r="W249" s="243"/>
      <c r="X249" s="366"/>
      <c r="Y249" s="243"/>
      <c r="Z249" s="243"/>
      <c r="AA249" s="243"/>
      <c r="AB249" s="355"/>
      <c r="AC249" s="243"/>
      <c r="AD249" s="243"/>
      <c r="AE249" s="243"/>
      <c r="AF249" s="244"/>
      <c r="AG249" s="243"/>
      <c r="AH249" s="243"/>
      <c r="AI249" s="243"/>
      <c r="AJ249" s="245"/>
      <c r="AK249" s="478" t="s">
        <v>139</v>
      </c>
      <c r="AL249" s="479"/>
      <c r="AM249" s="479"/>
      <c r="AN249" s="479"/>
      <c r="AO249" s="466"/>
      <c r="AP249" s="463"/>
      <c r="AQ249" s="463"/>
      <c r="AR249" s="463"/>
      <c r="AS249" s="463"/>
      <c r="AT249" s="463"/>
      <c r="AU249" s="463"/>
      <c r="AV249" s="463"/>
      <c r="AW249" s="463"/>
      <c r="AX249" s="463"/>
      <c r="AY249" s="463"/>
      <c r="AZ249" s="463"/>
      <c r="BA249" s="464"/>
      <c r="BB249" s="480"/>
      <c r="BC249" s="481"/>
      <c r="BD249" s="481"/>
      <c r="BE249" s="481"/>
      <c r="BF249" s="482"/>
      <c r="BG249" s="480"/>
      <c r="BH249" s="503"/>
      <c r="BI249" s="503"/>
      <c r="BJ249" s="504"/>
      <c r="BK249" s="466"/>
      <c r="BL249" s="463"/>
      <c r="BM249" s="463"/>
      <c r="BN249" s="463"/>
      <c r="BO249" s="463"/>
      <c r="BP249" s="463"/>
      <c r="BQ249" s="463"/>
      <c r="BR249" s="463"/>
      <c r="BS249" s="463"/>
      <c r="BT249" s="463"/>
      <c r="BU249" s="463"/>
      <c r="BV249" s="463"/>
      <c r="BW249" s="464"/>
      <c r="BX249" s="500"/>
      <c r="BY249" s="501"/>
      <c r="BZ249" s="501"/>
      <c r="CA249" s="501"/>
      <c r="CB249" s="502"/>
      <c r="CC249" s="726"/>
      <c r="CD249" s="727"/>
      <c r="CE249" s="727"/>
      <c r="CF249" s="728"/>
      <c r="CG249" s="429" t="s">
        <v>140</v>
      </c>
      <c r="CH249" s="240"/>
      <c r="CI249" s="729"/>
      <c r="CJ249" s="730"/>
      <c r="CK249" s="731"/>
      <c r="CL249" s="732"/>
      <c r="CM249" s="733"/>
      <c r="CN249" s="733"/>
      <c r="CO249" s="733"/>
      <c r="CP249" s="733"/>
      <c r="CQ249" s="733"/>
      <c r="CR249" s="733"/>
      <c r="CS249" s="388" t="s">
        <v>141</v>
      </c>
      <c r="CT249" s="388"/>
      <c r="CU249" s="119"/>
      <c r="CV249" s="119"/>
      <c r="CW249" s="366"/>
      <c r="CX249" s="243"/>
      <c r="CY249" s="243"/>
      <c r="CZ249" s="243"/>
      <c r="DA249" s="243"/>
      <c r="DB249" s="263"/>
      <c r="DC249" s="1244">
        <f t="shared" ref="DC249" si="118">DS249+DS250</f>
        <v>0</v>
      </c>
      <c r="DD249" s="1245"/>
      <c r="DE249" s="1245"/>
      <c r="DF249" s="119"/>
      <c r="DG249" s="246"/>
      <c r="DH249" s="1252">
        <f t="shared" ref="DH249" si="119">IFERROR((S249+DC249)*100/J249,0)</f>
        <v>0</v>
      </c>
      <c r="DI249" s="1253"/>
      <c r="DJ249" s="1253"/>
      <c r="DK249" s="1253"/>
      <c r="DL249" s="1253"/>
      <c r="DM249" s="340"/>
      <c r="DN249" s="114"/>
      <c r="DO249" s="114"/>
      <c r="DP249" s="114"/>
      <c r="DQ249" s="114"/>
      <c r="DR249" s="114"/>
      <c r="DS249" s="295">
        <f t="shared" si="82"/>
        <v>0</v>
      </c>
      <c r="DT249" s="392">
        <f t="shared" ref="DT249" si="120">SUM(J249)</f>
        <v>0</v>
      </c>
      <c r="DU249" s="390">
        <f t="shared" ref="DU249" si="121">SUM(S249)</f>
        <v>0</v>
      </c>
    </row>
    <row r="250" spans="3:126" ht="12.95" customHeight="1">
      <c r="C250" s="581"/>
      <c r="D250" s="582"/>
      <c r="E250" s="663"/>
      <c r="F250" s="664"/>
      <c r="G250" s="664"/>
      <c r="H250" s="664"/>
      <c r="I250" s="665"/>
      <c r="J250" s="1187"/>
      <c r="K250" s="1188"/>
      <c r="L250" s="1188"/>
      <c r="M250" s="1188"/>
      <c r="N250" s="389"/>
      <c r="O250" s="248" t="s">
        <v>141</v>
      </c>
      <c r="P250" s="356"/>
      <c r="Q250" s="357"/>
      <c r="R250" s="358"/>
      <c r="S250" s="250"/>
      <c r="T250" s="250"/>
      <c r="U250" s="250"/>
      <c r="V250" s="250"/>
      <c r="W250" s="250"/>
      <c r="X250" s="365"/>
      <c r="Y250" s="250"/>
      <c r="Z250" s="250"/>
      <c r="AA250" s="250"/>
      <c r="AB250" s="348"/>
      <c r="AC250" s="250"/>
      <c r="AD250" s="250"/>
      <c r="AE250" s="250"/>
      <c r="AF250" s="349"/>
      <c r="AG250" s="250"/>
      <c r="AH250" s="250"/>
      <c r="AI250" s="250"/>
      <c r="AJ250" s="367"/>
      <c r="AK250" s="483" t="s">
        <v>142</v>
      </c>
      <c r="AL250" s="484"/>
      <c r="AM250" s="484"/>
      <c r="AN250" s="484"/>
      <c r="AO250" s="465"/>
      <c r="AP250" s="460"/>
      <c r="AQ250" s="460"/>
      <c r="AR250" s="460"/>
      <c r="AS250" s="460"/>
      <c r="AT250" s="460"/>
      <c r="AU250" s="460"/>
      <c r="AV250" s="460"/>
      <c r="AW250" s="460"/>
      <c r="AX250" s="460"/>
      <c r="AY250" s="460"/>
      <c r="AZ250" s="460"/>
      <c r="BA250" s="461"/>
      <c r="BB250" s="485"/>
      <c r="BC250" s="486"/>
      <c r="BD250" s="486"/>
      <c r="BE250" s="486"/>
      <c r="BF250" s="487"/>
      <c r="BG250" s="485"/>
      <c r="BH250" s="494"/>
      <c r="BI250" s="494"/>
      <c r="BJ250" s="495"/>
      <c r="BK250" s="465"/>
      <c r="BL250" s="460"/>
      <c r="BM250" s="460"/>
      <c r="BN250" s="460"/>
      <c r="BO250" s="460"/>
      <c r="BP250" s="460"/>
      <c r="BQ250" s="460"/>
      <c r="BR250" s="460"/>
      <c r="BS250" s="460"/>
      <c r="BT250" s="460"/>
      <c r="BU250" s="460"/>
      <c r="BV250" s="460"/>
      <c r="BW250" s="461"/>
      <c r="BX250" s="497"/>
      <c r="BY250" s="498"/>
      <c r="BZ250" s="498"/>
      <c r="CA250" s="498"/>
      <c r="CB250" s="499"/>
      <c r="CC250" s="880"/>
      <c r="CD250" s="881"/>
      <c r="CE250" s="881"/>
      <c r="CF250" s="882"/>
      <c r="CG250" s="434" t="s">
        <v>140</v>
      </c>
      <c r="CH250" s="435"/>
      <c r="CI250" s="883"/>
      <c r="CJ250" s="884"/>
      <c r="CK250" s="885"/>
      <c r="CL250" s="725"/>
      <c r="CM250" s="667"/>
      <c r="CN250" s="667"/>
      <c r="CO250" s="667"/>
      <c r="CP250" s="667"/>
      <c r="CQ250" s="667"/>
      <c r="CR250" s="667"/>
      <c r="CS250" s="192" t="s">
        <v>141</v>
      </c>
      <c r="CT250" s="192"/>
      <c r="CU250" s="192"/>
      <c r="CV250" s="192"/>
      <c r="CW250" s="365"/>
      <c r="CX250" s="250"/>
      <c r="CY250" s="250"/>
      <c r="CZ250" s="250"/>
      <c r="DA250" s="250"/>
      <c r="DB250" s="261"/>
      <c r="DC250" s="1244"/>
      <c r="DD250" s="1245"/>
      <c r="DE250" s="1245"/>
      <c r="DF250" s="389"/>
      <c r="DG250" s="249" t="s">
        <v>141</v>
      </c>
      <c r="DH250" s="1254"/>
      <c r="DI250" s="1255"/>
      <c r="DJ250" s="1255"/>
      <c r="DK250" s="1255"/>
      <c r="DL250" s="1255"/>
      <c r="DM250" s="341" t="s">
        <v>69</v>
      </c>
      <c r="DN250" s="114"/>
      <c r="DO250" s="114"/>
      <c r="DP250" s="114"/>
      <c r="DQ250" s="114"/>
      <c r="DR250" s="114"/>
      <c r="DS250" s="295">
        <f t="shared" si="82"/>
        <v>0</v>
      </c>
      <c r="DT250" s="390">
        <f t="shared" ref="DT250" si="122">SUM(DS249:DS250)</f>
        <v>0</v>
      </c>
    </row>
    <row r="251" spans="3:126" ht="12.95" customHeight="1">
      <c r="C251" s="581"/>
      <c r="D251" s="582"/>
      <c r="E251" s="640" t="s">
        <v>228</v>
      </c>
      <c r="F251" s="641"/>
      <c r="G251" s="641"/>
      <c r="H251" s="641"/>
      <c r="I251" s="642"/>
      <c r="J251" s="1185">
        <f t="shared" ref="J251" si="123">S251+CL251+CL252</f>
        <v>0</v>
      </c>
      <c r="K251" s="1186"/>
      <c r="L251" s="1186"/>
      <c r="M251" s="1186"/>
      <c r="N251" s="119"/>
      <c r="O251" s="119"/>
      <c r="P251" s="302"/>
      <c r="Q251" s="303"/>
      <c r="R251" s="304"/>
      <c r="S251" s="243"/>
      <c r="T251" s="243"/>
      <c r="U251" s="243"/>
      <c r="V251" s="243"/>
      <c r="W251" s="243"/>
      <c r="X251" s="366"/>
      <c r="Y251" s="243"/>
      <c r="Z251" s="243"/>
      <c r="AA251" s="243"/>
      <c r="AB251" s="355"/>
      <c r="AC251" s="243"/>
      <c r="AD251" s="243"/>
      <c r="AE251" s="243"/>
      <c r="AF251" s="244"/>
      <c r="AG251" s="243"/>
      <c r="AH251" s="243"/>
      <c r="AI251" s="243"/>
      <c r="AJ251" s="245"/>
      <c r="AK251" s="595" t="s">
        <v>139</v>
      </c>
      <c r="AL251" s="596"/>
      <c r="AM251" s="596"/>
      <c r="AN251" s="596"/>
      <c r="AO251" s="466"/>
      <c r="AP251" s="463"/>
      <c r="AQ251" s="463"/>
      <c r="AR251" s="463"/>
      <c r="AS251" s="463"/>
      <c r="AT251" s="463"/>
      <c r="AU251" s="463"/>
      <c r="AV251" s="463"/>
      <c r="AW251" s="463"/>
      <c r="AX251" s="463"/>
      <c r="AY251" s="463"/>
      <c r="AZ251" s="463"/>
      <c r="BA251" s="464"/>
      <c r="BB251" s="480"/>
      <c r="BC251" s="481"/>
      <c r="BD251" s="481"/>
      <c r="BE251" s="481"/>
      <c r="BF251" s="482"/>
      <c r="BG251" s="480"/>
      <c r="BH251" s="503"/>
      <c r="BI251" s="503"/>
      <c r="BJ251" s="504"/>
      <c r="BK251" s="466"/>
      <c r="BL251" s="463"/>
      <c r="BM251" s="463"/>
      <c r="BN251" s="463"/>
      <c r="BO251" s="463"/>
      <c r="BP251" s="463"/>
      <c r="BQ251" s="463"/>
      <c r="BR251" s="463"/>
      <c r="BS251" s="463"/>
      <c r="BT251" s="463"/>
      <c r="BU251" s="463"/>
      <c r="BV251" s="463"/>
      <c r="BW251" s="464"/>
      <c r="BX251" s="500"/>
      <c r="BY251" s="501"/>
      <c r="BZ251" s="501"/>
      <c r="CA251" s="501"/>
      <c r="CB251" s="502"/>
      <c r="CC251" s="726"/>
      <c r="CD251" s="727"/>
      <c r="CE251" s="727"/>
      <c r="CF251" s="728"/>
      <c r="CG251" s="432" t="s">
        <v>140</v>
      </c>
      <c r="CH251" s="433"/>
      <c r="CI251" s="729"/>
      <c r="CJ251" s="730"/>
      <c r="CK251" s="731"/>
      <c r="CL251" s="732"/>
      <c r="CM251" s="733"/>
      <c r="CN251" s="733"/>
      <c r="CO251" s="733"/>
      <c r="CP251" s="733"/>
      <c r="CQ251" s="733"/>
      <c r="CR251" s="733"/>
      <c r="CS251" s="388" t="s">
        <v>141</v>
      </c>
      <c r="CT251" s="388"/>
      <c r="CU251" s="388"/>
      <c r="CV251" s="388"/>
      <c r="CW251" s="362"/>
      <c r="CX251" s="255"/>
      <c r="CY251" s="255"/>
      <c r="CZ251" s="255"/>
      <c r="DA251" s="255"/>
      <c r="DB251" s="260"/>
      <c r="DC251" s="1244">
        <f t="shared" ref="DC251" si="124">DS251+DS252</f>
        <v>0</v>
      </c>
      <c r="DD251" s="1245"/>
      <c r="DE251" s="1245"/>
      <c r="DF251" s="388"/>
      <c r="DG251" s="270"/>
      <c r="DH251" s="1252">
        <f t="shared" ref="DH251" si="125">IFERROR((S251+DC251)*100/J251,0)</f>
        <v>0</v>
      </c>
      <c r="DI251" s="1253"/>
      <c r="DJ251" s="1253"/>
      <c r="DK251" s="1253"/>
      <c r="DL251" s="1253"/>
      <c r="DM251" s="342"/>
      <c r="DN251" s="114"/>
      <c r="DO251" s="114"/>
      <c r="DP251" s="114"/>
      <c r="DQ251" s="114"/>
      <c r="DR251" s="114"/>
      <c r="DS251" s="295">
        <f t="shared" si="82"/>
        <v>0</v>
      </c>
      <c r="DT251" s="392">
        <f t="shared" ref="DT251" si="126">SUM(J251)</f>
        <v>0</v>
      </c>
      <c r="DU251" s="390">
        <f t="shared" ref="DU251" si="127">SUM(S251)</f>
        <v>0</v>
      </c>
    </row>
    <row r="252" spans="3:126" ht="12.95" customHeight="1">
      <c r="C252" s="581"/>
      <c r="D252" s="582"/>
      <c r="E252" s="657"/>
      <c r="F252" s="658"/>
      <c r="G252" s="658"/>
      <c r="H252" s="658"/>
      <c r="I252" s="659"/>
      <c r="J252" s="1187"/>
      <c r="K252" s="1188"/>
      <c r="L252" s="1188"/>
      <c r="M252" s="1188"/>
      <c r="N252" s="389"/>
      <c r="O252" s="248" t="s">
        <v>141</v>
      </c>
      <c r="P252" s="356"/>
      <c r="Q252" s="357"/>
      <c r="R252" s="358"/>
      <c r="S252" s="250"/>
      <c r="T252" s="250"/>
      <c r="U252" s="250"/>
      <c r="V252" s="250"/>
      <c r="W252" s="364"/>
      <c r="X252" s="365"/>
      <c r="Y252" s="250"/>
      <c r="Z252" s="250"/>
      <c r="AA252" s="250"/>
      <c r="AB252" s="261"/>
      <c r="AC252" s="250"/>
      <c r="AD252" s="250"/>
      <c r="AE252" s="250"/>
      <c r="AF252" s="349"/>
      <c r="AG252" s="250"/>
      <c r="AH252" s="250"/>
      <c r="AI252" s="250"/>
      <c r="AJ252" s="350"/>
      <c r="AK252" s="483" t="s">
        <v>142</v>
      </c>
      <c r="AL252" s="484"/>
      <c r="AM252" s="484"/>
      <c r="AN252" s="484"/>
      <c r="AO252" s="465"/>
      <c r="AP252" s="460"/>
      <c r="AQ252" s="460"/>
      <c r="AR252" s="460"/>
      <c r="AS252" s="460"/>
      <c r="AT252" s="460"/>
      <c r="AU252" s="460"/>
      <c r="AV252" s="460"/>
      <c r="AW252" s="460"/>
      <c r="AX252" s="460"/>
      <c r="AY252" s="460"/>
      <c r="AZ252" s="460"/>
      <c r="BA252" s="461"/>
      <c r="BB252" s="485"/>
      <c r="BC252" s="486"/>
      <c r="BD252" s="486"/>
      <c r="BE252" s="486"/>
      <c r="BF252" s="487"/>
      <c r="BG252" s="485"/>
      <c r="BH252" s="494"/>
      <c r="BI252" s="494"/>
      <c r="BJ252" s="495"/>
      <c r="BK252" s="465"/>
      <c r="BL252" s="460"/>
      <c r="BM252" s="460"/>
      <c r="BN252" s="460"/>
      <c r="BO252" s="460"/>
      <c r="BP252" s="460"/>
      <c r="BQ252" s="460"/>
      <c r="BR252" s="460"/>
      <c r="BS252" s="460"/>
      <c r="BT252" s="460"/>
      <c r="BU252" s="460"/>
      <c r="BV252" s="460"/>
      <c r="BW252" s="461"/>
      <c r="BX252" s="497"/>
      <c r="BY252" s="498"/>
      <c r="BZ252" s="498"/>
      <c r="CA252" s="498"/>
      <c r="CB252" s="499"/>
      <c r="CC252" s="880"/>
      <c r="CD252" s="881"/>
      <c r="CE252" s="881"/>
      <c r="CF252" s="882"/>
      <c r="CG252" s="434" t="s">
        <v>140</v>
      </c>
      <c r="CH252" s="435"/>
      <c r="CI252" s="883"/>
      <c r="CJ252" s="884"/>
      <c r="CK252" s="885"/>
      <c r="CL252" s="725"/>
      <c r="CM252" s="667"/>
      <c r="CN252" s="667"/>
      <c r="CO252" s="667"/>
      <c r="CP252" s="667"/>
      <c r="CQ252" s="667"/>
      <c r="CR252" s="667"/>
      <c r="CS252" s="192" t="s">
        <v>141</v>
      </c>
      <c r="CT252" s="192"/>
      <c r="CU252" s="192"/>
      <c r="CV252" s="192"/>
      <c r="CW252" s="365"/>
      <c r="CX252" s="250"/>
      <c r="CY252" s="250"/>
      <c r="CZ252" s="250"/>
      <c r="DA252" s="250"/>
      <c r="DB252" s="261"/>
      <c r="DC252" s="1244"/>
      <c r="DD252" s="1245"/>
      <c r="DE252" s="1245"/>
      <c r="DF252" s="389"/>
      <c r="DG252" s="249" t="s">
        <v>141</v>
      </c>
      <c r="DH252" s="1254"/>
      <c r="DI252" s="1255"/>
      <c r="DJ252" s="1255"/>
      <c r="DK252" s="1255"/>
      <c r="DL252" s="1255"/>
      <c r="DM252" s="341" t="s">
        <v>69</v>
      </c>
      <c r="DN252" s="114"/>
      <c r="DO252" s="114"/>
      <c r="DP252" s="114"/>
      <c r="DQ252" s="114"/>
      <c r="DR252" s="114"/>
      <c r="DS252" s="295">
        <f t="shared" si="82"/>
        <v>0</v>
      </c>
      <c r="DT252" s="390">
        <f t="shared" ref="DT252" si="128">SUM(DS251:DS252)</f>
        <v>0</v>
      </c>
    </row>
    <row r="253" spans="3:126" ht="12.95" customHeight="1">
      <c r="C253" s="581"/>
      <c r="D253" s="582"/>
      <c r="E253" s="509" t="s">
        <v>229</v>
      </c>
      <c r="F253" s="505"/>
      <c r="G253" s="505"/>
      <c r="H253" s="505"/>
      <c r="I253" s="510"/>
      <c r="J253" s="1185">
        <f t="shared" ref="J253" si="129">S253+CL253+CL254</f>
        <v>0</v>
      </c>
      <c r="K253" s="1186"/>
      <c r="L253" s="1186"/>
      <c r="M253" s="1186"/>
      <c r="N253" s="119"/>
      <c r="O253" s="119"/>
      <c r="P253" s="302"/>
      <c r="Q253" s="303"/>
      <c r="R253" s="304"/>
      <c r="S253" s="243"/>
      <c r="T253" s="243"/>
      <c r="U253" s="243"/>
      <c r="V253" s="243"/>
      <c r="W253" s="243"/>
      <c r="X253" s="366"/>
      <c r="Y253" s="243"/>
      <c r="Z253" s="243"/>
      <c r="AA253" s="243"/>
      <c r="AB253" s="355"/>
      <c r="AC253" s="243"/>
      <c r="AD253" s="243"/>
      <c r="AE253" s="243"/>
      <c r="AF253" s="244"/>
      <c r="AG253" s="243"/>
      <c r="AH253" s="243"/>
      <c r="AI253" s="243"/>
      <c r="AJ253" s="245"/>
      <c r="AK253" s="595" t="s">
        <v>139</v>
      </c>
      <c r="AL253" s="596"/>
      <c r="AM253" s="596"/>
      <c r="AN253" s="596"/>
      <c r="AO253" s="466"/>
      <c r="AP253" s="463"/>
      <c r="AQ253" s="463"/>
      <c r="AR253" s="463"/>
      <c r="AS253" s="463"/>
      <c r="AT253" s="463"/>
      <c r="AU253" s="463"/>
      <c r="AV253" s="463"/>
      <c r="AW253" s="463"/>
      <c r="AX253" s="463"/>
      <c r="AY253" s="463"/>
      <c r="AZ253" s="463"/>
      <c r="BA253" s="464"/>
      <c r="BB253" s="480"/>
      <c r="BC253" s="481"/>
      <c r="BD253" s="481"/>
      <c r="BE253" s="481"/>
      <c r="BF253" s="482"/>
      <c r="BG253" s="480"/>
      <c r="BH253" s="503"/>
      <c r="BI253" s="503"/>
      <c r="BJ253" s="504"/>
      <c r="BK253" s="466"/>
      <c r="BL253" s="463"/>
      <c r="BM253" s="463"/>
      <c r="BN253" s="463"/>
      <c r="BO253" s="463"/>
      <c r="BP253" s="463"/>
      <c r="BQ253" s="463"/>
      <c r="BR253" s="463"/>
      <c r="BS253" s="463"/>
      <c r="BT253" s="463"/>
      <c r="BU253" s="463"/>
      <c r="BV253" s="463"/>
      <c r="BW253" s="464"/>
      <c r="BX253" s="500"/>
      <c r="BY253" s="501"/>
      <c r="BZ253" s="501"/>
      <c r="CA253" s="501"/>
      <c r="CB253" s="502"/>
      <c r="CC253" s="726"/>
      <c r="CD253" s="727"/>
      <c r="CE253" s="727"/>
      <c r="CF253" s="728"/>
      <c r="CG253" s="432" t="s">
        <v>140</v>
      </c>
      <c r="CH253" s="433"/>
      <c r="CI253" s="729"/>
      <c r="CJ253" s="730"/>
      <c r="CK253" s="731"/>
      <c r="CL253" s="732"/>
      <c r="CM253" s="733"/>
      <c r="CN253" s="733"/>
      <c r="CO253" s="733"/>
      <c r="CP253" s="733"/>
      <c r="CQ253" s="733"/>
      <c r="CR253" s="733"/>
      <c r="CS253" s="388" t="s">
        <v>141</v>
      </c>
      <c r="CT253" s="388"/>
      <c r="CU253" s="388"/>
      <c r="CV253" s="388"/>
      <c r="CW253" s="362"/>
      <c r="CX253" s="255"/>
      <c r="CY253" s="255"/>
      <c r="CZ253" s="255"/>
      <c r="DA253" s="255"/>
      <c r="DB253" s="260"/>
      <c r="DC253" s="1244">
        <f t="shared" ref="DC253" si="130">DS253+DS254</f>
        <v>0</v>
      </c>
      <c r="DD253" s="1245"/>
      <c r="DE253" s="1245"/>
      <c r="DF253" s="388"/>
      <c r="DG253" s="270"/>
      <c r="DH253" s="1252">
        <f t="shared" ref="DH253" si="131">IFERROR((S253+DC253)*100/J253,0)</f>
        <v>0</v>
      </c>
      <c r="DI253" s="1253"/>
      <c r="DJ253" s="1253"/>
      <c r="DK253" s="1253"/>
      <c r="DL253" s="1253"/>
      <c r="DM253" s="342"/>
      <c r="DN253" s="114"/>
      <c r="DO253" s="114"/>
      <c r="DP253" s="114"/>
      <c r="DQ253" s="114"/>
      <c r="DR253" s="114"/>
      <c r="DS253" s="295">
        <f t="shared" si="82"/>
        <v>0</v>
      </c>
      <c r="DT253" s="392">
        <f t="shared" ref="DT253" si="132">SUM(J253)</f>
        <v>0</v>
      </c>
      <c r="DU253" s="390">
        <f t="shared" ref="DU253" si="133">SUM(S253)</f>
        <v>0</v>
      </c>
    </row>
    <row r="254" spans="3:126" ht="12.95" customHeight="1">
      <c r="C254" s="581"/>
      <c r="D254" s="582"/>
      <c r="E254" s="511"/>
      <c r="F254" s="506"/>
      <c r="G254" s="506"/>
      <c r="H254" s="506"/>
      <c r="I254" s="512"/>
      <c r="J254" s="1187"/>
      <c r="K254" s="1188"/>
      <c r="L254" s="1188"/>
      <c r="M254" s="1188"/>
      <c r="N254" s="389"/>
      <c r="O254" s="248" t="s">
        <v>141</v>
      </c>
      <c r="P254" s="356"/>
      <c r="Q254" s="357"/>
      <c r="R254" s="358"/>
      <c r="S254" s="250"/>
      <c r="T254" s="250"/>
      <c r="U254" s="250"/>
      <c r="V254" s="250"/>
      <c r="W254" s="250"/>
      <c r="X254" s="365"/>
      <c r="Y254" s="250"/>
      <c r="Z254" s="250"/>
      <c r="AA254" s="250"/>
      <c r="AB254" s="348"/>
      <c r="AC254" s="250"/>
      <c r="AD254" s="250"/>
      <c r="AE254" s="250"/>
      <c r="AF254" s="349"/>
      <c r="AG254" s="250"/>
      <c r="AH254" s="250"/>
      <c r="AI254" s="250"/>
      <c r="AJ254" s="367"/>
      <c r="AK254" s="483" t="s">
        <v>142</v>
      </c>
      <c r="AL254" s="484"/>
      <c r="AM254" s="484"/>
      <c r="AN254" s="484"/>
      <c r="AO254" s="465"/>
      <c r="AP254" s="460"/>
      <c r="AQ254" s="460"/>
      <c r="AR254" s="460"/>
      <c r="AS254" s="460"/>
      <c r="AT254" s="460"/>
      <c r="AU254" s="460"/>
      <c r="AV254" s="460"/>
      <c r="AW254" s="460"/>
      <c r="AX254" s="460"/>
      <c r="AY254" s="460"/>
      <c r="AZ254" s="460"/>
      <c r="BA254" s="461"/>
      <c r="BB254" s="485"/>
      <c r="BC254" s="486"/>
      <c r="BD254" s="486"/>
      <c r="BE254" s="486"/>
      <c r="BF254" s="487"/>
      <c r="BG254" s="485"/>
      <c r="BH254" s="494"/>
      <c r="BI254" s="494"/>
      <c r="BJ254" s="495"/>
      <c r="BK254" s="465"/>
      <c r="BL254" s="460"/>
      <c r="BM254" s="460"/>
      <c r="BN254" s="460"/>
      <c r="BO254" s="460"/>
      <c r="BP254" s="460"/>
      <c r="BQ254" s="460"/>
      <c r="BR254" s="460"/>
      <c r="BS254" s="460"/>
      <c r="BT254" s="460"/>
      <c r="BU254" s="460"/>
      <c r="BV254" s="460"/>
      <c r="BW254" s="461"/>
      <c r="BX254" s="497"/>
      <c r="BY254" s="498"/>
      <c r="BZ254" s="498"/>
      <c r="CA254" s="498"/>
      <c r="CB254" s="499"/>
      <c r="CC254" s="880"/>
      <c r="CD254" s="881"/>
      <c r="CE254" s="881"/>
      <c r="CF254" s="882"/>
      <c r="CG254" s="434" t="s">
        <v>140</v>
      </c>
      <c r="CH254" s="435"/>
      <c r="CI254" s="883"/>
      <c r="CJ254" s="884"/>
      <c r="CK254" s="885"/>
      <c r="CL254" s="725"/>
      <c r="CM254" s="667"/>
      <c r="CN254" s="667"/>
      <c r="CO254" s="667"/>
      <c r="CP254" s="667"/>
      <c r="CQ254" s="667"/>
      <c r="CR254" s="667"/>
      <c r="CS254" s="192" t="s">
        <v>141</v>
      </c>
      <c r="CT254" s="192"/>
      <c r="CU254" s="192"/>
      <c r="CV254" s="192"/>
      <c r="CW254" s="365"/>
      <c r="CX254" s="250"/>
      <c r="CY254" s="250"/>
      <c r="CZ254" s="250"/>
      <c r="DA254" s="250"/>
      <c r="DB254" s="261"/>
      <c r="DC254" s="1244"/>
      <c r="DD254" s="1245"/>
      <c r="DE254" s="1245"/>
      <c r="DF254" s="389"/>
      <c r="DG254" s="249" t="s">
        <v>141</v>
      </c>
      <c r="DH254" s="1254"/>
      <c r="DI254" s="1255"/>
      <c r="DJ254" s="1255"/>
      <c r="DK254" s="1255"/>
      <c r="DL254" s="1255"/>
      <c r="DM254" s="341" t="s">
        <v>69</v>
      </c>
      <c r="DN254" s="114"/>
      <c r="DO254" s="114"/>
      <c r="DP254" s="114"/>
      <c r="DQ254" s="114"/>
      <c r="DR254" s="114"/>
      <c r="DS254" s="295">
        <f t="shared" si="82"/>
        <v>0</v>
      </c>
      <c r="DT254" s="390">
        <f t="shared" ref="DT254" si="134">SUM(DS253:DS254)</f>
        <v>0</v>
      </c>
    </row>
    <row r="255" spans="3:126" ht="12.95" customHeight="1">
      <c r="C255" s="581"/>
      <c r="D255" s="582"/>
      <c r="E255" s="509" t="s">
        <v>230</v>
      </c>
      <c r="F255" s="505"/>
      <c r="G255" s="505"/>
      <c r="H255" s="505"/>
      <c r="I255" s="510"/>
      <c r="J255" s="1185">
        <f t="shared" ref="J255" si="135">S255+CL255+CL256</f>
        <v>0</v>
      </c>
      <c r="K255" s="1186"/>
      <c r="L255" s="1186"/>
      <c r="M255" s="1186"/>
      <c r="N255" s="388"/>
      <c r="O255" s="388"/>
      <c r="P255" s="359"/>
      <c r="Q255" s="360"/>
      <c r="R255" s="361"/>
      <c r="S255" s="255"/>
      <c r="T255" s="255"/>
      <c r="U255" s="255"/>
      <c r="V255" s="255"/>
      <c r="W255" s="255"/>
      <c r="X255" s="362"/>
      <c r="Y255" s="255"/>
      <c r="Z255" s="255"/>
      <c r="AA255" s="255"/>
      <c r="AB255" s="256"/>
      <c r="AC255" s="254"/>
      <c r="AD255" s="254"/>
      <c r="AE255" s="254"/>
      <c r="AF255" s="351"/>
      <c r="AG255" s="254"/>
      <c r="AH255" s="254"/>
      <c r="AI255" s="254"/>
      <c r="AJ255" s="352"/>
      <c r="AK255" s="595" t="s">
        <v>139</v>
      </c>
      <c r="AL255" s="596"/>
      <c r="AM255" s="596"/>
      <c r="AN255" s="596"/>
      <c r="AO255" s="466"/>
      <c r="AP255" s="463"/>
      <c r="AQ255" s="463"/>
      <c r="AR255" s="463"/>
      <c r="AS255" s="463"/>
      <c r="AT255" s="463"/>
      <c r="AU255" s="463"/>
      <c r="AV255" s="463"/>
      <c r="AW255" s="463"/>
      <c r="AX255" s="463"/>
      <c r="AY255" s="463"/>
      <c r="AZ255" s="463"/>
      <c r="BA255" s="464"/>
      <c r="BB255" s="480"/>
      <c r="BC255" s="481"/>
      <c r="BD255" s="481"/>
      <c r="BE255" s="481"/>
      <c r="BF255" s="482"/>
      <c r="BG255" s="480"/>
      <c r="BH255" s="503"/>
      <c r="BI255" s="503"/>
      <c r="BJ255" s="504"/>
      <c r="BK255" s="466"/>
      <c r="BL255" s="463"/>
      <c r="BM255" s="463"/>
      <c r="BN255" s="463"/>
      <c r="BO255" s="463"/>
      <c r="BP255" s="463"/>
      <c r="BQ255" s="463"/>
      <c r="BR255" s="463"/>
      <c r="BS255" s="463"/>
      <c r="BT255" s="463"/>
      <c r="BU255" s="463"/>
      <c r="BV255" s="463"/>
      <c r="BW255" s="464"/>
      <c r="BX255" s="500"/>
      <c r="BY255" s="501"/>
      <c r="BZ255" s="501"/>
      <c r="CA255" s="501"/>
      <c r="CB255" s="502"/>
      <c r="CC255" s="726"/>
      <c r="CD255" s="727"/>
      <c r="CE255" s="727"/>
      <c r="CF255" s="728"/>
      <c r="CG255" s="432" t="s">
        <v>140</v>
      </c>
      <c r="CH255" s="433"/>
      <c r="CI255" s="729"/>
      <c r="CJ255" s="730"/>
      <c r="CK255" s="731"/>
      <c r="CL255" s="732"/>
      <c r="CM255" s="733"/>
      <c r="CN255" s="733"/>
      <c r="CO255" s="733"/>
      <c r="CP255" s="733"/>
      <c r="CQ255" s="733"/>
      <c r="CR255" s="733"/>
      <c r="CS255" s="236" t="s">
        <v>141</v>
      </c>
      <c r="CT255" s="236"/>
      <c r="CU255" s="236"/>
      <c r="CV255" s="235"/>
      <c r="CW255" s="362"/>
      <c r="CX255" s="255"/>
      <c r="CY255" s="255"/>
      <c r="CZ255" s="255"/>
      <c r="DA255" s="255"/>
      <c r="DB255" s="260"/>
      <c r="DC255" s="1244">
        <f t="shared" ref="DC255" si="136">DS255+DS256</f>
        <v>0</v>
      </c>
      <c r="DD255" s="1245"/>
      <c r="DE255" s="1245"/>
      <c r="DF255" s="388"/>
      <c r="DG255" s="270"/>
      <c r="DH255" s="1252">
        <f t="shared" ref="DH255" si="137">IFERROR((S255+DC255)*100/J255,0)</f>
        <v>0</v>
      </c>
      <c r="DI255" s="1253"/>
      <c r="DJ255" s="1253"/>
      <c r="DK255" s="1253"/>
      <c r="DL255" s="1253"/>
      <c r="DM255" s="342"/>
      <c r="DN255" s="114"/>
      <c r="DO255" s="114"/>
      <c r="DP255" s="114"/>
      <c r="DQ255" s="114"/>
      <c r="DR255" s="114"/>
      <c r="DS255" s="295">
        <f t="shared" si="82"/>
        <v>0</v>
      </c>
      <c r="DT255" s="392">
        <f t="shared" ref="DT255" si="138">SUM(J255)</f>
        <v>0</v>
      </c>
      <c r="DU255" s="390">
        <f t="shared" ref="DU255" si="139">SUM(S255)</f>
        <v>0</v>
      </c>
    </row>
    <row r="256" spans="3:126" ht="12.95" customHeight="1">
      <c r="C256" s="581"/>
      <c r="D256" s="582"/>
      <c r="E256" s="511"/>
      <c r="F256" s="506"/>
      <c r="G256" s="506"/>
      <c r="H256" s="506"/>
      <c r="I256" s="512"/>
      <c r="J256" s="1187"/>
      <c r="K256" s="1188"/>
      <c r="L256" s="1188"/>
      <c r="M256" s="1188"/>
      <c r="N256" s="389"/>
      <c r="O256" s="248" t="s">
        <v>141</v>
      </c>
      <c r="P256" s="356"/>
      <c r="Q256" s="357"/>
      <c r="R256" s="358"/>
      <c r="S256" s="250"/>
      <c r="T256" s="250"/>
      <c r="U256" s="250"/>
      <c r="V256" s="250"/>
      <c r="W256" s="250"/>
      <c r="X256" s="365"/>
      <c r="Y256" s="250"/>
      <c r="Z256" s="250"/>
      <c r="AA256" s="250"/>
      <c r="AB256" s="348"/>
      <c r="AC256" s="258"/>
      <c r="AD256" s="258"/>
      <c r="AE256" s="258"/>
      <c r="AF256" s="353"/>
      <c r="AG256" s="258"/>
      <c r="AH256" s="258"/>
      <c r="AI256" s="258"/>
      <c r="AJ256" s="354"/>
      <c r="AK256" s="483" t="s">
        <v>142</v>
      </c>
      <c r="AL256" s="484"/>
      <c r="AM256" s="484"/>
      <c r="AN256" s="484"/>
      <c r="AO256" s="465"/>
      <c r="AP256" s="460"/>
      <c r="AQ256" s="460"/>
      <c r="AR256" s="460"/>
      <c r="AS256" s="460"/>
      <c r="AT256" s="460"/>
      <c r="AU256" s="460"/>
      <c r="AV256" s="460"/>
      <c r="AW256" s="460"/>
      <c r="AX256" s="460"/>
      <c r="AY256" s="460"/>
      <c r="AZ256" s="460"/>
      <c r="BA256" s="461"/>
      <c r="BB256" s="485"/>
      <c r="BC256" s="486"/>
      <c r="BD256" s="486"/>
      <c r="BE256" s="486"/>
      <c r="BF256" s="487"/>
      <c r="BG256" s="485"/>
      <c r="BH256" s="494"/>
      <c r="BI256" s="494"/>
      <c r="BJ256" s="495"/>
      <c r="BK256" s="465"/>
      <c r="BL256" s="460"/>
      <c r="BM256" s="460"/>
      <c r="BN256" s="460"/>
      <c r="BO256" s="460"/>
      <c r="BP256" s="460"/>
      <c r="BQ256" s="460"/>
      <c r="BR256" s="460"/>
      <c r="BS256" s="460"/>
      <c r="BT256" s="460"/>
      <c r="BU256" s="460"/>
      <c r="BV256" s="460"/>
      <c r="BW256" s="461"/>
      <c r="BX256" s="497"/>
      <c r="BY256" s="498"/>
      <c r="BZ256" s="498"/>
      <c r="CA256" s="498"/>
      <c r="CB256" s="499"/>
      <c r="CC256" s="880"/>
      <c r="CD256" s="881"/>
      <c r="CE256" s="881"/>
      <c r="CF256" s="882"/>
      <c r="CG256" s="434" t="s">
        <v>140</v>
      </c>
      <c r="CH256" s="435"/>
      <c r="CI256" s="883"/>
      <c r="CJ256" s="884"/>
      <c r="CK256" s="885"/>
      <c r="CL256" s="725"/>
      <c r="CM256" s="667"/>
      <c r="CN256" s="667"/>
      <c r="CO256" s="667"/>
      <c r="CP256" s="667"/>
      <c r="CQ256" s="667"/>
      <c r="CR256" s="667"/>
      <c r="CS256" s="192" t="s">
        <v>141</v>
      </c>
      <c r="CT256" s="192"/>
      <c r="CU256" s="192"/>
      <c r="CV256" s="435"/>
      <c r="CW256" s="365"/>
      <c r="CX256" s="250"/>
      <c r="CY256" s="250"/>
      <c r="CZ256" s="250"/>
      <c r="DA256" s="250"/>
      <c r="DB256" s="261"/>
      <c r="DC256" s="1244"/>
      <c r="DD256" s="1245"/>
      <c r="DE256" s="1245"/>
      <c r="DF256" s="389"/>
      <c r="DG256" s="249" t="s">
        <v>141</v>
      </c>
      <c r="DH256" s="1254"/>
      <c r="DI256" s="1255"/>
      <c r="DJ256" s="1255"/>
      <c r="DK256" s="1255"/>
      <c r="DL256" s="1255"/>
      <c r="DM256" s="341" t="s">
        <v>69</v>
      </c>
      <c r="DN256" s="114"/>
      <c r="DO256" s="114"/>
      <c r="DP256" s="114"/>
      <c r="DQ256" s="114"/>
      <c r="DR256" s="114"/>
      <c r="DS256" s="295">
        <f t="shared" si="82"/>
        <v>0</v>
      </c>
      <c r="DT256" s="390">
        <f t="shared" ref="DT256" si="140">SUM(DS255:DS256)</f>
        <v>0</v>
      </c>
    </row>
    <row r="257" spans="3:125" ht="12.95" customHeight="1">
      <c r="C257" s="581"/>
      <c r="D257" s="582"/>
      <c r="E257" s="654" t="s">
        <v>145</v>
      </c>
      <c r="F257" s="655"/>
      <c r="G257" s="655"/>
      <c r="H257" s="655"/>
      <c r="I257" s="656"/>
      <c r="J257" s="1185">
        <f t="shared" ref="J257" si="141">S257+CL257+CL258</f>
        <v>0</v>
      </c>
      <c r="K257" s="1186"/>
      <c r="L257" s="1186"/>
      <c r="M257" s="1186"/>
      <c r="N257" s="119"/>
      <c r="O257" s="119"/>
      <c r="P257" s="302"/>
      <c r="Q257" s="303"/>
      <c r="R257" s="304"/>
      <c r="S257" s="243"/>
      <c r="T257" s="243"/>
      <c r="U257" s="243"/>
      <c r="V257" s="243"/>
      <c r="W257" s="243"/>
      <c r="X257" s="366"/>
      <c r="Y257" s="243"/>
      <c r="Z257" s="243"/>
      <c r="AA257" s="243"/>
      <c r="AB257" s="355"/>
      <c r="AC257" s="243"/>
      <c r="AD257" s="243"/>
      <c r="AE257" s="243"/>
      <c r="AF257" s="244"/>
      <c r="AG257" s="243"/>
      <c r="AH257" s="243"/>
      <c r="AI257" s="243"/>
      <c r="AJ257" s="245"/>
      <c r="AK257" s="478" t="s">
        <v>139</v>
      </c>
      <c r="AL257" s="479"/>
      <c r="AM257" s="479"/>
      <c r="AN257" s="479"/>
      <c r="AO257" s="466"/>
      <c r="AP257" s="463"/>
      <c r="AQ257" s="463"/>
      <c r="AR257" s="463"/>
      <c r="AS257" s="463"/>
      <c r="AT257" s="463"/>
      <c r="AU257" s="463"/>
      <c r="AV257" s="463"/>
      <c r="AW257" s="463"/>
      <c r="AX257" s="463"/>
      <c r="AY257" s="463"/>
      <c r="AZ257" s="463"/>
      <c r="BA257" s="464"/>
      <c r="BB257" s="480"/>
      <c r="BC257" s="481"/>
      <c r="BD257" s="481"/>
      <c r="BE257" s="481"/>
      <c r="BF257" s="482"/>
      <c r="BG257" s="480"/>
      <c r="BH257" s="503"/>
      <c r="BI257" s="503"/>
      <c r="BJ257" s="504"/>
      <c r="BK257" s="466"/>
      <c r="BL257" s="463"/>
      <c r="BM257" s="463"/>
      <c r="BN257" s="463"/>
      <c r="BO257" s="463"/>
      <c r="BP257" s="463"/>
      <c r="BQ257" s="463"/>
      <c r="BR257" s="463"/>
      <c r="BS257" s="463"/>
      <c r="BT257" s="463"/>
      <c r="BU257" s="463"/>
      <c r="BV257" s="463"/>
      <c r="BW257" s="464"/>
      <c r="BX257" s="500"/>
      <c r="BY257" s="501"/>
      <c r="BZ257" s="501"/>
      <c r="CA257" s="501"/>
      <c r="CB257" s="502"/>
      <c r="CC257" s="726"/>
      <c r="CD257" s="727"/>
      <c r="CE257" s="727"/>
      <c r="CF257" s="728"/>
      <c r="CG257" s="429" t="s">
        <v>140</v>
      </c>
      <c r="CH257" s="240"/>
      <c r="CI257" s="729"/>
      <c r="CJ257" s="730"/>
      <c r="CK257" s="731"/>
      <c r="CL257" s="732"/>
      <c r="CM257" s="733"/>
      <c r="CN257" s="733"/>
      <c r="CO257" s="733"/>
      <c r="CP257" s="733"/>
      <c r="CQ257" s="733"/>
      <c r="CR257" s="733"/>
      <c r="CS257" s="119" t="s">
        <v>141</v>
      </c>
      <c r="CT257" s="119"/>
      <c r="CU257" s="119"/>
      <c r="CV257" s="119"/>
      <c r="CW257" s="366"/>
      <c r="CX257" s="243"/>
      <c r="CY257" s="243"/>
      <c r="CZ257" s="243"/>
      <c r="DA257" s="243"/>
      <c r="DB257" s="263"/>
      <c r="DC257" s="1244">
        <f t="shared" ref="DC257" si="142">DS257+DS258</f>
        <v>0</v>
      </c>
      <c r="DD257" s="1245"/>
      <c r="DE257" s="1245"/>
      <c r="DF257" s="119"/>
      <c r="DG257" s="246"/>
      <c r="DH257" s="1252">
        <f t="shared" ref="DH257" si="143">IFERROR((S257+DC257)*100/J257,0)</f>
        <v>0</v>
      </c>
      <c r="DI257" s="1253"/>
      <c r="DJ257" s="1253"/>
      <c r="DK257" s="1253"/>
      <c r="DL257" s="1253"/>
      <c r="DM257" s="340"/>
      <c r="DN257" s="114"/>
      <c r="DO257" s="114"/>
      <c r="DP257" s="114"/>
      <c r="DQ257" s="114"/>
      <c r="DR257" s="114"/>
      <c r="DS257" s="295">
        <f t="shared" si="82"/>
        <v>0</v>
      </c>
      <c r="DT257" s="392">
        <f t="shared" ref="DT257" si="144">SUM(J257)</f>
        <v>0</v>
      </c>
      <c r="DU257" s="390">
        <f t="shared" ref="DU257" si="145">SUM(S257)</f>
        <v>0</v>
      </c>
    </row>
    <row r="258" spans="3:125" ht="12.95" customHeight="1">
      <c r="C258" s="581"/>
      <c r="D258" s="582"/>
      <c r="E258" s="657"/>
      <c r="F258" s="658"/>
      <c r="G258" s="658"/>
      <c r="H258" s="658"/>
      <c r="I258" s="659"/>
      <c r="J258" s="1187"/>
      <c r="K258" s="1188"/>
      <c r="L258" s="1188"/>
      <c r="M258" s="1188"/>
      <c r="N258" s="389"/>
      <c r="O258" s="248" t="s">
        <v>141</v>
      </c>
      <c r="P258" s="356"/>
      <c r="Q258" s="357"/>
      <c r="R258" s="358"/>
      <c r="S258" s="250"/>
      <c r="T258" s="250"/>
      <c r="U258" s="250"/>
      <c r="V258" s="250"/>
      <c r="W258" s="364"/>
      <c r="X258" s="365"/>
      <c r="Y258" s="250"/>
      <c r="Z258" s="250"/>
      <c r="AA258" s="250"/>
      <c r="AB258" s="261"/>
      <c r="AC258" s="250"/>
      <c r="AD258" s="250"/>
      <c r="AE258" s="250"/>
      <c r="AF258" s="349"/>
      <c r="AG258" s="250"/>
      <c r="AH258" s="250"/>
      <c r="AI258" s="250"/>
      <c r="AJ258" s="367"/>
      <c r="AK258" s="483" t="s">
        <v>142</v>
      </c>
      <c r="AL258" s="484"/>
      <c r="AM258" s="484"/>
      <c r="AN258" s="484"/>
      <c r="AO258" s="465"/>
      <c r="AP258" s="460"/>
      <c r="AQ258" s="460"/>
      <c r="AR258" s="460"/>
      <c r="AS258" s="460"/>
      <c r="AT258" s="460"/>
      <c r="AU258" s="460"/>
      <c r="AV258" s="460"/>
      <c r="AW258" s="460"/>
      <c r="AX258" s="460"/>
      <c r="AY258" s="460"/>
      <c r="AZ258" s="460"/>
      <c r="BA258" s="461"/>
      <c r="BB258" s="485"/>
      <c r="BC258" s="486"/>
      <c r="BD258" s="486"/>
      <c r="BE258" s="486"/>
      <c r="BF258" s="487"/>
      <c r="BG258" s="485"/>
      <c r="BH258" s="494"/>
      <c r="BI258" s="494"/>
      <c r="BJ258" s="495"/>
      <c r="BK258" s="465"/>
      <c r="BL258" s="460"/>
      <c r="BM258" s="460"/>
      <c r="BN258" s="460"/>
      <c r="BO258" s="460"/>
      <c r="BP258" s="460"/>
      <c r="BQ258" s="460"/>
      <c r="BR258" s="460"/>
      <c r="BS258" s="460"/>
      <c r="BT258" s="460"/>
      <c r="BU258" s="460"/>
      <c r="BV258" s="460"/>
      <c r="BW258" s="461"/>
      <c r="BX258" s="497"/>
      <c r="BY258" s="498"/>
      <c r="BZ258" s="498"/>
      <c r="CA258" s="498"/>
      <c r="CB258" s="499"/>
      <c r="CC258" s="880"/>
      <c r="CD258" s="881"/>
      <c r="CE258" s="881"/>
      <c r="CF258" s="882"/>
      <c r="CG258" s="434" t="s">
        <v>140</v>
      </c>
      <c r="CH258" s="435"/>
      <c r="CI258" s="883"/>
      <c r="CJ258" s="884"/>
      <c r="CK258" s="885"/>
      <c r="CL258" s="725"/>
      <c r="CM258" s="667"/>
      <c r="CN258" s="667"/>
      <c r="CO258" s="667"/>
      <c r="CP258" s="667"/>
      <c r="CQ258" s="667"/>
      <c r="CR258" s="667"/>
      <c r="CS258" s="192" t="s">
        <v>141</v>
      </c>
      <c r="CT258" s="192"/>
      <c r="CU258" s="192"/>
      <c r="CV258" s="192"/>
      <c r="CW258" s="365"/>
      <c r="CX258" s="250"/>
      <c r="CY258" s="250"/>
      <c r="CZ258" s="250"/>
      <c r="DA258" s="250"/>
      <c r="DB258" s="261"/>
      <c r="DC258" s="1244"/>
      <c r="DD258" s="1245"/>
      <c r="DE258" s="1245"/>
      <c r="DF258" s="389"/>
      <c r="DG258" s="249" t="s">
        <v>141</v>
      </c>
      <c r="DH258" s="1254"/>
      <c r="DI258" s="1255"/>
      <c r="DJ258" s="1255"/>
      <c r="DK258" s="1255"/>
      <c r="DL258" s="1255"/>
      <c r="DM258" s="341" t="s">
        <v>69</v>
      </c>
      <c r="DN258" s="114"/>
      <c r="DO258" s="114"/>
      <c r="DP258" s="114"/>
      <c r="DQ258" s="114"/>
      <c r="DR258" s="114"/>
      <c r="DS258" s="295">
        <f t="shared" si="82"/>
        <v>0</v>
      </c>
      <c r="DT258" s="390">
        <f t="shared" ref="DT258" si="146">SUM(DS257:DS258)</f>
        <v>0</v>
      </c>
    </row>
    <row r="259" spans="3:125" ht="12.95" customHeight="1">
      <c r="C259" s="581"/>
      <c r="D259" s="582"/>
      <c r="E259" s="640" t="s">
        <v>231</v>
      </c>
      <c r="F259" s="641"/>
      <c r="G259" s="641"/>
      <c r="H259" s="641"/>
      <c r="I259" s="642"/>
      <c r="J259" s="1185">
        <f t="shared" ref="J259" si="147">S259+CL259+CL260</f>
        <v>0</v>
      </c>
      <c r="K259" s="1186"/>
      <c r="L259" s="1186"/>
      <c r="M259" s="1186"/>
      <c r="N259" s="388"/>
      <c r="O259" s="388"/>
      <c r="P259" s="359"/>
      <c r="Q259" s="360"/>
      <c r="R259" s="361"/>
      <c r="S259" s="255"/>
      <c r="T259" s="255"/>
      <c r="U259" s="255"/>
      <c r="V259" s="255"/>
      <c r="W259" s="255"/>
      <c r="X259" s="362"/>
      <c r="Y259" s="255"/>
      <c r="Z259" s="255"/>
      <c r="AA259" s="255"/>
      <c r="AB259" s="256"/>
      <c r="AC259" s="255"/>
      <c r="AD259" s="255"/>
      <c r="AE259" s="255"/>
      <c r="AF259" s="262"/>
      <c r="AG259" s="255"/>
      <c r="AH259" s="255"/>
      <c r="AI259" s="255"/>
      <c r="AJ259" s="363"/>
      <c r="AK259" s="595" t="s">
        <v>139</v>
      </c>
      <c r="AL259" s="596"/>
      <c r="AM259" s="596"/>
      <c r="AN259" s="596"/>
      <c r="AO259" s="466"/>
      <c r="AP259" s="463"/>
      <c r="AQ259" s="463"/>
      <c r="AR259" s="463"/>
      <c r="AS259" s="463"/>
      <c r="AT259" s="463"/>
      <c r="AU259" s="463"/>
      <c r="AV259" s="463"/>
      <c r="AW259" s="463"/>
      <c r="AX259" s="463"/>
      <c r="AY259" s="463"/>
      <c r="AZ259" s="463"/>
      <c r="BA259" s="464"/>
      <c r="BB259" s="480"/>
      <c r="BC259" s="481"/>
      <c r="BD259" s="481"/>
      <c r="BE259" s="481"/>
      <c r="BF259" s="482"/>
      <c r="BG259" s="480"/>
      <c r="BH259" s="503"/>
      <c r="BI259" s="503"/>
      <c r="BJ259" s="504"/>
      <c r="BK259" s="466"/>
      <c r="BL259" s="463"/>
      <c r="BM259" s="463"/>
      <c r="BN259" s="463"/>
      <c r="BO259" s="463"/>
      <c r="BP259" s="463"/>
      <c r="BQ259" s="463"/>
      <c r="BR259" s="463"/>
      <c r="BS259" s="463"/>
      <c r="BT259" s="463"/>
      <c r="BU259" s="463"/>
      <c r="BV259" s="463"/>
      <c r="BW259" s="464"/>
      <c r="BX259" s="500"/>
      <c r="BY259" s="501"/>
      <c r="BZ259" s="501"/>
      <c r="CA259" s="501"/>
      <c r="CB259" s="502"/>
      <c r="CC259" s="726"/>
      <c r="CD259" s="727"/>
      <c r="CE259" s="727"/>
      <c r="CF259" s="728"/>
      <c r="CG259" s="432" t="s">
        <v>140</v>
      </c>
      <c r="CH259" s="433"/>
      <c r="CI259" s="729"/>
      <c r="CJ259" s="730"/>
      <c r="CK259" s="731"/>
      <c r="CL259" s="732"/>
      <c r="CM259" s="733"/>
      <c r="CN259" s="733"/>
      <c r="CO259" s="733"/>
      <c r="CP259" s="733"/>
      <c r="CQ259" s="733"/>
      <c r="CR259" s="733"/>
      <c r="CS259" s="388" t="s">
        <v>141</v>
      </c>
      <c r="CT259" s="388"/>
      <c r="CU259" s="388"/>
      <c r="CV259" s="388"/>
      <c r="CW259" s="362"/>
      <c r="CX259" s="255"/>
      <c r="CY259" s="255"/>
      <c r="CZ259" s="255"/>
      <c r="DA259" s="255"/>
      <c r="DB259" s="260"/>
      <c r="DC259" s="1244">
        <f t="shared" ref="DC259" si="148">DS259+DS260</f>
        <v>0</v>
      </c>
      <c r="DD259" s="1245"/>
      <c r="DE259" s="1245"/>
      <c r="DF259" s="388"/>
      <c r="DG259" s="270"/>
      <c r="DH259" s="1252">
        <f t="shared" ref="DH259" si="149">IFERROR((S259+DC259)*100/J259,0)</f>
        <v>0</v>
      </c>
      <c r="DI259" s="1253"/>
      <c r="DJ259" s="1253"/>
      <c r="DK259" s="1253"/>
      <c r="DL259" s="1253"/>
      <c r="DM259" s="342"/>
      <c r="DN259" s="114"/>
      <c r="DO259" s="114"/>
      <c r="DP259" s="114"/>
      <c r="DQ259" s="114"/>
      <c r="DR259" s="114"/>
      <c r="DS259" s="295">
        <f t="shared" si="82"/>
        <v>0</v>
      </c>
      <c r="DT259" s="392">
        <f t="shared" ref="DT259" si="150">SUM(J259)</f>
        <v>0</v>
      </c>
      <c r="DU259" s="390">
        <f t="shared" ref="DU259" si="151">SUM(S259)</f>
        <v>0</v>
      </c>
    </row>
    <row r="260" spans="3:125" ht="12.95" customHeight="1">
      <c r="C260" s="581"/>
      <c r="D260" s="582"/>
      <c r="E260" s="643"/>
      <c r="F260" s="644"/>
      <c r="G260" s="644"/>
      <c r="H260" s="644"/>
      <c r="I260" s="645"/>
      <c r="J260" s="1187"/>
      <c r="K260" s="1188"/>
      <c r="L260" s="1188"/>
      <c r="M260" s="1188"/>
      <c r="N260" s="389"/>
      <c r="O260" s="248" t="s">
        <v>141</v>
      </c>
      <c r="P260" s="356"/>
      <c r="Q260" s="357"/>
      <c r="R260" s="358"/>
      <c r="S260" s="250"/>
      <c r="T260" s="250"/>
      <c r="U260" s="250"/>
      <c r="V260" s="250"/>
      <c r="W260" s="364"/>
      <c r="X260" s="365"/>
      <c r="Y260" s="250"/>
      <c r="Z260" s="250"/>
      <c r="AA260" s="250"/>
      <c r="AB260" s="261"/>
      <c r="AC260" s="250"/>
      <c r="AD260" s="250"/>
      <c r="AE260" s="250"/>
      <c r="AF260" s="349"/>
      <c r="AG260" s="250"/>
      <c r="AH260" s="250"/>
      <c r="AI260" s="250"/>
      <c r="AJ260" s="367"/>
      <c r="AK260" s="483" t="s">
        <v>142</v>
      </c>
      <c r="AL260" s="484"/>
      <c r="AM260" s="484"/>
      <c r="AN260" s="484"/>
      <c r="AO260" s="465"/>
      <c r="AP260" s="460"/>
      <c r="AQ260" s="460"/>
      <c r="AR260" s="460"/>
      <c r="AS260" s="460"/>
      <c r="AT260" s="460"/>
      <c r="AU260" s="460"/>
      <c r="AV260" s="460"/>
      <c r="AW260" s="460"/>
      <c r="AX260" s="460"/>
      <c r="AY260" s="460"/>
      <c r="AZ260" s="460"/>
      <c r="BA260" s="461"/>
      <c r="BB260" s="485"/>
      <c r="BC260" s="486"/>
      <c r="BD260" s="486"/>
      <c r="BE260" s="486"/>
      <c r="BF260" s="487"/>
      <c r="BG260" s="485"/>
      <c r="BH260" s="494"/>
      <c r="BI260" s="494"/>
      <c r="BJ260" s="495"/>
      <c r="BK260" s="465"/>
      <c r="BL260" s="460"/>
      <c r="BM260" s="460"/>
      <c r="BN260" s="460"/>
      <c r="BO260" s="460"/>
      <c r="BP260" s="460"/>
      <c r="BQ260" s="460"/>
      <c r="BR260" s="460"/>
      <c r="BS260" s="460"/>
      <c r="BT260" s="460"/>
      <c r="BU260" s="460"/>
      <c r="BV260" s="460"/>
      <c r="BW260" s="461"/>
      <c r="BX260" s="497"/>
      <c r="BY260" s="498"/>
      <c r="BZ260" s="498"/>
      <c r="CA260" s="498"/>
      <c r="CB260" s="499"/>
      <c r="CC260" s="880"/>
      <c r="CD260" s="881"/>
      <c r="CE260" s="881"/>
      <c r="CF260" s="882"/>
      <c r="CG260" s="434" t="s">
        <v>140</v>
      </c>
      <c r="CH260" s="435"/>
      <c r="CI260" s="883"/>
      <c r="CJ260" s="884"/>
      <c r="CK260" s="885"/>
      <c r="CL260" s="725"/>
      <c r="CM260" s="667"/>
      <c r="CN260" s="667"/>
      <c r="CO260" s="667"/>
      <c r="CP260" s="667"/>
      <c r="CQ260" s="667"/>
      <c r="CR260" s="667"/>
      <c r="CS260" s="192" t="s">
        <v>141</v>
      </c>
      <c r="CT260" s="192"/>
      <c r="CU260" s="192"/>
      <c r="CV260" s="192"/>
      <c r="CW260" s="365"/>
      <c r="CX260" s="250"/>
      <c r="CY260" s="250"/>
      <c r="CZ260" s="250"/>
      <c r="DA260" s="250"/>
      <c r="DB260" s="261"/>
      <c r="DC260" s="1244"/>
      <c r="DD260" s="1245"/>
      <c r="DE260" s="1245"/>
      <c r="DF260" s="389"/>
      <c r="DG260" s="249" t="s">
        <v>141</v>
      </c>
      <c r="DH260" s="1254"/>
      <c r="DI260" s="1255"/>
      <c r="DJ260" s="1255"/>
      <c r="DK260" s="1255"/>
      <c r="DL260" s="1255"/>
      <c r="DM260" s="341" t="s">
        <v>69</v>
      </c>
      <c r="DN260" s="114"/>
      <c r="DO260" s="114"/>
      <c r="DP260" s="114"/>
      <c r="DQ260" s="114"/>
      <c r="DR260" s="114"/>
      <c r="DS260" s="295">
        <f t="shared" si="82"/>
        <v>0</v>
      </c>
      <c r="DT260" s="390">
        <f t="shared" ref="DT260" si="152">SUM(DS259:DS260)</f>
        <v>0</v>
      </c>
    </row>
    <row r="261" spans="3:125" ht="12.95" customHeight="1">
      <c r="C261" s="583"/>
      <c r="D261" s="584"/>
      <c r="E261" s="646" t="s">
        <v>232</v>
      </c>
      <c r="F261" s="647"/>
      <c r="G261" s="647"/>
      <c r="H261" s="647"/>
      <c r="I261" s="648"/>
      <c r="J261" s="1185">
        <f t="shared" ref="J261" si="153">S261+CL261+CL262</f>
        <v>0</v>
      </c>
      <c r="K261" s="1186"/>
      <c r="L261" s="1186"/>
      <c r="M261" s="1186"/>
      <c r="N261" s="119"/>
      <c r="O261" s="119"/>
      <c r="P261" s="368"/>
      <c r="Q261" s="369"/>
      <c r="R261" s="370"/>
      <c r="S261" s="254"/>
      <c r="T261" s="254"/>
      <c r="U261" s="254"/>
      <c r="V261" s="254"/>
      <c r="W261" s="254"/>
      <c r="X261" s="371"/>
      <c r="Y261" s="254"/>
      <c r="Z261" s="254"/>
      <c r="AA261" s="254"/>
      <c r="AB261" s="372"/>
      <c r="AC261" s="254"/>
      <c r="AD261" s="254"/>
      <c r="AE261" s="254"/>
      <c r="AF261" s="351"/>
      <c r="AG261" s="254"/>
      <c r="AH261" s="254"/>
      <c r="AI261" s="254"/>
      <c r="AJ261" s="352"/>
      <c r="AK261" s="478" t="s">
        <v>139</v>
      </c>
      <c r="AL261" s="479"/>
      <c r="AM261" s="479"/>
      <c r="AN261" s="479"/>
      <c r="AO261" s="466"/>
      <c r="AP261" s="463"/>
      <c r="AQ261" s="463"/>
      <c r="AR261" s="463"/>
      <c r="AS261" s="463"/>
      <c r="AT261" s="463"/>
      <c r="AU261" s="463"/>
      <c r="AV261" s="463"/>
      <c r="AW261" s="463"/>
      <c r="AX261" s="463"/>
      <c r="AY261" s="463"/>
      <c r="AZ261" s="463"/>
      <c r="BA261" s="464"/>
      <c r="BB261" s="480"/>
      <c r="BC261" s="481"/>
      <c r="BD261" s="481"/>
      <c r="BE261" s="481"/>
      <c r="BF261" s="482"/>
      <c r="BG261" s="480"/>
      <c r="BH261" s="503"/>
      <c r="BI261" s="503"/>
      <c r="BJ261" s="504"/>
      <c r="BK261" s="466"/>
      <c r="BL261" s="463"/>
      <c r="BM261" s="463"/>
      <c r="BN261" s="463"/>
      <c r="BO261" s="463"/>
      <c r="BP261" s="463"/>
      <c r="BQ261" s="463"/>
      <c r="BR261" s="463"/>
      <c r="BS261" s="463"/>
      <c r="BT261" s="463"/>
      <c r="BU261" s="463"/>
      <c r="BV261" s="463"/>
      <c r="BW261" s="464"/>
      <c r="BX261" s="500"/>
      <c r="BY261" s="501"/>
      <c r="BZ261" s="501"/>
      <c r="CA261" s="501"/>
      <c r="CB261" s="502"/>
      <c r="CC261" s="726"/>
      <c r="CD261" s="727"/>
      <c r="CE261" s="727"/>
      <c r="CF261" s="728"/>
      <c r="CG261" s="429" t="s">
        <v>140</v>
      </c>
      <c r="CH261" s="240"/>
      <c r="CI261" s="729"/>
      <c r="CJ261" s="730"/>
      <c r="CK261" s="731"/>
      <c r="CL261" s="732"/>
      <c r="CM261" s="733"/>
      <c r="CN261" s="733"/>
      <c r="CO261" s="733"/>
      <c r="CP261" s="733"/>
      <c r="CQ261" s="733"/>
      <c r="CR261" s="733"/>
      <c r="CS261" s="119" t="s">
        <v>141</v>
      </c>
      <c r="CT261" s="119"/>
      <c r="CU261" s="119"/>
      <c r="CV261" s="119"/>
      <c r="CW261" s="371"/>
      <c r="CX261" s="254"/>
      <c r="CY261" s="254"/>
      <c r="CZ261" s="254"/>
      <c r="DA261" s="254"/>
      <c r="DB261" s="264"/>
      <c r="DC261" s="1248">
        <f t="shared" ref="DC261" si="154">DS261+DS262</f>
        <v>0</v>
      </c>
      <c r="DD261" s="1249"/>
      <c r="DE261" s="1249"/>
      <c r="DF261" s="119"/>
      <c r="DG261" s="246"/>
      <c r="DH261" s="1254">
        <f t="shared" ref="DH261" si="155">IFERROR((S261+DC261)*100/J261,0)</f>
        <v>0</v>
      </c>
      <c r="DI261" s="1255"/>
      <c r="DJ261" s="1255"/>
      <c r="DK261" s="1255"/>
      <c r="DL261" s="1255"/>
      <c r="DM261" s="340"/>
      <c r="DN261" s="114"/>
      <c r="DO261" s="114"/>
      <c r="DP261" s="114"/>
      <c r="DQ261" s="114"/>
      <c r="DR261" s="114"/>
      <c r="DS261" s="295">
        <f t="shared" si="82"/>
        <v>0</v>
      </c>
      <c r="DT261" s="392">
        <f t="shared" ref="DT261" si="156">SUM(J261)</f>
        <v>0</v>
      </c>
      <c r="DU261" s="390">
        <f>SUM(S261)</f>
        <v>0</v>
      </c>
    </row>
    <row r="262" spans="3:125" ht="12.95" customHeight="1" thickBot="1">
      <c r="C262" s="585"/>
      <c r="D262" s="586"/>
      <c r="E262" s="608" t="s">
        <v>233</v>
      </c>
      <c r="F262" s="609"/>
      <c r="G262" s="609"/>
      <c r="H262" s="609"/>
      <c r="I262" s="610"/>
      <c r="J262" s="1164"/>
      <c r="K262" s="1165"/>
      <c r="L262" s="1165"/>
      <c r="M262" s="1165"/>
      <c r="N262" s="389"/>
      <c r="O262" s="248" t="s">
        <v>141</v>
      </c>
      <c r="P262" s="373"/>
      <c r="Q262" s="374"/>
      <c r="R262" s="375"/>
      <c r="S262" s="376"/>
      <c r="T262" s="258"/>
      <c r="U262" s="258"/>
      <c r="V262" s="258"/>
      <c r="W262" s="377"/>
      <c r="X262" s="378"/>
      <c r="Y262" s="258"/>
      <c r="Z262" s="258"/>
      <c r="AA262" s="258"/>
      <c r="AB262" s="265"/>
      <c r="AC262" s="258"/>
      <c r="AD262" s="258"/>
      <c r="AE262" s="258"/>
      <c r="AF262" s="353"/>
      <c r="AG262" s="258"/>
      <c r="AH262" s="258"/>
      <c r="AI262" s="258"/>
      <c r="AJ262" s="354"/>
      <c r="AK262" s="483" t="s">
        <v>142</v>
      </c>
      <c r="AL262" s="484"/>
      <c r="AM262" s="484"/>
      <c r="AN262" s="484"/>
      <c r="AO262" s="931"/>
      <c r="AP262" s="932"/>
      <c r="AQ262" s="932"/>
      <c r="AR262" s="932"/>
      <c r="AS262" s="932"/>
      <c r="AT262" s="932"/>
      <c r="AU262" s="932"/>
      <c r="AV262" s="932"/>
      <c r="AW262" s="932"/>
      <c r="AX262" s="932"/>
      <c r="AY262" s="932"/>
      <c r="AZ262" s="932"/>
      <c r="BA262" s="933"/>
      <c r="BB262" s="651"/>
      <c r="BC262" s="652"/>
      <c r="BD262" s="652"/>
      <c r="BE262" s="652"/>
      <c r="BF262" s="653"/>
      <c r="BG262" s="651"/>
      <c r="BH262" s="934"/>
      <c r="BI262" s="934"/>
      <c r="BJ262" s="935"/>
      <c r="BK262" s="931"/>
      <c r="BL262" s="932"/>
      <c r="BM262" s="932"/>
      <c r="BN262" s="932"/>
      <c r="BO262" s="932"/>
      <c r="BP262" s="932"/>
      <c r="BQ262" s="932"/>
      <c r="BR262" s="932"/>
      <c r="BS262" s="932"/>
      <c r="BT262" s="932"/>
      <c r="BU262" s="932"/>
      <c r="BV262" s="932"/>
      <c r="BW262" s="933"/>
      <c r="BX262" s="936"/>
      <c r="BY262" s="937"/>
      <c r="BZ262" s="937"/>
      <c r="CA262" s="937"/>
      <c r="CB262" s="938"/>
      <c r="CC262" s="939"/>
      <c r="CD262" s="940"/>
      <c r="CE262" s="940"/>
      <c r="CF262" s="941"/>
      <c r="CG262" s="434" t="s">
        <v>140</v>
      </c>
      <c r="CH262" s="435"/>
      <c r="CI262" s="942"/>
      <c r="CJ262" s="943"/>
      <c r="CK262" s="944"/>
      <c r="CL262" s="945"/>
      <c r="CM262" s="946"/>
      <c r="CN262" s="946"/>
      <c r="CO262" s="946"/>
      <c r="CP262" s="946"/>
      <c r="CQ262" s="946"/>
      <c r="CR262" s="946"/>
      <c r="CS262" s="192" t="s">
        <v>141</v>
      </c>
      <c r="CT262" s="192"/>
      <c r="CU262" s="192"/>
      <c r="CV262" s="192"/>
      <c r="CW262" s="378"/>
      <c r="CX262" s="258"/>
      <c r="CY262" s="258"/>
      <c r="CZ262" s="258"/>
      <c r="DA262" s="258"/>
      <c r="DB262" s="265"/>
      <c r="DC262" s="1258"/>
      <c r="DD262" s="1259"/>
      <c r="DE262" s="1259"/>
      <c r="DF262" s="389"/>
      <c r="DG262" s="249" t="s">
        <v>141</v>
      </c>
      <c r="DH262" s="1260"/>
      <c r="DI262" s="1261"/>
      <c r="DJ262" s="1261"/>
      <c r="DK262" s="1261"/>
      <c r="DL262" s="1261"/>
      <c r="DM262" s="341" t="s">
        <v>69</v>
      </c>
      <c r="DN262" s="114"/>
      <c r="DO262" s="114"/>
      <c r="DP262" s="114"/>
      <c r="DQ262" s="114"/>
      <c r="DR262" s="114"/>
      <c r="DS262" s="295">
        <f t="shared" si="82"/>
        <v>0</v>
      </c>
      <c r="DT262" s="390">
        <f t="shared" ref="DT262:DT276" si="157">SUM(DS261:DS262)</f>
        <v>0</v>
      </c>
    </row>
    <row r="263" spans="3:125" ht="12.95" customHeight="1">
      <c r="C263" s="165"/>
      <c r="D263" s="119"/>
      <c r="E263" s="628" t="s">
        <v>146</v>
      </c>
      <c r="F263" s="629"/>
      <c r="G263" s="629"/>
      <c r="H263" s="629"/>
      <c r="I263" s="630"/>
      <c r="J263" s="1183">
        <f>S263+CL263+CL264</f>
        <v>0</v>
      </c>
      <c r="K263" s="1184"/>
      <c r="L263" s="1184"/>
      <c r="M263" s="126"/>
      <c r="N263" s="126"/>
      <c r="O263" s="126"/>
      <c r="P263" s="633"/>
      <c r="Q263" s="634"/>
      <c r="R263" s="635"/>
      <c r="S263" s="1129"/>
      <c r="T263" s="1130"/>
      <c r="U263" s="1130"/>
      <c r="V263" s="1130"/>
      <c r="W263" s="1131"/>
      <c r="X263" s="1132"/>
      <c r="Y263" s="1130"/>
      <c r="Z263" s="1130"/>
      <c r="AA263" s="1130"/>
      <c r="AB263" s="1133"/>
      <c r="AC263" s="379"/>
      <c r="AD263" s="379"/>
      <c r="AE263" s="379"/>
      <c r="AF263" s="380"/>
      <c r="AG263" s="379"/>
      <c r="AH263" s="379"/>
      <c r="AI263" s="379"/>
      <c r="AJ263" s="381"/>
      <c r="AK263" s="636" t="s">
        <v>139</v>
      </c>
      <c r="AL263" s="637"/>
      <c r="AM263" s="637"/>
      <c r="AN263" s="637"/>
      <c r="AO263" s="918"/>
      <c r="AP263" s="919"/>
      <c r="AQ263" s="919"/>
      <c r="AR263" s="919"/>
      <c r="AS263" s="919"/>
      <c r="AT263" s="919"/>
      <c r="AU263" s="919"/>
      <c r="AV263" s="919"/>
      <c r="AW263" s="919"/>
      <c r="AX263" s="919"/>
      <c r="AY263" s="919"/>
      <c r="AZ263" s="919"/>
      <c r="BA263" s="920"/>
      <c r="BB263" s="480"/>
      <c r="BC263" s="481"/>
      <c r="BD263" s="481"/>
      <c r="BE263" s="481"/>
      <c r="BF263" s="482"/>
      <c r="BG263" s="480"/>
      <c r="BH263" s="503"/>
      <c r="BI263" s="503"/>
      <c r="BJ263" s="504"/>
      <c r="BK263" s="918"/>
      <c r="BL263" s="919"/>
      <c r="BM263" s="919"/>
      <c r="BN263" s="919"/>
      <c r="BO263" s="919"/>
      <c r="BP263" s="919"/>
      <c r="BQ263" s="919"/>
      <c r="BR263" s="919"/>
      <c r="BS263" s="919"/>
      <c r="BT263" s="919"/>
      <c r="BU263" s="919"/>
      <c r="BV263" s="919"/>
      <c r="BW263" s="920"/>
      <c r="BX263" s="921"/>
      <c r="BY263" s="922"/>
      <c r="BZ263" s="922"/>
      <c r="CA263" s="922"/>
      <c r="CB263" s="923"/>
      <c r="CC263" s="924"/>
      <c r="CD263" s="925"/>
      <c r="CE263" s="925"/>
      <c r="CF263" s="926"/>
      <c r="CG263" s="436" t="s">
        <v>140</v>
      </c>
      <c r="CH263" s="437"/>
      <c r="CI263" s="729"/>
      <c r="CJ263" s="730"/>
      <c r="CK263" s="731"/>
      <c r="CL263" s="927"/>
      <c r="CM263" s="928"/>
      <c r="CN263" s="928"/>
      <c r="CO263" s="928"/>
      <c r="CP263" s="928"/>
      <c r="CQ263" s="928"/>
      <c r="CR263" s="928"/>
      <c r="CS263" s="126" t="s">
        <v>14172</v>
      </c>
      <c r="CT263" s="126"/>
      <c r="CU263" s="126"/>
      <c r="CV263" s="126"/>
      <c r="CW263" s="929"/>
      <c r="CX263" s="930"/>
      <c r="CY263" s="930"/>
      <c r="CZ263" s="126"/>
      <c r="DA263" s="126"/>
      <c r="DB263" s="266" t="s">
        <v>14172</v>
      </c>
      <c r="DC263" s="1179">
        <f>DS263+DS264</f>
        <v>0</v>
      </c>
      <c r="DD263" s="1180"/>
      <c r="DE263" s="126"/>
      <c r="DF263" s="126"/>
      <c r="DG263" s="266"/>
      <c r="DH263" s="1250">
        <f>IFERROR((S263+DS263+DS264)/J263,0)*100</f>
        <v>0</v>
      </c>
      <c r="DI263" s="1251"/>
      <c r="DJ263" s="1251"/>
      <c r="DK263" s="1251"/>
      <c r="DL263" s="1251"/>
      <c r="DM263" s="343"/>
      <c r="DN263" s="114"/>
      <c r="DO263" s="114"/>
      <c r="DP263" s="114"/>
      <c r="DQ263" s="114"/>
      <c r="DR263" s="114"/>
      <c r="DS263" s="295">
        <f>IF(CI263="6.仮置(無)",0,IF(CI263="9.最終覆外",0,IF(CI263="10.土捨場",0,IF(CI263="",0,CL263))))</f>
        <v>0</v>
      </c>
      <c r="DT263" s="392">
        <f>SUM(J263)</f>
        <v>0</v>
      </c>
      <c r="DU263" s="392">
        <f>SUM(S263)</f>
        <v>0</v>
      </c>
    </row>
    <row r="264" spans="3:125" ht="12.95" customHeight="1">
      <c r="C264" s="165"/>
      <c r="D264" s="119"/>
      <c r="E264" s="511" t="s">
        <v>234</v>
      </c>
      <c r="F264" s="506"/>
      <c r="G264" s="506"/>
      <c r="H264" s="506"/>
      <c r="I264" s="512"/>
      <c r="J264" s="1158"/>
      <c r="K264" s="1159"/>
      <c r="L264" s="1159"/>
      <c r="M264" s="119"/>
      <c r="N264" s="119"/>
      <c r="O264" s="212" t="s">
        <v>278</v>
      </c>
      <c r="P264" s="625"/>
      <c r="Q264" s="626"/>
      <c r="R264" s="627"/>
      <c r="S264" s="423"/>
      <c r="T264" s="424"/>
      <c r="U264" s="389"/>
      <c r="V264" s="389"/>
      <c r="W264" s="248" t="s">
        <v>14172</v>
      </c>
      <c r="X264" s="425"/>
      <c r="Y264" s="424"/>
      <c r="Z264" s="389"/>
      <c r="AA264" s="389"/>
      <c r="AB264" s="249" t="s">
        <v>14172</v>
      </c>
      <c r="AC264" s="243"/>
      <c r="AD264" s="243"/>
      <c r="AE264" s="243"/>
      <c r="AF264" s="244"/>
      <c r="AG264" s="243"/>
      <c r="AH264" s="243"/>
      <c r="AI264" s="243"/>
      <c r="AJ264" s="245"/>
      <c r="AK264" s="638" t="s">
        <v>142</v>
      </c>
      <c r="AL264" s="639"/>
      <c r="AM264" s="639"/>
      <c r="AN264" s="639"/>
      <c r="AO264" s="465"/>
      <c r="AP264" s="460"/>
      <c r="AQ264" s="460"/>
      <c r="AR264" s="460"/>
      <c r="AS264" s="460"/>
      <c r="AT264" s="460"/>
      <c r="AU264" s="460"/>
      <c r="AV264" s="460"/>
      <c r="AW264" s="460"/>
      <c r="AX264" s="460"/>
      <c r="AY264" s="460"/>
      <c r="AZ264" s="460"/>
      <c r="BA264" s="461"/>
      <c r="BB264" s="485"/>
      <c r="BC264" s="486"/>
      <c r="BD264" s="486"/>
      <c r="BE264" s="486"/>
      <c r="BF264" s="487"/>
      <c r="BG264" s="485"/>
      <c r="BH264" s="494"/>
      <c r="BI264" s="494"/>
      <c r="BJ264" s="495"/>
      <c r="BK264" s="465"/>
      <c r="BL264" s="460"/>
      <c r="BM264" s="460"/>
      <c r="BN264" s="460"/>
      <c r="BO264" s="460"/>
      <c r="BP264" s="460"/>
      <c r="BQ264" s="460"/>
      <c r="BR264" s="460"/>
      <c r="BS264" s="460"/>
      <c r="BT264" s="460"/>
      <c r="BU264" s="460"/>
      <c r="BV264" s="460"/>
      <c r="BW264" s="461"/>
      <c r="BX264" s="497"/>
      <c r="BY264" s="498"/>
      <c r="BZ264" s="498"/>
      <c r="CA264" s="498"/>
      <c r="CB264" s="499"/>
      <c r="CC264" s="880"/>
      <c r="CD264" s="881"/>
      <c r="CE264" s="881"/>
      <c r="CF264" s="882"/>
      <c r="CG264" s="438" t="s">
        <v>140</v>
      </c>
      <c r="CH264" s="439"/>
      <c r="CI264" s="883"/>
      <c r="CJ264" s="884"/>
      <c r="CK264" s="885"/>
      <c r="CL264" s="725"/>
      <c r="CM264" s="667"/>
      <c r="CN264" s="667"/>
      <c r="CO264" s="667"/>
      <c r="CP264" s="667"/>
      <c r="CQ264" s="667"/>
      <c r="CR264" s="667"/>
      <c r="CS264" s="267" t="s">
        <v>14172</v>
      </c>
      <c r="CT264" s="267"/>
      <c r="CU264" s="267"/>
      <c r="CV264" s="267"/>
      <c r="CW264" s="886"/>
      <c r="CX264" s="491"/>
      <c r="CY264" s="491"/>
      <c r="CZ264" s="267"/>
      <c r="DA264" s="267"/>
      <c r="DB264" s="268" t="s">
        <v>14172</v>
      </c>
      <c r="DC264" s="1181"/>
      <c r="DD264" s="1182"/>
      <c r="DE264" s="119"/>
      <c r="DF264" s="119"/>
      <c r="DG264" s="246" t="s">
        <v>14172</v>
      </c>
      <c r="DH264" s="1250"/>
      <c r="DI264" s="1251"/>
      <c r="DJ264" s="1251"/>
      <c r="DK264" s="1251"/>
      <c r="DL264" s="1251"/>
      <c r="DM264" s="344" t="s">
        <v>69</v>
      </c>
      <c r="DN264" s="114"/>
      <c r="DO264" s="114"/>
      <c r="DP264" s="114"/>
      <c r="DQ264" s="114"/>
      <c r="DR264" s="114"/>
      <c r="DS264" s="295">
        <f t="shared" ref="DS264:DS276" si="158">IF(CI264="6.仮置(無)",0,IF(CI264="9.最終覆外",0,IF(CI264="10.土捨場",0,IF(CI264="",0,CL264))))</f>
        <v>0</v>
      </c>
      <c r="DT264" s="390">
        <f>SUM(DS263:DS264)</f>
        <v>0</v>
      </c>
    </row>
    <row r="265" spans="3:125" ht="12.95" customHeight="1">
      <c r="C265" s="603"/>
      <c r="D265" s="604"/>
      <c r="E265" s="509" t="s">
        <v>147</v>
      </c>
      <c r="F265" s="505"/>
      <c r="G265" s="505"/>
      <c r="H265" s="505"/>
      <c r="I265" s="510"/>
      <c r="J265" s="1172">
        <f t="shared" ref="J265" si="159">S265+CL265+CL266</f>
        <v>0</v>
      </c>
      <c r="K265" s="1173"/>
      <c r="L265" s="1173"/>
      <c r="M265" s="388"/>
      <c r="N265" s="388"/>
      <c r="O265" s="388"/>
      <c r="P265" s="622"/>
      <c r="Q265" s="623"/>
      <c r="R265" s="624"/>
      <c r="S265" s="615"/>
      <c r="T265" s="616"/>
      <c r="U265" s="616"/>
      <c r="V265" s="616"/>
      <c r="W265" s="617"/>
      <c r="X265" s="618"/>
      <c r="Y265" s="616"/>
      <c r="Z265" s="616"/>
      <c r="AA265" s="616"/>
      <c r="AB265" s="619"/>
      <c r="AC265" s="255"/>
      <c r="AD265" s="255"/>
      <c r="AE265" s="255"/>
      <c r="AF265" s="262"/>
      <c r="AG265" s="255"/>
      <c r="AH265" s="255"/>
      <c r="AI265" s="255"/>
      <c r="AJ265" s="363"/>
      <c r="AK265" s="595" t="s">
        <v>139</v>
      </c>
      <c r="AL265" s="596"/>
      <c r="AM265" s="596"/>
      <c r="AN265" s="596"/>
      <c r="AO265" s="466"/>
      <c r="AP265" s="463"/>
      <c r="AQ265" s="463"/>
      <c r="AR265" s="463"/>
      <c r="AS265" s="463"/>
      <c r="AT265" s="463"/>
      <c r="AU265" s="463"/>
      <c r="AV265" s="463"/>
      <c r="AW265" s="463"/>
      <c r="AX265" s="463"/>
      <c r="AY265" s="463"/>
      <c r="AZ265" s="463"/>
      <c r="BA265" s="464"/>
      <c r="BB265" s="480"/>
      <c r="BC265" s="481"/>
      <c r="BD265" s="481"/>
      <c r="BE265" s="481"/>
      <c r="BF265" s="482"/>
      <c r="BG265" s="480"/>
      <c r="BH265" s="503"/>
      <c r="BI265" s="503"/>
      <c r="BJ265" s="504"/>
      <c r="BK265" s="466"/>
      <c r="BL265" s="463"/>
      <c r="BM265" s="463"/>
      <c r="BN265" s="463"/>
      <c r="BO265" s="463"/>
      <c r="BP265" s="463"/>
      <c r="BQ265" s="463"/>
      <c r="BR265" s="463"/>
      <c r="BS265" s="463"/>
      <c r="BT265" s="463"/>
      <c r="BU265" s="463"/>
      <c r="BV265" s="463"/>
      <c r="BW265" s="464"/>
      <c r="BX265" s="500"/>
      <c r="BY265" s="501"/>
      <c r="BZ265" s="501"/>
      <c r="CA265" s="501"/>
      <c r="CB265" s="502"/>
      <c r="CC265" s="726"/>
      <c r="CD265" s="727"/>
      <c r="CE265" s="727"/>
      <c r="CF265" s="728"/>
      <c r="CG265" s="432" t="s">
        <v>140</v>
      </c>
      <c r="CH265" s="433"/>
      <c r="CI265" s="729"/>
      <c r="CJ265" s="730"/>
      <c r="CK265" s="731"/>
      <c r="CL265" s="732"/>
      <c r="CM265" s="733"/>
      <c r="CN265" s="733"/>
      <c r="CO265" s="733"/>
      <c r="CP265" s="733"/>
      <c r="CQ265" s="733"/>
      <c r="CR265" s="733"/>
      <c r="CS265" s="388" t="s">
        <v>14172</v>
      </c>
      <c r="CT265" s="388"/>
      <c r="CU265" s="388"/>
      <c r="CV265" s="388"/>
      <c r="CW265" s="907"/>
      <c r="CX265" s="908"/>
      <c r="CY265" s="908"/>
      <c r="CZ265" s="388"/>
      <c r="DA265" s="388"/>
      <c r="DB265" s="270" t="s">
        <v>14172</v>
      </c>
      <c r="DC265" s="1170">
        <f>DS265+DS266</f>
        <v>0</v>
      </c>
      <c r="DD265" s="1171"/>
      <c r="DE265" s="388"/>
      <c r="DF265" s="388"/>
      <c r="DG265" s="270"/>
      <c r="DH265" s="1256">
        <f t="shared" ref="DH265" si="160">IFERROR((S265+DS265+DS266)/J265,0)*100</f>
        <v>0</v>
      </c>
      <c r="DI265" s="1257"/>
      <c r="DJ265" s="1257"/>
      <c r="DK265" s="1257"/>
      <c r="DL265" s="1257"/>
      <c r="DM265" s="342"/>
      <c r="DN265" s="114"/>
      <c r="DO265" s="114"/>
      <c r="DP265" s="114"/>
      <c r="DQ265" s="114"/>
      <c r="DR265" s="114"/>
      <c r="DS265" s="295">
        <f t="shared" si="158"/>
        <v>0</v>
      </c>
      <c r="DT265" s="392">
        <f t="shared" ref="DT265" si="161">SUM(J265)</f>
        <v>0</v>
      </c>
      <c r="DU265" s="390">
        <f t="shared" ref="DU265" si="162">SUM(S265)</f>
        <v>0</v>
      </c>
    </row>
    <row r="266" spans="3:125" ht="12.95" customHeight="1">
      <c r="C266" s="603" t="s">
        <v>235</v>
      </c>
      <c r="D266" s="604"/>
      <c r="E266" s="511" t="s">
        <v>234</v>
      </c>
      <c r="F266" s="506"/>
      <c r="G266" s="506"/>
      <c r="H266" s="506"/>
      <c r="I266" s="512"/>
      <c r="J266" s="1172"/>
      <c r="K266" s="1173"/>
      <c r="L266" s="1173"/>
      <c r="M266" s="389"/>
      <c r="N266" s="389"/>
      <c r="O266" s="248" t="s">
        <v>278</v>
      </c>
      <c r="P266" s="625"/>
      <c r="Q266" s="626"/>
      <c r="R266" s="627"/>
      <c r="S266" s="423"/>
      <c r="T266" s="424"/>
      <c r="U266" s="389"/>
      <c r="V266" s="389"/>
      <c r="W266" s="248" t="s">
        <v>14172</v>
      </c>
      <c r="X266" s="425"/>
      <c r="Y266" s="424"/>
      <c r="Z266" s="389"/>
      <c r="AA266" s="389"/>
      <c r="AB266" s="249" t="s">
        <v>14172</v>
      </c>
      <c r="AC266" s="250"/>
      <c r="AD266" s="250"/>
      <c r="AE266" s="250"/>
      <c r="AF266" s="349"/>
      <c r="AG266" s="250"/>
      <c r="AH266" s="250"/>
      <c r="AI266" s="250"/>
      <c r="AJ266" s="350"/>
      <c r="AK266" s="488" t="s">
        <v>142</v>
      </c>
      <c r="AL266" s="489"/>
      <c r="AM266" s="489"/>
      <c r="AN266" s="489"/>
      <c r="AO266" s="465"/>
      <c r="AP266" s="460"/>
      <c r="AQ266" s="460"/>
      <c r="AR266" s="460"/>
      <c r="AS266" s="460"/>
      <c r="AT266" s="460"/>
      <c r="AU266" s="460"/>
      <c r="AV266" s="460"/>
      <c r="AW266" s="460"/>
      <c r="AX266" s="460"/>
      <c r="AY266" s="460"/>
      <c r="AZ266" s="460"/>
      <c r="BA266" s="461"/>
      <c r="BB266" s="485"/>
      <c r="BC266" s="486"/>
      <c r="BD266" s="486"/>
      <c r="BE266" s="486"/>
      <c r="BF266" s="487"/>
      <c r="BG266" s="485"/>
      <c r="BH266" s="494"/>
      <c r="BI266" s="494"/>
      <c r="BJ266" s="495"/>
      <c r="BK266" s="465"/>
      <c r="BL266" s="460"/>
      <c r="BM266" s="460"/>
      <c r="BN266" s="460"/>
      <c r="BO266" s="460"/>
      <c r="BP266" s="460"/>
      <c r="BQ266" s="460"/>
      <c r="BR266" s="460"/>
      <c r="BS266" s="460"/>
      <c r="BT266" s="460"/>
      <c r="BU266" s="460"/>
      <c r="BV266" s="460"/>
      <c r="BW266" s="461"/>
      <c r="BX266" s="497"/>
      <c r="BY266" s="498"/>
      <c r="BZ266" s="498"/>
      <c r="CA266" s="498"/>
      <c r="CB266" s="499"/>
      <c r="CC266" s="880"/>
      <c r="CD266" s="881"/>
      <c r="CE266" s="881"/>
      <c r="CF266" s="882"/>
      <c r="CG266" s="430" t="s">
        <v>140</v>
      </c>
      <c r="CH266" s="431"/>
      <c r="CI266" s="883"/>
      <c r="CJ266" s="884"/>
      <c r="CK266" s="885"/>
      <c r="CL266" s="725"/>
      <c r="CM266" s="667"/>
      <c r="CN266" s="667"/>
      <c r="CO266" s="667"/>
      <c r="CP266" s="667"/>
      <c r="CQ266" s="667"/>
      <c r="CR266" s="667"/>
      <c r="CS266" s="251" t="s">
        <v>14172</v>
      </c>
      <c r="CT266" s="251"/>
      <c r="CU266" s="251"/>
      <c r="CV266" s="251"/>
      <c r="CW266" s="886"/>
      <c r="CX266" s="491"/>
      <c r="CY266" s="491"/>
      <c r="CZ266" s="251"/>
      <c r="DA266" s="251"/>
      <c r="DB266" s="252" t="s">
        <v>14172</v>
      </c>
      <c r="DC266" s="1170"/>
      <c r="DD266" s="1171"/>
      <c r="DE266" s="119"/>
      <c r="DF266" s="119"/>
      <c r="DG266" s="246" t="s">
        <v>14172</v>
      </c>
      <c r="DH266" s="1256"/>
      <c r="DI266" s="1257"/>
      <c r="DJ266" s="1257"/>
      <c r="DK266" s="1257"/>
      <c r="DL266" s="1257"/>
      <c r="DM266" s="344" t="s">
        <v>69</v>
      </c>
      <c r="DN266" s="114"/>
      <c r="DO266" s="114"/>
      <c r="DP266" s="114"/>
      <c r="DQ266" s="114"/>
      <c r="DR266" s="114"/>
      <c r="DS266" s="295">
        <f t="shared" si="158"/>
        <v>0</v>
      </c>
      <c r="DT266" s="390">
        <f t="shared" si="157"/>
        <v>0</v>
      </c>
    </row>
    <row r="267" spans="3:125" ht="12.95" customHeight="1">
      <c r="C267" s="603" t="s">
        <v>236</v>
      </c>
      <c r="D267" s="604"/>
      <c r="E267" s="509" t="s">
        <v>148</v>
      </c>
      <c r="F267" s="505"/>
      <c r="G267" s="505"/>
      <c r="H267" s="505"/>
      <c r="I267" s="510"/>
      <c r="J267" s="1172">
        <f t="shared" ref="J267" si="163">S267+CL267+CL268</f>
        <v>0</v>
      </c>
      <c r="K267" s="1173"/>
      <c r="L267" s="1173"/>
      <c r="M267" s="119"/>
      <c r="N267" s="119"/>
      <c r="O267" s="119"/>
      <c r="P267" s="622"/>
      <c r="Q267" s="623"/>
      <c r="R267" s="624"/>
      <c r="S267" s="615"/>
      <c r="T267" s="616"/>
      <c r="U267" s="616"/>
      <c r="V267" s="616"/>
      <c r="W267" s="617"/>
      <c r="X267" s="618"/>
      <c r="Y267" s="616"/>
      <c r="Z267" s="616"/>
      <c r="AA267" s="616"/>
      <c r="AB267" s="619"/>
      <c r="AC267" s="243"/>
      <c r="AD267" s="243"/>
      <c r="AE267" s="243"/>
      <c r="AF267" s="244"/>
      <c r="AG267" s="243"/>
      <c r="AH267" s="243"/>
      <c r="AI267" s="243"/>
      <c r="AJ267" s="245"/>
      <c r="AK267" s="595" t="s">
        <v>139</v>
      </c>
      <c r="AL267" s="596"/>
      <c r="AM267" s="596"/>
      <c r="AN267" s="596"/>
      <c r="AO267" s="466"/>
      <c r="AP267" s="463"/>
      <c r="AQ267" s="463"/>
      <c r="AR267" s="463"/>
      <c r="AS267" s="463"/>
      <c r="AT267" s="463"/>
      <c r="AU267" s="463"/>
      <c r="AV267" s="463"/>
      <c r="AW267" s="463"/>
      <c r="AX267" s="463"/>
      <c r="AY267" s="463"/>
      <c r="AZ267" s="463"/>
      <c r="BA267" s="464"/>
      <c r="BB267" s="480"/>
      <c r="BC267" s="481"/>
      <c r="BD267" s="481"/>
      <c r="BE267" s="481"/>
      <c r="BF267" s="482"/>
      <c r="BG267" s="480"/>
      <c r="BH267" s="503"/>
      <c r="BI267" s="503"/>
      <c r="BJ267" s="504"/>
      <c r="BK267" s="466"/>
      <c r="BL267" s="463"/>
      <c r="BM267" s="463"/>
      <c r="BN267" s="463"/>
      <c r="BO267" s="463"/>
      <c r="BP267" s="463"/>
      <c r="BQ267" s="463"/>
      <c r="BR267" s="463"/>
      <c r="BS267" s="463"/>
      <c r="BT267" s="463"/>
      <c r="BU267" s="463"/>
      <c r="BV267" s="463"/>
      <c r="BW267" s="464"/>
      <c r="BX267" s="500"/>
      <c r="BY267" s="501"/>
      <c r="BZ267" s="501"/>
      <c r="CA267" s="501"/>
      <c r="CB267" s="502"/>
      <c r="CC267" s="726"/>
      <c r="CD267" s="727"/>
      <c r="CE267" s="727"/>
      <c r="CF267" s="728"/>
      <c r="CG267" s="432" t="s">
        <v>140</v>
      </c>
      <c r="CH267" s="433"/>
      <c r="CI267" s="729"/>
      <c r="CJ267" s="730"/>
      <c r="CK267" s="731"/>
      <c r="CL267" s="732"/>
      <c r="CM267" s="733"/>
      <c r="CN267" s="733"/>
      <c r="CO267" s="733"/>
      <c r="CP267" s="733"/>
      <c r="CQ267" s="733"/>
      <c r="CR267" s="733"/>
      <c r="CS267" s="388" t="s">
        <v>14172</v>
      </c>
      <c r="CT267" s="388"/>
      <c r="CU267" s="388"/>
      <c r="CV267" s="388"/>
      <c r="CW267" s="907"/>
      <c r="CX267" s="908"/>
      <c r="CY267" s="908"/>
      <c r="CZ267" s="388"/>
      <c r="DA267" s="388"/>
      <c r="DB267" s="270" t="s">
        <v>14172</v>
      </c>
      <c r="DC267" s="1170">
        <f>DS267+DS268</f>
        <v>0</v>
      </c>
      <c r="DD267" s="1171"/>
      <c r="DE267" s="388"/>
      <c r="DF267" s="388"/>
      <c r="DG267" s="270"/>
      <c r="DH267" s="1256">
        <f t="shared" ref="DH267" si="164">IFERROR((S267+DS267+DS268)/J267,0)*100</f>
        <v>0</v>
      </c>
      <c r="DI267" s="1257"/>
      <c r="DJ267" s="1257"/>
      <c r="DK267" s="1257"/>
      <c r="DL267" s="1257"/>
      <c r="DM267" s="342"/>
      <c r="DN267" s="114"/>
      <c r="DO267" s="114"/>
      <c r="DP267" s="114"/>
      <c r="DQ267" s="114"/>
      <c r="DR267" s="114"/>
      <c r="DS267" s="295">
        <f t="shared" si="158"/>
        <v>0</v>
      </c>
      <c r="DT267" s="392">
        <f t="shared" ref="DT267" si="165">SUM(J267)</f>
        <v>0</v>
      </c>
      <c r="DU267" s="390">
        <f t="shared" ref="DU267" si="166">SUM(S267)</f>
        <v>0</v>
      </c>
    </row>
    <row r="268" spans="3:125" ht="12.95" customHeight="1">
      <c r="C268" s="603" t="s">
        <v>237</v>
      </c>
      <c r="D268" s="604"/>
      <c r="E268" s="511" t="s">
        <v>234</v>
      </c>
      <c r="F268" s="506"/>
      <c r="G268" s="506"/>
      <c r="H268" s="506"/>
      <c r="I268" s="512"/>
      <c r="J268" s="1172"/>
      <c r="K268" s="1173"/>
      <c r="L268" s="1173"/>
      <c r="M268" s="119"/>
      <c r="N268" s="119"/>
      <c r="O268" s="212" t="s">
        <v>278</v>
      </c>
      <c r="P268" s="625"/>
      <c r="Q268" s="626"/>
      <c r="R268" s="627"/>
      <c r="S268" s="423"/>
      <c r="T268" s="424"/>
      <c r="U268" s="389"/>
      <c r="V268" s="389"/>
      <c r="W268" s="248" t="s">
        <v>14172</v>
      </c>
      <c r="X268" s="425"/>
      <c r="Y268" s="424"/>
      <c r="Z268" s="389"/>
      <c r="AA268" s="389"/>
      <c r="AB268" s="249" t="s">
        <v>14172</v>
      </c>
      <c r="AC268" s="243"/>
      <c r="AD268" s="243"/>
      <c r="AE268" s="243"/>
      <c r="AF268" s="244"/>
      <c r="AG268" s="243"/>
      <c r="AH268" s="243"/>
      <c r="AI268" s="243"/>
      <c r="AJ268" s="245"/>
      <c r="AK268" s="483" t="s">
        <v>142</v>
      </c>
      <c r="AL268" s="484"/>
      <c r="AM268" s="484"/>
      <c r="AN268" s="484"/>
      <c r="AO268" s="465"/>
      <c r="AP268" s="460"/>
      <c r="AQ268" s="460"/>
      <c r="AR268" s="460"/>
      <c r="AS268" s="460"/>
      <c r="AT268" s="460"/>
      <c r="AU268" s="460"/>
      <c r="AV268" s="460"/>
      <c r="AW268" s="460"/>
      <c r="AX268" s="460"/>
      <c r="AY268" s="460"/>
      <c r="AZ268" s="460"/>
      <c r="BA268" s="461"/>
      <c r="BB268" s="485"/>
      <c r="BC268" s="486"/>
      <c r="BD268" s="486"/>
      <c r="BE268" s="486"/>
      <c r="BF268" s="487"/>
      <c r="BG268" s="485"/>
      <c r="BH268" s="494"/>
      <c r="BI268" s="494"/>
      <c r="BJ268" s="495"/>
      <c r="BK268" s="465"/>
      <c r="BL268" s="460"/>
      <c r="BM268" s="460"/>
      <c r="BN268" s="460"/>
      <c r="BO268" s="460"/>
      <c r="BP268" s="460"/>
      <c r="BQ268" s="460"/>
      <c r="BR268" s="460"/>
      <c r="BS268" s="460"/>
      <c r="BT268" s="460"/>
      <c r="BU268" s="460"/>
      <c r="BV268" s="460"/>
      <c r="BW268" s="461"/>
      <c r="BX268" s="497"/>
      <c r="BY268" s="498"/>
      <c r="BZ268" s="498"/>
      <c r="CA268" s="498"/>
      <c r="CB268" s="499"/>
      <c r="CC268" s="880"/>
      <c r="CD268" s="881"/>
      <c r="CE268" s="881"/>
      <c r="CF268" s="882"/>
      <c r="CG268" s="434" t="s">
        <v>140</v>
      </c>
      <c r="CH268" s="435"/>
      <c r="CI268" s="883"/>
      <c r="CJ268" s="884"/>
      <c r="CK268" s="885"/>
      <c r="CL268" s="725"/>
      <c r="CM268" s="667"/>
      <c r="CN268" s="667"/>
      <c r="CO268" s="667"/>
      <c r="CP268" s="667"/>
      <c r="CQ268" s="667"/>
      <c r="CR268" s="667"/>
      <c r="CS268" s="192" t="s">
        <v>14172</v>
      </c>
      <c r="CT268" s="192"/>
      <c r="CU268" s="192"/>
      <c r="CV268" s="192"/>
      <c r="CW268" s="886"/>
      <c r="CX268" s="491"/>
      <c r="CY268" s="491"/>
      <c r="CZ268" s="192"/>
      <c r="DA268" s="192"/>
      <c r="DB268" s="271" t="s">
        <v>14172</v>
      </c>
      <c r="DC268" s="1170"/>
      <c r="DD268" s="1171"/>
      <c r="DE268" s="389"/>
      <c r="DF268" s="389"/>
      <c r="DG268" s="249" t="s">
        <v>14172</v>
      </c>
      <c r="DH268" s="1256"/>
      <c r="DI268" s="1257"/>
      <c r="DJ268" s="1257"/>
      <c r="DK268" s="1257"/>
      <c r="DL268" s="1257"/>
      <c r="DM268" s="341" t="s">
        <v>69</v>
      </c>
      <c r="DN268" s="114"/>
      <c r="DO268" s="114"/>
      <c r="DP268" s="114"/>
      <c r="DQ268" s="114"/>
      <c r="DR268" s="114"/>
      <c r="DS268" s="295">
        <f t="shared" si="158"/>
        <v>0</v>
      </c>
      <c r="DT268" s="390">
        <f t="shared" si="157"/>
        <v>0</v>
      </c>
    </row>
    <row r="269" spans="3:125" ht="12.95" customHeight="1">
      <c r="C269" s="603" t="s">
        <v>149</v>
      </c>
      <c r="D269" s="604"/>
      <c r="E269" s="509" t="s">
        <v>150</v>
      </c>
      <c r="F269" s="505"/>
      <c r="G269" s="505"/>
      <c r="H269" s="505"/>
      <c r="I269" s="510"/>
      <c r="J269" s="1172">
        <f t="shared" ref="J269" si="167">S269+CL269+CL270</f>
        <v>0</v>
      </c>
      <c r="K269" s="1173"/>
      <c r="L269" s="1173"/>
      <c r="M269" s="388"/>
      <c r="N269" s="388"/>
      <c r="O269" s="388"/>
      <c r="P269" s="622"/>
      <c r="Q269" s="623"/>
      <c r="R269" s="624"/>
      <c r="S269" s="615"/>
      <c r="T269" s="616"/>
      <c r="U269" s="616"/>
      <c r="V269" s="616"/>
      <c r="W269" s="617"/>
      <c r="X269" s="618"/>
      <c r="Y269" s="616"/>
      <c r="Z269" s="616"/>
      <c r="AA269" s="616"/>
      <c r="AB269" s="619"/>
      <c r="AC269" s="255"/>
      <c r="AD269" s="255"/>
      <c r="AE269" s="255"/>
      <c r="AF269" s="262"/>
      <c r="AG269" s="255"/>
      <c r="AH269" s="255"/>
      <c r="AI269" s="255"/>
      <c r="AJ269" s="363"/>
      <c r="AK269" s="595" t="s">
        <v>139</v>
      </c>
      <c r="AL269" s="596"/>
      <c r="AM269" s="596"/>
      <c r="AN269" s="596"/>
      <c r="AO269" s="466"/>
      <c r="AP269" s="463"/>
      <c r="AQ269" s="463"/>
      <c r="AR269" s="463"/>
      <c r="AS269" s="463"/>
      <c r="AT269" s="463"/>
      <c r="AU269" s="463"/>
      <c r="AV269" s="463"/>
      <c r="AW269" s="463"/>
      <c r="AX269" s="463"/>
      <c r="AY269" s="463"/>
      <c r="AZ269" s="463"/>
      <c r="BA269" s="464"/>
      <c r="BB269" s="480"/>
      <c r="BC269" s="481"/>
      <c r="BD269" s="481"/>
      <c r="BE269" s="481"/>
      <c r="BF269" s="482"/>
      <c r="BG269" s="480"/>
      <c r="BH269" s="503"/>
      <c r="BI269" s="503"/>
      <c r="BJ269" s="504"/>
      <c r="BK269" s="462"/>
      <c r="BL269" s="463"/>
      <c r="BM269" s="463"/>
      <c r="BN269" s="463"/>
      <c r="BO269" s="463"/>
      <c r="BP269" s="463"/>
      <c r="BQ269" s="463"/>
      <c r="BR269" s="463"/>
      <c r="BS269" s="463"/>
      <c r="BT269" s="463"/>
      <c r="BU269" s="463"/>
      <c r="BV269" s="463"/>
      <c r="BW269" s="464"/>
      <c r="BX269" s="500"/>
      <c r="BY269" s="501"/>
      <c r="BZ269" s="501"/>
      <c r="CA269" s="501"/>
      <c r="CB269" s="502"/>
      <c r="CC269" s="726"/>
      <c r="CD269" s="727"/>
      <c r="CE269" s="727"/>
      <c r="CF269" s="728"/>
      <c r="CG269" s="432" t="s">
        <v>140</v>
      </c>
      <c r="CH269" s="433"/>
      <c r="CI269" s="729"/>
      <c r="CJ269" s="730"/>
      <c r="CK269" s="731"/>
      <c r="CL269" s="732"/>
      <c r="CM269" s="733"/>
      <c r="CN269" s="733"/>
      <c r="CO269" s="733"/>
      <c r="CP269" s="733"/>
      <c r="CQ269" s="733"/>
      <c r="CR269" s="733"/>
      <c r="CS269" s="388" t="s">
        <v>14172</v>
      </c>
      <c r="CT269" s="388"/>
      <c r="CU269" s="388"/>
      <c r="CV269" s="388"/>
      <c r="CW269" s="907"/>
      <c r="CX269" s="908"/>
      <c r="CY269" s="908"/>
      <c r="CZ269" s="388"/>
      <c r="DA269" s="388"/>
      <c r="DB269" s="270" t="s">
        <v>14172</v>
      </c>
      <c r="DC269" s="1170">
        <f>DS269+DS270</f>
        <v>0</v>
      </c>
      <c r="DD269" s="1171"/>
      <c r="DE269" s="388"/>
      <c r="DF269" s="388"/>
      <c r="DG269" s="270"/>
      <c r="DH269" s="1256">
        <f t="shared" ref="DH269" si="168">IFERROR((S269+DS269+DS270)/J269,0)*100</f>
        <v>0</v>
      </c>
      <c r="DI269" s="1257"/>
      <c r="DJ269" s="1257"/>
      <c r="DK269" s="1257"/>
      <c r="DL269" s="1257"/>
      <c r="DM269" s="342"/>
      <c r="DN269" s="114"/>
      <c r="DO269" s="114"/>
      <c r="DP269" s="114"/>
      <c r="DQ269" s="114"/>
      <c r="DR269" s="114"/>
      <c r="DS269" s="295">
        <f t="shared" si="158"/>
        <v>0</v>
      </c>
      <c r="DT269" s="392">
        <f t="shared" ref="DT269" si="169">SUM(J269)</f>
        <v>0</v>
      </c>
      <c r="DU269" s="390">
        <f t="shared" ref="DU269" si="170">SUM(S269)</f>
        <v>0</v>
      </c>
    </row>
    <row r="270" spans="3:125" ht="12.95" customHeight="1">
      <c r="C270" s="603" t="s">
        <v>151</v>
      </c>
      <c r="D270" s="604"/>
      <c r="E270" s="511" t="s">
        <v>234</v>
      </c>
      <c r="F270" s="506"/>
      <c r="G270" s="506"/>
      <c r="H270" s="506"/>
      <c r="I270" s="512"/>
      <c r="J270" s="1172"/>
      <c r="K270" s="1173"/>
      <c r="L270" s="1173"/>
      <c r="M270" s="389"/>
      <c r="N270" s="389"/>
      <c r="O270" s="248" t="s">
        <v>278</v>
      </c>
      <c r="P270" s="625"/>
      <c r="Q270" s="626"/>
      <c r="R270" s="627"/>
      <c r="S270" s="423"/>
      <c r="T270" s="424"/>
      <c r="U270" s="389"/>
      <c r="V270" s="389"/>
      <c r="W270" s="248" t="s">
        <v>14172</v>
      </c>
      <c r="X270" s="425"/>
      <c r="Y270" s="424"/>
      <c r="Z270" s="389"/>
      <c r="AA270" s="389"/>
      <c r="AB270" s="249" t="s">
        <v>14172</v>
      </c>
      <c r="AC270" s="250"/>
      <c r="AD270" s="250"/>
      <c r="AE270" s="250"/>
      <c r="AF270" s="349"/>
      <c r="AG270" s="250"/>
      <c r="AH270" s="250"/>
      <c r="AI270" s="250"/>
      <c r="AJ270" s="350"/>
      <c r="AK270" s="488" t="s">
        <v>142</v>
      </c>
      <c r="AL270" s="489"/>
      <c r="AM270" s="489"/>
      <c r="AN270" s="489"/>
      <c r="AO270" s="465"/>
      <c r="AP270" s="460"/>
      <c r="AQ270" s="460"/>
      <c r="AR270" s="460"/>
      <c r="AS270" s="460"/>
      <c r="AT270" s="460"/>
      <c r="AU270" s="460"/>
      <c r="AV270" s="460"/>
      <c r="AW270" s="460"/>
      <c r="AX270" s="460"/>
      <c r="AY270" s="460"/>
      <c r="AZ270" s="460"/>
      <c r="BA270" s="461"/>
      <c r="BB270" s="485"/>
      <c r="BC270" s="486"/>
      <c r="BD270" s="486"/>
      <c r="BE270" s="486"/>
      <c r="BF270" s="487"/>
      <c r="BG270" s="485"/>
      <c r="BH270" s="494"/>
      <c r="BI270" s="494"/>
      <c r="BJ270" s="495"/>
      <c r="BK270" s="459"/>
      <c r="BL270" s="460"/>
      <c r="BM270" s="460"/>
      <c r="BN270" s="460"/>
      <c r="BO270" s="460"/>
      <c r="BP270" s="460"/>
      <c r="BQ270" s="460"/>
      <c r="BR270" s="460"/>
      <c r="BS270" s="460"/>
      <c r="BT270" s="460"/>
      <c r="BU270" s="460"/>
      <c r="BV270" s="460"/>
      <c r="BW270" s="461"/>
      <c r="BX270" s="497"/>
      <c r="BY270" s="498"/>
      <c r="BZ270" s="498"/>
      <c r="CA270" s="498"/>
      <c r="CB270" s="499"/>
      <c r="CC270" s="880"/>
      <c r="CD270" s="881"/>
      <c r="CE270" s="881"/>
      <c r="CF270" s="882"/>
      <c r="CG270" s="430" t="s">
        <v>140</v>
      </c>
      <c r="CH270" s="431"/>
      <c r="CI270" s="883"/>
      <c r="CJ270" s="884"/>
      <c r="CK270" s="885"/>
      <c r="CL270" s="725"/>
      <c r="CM270" s="667"/>
      <c r="CN270" s="667"/>
      <c r="CO270" s="667"/>
      <c r="CP270" s="667"/>
      <c r="CQ270" s="667"/>
      <c r="CR270" s="667"/>
      <c r="CS270" s="251" t="s">
        <v>14172</v>
      </c>
      <c r="CT270" s="251"/>
      <c r="CU270" s="251"/>
      <c r="CV270" s="251"/>
      <c r="CW270" s="886"/>
      <c r="CX270" s="491"/>
      <c r="CY270" s="491"/>
      <c r="CZ270" s="251"/>
      <c r="DA270" s="251"/>
      <c r="DB270" s="252" t="s">
        <v>14172</v>
      </c>
      <c r="DC270" s="1170"/>
      <c r="DD270" s="1171"/>
      <c r="DE270" s="119"/>
      <c r="DF270" s="119"/>
      <c r="DG270" s="246" t="s">
        <v>14172</v>
      </c>
      <c r="DH270" s="1256"/>
      <c r="DI270" s="1257"/>
      <c r="DJ270" s="1257"/>
      <c r="DK270" s="1257"/>
      <c r="DL270" s="1257"/>
      <c r="DM270" s="344" t="s">
        <v>69</v>
      </c>
      <c r="DN270" s="114"/>
      <c r="DO270" s="114"/>
      <c r="DP270" s="114"/>
      <c r="DQ270" s="114"/>
      <c r="DR270" s="114"/>
      <c r="DS270" s="295">
        <f t="shared" si="158"/>
        <v>0</v>
      </c>
      <c r="DT270" s="390">
        <f t="shared" si="157"/>
        <v>0</v>
      </c>
    </row>
    <row r="271" spans="3:125" ht="12.95" customHeight="1">
      <c r="C271" s="603"/>
      <c r="D271" s="604"/>
      <c r="E271" s="605" t="s">
        <v>292</v>
      </c>
      <c r="F271" s="606"/>
      <c r="G271" s="606"/>
      <c r="H271" s="606"/>
      <c r="I271" s="607"/>
      <c r="J271" s="1172">
        <f t="shared" ref="J271" si="171">S271+CL271+CL272</f>
        <v>0</v>
      </c>
      <c r="K271" s="1173"/>
      <c r="L271" s="1173"/>
      <c r="M271" s="388"/>
      <c r="N271" s="388"/>
      <c r="O271" s="388"/>
      <c r="P271" s="622"/>
      <c r="Q271" s="623"/>
      <c r="R271" s="624"/>
      <c r="S271" s="615"/>
      <c r="T271" s="616"/>
      <c r="U271" s="616"/>
      <c r="V271" s="616"/>
      <c r="W271" s="617"/>
      <c r="X271" s="618"/>
      <c r="Y271" s="616"/>
      <c r="Z271" s="616"/>
      <c r="AA271" s="616"/>
      <c r="AB271" s="619"/>
      <c r="AC271" s="255"/>
      <c r="AD271" s="255"/>
      <c r="AE271" s="255"/>
      <c r="AF271" s="262"/>
      <c r="AG271" s="255"/>
      <c r="AH271" s="255"/>
      <c r="AI271" s="255"/>
      <c r="AJ271" s="363"/>
      <c r="AK271" s="595" t="s">
        <v>139</v>
      </c>
      <c r="AL271" s="596"/>
      <c r="AM271" s="596"/>
      <c r="AN271" s="596"/>
      <c r="AO271" s="466"/>
      <c r="AP271" s="463"/>
      <c r="AQ271" s="463"/>
      <c r="AR271" s="463"/>
      <c r="AS271" s="463"/>
      <c r="AT271" s="463"/>
      <c r="AU271" s="463"/>
      <c r="AV271" s="463"/>
      <c r="AW271" s="463"/>
      <c r="AX271" s="463"/>
      <c r="AY271" s="463"/>
      <c r="AZ271" s="463"/>
      <c r="BA271" s="464"/>
      <c r="BB271" s="480"/>
      <c r="BC271" s="481"/>
      <c r="BD271" s="481"/>
      <c r="BE271" s="481"/>
      <c r="BF271" s="482"/>
      <c r="BG271" s="480"/>
      <c r="BH271" s="503"/>
      <c r="BI271" s="503"/>
      <c r="BJ271" s="504"/>
      <c r="BK271" s="462"/>
      <c r="BL271" s="463"/>
      <c r="BM271" s="463"/>
      <c r="BN271" s="463"/>
      <c r="BO271" s="463"/>
      <c r="BP271" s="463"/>
      <c r="BQ271" s="463"/>
      <c r="BR271" s="463"/>
      <c r="BS271" s="463"/>
      <c r="BT271" s="463"/>
      <c r="BU271" s="463"/>
      <c r="BV271" s="463"/>
      <c r="BW271" s="464"/>
      <c r="BX271" s="500"/>
      <c r="BY271" s="501"/>
      <c r="BZ271" s="501"/>
      <c r="CA271" s="501"/>
      <c r="CB271" s="502"/>
      <c r="CC271" s="726"/>
      <c r="CD271" s="727"/>
      <c r="CE271" s="727"/>
      <c r="CF271" s="728"/>
      <c r="CG271" s="432" t="s">
        <v>140</v>
      </c>
      <c r="CH271" s="433"/>
      <c r="CI271" s="729"/>
      <c r="CJ271" s="730"/>
      <c r="CK271" s="731"/>
      <c r="CL271" s="732"/>
      <c r="CM271" s="733"/>
      <c r="CN271" s="733"/>
      <c r="CO271" s="733"/>
      <c r="CP271" s="733"/>
      <c r="CQ271" s="733"/>
      <c r="CR271" s="733"/>
      <c r="CS271" s="388" t="s">
        <v>14172</v>
      </c>
      <c r="CT271" s="388"/>
      <c r="CU271" s="388"/>
      <c r="CV271" s="388"/>
      <c r="CW271" s="907"/>
      <c r="CX271" s="908"/>
      <c r="CY271" s="908"/>
      <c r="CZ271" s="388"/>
      <c r="DA271" s="388"/>
      <c r="DB271" s="270" t="s">
        <v>14172</v>
      </c>
      <c r="DC271" s="1170">
        <f>DS271+DS272</f>
        <v>0</v>
      </c>
      <c r="DD271" s="1171"/>
      <c r="DE271" s="388"/>
      <c r="DF271" s="388"/>
      <c r="DG271" s="270"/>
      <c r="DH271" s="1256">
        <f t="shared" ref="DH271" si="172">IFERROR((S271+DS271+DS272)/J271,0)*100</f>
        <v>0</v>
      </c>
      <c r="DI271" s="1257"/>
      <c r="DJ271" s="1257"/>
      <c r="DK271" s="1257"/>
      <c r="DL271" s="1257"/>
      <c r="DM271" s="342"/>
      <c r="DN271" s="114"/>
      <c r="DO271" s="114"/>
      <c r="DP271" s="114"/>
      <c r="DQ271" s="114"/>
      <c r="DR271" s="114"/>
      <c r="DS271" s="295">
        <f t="shared" si="158"/>
        <v>0</v>
      </c>
      <c r="DT271" s="392">
        <f t="shared" ref="DT271" si="173">SUM(J271)</f>
        <v>0</v>
      </c>
      <c r="DU271" s="390">
        <f t="shared" ref="DU271" si="174">SUM(S271)</f>
        <v>0</v>
      </c>
    </row>
    <row r="272" spans="3:125" ht="12.95" customHeight="1">
      <c r="C272" s="603"/>
      <c r="D272" s="604"/>
      <c r="E272" s="608"/>
      <c r="F272" s="609"/>
      <c r="G272" s="609"/>
      <c r="H272" s="609"/>
      <c r="I272" s="610"/>
      <c r="J272" s="1172"/>
      <c r="K272" s="1173"/>
      <c r="L272" s="1173"/>
      <c r="M272" s="389"/>
      <c r="N272" s="389"/>
      <c r="O272" s="248" t="s">
        <v>278</v>
      </c>
      <c r="P272" s="625"/>
      <c r="Q272" s="626"/>
      <c r="R272" s="627"/>
      <c r="S272" s="423"/>
      <c r="T272" s="424"/>
      <c r="U272" s="389"/>
      <c r="V272" s="389"/>
      <c r="W272" s="248" t="s">
        <v>14172</v>
      </c>
      <c r="X272" s="425"/>
      <c r="Y272" s="424"/>
      <c r="Z272" s="389"/>
      <c r="AA272" s="389"/>
      <c r="AB272" s="249" t="s">
        <v>14172</v>
      </c>
      <c r="AC272" s="250"/>
      <c r="AD272" s="250"/>
      <c r="AE272" s="250"/>
      <c r="AF272" s="349"/>
      <c r="AG272" s="250"/>
      <c r="AH272" s="250"/>
      <c r="AI272" s="250"/>
      <c r="AJ272" s="350"/>
      <c r="AK272" s="488" t="s">
        <v>142</v>
      </c>
      <c r="AL272" s="489"/>
      <c r="AM272" s="489"/>
      <c r="AN272" s="489"/>
      <c r="AO272" s="465"/>
      <c r="AP272" s="460"/>
      <c r="AQ272" s="460"/>
      <c r="AR272" s="460"/>
      <c r="AS272" s="460"/>
      <c r="AT272" s="460"/>
      <c r="AU272" s="460"/>
      <c r="AV272" s="460"/>
      <c r="AW272" s="460"/>
      <c r="AX272" s="460"/>
      <c r="AY272" s="460"/>
      <c r="AZ272" s="460"/>
      <c r="BA272" s="461"/>
      <c r="BB272" s="485"/>
      <c r="BC272" s="486"/>
      <c r="BD272" s="486"/>
      <c r="BE272" s="486"/>
      <c r="BF272" s="487"/>
      <c r="BG272" s="485"/>
      <c r="BH272" s="494"/>
      <c r="BI272" s="494"/>
      <c r="BJ272" s="495"/>
      <c r="BK272" s="459"/>
      <c r="BL272" s="460"/>
      <c r="BM272" s="460"/>
      <c r="BN272" s="460"/>
      <c r="BO272" s="460"/>
      <c r="BP272" s="460"/>
      <c r="BQ272" s="460"/>
      <c r="BR272" s="460"/>
      <c r="BS272" s="460"/>
      <c r="BT272" s="460"/>
      <c r="BU272" s="460"/>
      <c r="BV272" s="460"/>
      <c r="BW272" s="461"/>
      <c r="BX272" s="497"/>
      <c r="BY272" s="498"/>
      <c r="BZ272" s="498"/>
      <c r="CA272" s="498"/>
      <c r="CB272" s="499"/>
      <c r="CC272" s="880"/>
      <c r="CD272" s="881"/>
      <c r="CE272" s="881"/>
      <c r="CF272" s="882"/>
      <c r="CG272" s="430" t="s">
        <v>140</v>
      </c>
      <c r="CH272" s="431"/>
      <c r="CI272" s="883"/>
      <c r="CJ272" s="884"/>
      <c r="CK272" s="885"/>
      <c r="CL272" s="725"/>
      <c r="CM272" s="667"/>
      <c r="CN272" s="667"/>
      <c r="CO272" s="667"/>
      <c r="CP272" s="667"/>
      <c r="CQ272" s="667"/>
      <c r="CR272" s="667"/>
      <c r="CS272" s="251" t="s">
        <v>14172</v>
      </c>
      <c r="CT272" s="251"/>
      <c r="CU272" s="251"/>
      <c r="CV272" s="251"/>
      <c r="CW272" s="886"/>
      <c r="CX272" s="491"/>
      <c r="CY272" s="491"/>
      <c r="CZ272" s="251"/>
      <c r="DA272" s="251"/>
      <c r="DB272" s="252" t="s">
        <v>14172</v>
      </c>
      <c r="DC272" s="1170"/>
      <c r="DD272" s="1171"/>
      <c r="DE272" s="119"/>
      <c r="DF272" s="119"/>
      <c r="DG272" s="246" t="s">
        <v>14172</v>
      </c>
      <c r="DH272" s="1256"/>
      <c r="DI272" s="1257"/>
      <c r="DJ272" s="1257"/>
      <c r="DK272" s="1257"/>
      <c r="DL272" s="1257"/>
      <c r="DM272" s="344" t="s">
        <v>69</v>
      </c>
      <c r="DN272" s="114"/>
      <c r="DO272" s="114"/>
      <c r="DP272" s="114"/>
      <c r="DQ272" s="114"/>
      <c r="DR272" s="114"/>
      <c r="DS272" s="295">
        <f t="shared" si="158"/>
        <v>0</v>
      </c>
      <c r="DT272" s="390">
        <f t="shared" si="157"/>
        <v>0</v>
      </c>
    </row>
    <row r="273" spans="3:129" ht="12.95" customHeight="1">
      <c r="C273" s="165"/>
      <c r="D273" s="119"/>
      <c r="E273" s="509" t="s">
        <v>238</v>
      </c>
      <c r="F273" s="505"/>
      <c r="G273" s="505"/>
      <c r="H273" s="505"/>
      <c r="I273" s="510"/>
      <c r="J273" s="1172">
        <f t="shared" ref="J273" si="175">S273+CL273+CL274</f>
        <v>0</v>
      </c>
      <c r="K273" s="1173"/>
      <c r="L273" s="1173"/>
      <c r="M273" s="119"/>
      <c r="N273" s="119"/>
      <c r="O273" s="119"/>
      <c r="P273" s="622"/>
      <c r="Q273" s="623"/>
      <c r="R273" s="624"/>
      <c r="S273" s="615"/>
      <c r="T273" s="616"/>
      <c r="U273" s="616"/>
      <c r="V273" s="616"/>
      <c r="W273" s="617"/>
      <c r="X273" s="618"/>
      <c r="Y273" s="616"/>
      <c r="Z273" s="616"/>
      <c r="AA273" s="616"/>
      <c r="AB273" s="619"/>
      <c r="AC273" s="243"/>
      <c r="AD273" s="243"/>
      <c r="AE273" s="243"/>
      <c r="AF273" s="244"/>
      <c r="AG273" s="243"/>
      <c r="AH273" s="243"/>
      <c r="AI273" s="243"/>
      <c r="AJ273" s="245"/>
      <c r="AK273" s="595" t="s">
        <v>139</v>
      </c>
      <c r="AL273" s="596"/>
      <c r="AM273" s="596"/>
      <c r="AN273" s="596"/>
      <c r="AO273" s="466"/>
      <c r="AP273" s="463"/>
      <c r="AQ273" s="463"/>
      <c r="AR273" s="463"/>
      <c r="AS273" s="463"/>
      <c r="AT273" s="463"/>
      <c r="AU273" s="463"/>
      <c r="AV273" s="463"/>
      <c r="AW273" s="463"/>
      <c r="AX273" s="463"/>
      <c r="AY273" s="463"/>
      <c r="AZ273" s="463"/>
      <c r="BA273" s="464"/>
      <c r="BB273" s="480"/>
      <c r="BC273" s="481"/>
      <c r="BD273" s="481"/>
      <c r="BE273" s="481"/>
      <c r="BF273" s="482"/>
      <c r="BG273" s="480"/>
      <c r="BH273" s="503"/>
      <c r="BI273" s="503"/>
      <c r="BJ273" s="504"/>
      <c r="BK273" s="462"/>
      <c r="BL273" s="463"/>
      <c r="BM273" s="463"/>
      <c r="BN273" s="463"/>
      <c r="BO273" s="463"/>
      <c r="BP273" s="463"/>
      <c r="BQ273" s="463"/>
      <c r="BR273" s="463"/>
      <c r="BS273" s="463"/>
      <c r="BT273" s="463"/>
      <c r="BU273" s="463"/>
      <c r="BV273" s="463"/>
      <c r="BW273" s="464"/>
      <c r="BX273" s="500"/>
      <c r="BY273" s="501"/>
      <c r="BZ273" s="501"/>
      <c r="CA273" s="501"/>
      <c r="CB273" s="502"/>
      <c r="CC273" s="726"/>
      <c r="CD273" s="727"/>
      <c r="CE273" s="727"/>
      <c r="CF273" s="728"/>
      <c r="CG273" s="432" t="s">
        <v>140</v>
      </c>
      <c r="CH273" s="433"/>
      <c r="CI273" s="729"/>
      <c r="CJ273" s="730"/>
      <c r="CK273" s="731"/>
      <c r="CL273" s="732"/>
      <c r="CM273" s="733"/>
      <c r="CN273" s="733"/>
      <c r="CO273" s="733"/>
      <c r="CP273" s="733"/>
      <c r="CQ273" s="733"/>
      <c r="CR273" s="733"/>
      <c r="CS273" s="388" t="s">
        <v>14172</v>
      </c>
      <c r="CT273" s="388"/>
      <c r="CU273" s="388"/>
      <c r="CV273" s="388"/>
      <c r="CW273" s="907"/>
      <c r="CX273" s="908"/>
      <c r="CY273" s="908"/>
      <c r="CZ273" s="388"/>
      <c r="DA273" s="388"/>
      <c r="DB273" s="270" t="s">
        <v>14172</v>
      </c>
      <c r="DC273" s="1170">
        <f>DS273+DS274</f>
        <v>0</v>
      </c>
      <c r="DD273" s="1171"/>
      <c r="DE273" s="388"/>
      <c r="DF273" s="388"/>
      <c r="DG273" s="270"/>
      <c r="DH273" s="1256">
        <f t="shared" ref="DH273" si="176">IFERROR((S273+DS273+DS274)/J273,0)*100</f>
        <v>0</v>
      </c>
      <c r="DI273" s="1257"/>
      <c r="DJ273" s="1257"/>
      <c r="DK273" s="1257"/>
      <c r="DL273" s="1257"/>
      <c r="DM273" s="342"/>
      <c r="DN273" s="114"/>
      <c r="DO273" s="114"/>
      <c r="DP273" s="114"/>
      <c r="DQ273" s="114"/>
      <c r="DR273" s="114"/>
      <c r="DS273" s="295">
        <f t="shared" si="158"/>
        <v>0</v>
      </c>
      <c r="DT273" s="392">
        <f t="shared" ref="DT273" si="177">SUM(J273)</f>
        <v>0</v>
      </c>
      <c r="DU273" s="392">
        <f>SUM(S273)</f>
        <v>0</v>
      </c>
    </row>
    <row r="274" spans="3:129" ht="12.95" customHeight="1">
      <c r="C274" s="165"/>
      <c r="D274" s="119"/>
      <c r="E274" s="597" t="s">
        <v>293</v>
      </c>
      <c r="F274" s="598"/>
      <c r="G274" s="598"/>
      <c r="H274" s="598"/>
      <c r="I274" s="599"/>
      <c r="J274" s="1172"/>
      <c r="K274" s="1173"/>
      <c r="L274" s="1173"/>
      <c r="M274" s="389"/>
      <c r="N274" s="389"/>
      <c r="O274" s="248" t="s">
        <v>278</v>
      </c>
      <c r="P274" s="625"/>
      <c r="Q274" s="626"/>
      <c r="R274" s="627"/>
      <c r="S274" s="423"/>
      <c r="T274" s="424"/>
      <c r="U274" s="389"/>
      <c r="V274" s="389"/>
      <c r="W274" s="248" t="s">
        <v>14172</v>
      </c>
      <c r="X274" s="425"/>
      <c r="Y274" s="424"/>
      <c r="Z274" s="389"/>
      <c r="AA274" s="389"/>
      <c r="AB274" s="249" t="s">
        <v>14172</v>
      </c>
      <c r="AC274" s="250"/>
      <c r="AD274" s="250"/>
      <c r="AE274" s="250"/>
      <c r="AF274" s="349"/>
      <c r="AG274" s="250"/>
      <c r="AH274" s="250"/>
      <c r="AI274" s="250"/>
      <c r="AJ274" s="350"/>
      <c r="AK274" s="483" t="s">
        <v>142</v>
      </c>
      <c r="AL274" s="484"/>
      <c r="AM274" s="484"/>
      <c r="AN274" s="484"/>
      <c r="AO274" s="465"/>
      <c r="AP274" s="460"/>
      <c r="AQ274" s="460"/>
      <c r="AR274" s="460"/>
      <c r="AS274" s="460"/>
      <c r="AT274" s="460"/>
      <c r="AU274" s="460"/>
      <c r="AV274" s="460"/>
      <c r="AW274" s="460"/>
      <c r="AX274" s="460"/>
      <c r="AY274" s="460"/>
      <c r="AZ274" s="460"/>
      <c r="BA274" s="461"/>
      <c r="BB274" s="485"/>
      <c r="BC274" s="486"/>
      <c r="BD274" s="486"/>
      <c r="BE274" s="486"/>
      <c r="BF274" s="487"/>
      <c r="BG274" s="485"/>
      <c r="BH274" s="494"/>
      <c r="BI274" s="494"/>
      <c r="BJ274" s="495"/>
      <c r="BK274" s="459"/>
      <c r="BL274" s="460"/>
      <c r="BM274" s="460"/>
      <c r="BN274" s="460"/>
      <c r="BO274" s="460"/>
      <c r="BP274" s="460"/>
      <c r="BQ274" s="460"/>
      <c r="BR274" s="460"/>
      <c r="BS274" s="460"/>
      <c r="BT274" s="460"/>
      <c r="BU274" s="460"/>
      <c r="BV274" s="460"/>
      <c r="BW274" s="461"/>
      <c r="BX274" s="497"/>
      <c r="BY274" s="498"/>
      <c r="BZ274" s="498"/>
      <c r="CA274" s="498"/>
      <c r="CB274" s="499"/>
      <c r="CC274" s="880"/>
      <c r="CD274" s="881"/>
      <c r="CE274" s="881"/>
      <c r="CF274" s="882"/>
      <c r="CG274" s="434" t="s">
        <v>140</v>
      </c>
      <c r="CH274" s="435"/>
      <c r="CI274" s="883"/>
      <c r="CJ274" s="884"/>
      <c r="CK274" s="885"/>
      <c r="CL274" s="725"/>
      <c r="CM274" s="667"/>
      <c r="CN274" s="667"/>
      <c r="CO274" s="667"/>
      <c r="CP274" s="667"/>
      <c r="CQ274" s="667"/>
      <c r="CR274" s="667"/>
      <c r="CS274" s="192" t="s">
        <v>14172</v>
      </c>
      <c r="CT274" s="192"/>
      <c r="CU274" s="192"/>
      <c r="CV274" s="192"/>
      <c r="CW274" s="886"/>
      <c r="CX274" s="491"/>
      <c r="CY274" s="491"/>
      <c r="CZ274" s="192"/>
      <c r="DA274" s="192"/>
      <c r="DB274" s="271" t="s">
        <v>14172</v>
      </c>
      <c r="DC274" s="1170"/>
      <c r="DD274" s="1171"/>
      <c r="DE274" s="389"/>
      <c r="DF274" s="389"/>
      <c r="DG274" s="249" t="s">
        <v>14172</v>
      </c>
      <c r="DH274" s="1256"/>
      <c r="DI274" s="1257"/>
      <c r="DJ274" s="1257"/>
      <c r="DK274" s="1257"/>
      <c r="DL274" s="1257"/>
      <c r="DM274" s="341" t="s">
        <v>69</v>
      </c>
      <c r="DN274" s="114"/>
      <c r="DO274" s="114"/>
      <c r="DP274" s="114"/>
      <c r="DQ274" s="114"/>
      <c r="DR274" s="114"/>
      <c r="DS274" s="295">
        <f t="shared" si="158"/>
        <v>0</v>
      </c>
      <c r="DT274" s="390">
        <f t="shared" si="157"/>
        <v>0</v>
      </c>
      <c r="DU274" s="392"/>
    </row>
    <row r="275" spans="3:129" ht="12.95" customHeight="1">
      <c r="C275" s="165"/>
      <c r="D275" s="119"/>
      <c r="E275" s="509" t="s">
        <v>152</v>
      </c>
      <c r="F275" s="505"/>
      <c r="G275" s="505"/>
      <c r="H275" s="505"/>
      <c r="I275" s="510"/>
      <c r="J275" s="1158">
        <f>S275+CL275+CL276</f>
        <v>0</v>
      </c>
      <c r="K275" s="1159"/>
      <c r="L275" s="1159"/>
      <c r="M275" s="119"/>
      <c r="N275" s="119"/>
      <c r="O275" s="119"/>
      <c r="P275" s="302"/>
      <c r="Q275" s="303"/>
      <c r="R275" s="304"/>
      <c r="S275" s="1174">
        <f>S263+S265+S267+S269+S271+S273</f>
        <v>0</v>
      </c>
      <c r="T275" s="1175"/>
      <c r="U275" s="1175"/>
      <c r="V275" s="1175"/>
      <c r="W275" s="1176"/>
      <c r="X275" s="1177">
        <f>X263+X265+X267+X269+X271+X273</f>
        <v>0</v>
      </c>
      <c r="Y275" s="1175"/>
      <c r="Z275" s="1175"/>
      <c r="AA275" s="1175"/>
      <c r="AB275" s="1178"/>
      <c r="AC275" s="243"/>
      <c r="AD275" s="243"/>
      <c r="AE275" s="243"/>
      <c r="AF275" s="244"/>
      <c r="AG275" s="243"/>
      <c r="AH275" s="243"/>
      <c r="AI275" s="243"/>
      <c r="AJ275" s="245"/>
      <c r="AK275" s="259"/>
      <c r="AL275" s="243"/>
      <c r="AM275" s="243"/>
      <c r="AN275" s="243"/>
      <c r="AO275" s="243"/>
      <c r="AP275" s="243"/>
      <c r="AQ275" s="243"/>
      <c r="AR275" s="243"/>
      <c r="AS275" s="243"/>
      <c r="AT275" s="243"/>
      <c r="AU275" s="243"/>
      <c r="AV275" s="243"/>
      <c r="AW275" s="243"/>
      <c r="AX275" s="243"/>
      <c r="AY275" s="243"/>
      <c r="AZ275" s="243"/>
      <c r="BA275" s="243"/>
      <c r="BB275" s="243"/>
      <c r="BC275" s="243"/>
      <c r="BD275" s="243"/>
      <c r="BE275" s="243"/>
      <c r="BF275" s="243"/>
      <c r="BG275" s="243"/>
      <c r="BH275" s="243"/>
      <c r="BI275" s="243"/>
      <c r="BJ275" s="256"/>
      <c r="BK275" s="262"/>
      <c r="BL275" s="243"/>
      <c r="BM275" s="243"/>
      <c r="BN275" s="243"/>
      <c r="BO275" s="243"/>
      <c r="BP275" s="243"/>
      <c r="BQ275" s="243"/>
      <c r="BR275" s="243"/>
      <c r="BS275" s="243"/>
      <c r="BT275" s="243"/>
      <c r="BU275" s="243"/>
      <c r="BV275" s="243"/>
      <c r="BW275" s="243"/>
      <c r="BX275" s="243"/>
      <c r="BY275" s="243"/>
      <c r="BZ275" s="243"/>
      <c r="CA275" s="243"/>
      <c r="CB275" s="243"/>
      <c r="CC275" s="243"/>
      <c r="CD275" s="243"/>
      <c r="CE275" s="243"/>
      <c r="CF275" s="243"/>
      <c r="CG275" s="243"/>
      <c r="CH275" s="243"/>
      <c r="CI275" s="243"/>
      <c r="CJ275" s="243"/>
      <c r="CK275" s="243"/>
      <c r="CL275" s="1162">
        <f>SUM(CL263:CR274)</f>
        <v>0</v>
      </c>
      <c r="CM275" s="1163"/>
      <c r="CN275" s="1163"/>
      <c r="CO275" s="1163"/>
      <c r="CP275" s="1163"/>
      <c r="CQ275" s="1163"/>
      <c r="CR275" s="1163"/>
      <c r="CS275" s="119"/>
      <c r="CT275" s="119"/>
      <c r="CU275" s="119"/>
      <c r="CV275" s="119"/>
      <c r="CW275" s="1166">
        <f>SUM(CW263:CY274)</f>
        <v>0</v>
      </c>
      <c r="CX275" s="1167"/>
      <c r="CY275" s="1167"/>
      <c r="CZ275" s="119"/>
      <c r="DA275" s="119"/>
      <c r="DB275" s="139"/>
      <c r="DC275" s="1181">
        <f>SUM(DC263:DD274)</f>
        <v>0</v>
      </c>
      <c r="DD275" s="1182"/>
      <c r="DE275" s="119"/>
      <c r="DF275" s="119"/>
      <c r="DG275" s="246"/>
      <c r="DH275" s="1250">
        <f>IFERROR((S275+DC275)/J275,0)*100</f>
        <v>0</v>
      </c>
      <c r="DI275" s="1251"/>
      <c r="DJ275" s="1251"/>
      <c r="DK275" s="1251"/>
      <c r="DL275" s="1251"/>
      <c r="DM275" s="340"/>
      <c r="DN275" s="114"/>
      <c r="DO275" s="114"/>
      <c r="DP275" s="114"/>
      <c r="DQ275" s="114"/>
      <c r="DR275" s="114"/>
      <c r="DS275" s="295">
        <f t="shared" si="158"/>
        <v>0</v>
      </c>
      <c r="DT275" s="392">
        <f>SUM(J275)</f>
        <v>0</v>
      </c>
      <c r="DU275" s="392">
        <f>SUM(S275)</f>
        <v>0</v>
      </c>
      <c r="DV275" s="392">
        <f>SUM(X275)</f>
        <v>0</v>
      </c>
      <c r="DW275" s="392">
        <f>CL275</f>
        <v>0</v>
      </c>
      <c r="DX275" s="392">
        <f>CW275</f>
        <v>0</v>
      </c>
      <c r="DY275" s="392">
        <f>DC275</f>
        <v>0</v>
      </c>
    </row>
    <row r="276" spans="3:129" ht="12.95" customHeight="1" thickBot="1">
      <c r="C276" s="272"/>
      <c r="D276" s="130"/>
      <c r="E276" s="600"/>
      <c r="F276" s="601"/>
      <c r="G276" s="601"/>
      <c r="H276" s="601"/>
      <c r="I276" s="602"/>
      <c r="J276" s="1160"/>
      <c r="K276" s="1161"/>
      <c r="L276" s="1161"/>
      <c r="M276" s="314"/>
      <c r="N276" s="314"/>
      <c r="O276" s="273" t="s">
        <v>278</v>
      </c>
      <c r="P276" s="305"/>
      <c r="Q276" s="204"/>
      <c r="R276" s="306"/>
      <c r="S276" s="426"/>
      <c r="T276" s="427"/>
      <c r="U276" s="277"/>
      <c r="V276" s="277"/>
      <c r="W276" s="278" t="s">
        <v>278</v>
      </c>
      <c r="X276" s="428"/>
      <c r="Y276" s="427"/>
      <c r="Z276" s="277"/>
      <c r="AA276" s="277"/>
      <c r="AB276" s="150" t="s">
        <v>278</v>
      </c>
      <c r="AC276" s="275"/>
      <c r="AD276" s="275"/>
      <c r="AE276" s="275"/>
      <c r="AF276" s="279"/>
      <c r="AG276" s="275"/>
      <c r="AH276" s="275"/>
      <c r="AI276" s="275"/>
      <c r="AJ276" s="280"/>
      <c r="AK276" s="274"/>
      <c r="AL276" s="275"/>
      <c r="AM276" s="275"/>
      <c r="AN276" s="275"/>
      <c r="AO276" s="275"/>
      <c r="AP276" s="275"/>
      <c r="AQ276" s="275"/>
      <c r="AR276" s="275"/>
      <c r="AS276" s="275"/>
      <c r="AT276" s="275"/>
      <c r="AU276" s="275"/>
      <c r="AV276" s="275"/>
      <c r="AW276" s="275"/>
      <c r="AX276" s="275"/>
      <c r="AY276" s="275"/>
      <c r="AZ276" s="275"/>
      <c r="BA276" s="275"/>
      <c r="BB276" s="275"/>
      <c r="BC276" s="275"/>
      <c r="BD276" s="275"/>
      <c r="BE276" s="275"/>
      <c r="BF276" s="275"/>
      <c r="BG276" s="275"/>
      <c r="BH276" s="275"/>
      <c r="BI276" s="275"/>
      <c r="BJ276" s="276"/>
      <c r="BK276" s="279"/>
      <c r="BL276" s="275"/>
      <c r="BM276" s="275"/>
      <c r="BN276" s="275"/>
      <c r="BO276" s="275"/>
      <c r="BP276" s="275"/>
      <c r="BQ276" s="275"/>
      <c r="BR276" s="275"/>
      <c r="BS276" s="275"/>
      <c r="BT276" s="275"/>
      <c r="BU276" s="275"/>
      <c r="BV276" s="275"/>
      <c r="BW276" s="275"/>
      <c r="BX276" s="275"/>
      <c r="BY276" s="275"/>
      <c r="BZ276" s="275"/>
      <c r="CA276" s="275"/>
      <c r="CB276" s="275"/>
      <c r="CC276" s="275"/>
      <c r="CD276" s="275"/>
      <c r="CE276" s="275"/>
      <c r="CF276" s="275"/>
      <c r="CG276" s="275"/>
      <c r="CH276" s="275"/>
      <c r="CI276" s="275"/>
      <c r="CJ276" s="275"/>
      <c r="CK276" s="275"/>
      <c r="CL276" s="1164"/>
      <c r="CM276" s="1165"/>
      <c r="CN276" s="1165"/>
      <c r="CO276" s="1165"/>
      <c r="CP276" s="1165"/>
      <c r="CQ276" s="1165"/>
      <c r="CR276" s="1165"/>
      <c r="CS276" s="130" t="s">
        <v>14172</v>
      </c>
      <c r="CT276" s="130"/>
      <c r="CU276" s="130"/>
      <c r="CV276" s="130"/>
      <c r="CW276" s="1168"/>
      <c r="CX276" s="1169"/>
      <c r="CY276" s="1169"/>
      <c r="CZ276" s="130"/>
      <c r="DA276" s="130"/>
      <c r="DB276" s="150" t="s">
        <v>14172</v>
      </c>
      <c r="DC276" s="1262"/>
      <c r="DD276" s="1263"/>
      <c r="DE276" s="130"/>
      <c r="DF276" s="130"/>
      <c r="DG276" s="150" t="s">
        <v>14172</v>
      </c>
      <c r="DH276" s="1250"/>
      <c r="DI276" s="1251"/>
      <c r="DJ276" s="1251"/>
      <c r="DK276" s="1251"/>
      <c r="DL276" s="1251"/>
      <c r="DM276" s="345" t="s">
        <v>69</v>
      </c>
      <c r="DN276" s="165"/>
      <c r="DO276" s="114"/>
      <c r="DP276" s="114"/>
      <c r="DQ276" s="114"/>
      <c r="DR276" s="114"/>
      <c r="DS276" s="295">
        <f t="shared" si="158"/>
        <v>0</v>
      </c>
      <c r="DT276" s="390">
        <f t="shared" si="157"/>
        <v>0</v>
      </c>
    </row>
    <row r="277" spans="3:129" ht="3" customHeight="1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2"/>
    </row>
    <row r="278" spans="3:129" ht="7.5" customHeight="1">
      <c r="F278" s="2" t="s">
        <v>153</v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S278" s="2" t="s">
        <v>162</v>
      </c>
      <c r="T278" s="2"/>
      <c r="U278" s="2"/>
      <c r="V278" s="2"/>
      <c r="W278" s="2"/>
      <c r="X278" s="2"/>
      <c r="Y278" s="2"/>
      <c r="Z278" s="2"/>
      <c r="AA278" s="2"/>
      <c r="AB278" s="2"/>
      <c r="AC278" s="2"/>
      <c r="AE278" s="2" t="s">
        <v>154</v>
      </c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Y278" s="2" t="s">
        <v>291</v>
      </c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N278" s="2"/>
    </row>
    <row r="279" spans="3:129" ht="9.1999999999999993" customHeight="1">
      <c r="F279" s="7"/>
      <c r="G279" s="48" t="s">
        <v>155</v>
      </c>
      <c r="H279" s="48"/>
      <c r="I279" s="48"/>
      <c r="J279" s="48"/>
      <c r="K279" s="48"/>
      <c r="L279" s="48" t="s">
        <v>156</v>
      </c>
      <c r="M279" s="48"/>
      <c r="N279" s="48"/>
      <c r="O279" s="48"/>
      <c r="P279" s="48"/>
      <c r="Q279" s="8"/>
      <c r="S279" s="7"/>
      <c r="T279" s="48" t="s">
        <v>164</v>
      </c>
      <c r="U279" s="48"/>
      <c r="V279" s="48"/>
      <c r="W279" s="48"/>
      <c r="X279" s="48"/>
      <c r="Y279" s="48" t="s">
        <v>165</v>
      </c>
      <c r="Z279" s="48"/>
      <c r="AA279" s="48"/>
      <c r="AB279" s="48"/>
      <c r="AC279" s="8"/>
      <c r="AE279" s="7" t="s">
        <v>105</v>
      </c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8"/>
      <c r="AY279" s="32" t="s">
        <v>239</v>
      </c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5"/>
      <c r="CC279" s="6" t="s">
        <v>240</v>
      </c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5"/>
      <c r="DN279" s="34"/>
      <c r="DO279" s="34"/>
      <c r="DP279" s="34"/>
      <c r="DQ279" s="34"/>
      <c r="DR279" s="34"/>
    </row>
    <row r="280" spans="3:129" ht="9.1999999999999993" customHeight="1">
      <c r="F280" s="1"/>
      <c r="G280" s="2" t="s">
        <v>157</v>
      </c>
      <c r="H280" s="2"/>
      <c r="I280" s="2"/>
      <c r="J280" s="2"/>
      <c r="K280" s="2"/>
      <c r="L280" s="2"/>
      <c r="M280" s="2"/>
      <c r="N280" s="2"/>
      <c r="O280" s="2"/>
      <c r="P280" s="2"/>
      <c r="Q280" s="9"/>
      <c r="S280" s="1"/>
      <c r="T280" s="2" t="s">
        <v>167</v>
      </c>
      <c r="U280" s="2"/>
      <c r="V280" s="2"/>
      <c r="W280" s="2"/>
      <c r="X280" s="2"/>
      <c r="Y280" s="2"/>
      <c r="Z280" s="2"/>
      <c r="AA280" s="2"/>
      <c r="AB280" s="2"/>
      <c r="AC280" s="9"/>
      <c r="AE280" s="1"/>
      <c r="AF280" s="2" t="s">
        <v>158</v>
      </c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9"/>
      <c r="AY280" s="1"/>
      <c r="AZ280" s="2" t="s">
        <v>241</v>
      </c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M280" s="2"/>
      <c r="BO280" s="2" t="s">
        <v>242</v>
      </c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9"/>
      <c r="CC280" s="2"/>
      <c r="CD280" s="2" t="s">
        <v>241</v>
      </c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U280" s="37" t="s">
        <v>311</v>
      </c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9"/>
      <c r="DN280" s="34"/>
      <c r="DO280" s="34"/>
      <c r="DP280" s="34"/>
      <c r="DQ280" s="34"/>
      <c r="DR280" s="34"/>
    </row>
    <row r="281" spans="3:129" ht="9.1999999999999993" customHeight="1">
      <c r="F281" s="10"/>
      <c r="G281" s="11" t="s">
        <v>14179</v>
      </c>
      <c r="H281" s="11"/>
      <c r="I281" s="11"/>
      <c r="J281" s="11"/>
      <c r="K281" s="11"/>
      <c r="L281" s="11"/>
      <c r="M281" s="11"/>
      <c r="N281" s="11"/>
      <c r="O281" s="11"/>
      <c r="P281" s="11"/>
      <c r="Q281" s="12"/>
      <c r="S281" s="10"/>
      <c r="T281" s="11" t="s">
        <v>14179</v>
      </c>
      <c r="U281" s="11"/>
      <c r="V281" s="11"/>
      <c r="W281" s="11"/>
      <c r="X281" s="11"/>
      <c r="Y281" s="11"/>
      <c r="Z281" s="11"/>
      <c r="AA281" s="11"/>
      <c r="AB281" s="11"/>
      <c r="AC281" s="12"/>
      <c r="AE281" s="1"/>
      <c r="AF281" s="2"/>
      <c r="AG281" s="2" t="s">
        <v>159</v>
      </c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9"/>
      <c r="AY281" s="1"/>
      <c r="AZ281" s="2" t="s">
        <v>243</v>
      </c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O281" s="3" t="s">
        <v>279</v>
      </c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9"/>
      <c r="CC281" s="2"/>
      <c r="CD281" s="2" t="s">
        <v>244</v>
      </c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 t="s">
        <v>319</v>
      </c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9"/>
      <c r="DN281" s="2"/>
      <c r="DO281" s="2"/>
      <c r="DP281" s="2"/>
      <c r="DQ281" s="2"/>
      <c r="DR281" s="2"/>
    </row>
    <row r="282" spans="3:129" ht="9.1999999999999993" customHeight="1">
      <c r="Q282" s="2"/>
      <c r="R282" s="2"/>
      <c r="S282" s="2"/>
      <c r="T282" s="2"/>
      <c r="U282" s="2"/>
      <c r="AE282" s="1"/>
      <c r="AF282" s="2" t="s">
        <v>160</v>
      </c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9"/>
      <c r="AY282" s="1"/>
      <c r="AZ282" s="2" t="s">
        <v>245</v>
      </c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9"/>
      <c r="CC282" s="2"/>
      <c r="CD282" s="3" t="s">
        <v>246</v>
      </c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U282" s="42" t="s">
        <v>312</v>
      </c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9"/>
      <c r="DN282" s="2"/>
      <c r="DO282" s="2"/>
      <c r="DP282" s="2"/>
      <c r="DQ282" s="2"/>
      <c r="DR282" s="2"/>
    </row>
    <row r="283" spans="3:129" ht="9.1999999999999993" customHeight="1">
      <c r="C283" s="2" t="s">
        <v>313</v>
      </c>
      <c r="D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AE283" s="1"/>
      <c r="AF283" s="2"/>
      <c r="AG283" s="2" t="s">
        <v>163</v>
      </c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9"/>
      <c r="AY283" s="1"/>
      <c r="AZ283" s="3" t="s">
        <v>280</v>
      </c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9"/>
      <c r="CC283" s="2"/>
      <c r="CD283" s="2"/>
      <c r="CE283" s="2" t="s">
        <v>161</v>
      </c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U283" s="37" t="s">
        <v>322</v>
      </c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9"/>
      <c r="DN283" s="2"/>
      <c r="DO283" s="2"/>
      <c r="DP283" s="2"/>
      <c r="DQ283" s="2"/>
      <c r="DR283" s="2"/>
    </row>
    <row r="284" spans="3:129" ht="9.1999999999999993" customHeight="1">
      <c r="C284" s="2"/>
      <c r="D284" s="2" t="s">
        <v>314</v>
      </c>
      <c r="E284" s="3" t="s">
        <v>315</v>
      </c>
      <c r="F284" s="2"/>
      <c r="G284" s="2"/>
      <c r="H284" s="2"/>
      <c r="U284" s="2"/>
      <c r="AE284" s="1"/>
      <c r="AF284" s="2"/>
      <c r="AG284" s="2" t="s">
        <v>166</v>
      </c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9"/>
      <c r="AY284" s="1"/>
      <c r="AZ284" s="3" t="s">
        <v>247</v>
      </c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9"/>
      <c r="CC284" s="2"/>
      <c r="CD284" s="37" t="s">
        <v>309</v>
      </c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U284" s="2" t="s">
        <v>320</v>
      </c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9"/>
      <c r="DN284" s="2"/>
      <c r="DO284" s="2"/>
      <c r="DP284" s="2"/>
      <c r="DQ284" s="2"/>
      <c r="DR284" s="2"/>
    </row>
    <row r="285" spans="3:129" ht="9.1999999999999993" customHeight="1">
      <c r="C285" s="2"/>
      <c r="D285" s="2" t="s">
        <v>314</v>
      </c>
      <c r="E285" s="3" t="s">
        <v>316</v>
      </c>
      <c r="F285" s="2"/>
      <c r="G285" s="2"/>
      <c r="H285" s="2"/>
      <c r="U285" s="2"/>
      <c r="AE285" s="10"/>
      <c r="AF285" s="11" t="s">
        <v>168</v>
      </c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2"/>
      <c r="AY285" s="1"/>
      <c r="AZ285" s="2" t="s">
        <v>248</v>
      </c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9"/>
      <c r="CC285" s="2"/>
      <c r="CD285" s="37" t="s">
        <v>310</v>
      </c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U285" s="37" t="s">
        <v>321</v>
      </c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9"/>
      <c r="DN285" s="2"/>
      <c r="DO285" s="2"/>
      <c r="DP285" s="2"/>
      <c r="DQ285" s="2"/>
      <c r="DR285" s="2"/>
    </row>
    <row r="286" spans="3:129" ht="9.1999999999999993" customHeight="1">
      <c r="C286" s="2"/>
      <c r="D286" s="2"/>
      <c r="F286" s="2"/>
      <c r="G286" s="2"/>
      <c r="H286" s="2"/>
      <c r="U286" s="2"/>
      <c r="AY286" s="10"/>
      <c r="AZ286" s="11" t="s">
        <v>249</v>
      </c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2"/>
      <c r="CC286" s="11"/>
      <c r="CD286" s="11"/>
      <c r="CE286" s="43" t="s">
        <v>318</v>
      </c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2"/>
      <c r="DN286" s="2"/>
      <c r="DO286" s="2"/>
      <c r="DP286" s="2"/>
      <c r="DQ286" s="2"/>
      <c r="DR286" s="2"/>
    </row>
    <row r="287" spans="3:129" ht="9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BY287" s="2"/>
      <c r="BZ287" s="2"/>
      <c r="CA287" s="2"/>
      <c r="CB287" s="2"/>
      <c r="CC287" s="2" t="s">
        <v>323</v>
      </c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36"/>
      <c r="DA287" s="35"/>
      <c r="DB287" s="35"/>
      <c r="DC287" s="35"/>
      <c r="DD287" s="35"/>
      <c r="DE287" s="35"/>
      <c r="DF287" s="35"/>
      <c r="DG287" s="35"/>
    </row>
    <row r="288" spans="3:129" ht="9.6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</row>
    <row r="289" spans="3:111" ht="3" customHeight="1"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</row>
    <row r="290" spans="3:111" ht="9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BY290" s="2"/>
      <c r="BZ290" s="2"/>
      <c r="CA290" s="2"/>
      <c r="CB290" s="2"/>
      <c r="CC290" s="36"/>
      <c r="CD290" s="36"/>
      <c r="CE290" s="36"/>
      <c r="CF290" s="36"/>
      <c r="CG290" s="36"/>
      <c r="CH290" s="36"/>
      <c r="CI290" s="36"/>
      <c r="CJ290" s="36"/>
      <c r="CK290" s="36"/>
      <c r="CL290" s="36"/>
      <c r="CM290" s="36"/>
      <c r="CN290" s="36"/>
      <c r="CO290" s="36"/>
      <c r="CP290" s="36"/>
      <c r="CQ290" s="36"/>
      <c r="CR290" s="36"/>
      <c r="CS290" s="36"/>
      <c r="CT290" s="36"/>
      <c r="CU290" s="36"/>
      <c r="CV290" s="36"/>
      <c r="CW290" s="36"/>
      <c r="CX290" s="36"/>
      <c r="CY290" s="36"/>
      <c r="CZ290" s="36"/>
      <c r="DA290" s="35"/>
      <c r="DB290" s="35"/>
      <c r="DC290" s="35"/>
      <c r="DD290" s="35"/>
      <c r="DE290" s="35"/>
      <c r="DF290" s="35"/>
      <c r="DG290" s="35"/>
    </row>
    <row r="291" spans="3:111" ht="9.6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</row>
    <row r="292" spans="3:111" ht="3" customHeight="1"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</row>
  </sheetData>
  <sheetProtection algorithmName="SHA-512" hashValue="ptAWloU9MDl7EyiF6AXnqM/JwOezIjB7hfKbj4kf7OSMrut0GfrDa6bsnkxBSf6lrTSBQhNYMVQyTpG4P53AZw==" saltValue="mW4QvLMxLOBE/6FTDiLj4w==" spinCount="100000" sheet="1" objects="1" selectLockedCells="1"/>
  <mergeCells count="1776">
    <mergeCell ref="DH257:DL258"/>
    <mergeCell ref="DC259:DE260"/>
    <mergeCell ref="DH259:DL260"/>
    <mergeCell ref="DC261:DE262"/>
    <mergeCell ref="DH261:DL262"/>
    <mergeCell ref="DC275:DD276"/>
    <mergeCell ref="DH107:DL108"/>
    <mergeCell ref="DH109:DL110"/>
    <mergeCell ref="DH111:DL112"/>
    <mergeCell ref="DH113:DL114"/>
    <mergeCell ref="DH115:DL116"/>
    <mergeCell ref="DC117:DE118"/>
    <mergeCell ref="DH117:DL118"/>
    <mergeCell ref="DC119:DE120"/>
    <mergeCell ref="DH119:DL120"/>
    <mergeCell ref="DC133:DD134"/>
    <mergeCell ref="DH235:DL236"/>
    <mergeCell ref="DH237:DL238"/>
    <mergeCell ref="DH239:DL240"/>
    <mergeCell ref="DH241:DL242"/>
    <mergeCell ref="DH243:DL244"/>
    <mergeCell ref="DH245:DL246"/>
    <mergeCell ref="DH247:DL248"/>
    <mergeCell ref="DH271:DL272"/>
    <mergeCell ref="DH123:DL124"/>
    <mergeCell ref="DC247:DE248"/>
    <mergeCell ref="DC249:DE250"/>
    <mergeCell ref="DC251:DE252"/>
    <mergeCell ref="DH273:DL274"/>
    <mergeCell ref="DH125:DL126"/>
    <mergeCell ref="DH275:DL276"/>
    <mergeCell ref="DH127:DL128"/>
    <mergeCell ref="S239:W239"/>
    <mergeCell ref="X239:AB239"/>
    <mergeCell ref="S243:W243"/>
    <mergeCell ref="X243:AB243"/>
    <mergeCell ref="S245:W245"/>
    <mergeCell ref="X245:AB245"/>
    <mergeCell ref="AF245:AJ245"/>
    <mergeCell ref="S263:W263"/>
    <mergeCell ref="X263:AB263"/>
    <mergeCell ref="DH263:DL264"/>
    <mergeCell ref="S265:W265"/>
    <mergeCell ref="X265:AB265"/>
    <mergeCell ref="DH265:DL266"/>
    <mergeCell ref="S267:W267"/>
    <mergeCell ref="X267:AB267"/>
    <mergeCell ref="DH267:DL268"/>
    <mergeCell ref="S269:W269"/>
    <mergeCell ref="X269:AB269"/>
    <mergeCell ref="DH269:DL270"/>
    <mergeCell ref="DC239:DE240"/>
    <mergeCell ref="DC241:DE242"/>
    <mergeCell ref="DC243:DE244"/>
    <mergeCell ref="CW239:CZ239"/>
    <mergeCell ref="AK240:AN240"/>
    <mergeCell ref="AO240:BA240"/>
    <mergeCell ref="DC245:DE246"/>
    <mergeCell ref="DH249:DL250"/>
    <mergeCell ref="DH251:DL252"/>
    <mergeCell ref="DC253:DE254"/>
    <mergeCell ref="DH253:DL254"/>
    <mergeCell ref="DH255:DL256"/>
    <mergeCell ref="DC255:DE256"/>
    <mergeCell ref="DH129:DL130"/>
    <mergeCell ref="S131:W131"/>
    <mergeCell ref="X131:AB131"/>
    <mergeCell ref="DH131:DL132"/>
    <mergeCell ref="S133:W133"/>
    <mergeCell ref="X133:AB133"/>
    <mergeCell ref="DH133:DL134"/>
    <mergeCell ref="S235:W235"/>
    <mergeCell ref="X235:AB235"/>
    <mergeCell ref="AY175:BB175"/>
    <mergeCell ref="AG176:AJ176"/>
    <mergeCell ref="AY176:BB176"/>
    <mergeCell ref="AG177:AJ177"/>
    <mergeCell ref="AY177:BB177"/>
    <mergeCell ref="AG178:AJ178"/>
    <mergeCell ref="AY178:BB178"/>
    <mergeCell ref="AG179:AJ179"/>
    <mergeCell ref="AG180:AJ180"/>
    <mergeCell ref="AY180:BB180"/>
    <mergeCell ref="AG181:AJ181"/>
    <mergeCell ref="AY181:BB181"/>
    <mergeCell ref="AG183:AJ183"/>
    <mergeCell ref="AY183:BB183"/>
    <mergeCell ref="AG162:AJ162"/>
    <mergeCell ref="AG165:AJ165"/>
    <mergeCell ref="AY165:BB165"/>
    <mergeCell ref="AG166:AJ166"/>
    <mergeCell ref="AY166:BB166"/>
    <mergeCell ref="AG168:AJ168"/>
    <mergeCell ref="AY168:BB168"/>
    <mergeCell ref="AG169:AJ169"/>
    <mergeCell ref="AY169:BB169"/>
    <mergeCell ref="S101:W101"/>
    <mergeCell ref="X101:AB101"/>
    <mergeCell ref="S103:W103"/>
    <mergeCell ref="X103:AB103"/>
    <mergeCell ref="AF103:AJ103"/>
    <mergeCell ref="S121:W121"/>
    <mergeCell ref="X121:AB121"/>
    <mergeCell ref="DH121:DL122"/>
    <mergeCell ref="AY33:BB33"/>
    <mergeCell ref="AG34:AJ34"/>
    <mergeCell ref="AY34:BB34"/>
    <mergeCell ref="AG35:AJ35"/>
    <mergeCell ref="AY35:BB35"/>
    <mergeCell ref="AG36:AJ36"/>
    <mergeCell ref="AY36:BB36"/>
    <mergeCell ref="AG37:AJ37"/>
    <mergeCell ref="AG38:AJ38"/>
    <mergeCell ref="AY38:BB38"/>
    <mergeCell ref="AG39:AJ39"/>
    <mergeCell ref="AY39:BB39"/>
    <mergeCell ref="AG41:AJ41"/>
    <mergeCell ref="AY41:BB41"/>
    <mergeCell ref="AG42:AJ42"/>
    <mergeCell ref="DH93:DL94"/>
    <mergeCell ref="DH95:DL96"/>
    <mergeCell ref="DH97:DL98"/>
    <mergeCell ref="DH99:DL100"/>
    <mergeCell ref="DH101:DL102"/>
    <mergeCell ref="DH103:DL104"/>
    <mergeCell ref="DH105:DL106"/>
    <mergeCell ref="CC33:CF33"/>
    <mergeCell ref="CG33:DG33"/>
    <mergeCell ref="AG171:AJ171"/>
    <mergeCell ref="AY171:BB171"/>
    <mergeCell ref="AK160:AQ160"/>
    <mergeCell ref="AR160:AX160"/>
    <mergeCell ref="AA1:BS2"/>
    <mergeCell ref="BJ3:BS3"/>
    <mergeCell ref="BJ4:BS4"/>
    <mergeCell ref="X93:AB93"/>
    <mergeCell ref="X95:AB95"/>
    <mergeCell ref="X91:AB91"/>
    <mergeCell ref="X123:AB123"/>
    <mergeCell ref="AK125:AN125"/>
    <mergeCell ref="AO125:BA125"/>
    <mergeCell ref="BB125:BF125"/>
    <mergeCell ref="AK128:AN128"/>
    <mergeCell ref="BB128:BF128"/>
    <mergeCell ref="BG128:BJ128"/>
    <mergeCell ref="AR159:AX159"/>
    <mergeCell ref="BC159:BX159"/>
    <mergeCell ref="AR161:AX161"/>
    <mergeCell ref="AK165:AQ165"/>
    <mergeCell ref="X125:AB125"/>
    <mergeCell ref="BX91:CB91"/>
    <mergeCell ref="AK94:AN94"/>
    <mergeCell ref="AO94:BA94"/>
    <mergeCell ref="BB94:BF94"/>
    <mergeCell ref="BG94:BJ94"/>
    <mergeCell ref="BY33:CB33"/>
    <mergeCell ref="BY39:CB39"/>
    <mergeCell ref="Y11:BF12"/>
    <mergeCell ref="BM11:CH12"/>
    <mergeCell ref="CC36:CF36"/>
    <mergeCell ref="DC257:DE258"/>
    <mergeCell ref="DN5:DR8"/>
    <mergeCell ref="DN77:DR80"/>
    <mergeCell ref="DN148:DR151"/>
    <mergeCell ref="DN219:DR222"/>
    <mergeCell ref="D9:J9"/>
    <mergeCell ref="D152:J152"/>
    <mergeCell ref="D79:J80"/>
    <mergeCell ref="D221:J222"/>
    <mergeCell ref="DC93:DE94"/>
    <mergeCell ref="DC95:DE96"/>
    <mergeCell ref="DC97:DE98"/>
    <mergeCell ref="DC99:DE100"/>
    <mergeCell ref="DC101:DE102"/>
    <mergeCell ref="DC103:DE104"/>
    <mergeCell ref="DC105:DE106"/>
    <mergeCell ref="DC107:DE108"/>
    <mergeCell ref="DC109:DE110"/>
    <mergeCell ref="DC111:DE112"/>
    <mergeCell ref="DC113:DE114"/>
    <mergeCell ref="DC115:DE116"/>
    <mergeCell ref="DC235:DE236"/>
    <mergeCell ref="DC237:DE238"/>
    <mergeCell ref="AG184:AJ184"/>
    <mergeCell ref="AY184:BB184"/>
    <mergeCell ref="AG160:AJ160"/>
    <mergeCell ref="DD5:DM7"/>
    <mergeCell ref="DM14:DR15"/>
    <mergeCell ref="BY15:CB15"/>
    <mergeCell ref="CC15:CF15"/>
    <mergeCell ref="DH15:DL15"/>
    <mergeCell ref="DM16:DR16"/>
    <mergeCell ref="CO11:DR12"/>
    <mergeCell ref="C13:AJ13"/>
    <mergeCell ref="DM13:DR13"/>
    <mergeCell ref="C14:H16"/>
    <mergeCell ref="I14:L15"/>
    <mergeCell ref="M14:S15"/>
    <mergeCell ref="T14:Y15"/>
    <mergeCell ref="Z14:AF14"/>
    <mergeCell ref="CW10:DR10"/>
    <mergeCell ref="C17:D28"/>
    <mergeCell ref="E17:H17"/>
    <mergeCell ref="I17:L17"/>
    <mergeCell ref="M17:S17"/>
    <mergeCell ref="Z17:AF17"/>
    <mergeCell ref="AK17:AQ17"/>
    <mergeCell ref="E20:H22"/>
    <mergeCell ref="I20:L20"/>
    <mergeCell ref="M20:S20"/>
    <mergeCell ref="Z20:AF20"/>
    <mergeCell ref="I16:L16"/>
    <mergeCell ref="T16:Y16"/>
    <mergeCell ref="AK16:AQ16"/>
    <mergeCell ref="BY16:CB16"/>
    <mergeCell ref="CC16:CF16"/>
    <mergeCell ref="DH16:DL16"/>
    <mergeCell ref="AK14:AQ15"/>
    <mergeCell ref="BC14:BX16"/>
    <mergeCell ref="BY14:CB14"/>
    <mergeCell ref="CC14:CF14"/>
    <mergeCell ref="CG14:DG16"/>
    <mergeCell ref="DH18:DL18"/>
    <mergeCell ref="CG27:DG27"/>
    <mergeCell ref="DH27:DL27"/>
    <mergeCell ref="AG17:AJ17"/>
    <mergeCell ref="DM18:DP18"/>
    <mergeCell ref="H19:T19"/>
    <mergeCell ref="Z19:AF19"/>
    <mergeCell ref="AR19:AX19"/>
    <mergeCell ref="DM19:DP19"/>
    <mergeCell ref="DM17:DP17"/>
    <mergeCell ref="I18:L18"/>
    <mergeCell ref="M18:S18"/>
    <mergeCell ref="Z18:AF18"/>
    <mergeCell ref="AK18:AQ18"/>
    <mergeCell ref="AR18:AX18"/>
    <mergeCell ref="BC18:BX18"/>
    <mergeCell ref="BY18:CB18"/>
    <mergeCell ref="CC18:CF18"/>
    <mergeCell ref="CG18:DG18"/>
    <mergeCell ref="AR17:AX17"/>
    <mergeCell ref="BC17:BX17"/>
    <mergeCell ref="BY17:CB17"/>
    <mergeCell ref="CC17:CF17"/>
    <mergeCell ref="CG17:DG17"/>
    <mergeCell ref="DH17:DL17"/>
    <mergeCell ref="AY17:BB17"/>
    <mergeCell ref="AG18:AJ18"/>
    <mergeCell ref="AY18:BB18"/>
    <mergeCell ref="DM21:DP21"/>
    <mergeCell ref="I22:S22"/>
    <mergeCell ref="Z22:AF22"/>
    <mergeCell ref="AR22:AX22"/>
    <mergeCell ref="DM22:DP22"/>
    <mergeCell ref="DH20:DL20"/>
    <mergeCell ref="DM20:DP20"/>
    <mergeCell ref="I21:L21"/>
    <mergeCell ref="M21:S21"/>
    <mergeCell ref="Z21:AF21"/>
    <mergeCell ref="AK21:AQ21"/>
    <mergeCell ref="AR21:AX21"/>
    <mergeCell ref="BC21:BX21"/>
    <mergeCell ref="BY21:CB21"/>
    <mergeCell ref="CC21:CF21"/>
    <mergeCell ref="AK20:AQ20"/>
    <mergeCell ref="AR20:AX20"/>
    <mergeCell ref="BC20:BX20"/>
    <mergeCell ref="BY20:CB20"/>
    <mergeCell ref="CC20:CF20"/>
    <mergeCell ref="CG20:DG20"/>
    <mergeCell ref="AG20:AJ20"/>
    <mergeCell ref="AY20:BB20"/>
    <mergeCell ref="AG21:AJ21"/>
    <mergeCell ref="AY21:BB21"/>
    <mergeCell ref="CG21:DG21"/>
    <mergeCell ref="DH21:DL21"/>
    <mergeCell ref="DM24:DP24"/>
    <mergeCell ref="H25:T25"/>
    <mergeCell ref="Z25:AF25"/>
    <mergeCell ref="AR25:AX25"/>
    <mergeCell ref="DM25:DP25"/>
    <mergeCell ref="I24:L24"/>
    <mergeCell ref="M24:S24"/>
    <mergeCell ref="Z24:AF24"/>
    <mergeCell ref="AK24:AQ24"/>
    <mergeCell ref="AR24:AX24"/>
    <mergeCell ref="BC24:BX24"/>
    <mergeCell ref="BC23:BX23"/>
    <mergeCell ref="BY23:CB23"/>
    <mergeCell ref="CC23:CF23"/>
    <mergeCell ref="CG23:DG23"/>
    <mergeCell ref="DH23:DL23"/>
    <mergeCell ref="DM23:DP23"/>
    <mergeCell ref="E23:H23"/>
    <mergeCell ref="I23:L23"/>
    <mergeCell ref="M23:S23"/>
    <mergeCell ref="Z23:AF23"/>
    <mergeCell ref="AK23:AQ23"/>
    <mergeCell ref="AR23:AX23"/>
    <mergeCell ref="AG23:AJ23"/>
    <mergeCell ref="AY23:BB23"/>
    <mergeCell ref="AG24:AJ24"/>
    <mergeCell ref="AY24:BB24"/>
    <mergeCell ref="BY24:CB24"/>
    <mergeCell ref="CC24:CF24"/>
    <mergeCell ref="CG24:DG24"/>
    <mergeCell ref="DH24:DL24"/>
    <mergeCell ref="DM27:DP27"/>
    <mergeCell ref="H28:T28"/>
    <mergeCell ref="Z28:AF28"/>
    <mergeCell ref="AR28:AX28"/>
    <mergeCell ref="DM28:DP28"/>
    <mergeCell ref="DM26:DP26"/>
    <mergeCell ref="E27:H27"/>
    <mergeCell ref="I27:L27"/>
    <mergeCell ref="M27:S27"/>
    <mergeCell ref="T27:Y27"/>
    <mergeCell ref="Z27:AF27"/>
    <mergeCell ref="AK27:AQ27"/>
    <mergeCell ref="AR27:AX27"/>
    <mergeCell ref="BC27:BX27"/>
    <mergeCell ref="BY27:CB27"/>
    <mergeCell ref="AR26:AX26"/>
    <mergeCell ref="BC26:BX26"/>
    <mergeCell ref="BY26:CB26"/>
    <mergeCell ref="CC26:CF26"/>
    <mergeCell ref="CG26:DG26"/>
    <mergeCell ref="DH26:DL26"/>
    <mergeCell ref="E26:H26"/>
    <mergeCell ref="I26:L26"/>
    <mergeCell ref="M26:S26"/>
    <mergeCell ref="T26:Y26"/>
    <mergeCell ref="Z26:AF26"/>
    <mergeCell ref="AK26:AQ26"/>
    <mergeCell ref="AG26:AJ26"/>
    <mergeCell ref="AY26:BB26"/>
    <mergeCell ref="AG27:AJ27"/>
    <mergeCell ref="AY27:BB27"/>
    <mergeCell ref="CC27:CF27"/>
    <mergeCell ref="DH30:DL30"/>
    <mergeCell ref="DM30:DP30"/>
    <mergeCell ref="H31:T31"/>
    <mergeCell ref="Z31:AF31"/>
    <mergeCell ref="AR31:AX31"/>
    <mergeCell ref="DM31:DP31"/>
    <mergeCell ref="DM29:DP29"/>
    <mergeCell ref="I30:L30"/>
    <mergeCell ref="T30:Y30"/>
    <mergeCell ref="Z30:AF30"/>
    <mergeCell ref="AK30:AQ30"/>
    <mergeCell ref="AR30:AX30"/>
    <mergeCell ref="BC30:BX30"/>
    <mergeCell ref="BY30:CB30"/>
    <mergeCell ref="CC30:CF30"/>
    <mergeCell ref="CG30:DG30"/>
    <mergeCell ref="AR29:AX29"/>
    <mergeCell ref="BC29:BX29"/>
    <mergeCell ref="BY29:CB29"/>
    <mergeCell ref="CC29:CF29"/>
    <mergeCell ref="CG29:DG29"/>
    <mergeCell ref="DH29:DL29"/>
    <mergeCell ref="E29:H29"/>
    <mergeCell ref="I29:L29"/>
    <mergeCell ref="T29:Y29"/>
    <mergeCell ref="Z29:AF29"/>
    <mergeCell ref="AK29:AQ29"/>
    <mergeCell ref="AG29:AJ29"/>
    <mergeCell ref="AY29:BB29"/>
    <mergeCell ref="AG30:AJ30"/>
    <mergeCell ref="AY30:BB30"/>
    <mergeCell ref="DH33:DL33"/>
    <mergeCell ref="DM33:DP33"/>
    <mergeCell ref="H34:T34"/>
    <mergeCell ref="Z34:AF34"/>
    <mergeCell ref="AR34:AX34"/>
    <mergeCell ref="DM34:DP34"/>
    <mergeCell ref="CG32:DG32"/>
    <mergeCell ref="DH32:DL32"/>
    <mergeCell ref="DM32:DP32"/>
    <mergeCell ref="I33:L33"/>
    <mergeCell ref="M33:S33"/>
    <mergeCell ref="T33:Y33"/>
    <mergeCell ref="Z33:AF33"/>
    <mergeCell ref="AK33:AQ33"/>
    <mergeCell ref="AR33:AX33"/>
    <mergeCell ref="BC33:BX33"/>
    <mergeCell ref="Z32:AF32"/>
    <mergeCell ref="AK32:AQ32"/>
    <mergeCell ref="AR32:AX32"/>
    <mergeCell ref="BC32:BX32"/>
    <mergeCell ref="BY32:CB32"/>
    <mergeCell ref="CC32:CF32"/>
    <mergeCell ref="E32:H32"/>
    <mergeCell ref="I32:L32"/>
    <mergeCell ref="M32:S32"/>
    <mergeCell ref="T32:Y32"/>
    <mergeCell ref="AG32:AJ32"/>
    <mergeCell ref="AY32:BB32"/>
    <mergeCell ref="AG33:AJ33"/>
    <mergeCell ref="CG36:DG36"/>
    <mergeCell ref="DH36:DL36"/>
    <mergeCell ref="DM36:DP36"/>
    <mergeCell ref="H37:T37"/>
    <mergeCell ref="Z37:AF37"/>
    <mergeCell ref="AR37:AX37"/>
    <mergeCell ref="DM37:DP37"/>
    <mergeCell ref="DM35:DP35"/>
    <mergeCell ref="E36:H36"/>
    <mergeCell ref="I36:L36"/>
    <mergeCell ref="M36:S36"/>
    <mergeCell ref="T36:Y36"/>
    <mergeCell ref="Z36:AF36"/>
    <mergeCell ref="AK36:AQ36"/>
    <mergeCell ref="AR36:AX36"/>
    <mergeCell ref="BC36:BX36"/>
    <mergeCell ref="BY36:CB36"/>
    <mergeCell ref="AR35:AX35"/>
    <mergeCell ref="BC35:BX35"/>
    <mergeCell ref="BY35:CB35"/>
    <mergeCell ref="CC35:CF35"/>
    <mergeCell ref="CG35:DG35"/>
    <mergeCell ref="DH35:DL35"/>
    <mergeCell ref="E35:H35"/>
    <mergeCell ref="I35:L35"/>
    <mergeCell ref="M35:S35"/>
    <mergeCell ref="T35:Y35"/>
    <mergeCell ref="Z35:AF35"/>
    <mergeCell ref="AK35:AQ35"/>
    <mergeCell ref="CC39:CF39"/>
    <mergeCell ref="CG39:DG39"/>
    <mergeCell ref="DH39:DL39"/>
    <mergeCell ref="DM39:DP39"/>
    <mergeCell ref="H40:T40"/>
    <mergeCell ref="Z40:AF40"/>
    <mergeCell ref="AR40:AX40"/>
    <mergeCell ref="DM40:DP40"/>
    <mergeCell ref="I39:L39"/>
    <mergeCell ref="M39:S39"/>
    <mergeCell ref="T39:Y39"/>
    <mergeCell ref="Z39:AF39"/>
    <mergeCell ref="AR39:AX39"/>
    <mergeCell ref="BC39:BX39"/>
    <mergeCell ref="BC38:BX38"/>
    <mergeCell ref="BY38:CB38"/>
    <mergeCell ref="CC38:CF38"/>
    <mergeCell ref="CG38:DG38"/>
    <mergeCell ref="DH38:DL38"/>
    <mergeCell ref="DM38:DP38"/>
    <mergeCell ref="E38:H38"/>
    <mergeCell ref="I38:L38"/>
    <mergeCell ref="M38:S38"/>
    <mergeCell ref="T38:Y38"/>
    <mergeCell ref="Z38:AF38"/>
    <mergeCell ref="AR38:AX38"/>
    <mergeCell ref="DM41:DP41"/>
    <mergeCell ref="E42:H42"/>
    <mergeCell ref="I42:L42"/>
    <mergeCell ref="M42:S42"/>
    <mergeCell ref="T42:Y42"/>
    <mergeCell ref="Z42:AF42"/>
    <mergeCell ref="AK42:AQ42"/>
    <mergeCell ref="AR42:AX42"/>
    <mergeCell ref="BC42:BX42"/>
    <mergeCell ref="BY42:CB42"/>
    <mergeCell ref="AR41:AX41"/>
    <mergeCell ref="BC41:BX41"/>
    <mergeCell ref="BY41:CB41"/>
    <mergeCell ref="CC41:CF41"/>
    <mergeCell ref="CG41:DG41"/>
    <mergeCell ref="DH41:DL41"/>
    <mergeCell ref="E41:H41"/>
    <mergeCell ref="I41:L41"/>
    <mergeCell ref="M41:S41"/>
    <mergeCell ref="T41:Y41"/>
    <mergeCell ref="Z41:AF41"/>
    <mergeCell ref="AK41:AQ41"/>
    <mergeCell ref="AY42:BB42"/>
    <mergeCell ref="E89:I91"/>
    <mergeCell ref="J89:O91"/>
    <mergeCell ref="P89:R92"/>
    <mergeCell ref="S89:W91"/>
    <mergeCell ref="AC89:AE92"/>
    <mergeCell ref="DD80:DM81"/>
    <mergeCell ref="BG83:BY85"/>
    <mergeCell ref="C86:I86"/>
    <mergeCell ref="J86:O87"/>
    <mergeCell ref="P86:AJ86"/>
    <mergeCell ref="AK86:CH87"/>
    <mergeCell ref="DH86:DM88"/>
    <mergeCell ref="C87:I87"/>
    <mergeCell ref="P87:AB88"/>
    <mergeCell ref="AC87:AJ88"/>
    <mergeCell ref="CC42:CF42"/>
    <mergeCell ref="CG42:DG42"/>
    <mergeCell ref="DH42:DL42"/>
    <mergeCell ref="DM42:DP42"/>
    <mergeCell ref="I43:S43"/>
    <mergeCell ref="Z43:AF43"/>
    <mergeCell ref="AR43:AX43"/>
    <mergeCell ref="DM43:DP43"/>
    <mergeCell ref="C29:D43"/>
    <mergeCell ref="J92:O92"/>
    <mergeCell ref="S92:W92"/>
    <mergeCell ref="X92:AB92"/>
    <mergeCell ref="AF92:AJ92"/>
    <mergeCell ref="CL92:CR92"/>
    <mergeCell ref="CW92:DB92"/>
    <mergeCell ref="X90:AB90"/>
    <mergeCell ref="DL90:DM91"/>
    <mergeCell ref="CC91:CC92"/>
    <mergeCell ref="CD91:CD92"/>
    <mergeCell ref="CE91:CE92"/>
    <mergeCell ref="CF91:CF92"/>
    <mergeCell ref="DI91:DJ91"/>
    <mergeCell ref="AF89:AJ91"/>
    <mergeCell ref="BB89:BF92"/>
    <mergeCell ref="BG89:BJ92"/>
    <mergeCell ref="BX89:CB90"/>
    <mergeCell ref="CC89:CH90"/>
    <mergeCell ref="CW89:DB91"/>
    <mergeCell ref="AK88:BA89"/>
    <mergeCell ref="BK88:BV89"/>
    <mergeCell ref="CI88:CK92"/>
    <mergeCell ref="CL88:CV89"/>
    <mergeCell ref="DC88:DG92"/>
    <mergeCell ref="CC93:CF93"/>
    <mergeCell ref="CI93:CK93"/>
    <mergeCell ref="CL93:CR93"/>
    <mergeCell ref="CW93:CZ93"/>
    <mergeCell ref="CW97:CZ97"/>
    <mergeCell ref="AK98:AN98"/>
    <mergeCell ref="AO98:BA98"/>
    <mergeCell ref="BB98:BF98"/>
    <mergeCell ref="BG98:BJ98"/>
    <mergeCell ref="BK98:BW98"/>
    <mergeCell ref="BX98:CB98"/>
    <mergeCell ref="CC98:CF98"/>
    <mergeCell ref="CI98:CK98"/>
    <mergeCell ref="CL98:CR98"/>
    <mergeCell ref="BG97:BJ97"/>
    <mergeCell ref="BK97:BW97"/>
    <mergeCell ref="BX97:CB97"/>
    <mergeCell ref="CC97:CF97"/>
    <mergeCell ref="CI97:CK97"/>
    <mergeCell ref="CL97:CR97"/>
    <mergeCell ref="CC94:CF94"/>
    <mergeCell ref="CW94:CZ94"/>
    <mergeCell ref="BK94:BW94"/>
    <mergeCell ref="BX94:CB94"/>
    <mergeCell ref="C93:D98"/>
    <mergeCell ref="CL96:CR96"/>
    <mergeCell ref="E97:I98"/>
    <mergeCell ref="J97:M98"/>
    <mergeCell ref="P97:R98"/>
    <mergeCell ref="AK97:AN97"/>
    <mergeCell ref="AO97:BA97"/>
    <mergeCell ref="BB97:BF97"/>
    <mergeCell ref="CI95:CK95"/>
    <mergeCell ref="CL95:CR95"/>
    <mergeCell ref="E96:I96"/>
    <mergeCell ref="AK96:AN96"/>
    <mergeCell ref="AO96:BA96"/>
    <mergeCell ref="BB96:BF96"/>
    <mergeCell ref="BG96:BJ96"/>
    <mergeCell ref="BK96:BW96"/>
    <mergeCell ref="E95:I95"/>
    <mergeCell ref="J95:M96"/>
    <mergeCell ref="P95:R96"/>
    <mergeCell ref="AK95:AN95"/>
    <mergeCell ref="CI96:CK96"/>
    <mergeCell ref="S95:W95"/>
    <mergeCell ref="S97:W97"/>
    <mergeCell ref="X97:AB97"/>
    <mergeCell ref="CC99:CF99"/>
    <mergeCell ref="CI99:CK99"/>
    <mergeCell ref="CL99:CR99"/>
    <mergeCell ref="CI94:CK94"/>
    <mergeCell ref="CL94:CR94"/>
    <mergeCell ref="AK93:AN93"/>
    <mergeCell ref="AO93:BA93"/>
    <mergeCell ref="BB93:BF93"/>
    <mergeCell ref="BG93:BJ93"/>
    <mergeCell ref="BK93:BW93"/>
    <mergeCell ref="BX93:CB93"/>
    <mergeCell ref="E93:I93"/>
    <mergeCell ref="BG95:BJ95"/>
    <mergeCell ref="BK95:BW95"/>
    <mergeCell ref="BX95:CB95"/>
    <mergeCell ref="CC95:CF95"/>
    <mergeCell ref="AK100:AN100"/>
    <mergeCell ref="AO100:BA100"/>
    <mergeCell ref="BB100:BF100"/>
    <mergeCell ref="BG100:BJ100"/>
    <mergeCell ref="BK100:BW100"/>
    <mergeCell ref="BX100:CB100"/>
    <mergeCell ref="CC100:CF100"/>
    <mergeCell ref="J93:M94"/>
    <mergeCell ref="P93:R94"/>
    <mergeCell ref="S93:W93"/>
    <mergeCell ref="BX96:CB96"/>
    <mergeCell ref="CC96:CF96"/>
    <mergeCell ref="AO95:BA95"/>
    <mergeCell ref="BB95:BF95"/>
    <mergeCell ref="BX102:CB102"/>
    <mergeCell ref="CC102:CF102"/>
    <mergeCell ref="CI102:CK102"/>
    <mergeCell ref="CL102:CR102"/>
    <mergeCell ref="CL101:CR101"/>
    <mergeCell ref="CW98:CZ98"/>
    <mergeCell ref="C99:D120"/>
    <mergeCell ref="E99:I100"/>
    <mergeCell ref="J99:M100"/>
    <mergeCell ref="AK99:AN99"/>
    <mergeCell ref="AO99:BA99"/>
    <mergeCell ref="BB99:BF99"/>
    <mergeCell ref="BG99:BJ99"/>
    <mergeCell ref="BK99:BW99"/>
    <mergeCell ref="BX99:CB99"/>
    <mergeCell ref="CI100:CK100"/>
    <mergeCell ref="CL100:CR100"/>
    <mergeCell ref="E101:I101"/>
    <mergeCell ref="J101:M102"/>
    <mergeCell ref="P101:R102"/>
    <mergeCell ref="E103:I104"/>
    <mergeCell ref="J103:M104"/>
    <mergeCell ref="E102:I102"/>
    <mergeCell ref="AK102:AN102"/>
    <mergeCell ref="AO102:BA102"/>
    <mergeCell ref="BB102:BF102"/>
    <mergeCell ref="BG102:BJ102"/>
    <mergeCell ref="BK102:BW102"/>
    <mergeCell ref="BG101:BJ101"/>
    <mergeCell ref="BK101:BW101"/>
    <mergeCell ref="BX101:CB101"/>
    <mergeCell ref="CC101:CF101"/>
    <mergeCell ref="CI101:CK101"/>
    <mergeCell ref="AK101:AN101"/>
    <mergeCell ref="AO101:BA101"/>
    <mergeCell ref="BB101:BF101"/>
    <mergeCell ref="BG105:BJ105"/>
    <mergeCell ref="BK105:BW105"/>
    <mergeCell ref="BX105:CB105"/>
    <mergeCell ref="CC105:CF105"/>
    <mergeCell ref="CI105:CK105"/>
    <mergeCell ref="CL105:CR105"/>
    <mergeCell ref="BX104:CB104"/>
    <mergeCell ref="CC104:CF104"/>
    <mergeCell ref="CI104:CK104"/>
    <mergeCell ref="CL104:CR104"/>
    <mergeCell ref="CW104:CZ104"/>
    <mergeCell ref="E105:I106"/>
    <mergeCell ref="J105:M106"/>
    <mergeCell ref="AK105:AN105"/>
    <mergeCell ref="AO105:BA105"/>
    <mergeCell ref="BB105:BF105"/>
    <mergeCell ref="BX103:CB103"/>
    <mergeCell ref="CC103:CF103"/>
    <mergeCell ref="CI103:CK103"/>
    <mergeCell ref="CL103:CR103"/>
    <mergeCell ref="CW103:CZ103"/>
    <mergeCell ref="AK104:AN104"/>
    <mergeCell ref="AO104:BA104"/>
    <mergeCell ref="BB104:BF104"/>
    <mergeCell ref="BG104:BJ104"/>
    <mergeCell ref="BK104:BW104"/>
    <mergeCell ref="AK103:AN103"/>
    <mergeCell ref="AO103:BA103"/>
    <mergeCell ref="AK106:AN106"/>
    <mergeCell ref="AO106:BA106"/>
    <mergeCell ref="BB106:BF106"/>
    <mergeCell ref="BG106:BJ106"/>
    <mergeCell ref="BK106:BW106"/>
    <mergeCell ref="BX106:CB106"/>
    <mergeCell ref="BX109:CB109"/>
    <mergeCell ref="CC109:CF109"/>
    <mergeCell ref="CI109:CK109"/>
    <mergeCell ref="CL109:CR109"/>
    <mergeCell ref="BB103:BF103"/>
    <mergeCell ref="BG103:BJ103"/>
    <mergeCell ref="BK103:BW103"/>
    <mergeCell ref="P103:R104"/>
    <mergeCell ref="AC103:AE104"/>
    <mergeCell ref="BX107:CB107"/>
    <mergeCell ref="CC107:CF107"/>
    <mergeCell ref="CI107:CK107"/>
    <mergeCell ref="CL107:CR107"/>
    <mergeCell ref="AK108:AN108"/>
    <mergeCell ref="AO108:BA108"/>
    <mergeCell ref="BB108:BF108"/>
    <mergeCell ref="BG108:BJ108"/>
    <mergeCell ref="BK108:BW108"/>
    <mergeCell ref="BX108:CB108"/>
    <mergeCell ref="CC106:CF106"/>
    <mergeCell ref="CI106:CK106"/>
    <mergeCell ref="CL106:CR106"/>
    <mergeCell ref="CC108:CF108"/>
    <mergeCell ref="CI108:CK108"/>
    <mergeCell ref="CL108:CR108"/>
    <mergeCell ref="BG109:BJ109"/>
    <mergeCell ref="E107:I108"/>
    <mergeCell ref="J107:M108"/>
    <mergeCell ref="AK107:AN107"/>
    <mergeCell ref="AO107:BA107"/>
    <mergeCell ref="BB107:BF107"/>
    <mergeCell ref="BG107:BJ107"/>
    <mergeCell ref="BK107:BW107"/>
    <mergeCell ref="CC110:CF110"/>
    <mergeCell ref="CI110:CK110"/>
    <mergeCell ref="CL110:CR110"/>
    <mergeCell ref="E111:I112"/>
    <mergeCell ref="J111:M112"/>
    <mergeCell ref="AK111:AN111"/>
    <mergeCell ref="AO111:BA111"/>
    <mergeCell ref="BB111:BF111"/>
    <mergeCell ref="BG111:BJ111"/>
    <mergeCell ref="BK111:BW111"/>
    <mergeCell ref="AK110:AN110"/>
    <mergeCell ref="AO110:BA110"/>
    <mergeCell ref="BB110:BF110"/>
    <mergeCell ref="BG110:BJ110"/>
    <mergeCell ref="BK110:BW110"/>
    <mergeCell ref="BX110:CB110"/>
    <mergeCell ref="CC112:CF112"/>
    <mergeCell ref="CI112:CK112"/>
    <mergeCell ref="CL112:CR112"/>
    <mergeCell ref="CL111:CR111"/>
    <mergeCell ref="E109:I110"/>
    <mergeCell ref="J109:M110"/>
    <mergeCell ref="AK109:AN109"/>
    <mergeCell ref="AO109:BA109"/>
    <mergeCell ref="BB109:BF109"/>
    <mergeCell ref="BK109:BW109"/>
    <mergeCell ref="BX111:CB111"/>
    <mergeCell ref="CC111:CF111"/>
    <mergeCell ref="CI111:CK111"/>
    <mergeCell ref="AK112:AN112"/>
    <mergeCell ref="AO112:BA112"/>
    <mergeCell ref="BB112:BF112"/>
    <mergeCell ref="BG112:BJ112"/>
    <mergeCell ref="BK112:BW112"/>
    <mergeCell ref="BX112:CB112"/>
    <mergeCell ref="CC114:CF114"/>
    <mergeCell ref="CI114:CK114"/>
    <mergeCell ref="CL114:CR114"/>
    <mergeCell ref="E115:I116"/>
    <mergeCell ref="J115:M116"/>
    <mergeCell ref="AK115:AN115"/>
    <mergeCell ref="AO115:BA115"/>
    <mergeCell ref="BB115:BF115"/>
    <mergeCell ref="BG115:BJ115"/>
    <mergeCell ref="BK115:BW115"/>
    <mergeCell ref="BX113:CB113"/>
    <mergeCell ref="CC113:CF113"/>
    <mergeCell ref="CI113:CK113"/>
    <mergeCell ref="CL113:CR113"/>
    <mergeCell ref="AK114:AN114"/>
    <mergeCell ref="AO114:BA114"/>
    <mergeCell ref="BB114:BF114"/>
    <mergeCell ref="BG114:BJ114"/>
    <mergeCell ref="BK114:BW114"/>
    <mergeCell ref="BX114:CB114"/>
    <mergeCell ref="CC116:CF116"/>
    <mergeCell ref="CI116:CK116"/>
    <mergeCell ref="CL116:CR116"/>
    <mergeCell ref="E113:I114"/>
    <mergeCell ref="J113:M114"/>
    <mergeCell ref="AK113:AN113"/>
    <mergeCell ref="AO113:BA113"/>
    <mergeCell ref="BB113:BF113"/>
    <mergeCell ref="BG113:BJ113"/>
    <mergeCell ref="BK113:BW113"/>
    <mergeCell ref="BX115:CB115"/>
    <mergeCell ref="CC115:CF115"/>
    <mergeCell ref="CI115:CK115"/>
    <mergeCell ref="CL115:CR115"/>
    <mergeCell ref="BX119:CB119"/>
    <mergeCell ref="CC119:CF119"/>
    <mergeCell ref="CI119:CK119"/>
    <mergeCell ref="CL119:CR119"/>
    <mergeCell ref="AK116:AN116"/>
    <mergeCell ref="AO116:BA116"/>
    <mergeCell ref="BB116:BF116"/>
    <mergeCell ref="BG116:BJ116"/>
    <mergeCell ref="BK116:BW116"/>
    <mergeCell ref="BX116:CB116"/>
    <mergeCell ref="CC118:CF118"/>
    <mergeCell ref="CI118:CK118"/>
    <mergeCell ref="CL118:CR118"/>
    <mergeCell ref="AK119:AN119"/>
    <mergeCell ref="AO119:BA119"/>
    <mergeCell ref="BB119:BF119"/>
    <mergeCell ref="BG119:BJ119"/>
    <mergeCell ref="BK119:BW119"/>
    <mergeCell ref="BX117:CB117"/>
    <mergeCell ref="CC117:CF117"/>
    <mergeCell ref="CI117:CK117"/>
    <mergeCell ref="CL117:CR117"/>
    <mergeCell ref="CI121:CK121"/>
    <mergeCell ref="CL121:CR121"/>
    <mergeCell ref="AK118:AN118"/>
    <mergeCell ref="AO118:BA118"/>
    <mergeCell ref="BB118:BF118"/>
    <mergeCell ref="BG118:BJ118"/>
    <mergeCell ref="BK118:BW118"/>
    <mergeCell ref="BX118:CB118"/>
    <mergeCell ref="CW121:CY121"/>
    <mergeCell ref="DC121:DD122"/>
    <mergeCell ref="E117:I118"/>
    <mergeCell ref="J117:M118"/>
    <mergeCell ref="AK117:AN117"/>
    <mergeCell ref="AO117:BA117"/>
    <mergeCell ref="BB117:BF117"/>
    <mergeCell ref="BG117:BJ117"/>
    <mergeCell ref="BK117:BW117"/>
    <mergeCell ref="E119:I119"/>
    <mergeCell ref="J119:M120"/>
    <mergeCell ref="AO120:BA120"/>
    <mergeCell ref="E122:I122"/>
    <mergeCell ref="AK122:AN122"/>
    <mergeCell ref="AO122:BA122"/>
    <mergeCell ref="BB122:BF122"/>
    <mergeCell ref="BG122:BJ122"/>
    <mergeCell ref="BK122:BW122"/>
    <mergeCell ref="AO121:BA121"/>
    <mergeCell ref="BB121:BF121"/>
    <mergeCell ref="BG121:BJ121"/>
    <mergeCell ref="BK121:BW121"/>
    <mergeCell ref="BX121:CB121"/>
    <mergeCell ref="CC121:CF121"/>
    <mergeCell ref="BX120:CB120"/>
    <mergeCell ref="CC120:CF120"/>
    <mergeCell ref="CI120:CK120"/>
    <mergeCell ref="CL120:CR120"/>
    <mergeCell ref="E121:I121"/>
    <mergeCell ref="J121:L122"/>
    <mergeCell ref="P121:R122"/>
    <mergeCell ref="AK121:AN121"/>
    <mergeCell ref="E120:I120"/>
    <mergeCell ref="AK120:AN120"/>
    <mergeCell ref="BB120:BF120"/>
    <mergeCell ref="BG120:BJ120"/>
    <mergeCell ref="BK120:BW120"/>
    <mergeCell ref="DC123:DD124"/>
    <mergeCell ref="BX124:CB124"/>
    <mergeCell ref="CC124:CF124"/>
    <mergeCell ref="CI124:CK124"/>
    <mergeCell ref="CL124:CR124"/>
    <mergeCell ref="AK123:AN123"/>
    <mergeCell ref="AO123:BA123"/>
    <mergeCell ref="BB123:BF123"/>
    <mergeCell ref="BG123:BJ123"/>
    <mergeCell ref="BK123:BW123"/>
    <mergeCell ref="BK124:BW124"/>
    <mergeCell ref="BX122:CB122"/>
    <mergeCell ref="CC122:CF122"/>
    <mergeCell ref="CI122:CK122"/>
    <mergeCell ref="CL122:CR122"/>
    <mergeCell ref="CW122:CY122"/>
    <mergeCell ref="CW124:CY124"/>
    <mergeCell ref="CI123:CK123"/>
    <mergeCell ref="CL123:CR123"/>
    <mergeCell ref="CW123:CY123"/>
    <mergeCell ref="C124:D124"/>
    <mergeCell ref="E124:I124"/>
    <mergeCell ref="AK124:AN124"/>
    <mergeCell ref="AO124:BA124"/>
    <mergeCell ref="BB124:BF124"/>
    <mergeCell ref="BG124:BJ124"/>
    <mergeCell ref="BX123:CB123"/>
    <mergeCell ref="CC123:CF123"/>
    <mergeCell ref="C123:D123"/>
    <mergeCell ref="E123:I123"/>
    <mergeCell ref="J123:L124"/>
    <mergeCell ref="P123:R124"/>
    <mergeCell ref="CC126:CF126"/>
    <mergeCell ref="S123:W123"/>
    <mergeCell ref="CI126:CK126"/>
    <mergeCell ref="CL126:CR126"/>
    <mergeCell ref="CW126:CY126"/>
    <mergeCell ref="S125:W125"/>
    <mergeCell ref="CW125:CY125"/>
    <mergeCell ref="DC125:DD126"/>
    <mergeCell ref="C126:D126"/>
    <mergeCell ref="E126:I126"/>
    <mergeCell ref="AK126:AN126"/>
    <mergeCell ref="AO126:BA126"/>
    <mergeCell ref="BB126:BF126"/>
    <mergeCell ref="BG126:BJ126"/>
    <mergeCell ref="BK126:BW126"/>
    <mergeCell ref="BX126:CB126"/>
    <mergeCell ref="BG125:BJ125"/>
    <mergeCell ref="BK125:BW125"/>
    <mergeCell ref="BX125:CB125"/>
    <mergeCell ref="CC125:CF125"/>
    <mergeCell ref="CI125:CK125"/>
    <mergeCell ref="CL125:CR125"/>
    <mergeCell ref="CI128:CK128"/>
    <mergeCell ref="CL128:CR128"/>
    <mergeCell ref="CW128:CY128"/>
    <mergeCell ref="C125:D125"/>
    <mergeCell ref="E125:I125"/>
    <mergeCell ref="J125:L126"/>
    <mergeCell ref="P125:R126"/>
    <mergeCell ref="CL127:CR127"/>
    <mergeCell ref="CW127:CY127"/>
    <mergeCell ref="DC127:DD128"/>
    <mergeCell ref="C128:D128"/>
    <mergeCell ref="E128:I128"/>
    <mergeCell ref="BX128:CB128"/>
    <mergeCell ref="CC128:CF128"/>
    <mergeCell ref="AK127:AN127"/>
    <mergeCell ref="BB127:BF127"/>
    <mergeCell ref="BG127:BJ127"/>
    <mergeCell ref="BX127:CB127"/>
    <mergeCell ref="CC127:CF127"/>
    <mergeCell ref="CI127:CK127"/>
    <mergeCell ref="CW130:CY130"/>
    <mergeCell ref="CW129:CY129"/>
    <mergeCell ref="DC129:DD130"/>
    <mergeCell ref="C130:D130"/>
    <mergeCell ref="AK130:AN130"/>
    <mergeCell ref="BB130:BF130"/>
    <mergeCell ref="BG130:BJ130"/>
    <mergeCell ref="BX130:CB130"/>
    <mergeCell ref="CC130:CF130"/>
    <mergeCell ref="CI130:CK130"/>
    <mergeCell ref="CL130:CR130"/>
    <mergeCell ref="BB129:BF129"/>
    <mergeCell ref="BG129:BJ129"/>
    <mergeCell ref="BX129:CB129"/>
    <mergeCell ref="CC129:CF129"/>
    <mergeCell ref="CI129:CK129"/>
    <mergeCell ref="CL129:CR129"/>
    <mergeCell ref="C127:D127"/>
    <mergeCell ref="E127:I127"/>
    <mergeCell ref="J127:L128"/>
    <mergeCell ref="P127:R128"/>
    <mergeCell ref="S127:W127"/>
    <mergeCell ref="X127:AB127"/>
    <mergeCell ref="AO127:BA127"/>
    <mergeCell ref="AO128:BA128"/>
    <mergeCell ref="BK127:BW127"/>
    <mergeCell ref="BK128:BW128"/>
    <mergeCell ref="S129:W129"/>
    <mergeCell ref="X129:AB129"/>
    <mergeCell ref="CC132:CF132"/>
    <mergeCell ref="CI132:CK132"/>
    <mergeCell ref="CL132:CR132"/>
    <mergeCell ref="CW132:CY132"/>
    <mergeCell ref="C129:D129"/>
    <mergeCell ref="E129:I130"/>
    <mergeCell ref="J129:L130"/>
    <mergeCell ref="P129:R130"/>
    <mergeCell ref="AK129:AN129"/>
    <mergeCell ref="E133:I134"/>
    <mergeCell ref="J133:L134"/>
    <mergeCell ref="CL133:CR134"/>
    <mergeCell ref="CW133:CY134"/>
    <mergeCell ref="CC131:CF131"/>
    <mergeCell ref="CI131:CK131"/>
    <mergeCell ref="CL131:CR131"/>
    <mergeCell ref="CW131:CY131"/>
    <mergeCell ref="AO129:BA129"/>
    <mergeCell ref="AO130:BA130"/>
    <mergeCell ref="AO131:BA131"/>
    <mergeCell ref="AO132:BA132"/>
    <mergeCell ref="BK129:BW129"/>
    <mergeCell ref="BK130:BW130"/>
    <mergeCell ref="BK131:BW131"/>
    <mergeCell ref="BK132:BW132"/>
    <mergeCell ref="DH158:DL158"/>
    <mergeCell ref="AK156:AQ157"/>
    <mergeCell ref="BC156:BX158"/>
    <mergeCell ref="BY156:CB156"/>
    <mergeCell ref="CC156:CF156"/>
    <mergeCell ref="CG156:DG158"/>
    <mergeCell ref="DH160:DL160"/>
    <mergeCell ref="DM160:DP160"/>
    <mergeCell ref="H161:T161"/>
    <mergeCell ref="Z161:AF161"/>
    <mergeCell ref="DC131:DD132"/>
    <mergeCell ref="E132:I132"/>
    <mergeCell ref="AK132:AN132"/>
    <mergeCell ref="BB132:BF132"/>
    <mergeCell ref="BG132:BJ132"/>
    <mergeCell ref="BX132:CB132"/>
    <mergeCell ref="DD148:DM150"/>
    <mergeCell ref="E131:I131"/>
    <mergeCell ref="J131:L132"/>
    <mergeCell ref="P131:R132"/>
    <mergeCell ref="AK131:AN131"/>
    <mergeCell ref="BB131:BF131"/>
    <mergeCell ref="BG131:BJ131"/>
    <mergeCell ref="BX131:CB131"/>
    <mergeCell ref="Y153:BF154"/>
    <mergeCell ref="BM153:CH154"/>
    <mergeCell ref="M160:S160"/>
    <mergeCell ref="Z160:AF160"/>
    <mergeCell ref="CO153:DR154"/>
    <mergeCell ref="AG159:AJ159"/>
    <mergeCell ref="AY159:BB159"/>
    <mergeCell ref="AY160:BB160"/>
    <mergeCell ref="BY159:CB159"/>
    <mergeCell ref="CC159:CF159"/>
    <mergeCell ref="CG159:DG159"/>
    <mergeCell ref="DH159:DL159"/>
    <mergeCell ref="C155:AJ155"/>
    <mergeCell ref="DM155:DR155"/>
    <mergeCell ref="C156:H158"/>
    <mergeCell ref="I156:L157"/>
    <mergeCell ref="M156:S157"/>
    <mergeCell ref="T156:Y157"/>
    <mergeCell ref="Z156:AF156"/>
    <mergeCell ref="C159:D170"/>
    <mergeCell ref="E159:H159"/>
    <mergeCell ref="I159:L159"/>
    <mergeCell ref="M159:S159"/>
    <mergeCell ref="Z159:AF159"/>
    <mergeCell ref="AK159:AQ159"/>
    <mergeCell ref="E162:H164"/>
    <mergeCell ref="I162:L162"/>
    <mergeCell ref="M162:S162"/>
    <mergeCell ref="Z162:AF162"/>
    <mergeCell ref="I158:L158"/>
    <mergeCell ref="DM156:DR157"/>
    <mergeCell ref="BY157:CB157"/>
    <mergeCell ref="CC157:CF157"/>
    <mergeCell ref="DH157:DL157"/>
    <mergeCell ref="T158:Y158"/>
    <mergeCell ref="AK158:AQ158"/>
    <mergeCell ref="BY158:CB158"/>
    <mergeCell ref="CC158:CF158"/>
    <mergeCell ref="DM158:DR158"/>
    <mergeCell ref="CG163:DG163"/>
    <mergeCell ref="DH163:DL163"/>
    <mergeCell ref="DM163:DP163"/>
    <mergeCell ref="I164:S164"/>
    <mergeCell ref="Z164:AF164"/>
    <mergeCell ref="AR164:AX164"/>
    <mergeCell ref="DM164:DP164"/>
    <mergeCell ref="DH162:DL162"/>
    <mergeCell ref="DM162:DP162"/>
    <mergeCell ref="I163:L163"/>
    <mergeCell ref="M163:S163"/>
    <mergeCell ref="Z163:AF163"/>
    <mergeCell ref="AK163:AQ163"/>
    <mergeCell ref="AR163:AX163"/>
    <mergeCell ref="BC163:BX163"/>
    <mergeCell ref="BY163:CB163"/>
    <mergeCell ref="CC163:CF163"/>
    <mergeCell ref="AK162:AQ162"/>
    <mergeCell ref="AR162:AX162"/>
    <mergeCell ref="BC162:BX162"/>
    <mergeCell ref="BY162:CB162"/>
    <mergeCell ref="CC162:CF162"/>
    <mergeCell ref="CG162:DG162"/>
    <mergeCell ref="AY162:BB162"/>
    <mergeCell ref="AG163:AJ163"/>
    <mergeCell ref="AY163:BB163"/>
    <mergeCell ref="DM161:DP161"/>
    <mergeCell ref="DM159:DP159"/>
    <mergeCell ref="I160:L160"/>
    <mergeCell ref="BC160:BX160"/>
    <mergeCell ref="BY160:CB160"/>
    <mergeCell ref="CC160:CF160"/>
    <mergeCell ref="CG160:DG160"/>
    <mergeCell ref="BY166:CB166"/>
    <mergeCell ref="CC166:CF166"/>
    <mergeCell ref="CG166:DG166"/>
    <mergeCell ref="DH166:DL166"/>
    <mergeCell ref="DM166:DP166"/>
    <mergeCell ref="H167:T167"/>
    <mergeCell ref="Z167:AF167"/>
    <mergeCell ref="AR167:AX167"/>
    <mergeCell ref="DM167:DP167"/>
    <mergeCell ref="I166:L166"/>
    <mergeCell ref="M166:S166"/>
    <mergeCell ref="Z166:AF166"/>
    <mergeCell ref="AK166:AQ166"/>
    <mergeCell ref="AR166:AX166"/>
    <mergeCell ref="BC166:BX166"/>
    <mergeCell ref="BC165:BX165"/>
    <mergeCell ref="BY165:CB165"/>
    <mergeCell ref="CC165:CF165"/>
    <mergeCell ref="CG165:DG165"/>
    <mergeCell ref="DH165:DL165"/>
    <mergeCell ref="DM165:DP165"/>
    <mergeCell ref="E165:H165"/>
    <mergeCell ref="I165:L165"/>
    <mergeCell ref="M165:S165"/>
    <mergeCell ref="Z165:AF165"/>
    <mergeCell ref="AY172:BB172"/>
    <mergeCell ref="AR165:AX165"/>
    <mergeCell ref="CC169:CF169"/>
    <mergeCell ref="CG169:DG169"/>
    <mergeCell ref="DH169:DL169"/>
    <mergeCell ref="DM169:DP169"/>
    <mergeCell ref="H170:T170"/>
    <mergeCell ref="Z170:AF170"/>
    <mergeCell ref="AR170:AX170"/>
    <mergeCell ref="DM170:DP170"/>
    <mergeCell ref="DM168:DP168"/>
    <mergeCell ref="E169:H169"/>
    <mergeCell ref="I169:L169"/>
    <mergeCell ref="M169:S169"/>
    <mergeCell ref="T169:Y169"/>
    <mergeCell ref="Z169:AF169"/>
    <mergeCell ref="AK169:AQ169"/>
    <mergeCell ref="AR169:AX169"/>
    <mergeCell ref="BC169:BX169"/>
    <mergeCell ref="BY169:CB169"/>
    <mergeCell ref="AR168:AX168"/>
    <mergeCell ref="BC168:BX168"/>
    <mergeCell ref="BY168:CB168"/>
    <mergeCell ref="CC168:CF168"/>
    <mergeCell ref="CG168:DG168"/>
    <mergeCell ref="DH168:DL168"/>
    <mergeCell ref="E168:H168"/>
    <mergeCell ref="I168:L168"/>
    <mergeCell ref="M168:S168"/>
    <mergeCell ref="T168:Y168"/>
    <mergeCell ref="Z168:AF168"/>
    <mergeCell ref="AK168:AQ168"/>
    <mergeCell ref="T174:Y174"/>
    <mergeCell ref="AG174:AJ174"/>
    <mergeCell ref="AY174:BB174"/>
    <mergeCell ref="AG175:AJ175"/>
    <mergeCell ref="DH172:DL172"/>
    <mergeCell ref="DM172:DP172"/>
    <mergeCell ref="H173:T173"/>
    <mergeCell ref="Z173:AF173"/>
    <mergeCell ref="AR173:AX173"/>
    <mergeCell ref="DM173:DP173"/>
    <mergeCell ref="DM171:DP171"/>
    <mergeCell ref="I172:L172"/>
    <mergeCell ref="T172:Y172"/>
    <mergeCell ref="Z172:AF172"/>
    <mergeCell ref="AK172:AQ172"/>
    <mergeCell ref="AR172:AX172"/>
    <mergeCell ref="BC172:BX172"/>
    <mergeCell ref="BY172:CB172"/>
    <mergeCell ref="CC172:CF172"/>
    <mergeCell ref="CG172:DG172"/>
    <mergeCell ref="AR171:AX171"/>
    <mergeCell ref="BC171:BX171"/>
    <mergeCell ref="BY171:CB171"/>
    <mergeCell ref="CC171:CF171"/>
    <mergeCell ref="CG171:DG171"/>
    <mergeCell ref="DH171:DL171"/>
    <mergeCell ref="E171:H171"/>
    <mergeCell ref="I171:L171"/>
    <mergeCell ref="T171:Y171"/>
    <mergeCell ref="Z171:AF171"/>
    <mergeCell ref="AK171:AQ171"/>
    <mergeCell ref="AG172:AJ172"/>
    <mergeCell ref="M177:S177"/>
    <mergeCell ref="T177:Y177"/>
    <mergeCell ref="Z177:AF177"/>
    <mergeCell ref="AK177:AQ177"/>
    <mergeCell ref="BY175:CB175"/>
    <mergeCell ref="CC175:CF175"/>
    <mergeCell ref="CG175:DG175"/>
    <mergeCell ref="DH175:DL175"/>
    <mergeCell ref="DM175:DP175"/>
    <mergeCell ref="H176:T176"/>
    <mergeCell ref="Z176:AF176"/>
    <mergeCell ref="AR176:AX176"/>
    <mergeCell ref="DM176:DP176"/>
    <mergeCell ref="CG174:DG174"/>
    <mergeCell ref="DH174:DL174"/>
    <mergeCell ref="DM174:DP174"/>
    <mergeCell ref="I175:L175"/>
    <mergeCell ref="M175:S175"/>
    <mergeCell ref="T175:Y175"/>
    <mergeCell ref="Z175:AF175"/>
    <mergeCell ref="AK175:AQ175"/>
    <mergeCell ref="AR175:AX175"/>
    <mergeCell ref="BC175:BX175"/>
    <mergeCell ref="Z174:AF174"/>
    <mergeCell ref="AK174:AQ174"/>
    <mergeCell ref="AR174:AX174"/>
    <mergeCell ref="BC174:BX174"/>
    <mergeCell ref="BY174:CB174"/>
    <mergeCell ref="CC174:CF174"/>
    <mergeCell ref="E174:H174"/>
    <mergeCell ref="I174:L174"/>
    <mergeCell ref="M174:S174"/>
    <mergeCell ref="E180:H180"/>
    <mergeCell ref="I180:L180"/>
    <mergeCell ref="M180:S180"/>
    <mergeCell ref="T180:Y180"/>
    <mergeCell ref="Z180:AF180"/>
    <mergeCell ref="AR180:AX180"/>
    <mergeCell ref="CC178:CF178"/>
    <mergeCell ref="CG178:DG178"/>
    <mergeCell ref="DH178:DL178"/>
    <mergeCell ref="DM178:DP178"/>
    <mergeCell ref="H179:T179"/>
    <mergeCell ref="Z179:AF179"/>
    <mergeCell ref="AR179:AX179"/>
    <mergeCell ref="DM179:DP179"/>
    <mergeCell ref="DM177:DP177"/>
    <mergeCell ref="E178:H178"/>
    <mergeCell ref="I178:L178"/>
    <mergeCell ref="M178:S178"/>
    <mergeCell ref="T178:Y178"/>
    <mergeCell ref="Z178:AF178"/>
    <mergeCell ref="AK178:AQ178"/>
    <mergeCell ref="AR178:AX178"/>
    <mergeCell ref="BC178:BX178"/>
    <mergeCell ref="BY178:CB178"/>
    <mergeCell ref="AR177:AX177"/>
    <mergeCell ref="BC177:BX177"/>
    <mergeCell ref="BY177:CB177"/>
    <mergeCell ref="CC177:CF177"/>
    <mergeCell ref="CG177:DG177"/>
    <mergeCell ref="DH177:DL177"/>
    <mergeCell ref="E177:H177"/>
    <mergeCell ref="I177:L177"/>
    <mergeCell ref="X232:AB232"/>
    <mergeCell ref="DL232:DM233"/>
    <mergeCell ref="DM183:DP183"/>
    <mergeCell ref="E184:H184"/>
    <mergeCell ref="I184:L184"/>
    <mergeCell ref="M184:S184"/>
    <mergeCell ref="T184:Y184"/>
    <mergeCell ref="Z184:AF184"/>
    <mergeCell ref="AK184:AQ184"/>
    <mergeCell ref="AR184:AX184"/>
    <mergeCell ref="BC184:BX184"/>
    <mergeCell ref="BY184:CB184"/>
    <mergeCell ref="AR183:AX183"/>
    <mergeCell ref="BC183:BX183"/>
    <mergeCell ref="BY183:CB183"/>
    <mergeCell ref="CC183:CF183"/>
    <mergeCell ref="CG183:DG183"/>
    <mergeCell ref="DH183:DL183"/>
    <mergeCell ref="E183:H183"/>
    <mergeCell ref="I183:L183"/>
    <mergeCell ref="M183:S183"/>
    <mergeCell ref="T183:Y183"/>
    <mergeCell ref="Z183:AF183"/>
    <mergeCell ref="AK183:AQ183"/>
    <mergeCell ref="DD222:DM223"/>
    <mergeCell ref="BG225:BY227"/>
    <mergeCell ref="C228:I228"/>
    <mergeCell ref="J228:O229"/>
    <mergeCell ref="P228:AJ228"/>
    <mergeCell ref="AK228:CH229"/>
    <mergeCell ref="DH228:DM230"/>
    <mergeCell ref="C229:I229"/>
    <mergeCell ref="P229:AB230"/>
    <mergeCell ref="AC229:AJ230"/>
    <mergeCell ref="CC184:CF184"/>
    <mergeCell ref="CG184:DG184"/>
    <mergeCell ref="DH184:DL184"/>
    <mergeCell ref="DM184:DP184"/>
    <mergeCell ref="I185:S185"/>
    <mergeCell ref="Z185:AF185"/>
    <mergeCell ref="AR185:AX185"/>
    <mergeCell ref="DM185:DP185"/>
    <mergeCell ref="C171:D185"/>
    <mergeCell ref="BY181:CB181"/>
    <mergeCell ref="CC181:CF181"/>
    <mergeCell ref="CG181:DG181"/>
    <mergeCell ref="DH181:DL181"/>
    <mergeCell ref="DM181:DP181"/>
    <mergeCell ref="H182:T182"/>
    <mergeCell ref="Z182:AF182"/>
    <mergeCell ref="AR182:AX182"/>
    <mergeCell ref="DM182:DP182"/>
    <mergeCell ref="I181:L181"/>
    <mergeCell ref="M181:S181"/>
    <mergeCell ref="T181:Y181"/>
    <mergeCell ref="Z181:AF181"/>
    <mergeCell ref="AR181:AX181"/>
    <mergeCell ref="BC181:BX181"/>
    <mergeCell ref="BC180:BX180"/>
    <mergeCell ref="BY180:CB180"/>
    <mergeCell ref="CC180:CF180"/>
    <mergeCell ref="CG180:DG180"/>
    <mergeCell ref="DH180:DL180"/>
    <mergeCell ref="DM180:DP180"/>
    <mergeCell ref="E235:I235"/>
    <mergeCell ref="J235:M236"/>
    <mergeCell ref="P235:R236"/>
    <mergeCell ref="X233:AB233"/>
    <mergeCell ref="BX233:CB233"/>
    <mergeCell ref="CC233:CC234"/>
    <mergeCell ref="CD233:CD234"/>
    <mergeCell ref="CE233:CE234"/>
    <mergeCell ref="CF233:CF234"/>
    <mergeCell ref="DI233:DJ233"/>
    <mergeCell ref="AF231:AJ233"/>
    <mergeCell ref="BB231:BF234"/>
    <mergeCell ref="BG231:BJ234"/>
    <mergeCell ref="BX231:CB232"/>
    <mergeCell ref="CC231:CH232"/>
    <mergeCell ref="CW231:DB233"/>
    <mergeCell ref="AK230:BA231"/>
    <mergeCell ref="BK230:BV231"/>
    <mergeCell ref="CI230:CK234"/>
    <mergeCell ref="CL230:CV231"/>
    <mergeCell ref="DC230:DG234"/>
    <mergeCell ref="E231:I233"/>
    <mergeCell ref="J231:O233"/>
    <mergeCell ref="P231:R234"/>
    <mergeCell ref="S231:W233"/>
    <mergeCell ref="AC231:AE234"/>
    <mergeCell ref="J234:O234"/>
    <mergeCell ref="S234:W234"/>
    <mergeCell ref="X234:AB234"/>
    <mergeCell ref="AF234:AJ234"/>
    <mergeCell ref="CL234:CR234"/>
    <mergeCell ref="CW234:DB234"/>
    <mergeCell ref="BB237:BF237"/>
    <mergeCell ref="BG237:BJ237"/>
    <mergeCell ref="BK237:BW237"/>
    <mergeCell ref="BX237:CB237"/>
    <mergeCell ref="CC237:CF237"/>
    <mergeCell ref="CC236:CF236"/>
    <mergeCell ref="CI236:CK236"/>
    <mergeCell ref="CL236:CR236"/>
    <mergeCell ref="CW236:CZ236"/>
    <mergeCell ref="E237:I237"/>
    <mergeCell ref="J237:M238"/>
    <mergeCell ref="P237:R238"/>
    <mergeCell ref="AK237:AN237"/>
    <mergeCell ref="CI238:CK238"/>
    <mergeCell ref="S237:W237"/>
    <mergeCell ref="X237:AB237"/>
    <mergeCell ref="CC235:CF235"/>
    <mergeCell ref="CI235:CK235"/>
    <mergeCell ref="CL235:CR235"/>
    <mergeCell ref="CW235:CZ235"/>
    <mergeCell ref="AK236:AN236"/>
    <mergeCell ref="AO236:BA236"/>
    <mergeCell ref="BB236:BF236"/>
    <mergeCell ref="BG236:BJ236"/>
    <mergeCell ref="BK236:BW236"/>
    <mergeCell ref="BX236:CB236"/>
    <mergeCell ref="AK235:AN235"/>
    <mergeCell ref="AO235:BA235"/>
    <mergeCell ref="BB235:BF235"/>
    <mergeCell ref="BG235:BJ235"/>
    <mergeCell ref="BK235:BW235"/>
    <mergeCell ref="BX235:CB235"/>
    <mergeCell ref="BB240:BF240"/>
    <mergeCell ref="BG240:BJ240"/>
    <mergeCell ref="BK240:BW240"/>
    <mergeCell ref="BX240:CB240"/>
    <mergeCell ref="CC240:CF240"/>
    <mergeCell ref="CI240:CK240"/>
    <mergeCell ref="CL240:CR240"/>
    <mergeCell ref="BG239:BJ239"/>
    <mergeCell ref="BK239:BW239"/>
    <mergeCell ref="BX239:CB239"/>
    <mergeCell ref="CC239:CF239"/>
    <mergeCell ref="CI239:CK239"/>
    <mergeCell ref="CL239:CR239"/>
    <mergeCell ref="C235:D240"/>
    <mergeCell ref="CL238:CR238"/>
    <mergeCell ref="E239:I240"/>
    <mergeCell ref="J239:M240"/>
    <mergeCell ref="P239:R240"/>
    <mergeCell ref="AK239:AN239"/>
    <mergeCell ref="AO239:BA239"/>
    <mergeCell ref="BB239:BF239"/>
    <mergeCell ref="CI237:CK237"/>
    <mergeCell ref="CL237:CR237"/>
    <mergeCell ref="E238:I238"/>
    <mergeCell ref="AK238:AN238"/>
    <mergeCell ref="AO238:BA238"/>
    <mergeCell ref="BB238:BF238"/>
    <mergeCell ref="BG238:BJ238"/>
    <mergeCell ref="BK238:BW238"/>
    <mergeCell ref="BX238:CB238"/>
    <mergeCell ref="CC238:CF238"/>
    <mergeCell ref="AO237:BA237"/>
    <mergeCell ref="CC241:CF241"/>
    <mergeCell ref="CI241:CK241"/>
    <mergeCell ref="CL241:CR241"/>
    <mergeCell ref="AK242:AN242"/>
    <mergeCell ref="AO242:BA242"/>
    <mergeCell ref="BB242:BF242"/>
    <mergeCell ref="BG242:BJ242"/>
    <mergeCell ref="BK242:BW242"/>
    <mergeCell ref="BX242:CB242"/>
    <mergeCell ref="CC242:CF242"/>
    <mergeCell ref="BX244:CB244"/>
    <mergeCell ref="CC244:CF244"/>
    <mergeCell ref="CI244:CK244"/>
    <mergeCell ref="CL244:CR244"/>
    <mergeCell ref="CL243:CR243"/>
    <mergeCell ref="CW240:CZ240"/>
    <mergeCell ref="C241:D262"/>
    <mergeCell ref="E241:I242"/>
    <mergeCell ref="J241:M242"/>
    <mergeCell ref="AK241:AN241"/>
    <mergeCell ref="AO241:BA241"/>
    <mergeCell ref="BB241:BF241"/>
    <mergeCell ref="BG241:BJ241"/>
    <mergeCell ref="BK241:BW241"/>
    <mergeCell ref="BX241:CB241"/>
    <mergeCell ref="CI242:CK242"/>
    <mergeCell ref="CL242:CR242"/>
    <mergeCell ref="E243:I243"/>
    <mergeCell ref="J243:M244"/>
    <mergeCell ref="P243:R244"/>
    <mergeCell ref="E245:I246"/>
    <mergeCell ref="J245:M246"/>
    <mergeCell ref="E244:I244"/>
    <mergeCell ref="AK244:AN244"/>
    <mergeCell ref="AO244:BA244"/>
    <mergeCell ref="BB244:BF244"/>
    <mergeCell ref="BG244:BJ244"/>
    <mergeCell ref="BK244:BW244"/>
    <mergeCell ref="BG243:BJ243"/>
    <mergeCell ref="BK243:BW243"/>
    <mergeCell ref="BX243:CB243"/>
    <mergeCell ref="CC243:CF243"/>
    <mergeCell ref="CI243:CK243"/>
    <mergeCell ref="AK243:AN243"/>
    <mergeCell ref="AO243:BA243"/>
    <mergeCell ref="BB243:BF243"/>
    <mergeCell ref="BG247:BJ247"/>
    <mergeCell ref="BK247:BW247"/>
    <mergeCell ref="BX247:CB247"/>
    <mergeCell ref="CC247:CF247"/>
    <mergeCell ref="CI247:CK247"/>
    <mergeCell ref="CL247:CR247"/>
    <mergeCell ref="BX246:CB246"/>
    <mergeCell ref="CC246:CF246"/>
    <mergeCell ref="CI246:CK246"/>
    <mergeCell ref="CL246:CR246"/>
    <mergeCell ref="CW246:CZ246"/>
    <mergeCell ref="E247:I248"/>
    <mergeCell ref="J247:M248"/>
    <mergeCell ref="AK247:AN247"/>
    <mergeCell ref="AO247:BA247"/>
    <mergeCell ref="BB247:BF247"/>
    <mergeCell ref="BX245:CB245"/>
    <mergeCell ref="CC245:CF245"/>
    <mergeCell ref="CI245:CK245"/>
    <mergeCell ref="CL245:CR245"/>
    <mergeCell ref="CW245:CZ245"/>
    <mergeCell ref="AK246:AN246"/>
    <mergeCell ref="AO246:BA246"/>
    <mergeCell ref="BB246:BF246"/>
    <mergeCell ref="BG246:BJ246"/>
    <mergeCell ref="BK246:BW246"/>
    <mergeCell ref="AK245:AN245"/>
    <mergeCell ref="AO245:BA245"/>
    <mergeCell ref="BB245:BF245"/>
    <mergeCell ref="BG245:BJ245"/>
    <mergeCell ref="BK245:BW245"/>
    <mergeCell ref="P245:R246"/>
    <mergeCell ref="AC245:AE246"/>
    <mergeCell ref="BX249:CB249"/>
    <mergeCell ref="CC249:CF249"/>
    <mergeCell ref="CI249:CK249"/>
    <mergeCell ref="CL249:CR249"/>
    <mergeCell ref="AK250:AN250"/>
    <mergeCell ref="AO250:BA250"/>
    <mergeCell ref="BB250:BF250"/>
    <mergeCell ref="BG250:BJ250"/>
    <mergeCell ref="BK250:BW250"/>
    <mergeCell ref="BX250:CB250"/>
    <mergeCell ref="CC248:CF248"/>
    <mergeCell ref="CI248:CK248"/>
    <mergeCell ref="CL248:CR248"/>
    <mergeCell ref="E249:I250"/>
    <mergeCell ref="J249:M250"/>
    <mergeCell ref="AK249:AN249"/>
    <mergeCell ref="AO249:BA249"/>
    <mergeCell ref="BB249:BF249"/>
    <mergeCell ref="BG249:BJ249"/>
    <mergeCell ref="BK249:BW249"/>
    <mergeCell ref="AK248:AN248"/>
    <mergeCell ref="AO248:BA248"/>
    <mergeCell ref="BB248:BF248"/>
    <mergeCell ref="BG248:BJ248"/>
    <mergeCell ref="BK248:BW248"/>
    <mergeCell ref="BX248:CB248"/>
    <mergeCell ref="BX251:CB251"/>
    <mergeCell ref="CC251:CF251"/>
    <mergeCell ref="CI251:CK251"/>
    <mergeCell ref="CL251:CR251"/>
    <mergeCell ref="AK252:AN252"/>
    <mergeCell ref="AO252:BA252"/>
    <mergeCell ref="BB252:BF252"/>
    <mergeCell ref="BG252:BJ252"/>
    <mergeCell ref="BK252:BW252"/>
    <mergeCell ref="BX252:CB252"/>
    <mergeCell ref="CC250:CF250"/>
    <mergeCell ref="CI250:CK250"/>
    <mergeCell ref="CL250:CR250"/>
    <mergeCell ref="E251:I252"/>
    <mergeCell ref="J251:M252"/>
    <mergeCell ref="AK251:AN251"/>
    <mergeCell ref="AO251:BA251"/>
    <mergeCell ref="BB251:BF251"/>
    <mergeCell ref="BG251:BJ251"/>
    <mergeCell ref="BK251:BW251"/>
    <mergeCell ref="BX253:CB253"/>
    <mergeCell ref="CC253:CF253"/>
    <mergeCell ref="CI253:CK253"/>
    <mergeCell ref="CL253:CR253"/>
    <mergeCell ref="AK254:AN254"/>
    <mergeCell ref="AO254:BA254"/>
    <mergeCell ref="BB254:BF254"/>
    <mergeCell ref="BG254:BJ254"/>
    <mergeCell ref="BK254:BW254"/>
    <mergeCell ref="BX254:CB254"/>
    <mergeCell ref="CC252:CF252"/>
    <mergeCell ref="CI252:CK252"/>
    <mergeCell ref="CL252:CR252"/>
    <mergeCell ref="E253:I254"/>
    <mergeCell ref="J253:M254"/>
    <mergeCell ref="AK253:AN253"/>
    <mergeCell ref="AO253:BA253"/>
    <mergeCell ref="BB253:BF253"/>
    <mergeCell ref="BG253:BJ253"/>
    <mergeCell ref="BK253:BW253"/>
    <mergeCell ref="BX255:CB255"/>
    <mergeCell ref="CC255:CF255"/>
    <mergeCell ref="CI255:CK255"/>
    <mergeCell ref="CL255:CR255"/>
    <mergeCell ref="AK256:AN256"/>
    <mergeCell ref="AO256:BA256"/>
    <mergeCell ref="BB256:BF256"/>
    <mergeCell ref="BG256:BJ256"/>
    <mergeCell ref="BK256:BW256"/>
    <mergeCell ref="BX256:CB256"/>
    <mergeCell ref="CC254:CF254"/>
    <mergeCell ref="CI254:CK254"/>
    <mergeCell ref="CL254:CR254"/>
    <mergeCell ref="E255:I256"/>
    <mergeCell ref="J255:M256"/>
    <mergeCell ref="AK255:AN255"/>
    <mergeCell ref="AO255:BA255"/>
    <mergeCell ref="BB255:BF255"/>
    <mergeCell ref="BG255:BJ255"/>
    <mergeCell ref="BK255:BW255"/>
    <mergeCell ref="BX257:CB257"/>
    <mergeCell ref="CC257:CF257"/>
    <mergeCell ref="CI257:CK257"/>
    <mergeCell ref="CL257:CR257"/>
    <mergeCell ref="AK258:AN258"/>
    <mergeCell ref="AO258:BA258"/>
    <mergeCell ref="BB258:BF258"/>
    <mergeCell ref="BG258:BJ258"/>
    <mergeCell ref="BK258:BW258"/>
    <mergeCell ref="BX258:CB258"/>
    <mergeCell ref="CC256:CF256"/>
    <mergeCell ref="CI256:CK256"/>
    <mergeCell ref="CL256:CR256"/>
    <mergeCell ref="E257:I258"/>
    <mergeCell ref="J257:M258"/>
    <mergeCell ref="AK257:AN257"/>
    <mergeCell ref="AO257:BA257"/>
    <mergeCell ref="BB257:BF257"/>
    <mergeCell ref="BG257:BJ257"/>
    <mergeCell ref="BK257:BW257"/>
    <mergeCell ref="BX259:CB259"/>
    <mergeCell ref="CC259:CF259"/>
    <mergeCell ref="CI259:CK259"/>
    <mergeCell ref="CL259:CR259"/>
    <mergeCell ref="AK260:AN260"/>
    <mergeCell ref="AO260:BA260"/>
    <mergeCell ref="BB260:BF260"/>
    <mergeCell ref="BG260:BJ260"/>
    <mergeCell ref="BK260:BW260"/>
    <mergeCell ref="BX260:CB260"/>
    <mergeCell ref="CC258:CF258"/>
    <mergeCell ref="CI258:CK258"/>
    <mergeCell ref="CL258:CR258"/>
    <mergeCell ref="E259:I260"/>
    <mergeCell ref="J259:M260"/>
    <mergeCell ref="AK259:AN259"/>
    <mergeCell ref="AO259:BA259"/>
    <mergeCell ref="BB259:BF259"/>
    <mergeCell ref="BG259:BJ259"/>
    <mergeCell ref="BK259:BW259"/>
    <mergeCell ref="BX261:CB261"/>
    <mergeCell ref="CC261:CF261"/>
    <mergeCell ref="CI261:CK261"/>
    <mergeCell ref="CL261:CR261"/>
    <mergeCell ref="E262:I262"/>
    <mergeCell ref="AK262:AN262"/>
    <mergeCell ref="AO262:BA262"/>
    <mergeCell ref="BB262:BF262"/>
    <mergeCell ref="BG262:BJ262"/>
    <mergeCell ref="BK262:BW262"/>
    <mergeCell ref="CC260:CF260"/>
    <mergeCell ref="CI260:CK260"/>
    <mergeCell ref="CL260:CR260"/>
    <mergeCell ref="E261:I261"/>
    <mergeCell ref="J261:M262"/>
    <mergeCell ref="AK261:AN261"/>
    <mergeCell ref="AO261:BA261"/>
    <mergeCell ref="BB261:BF261"/>
    <mergeCell ref="BG261:BJ261"/>
    <mergeCell ref="BK261:BW261"/>
    <mergeCell ref="CI263:CK263"/>
    <mergeCell ref="CL263:CR263"/>
    <mergeCell ref="CW263:CY263"/>
    <mergeCell ref="DC263:DD264"/>
    <mergeCell ref="E264:I264"/>
    <mergeCell ref="AK264:AN264"/>
    <mergeCell ref="AO264:BA264"/>
    <mergeCell ref="BB264:BF264"/>
    <mergeCell ref="BG264:BJ264"/>
    <mergeCell ref="BK264:BW264"/>
    <mergeCell ref="AO263:BA263"/>
    <mergeCell ref="BB263:BF263"/>
    <mergeCell ref="BG263:BJ263"/>
    <mergeCell ref="BK263:BW263"/>
    <mergeCell ref="BX263:CB263"/>
    <mergeCell ref="CC263:CF263"/>
    <mergeCell ref="BX262:CB262"/>
    <mergeCell ref="CC262:CF262"/>
    <mergeCell ref="CI262:CK262"/>
    <mergeCell ref="CL262:CR262"/>
    <mergeCell ref="E263:I263"/>
    <mergeCell ref="J263:L264"/>
    <mergeCell ref="P263:R264"/>
    <mergeCell ref="AK263:AN263"/>
    <mergeCell ref="DC265:DD266"/>
    <mergeCell ref="BX266:CB266"/>
    <mergeCell ref="CC266:CF266"/>
    <mergeCell ref="CI266:CK266"/>
    <mergeCell ref="CL266:CR266"/>
    <mergeCell ref="AK265:AN265"/>
    <mergeCell ref="AO265:BA265"/>
    <mergeCell ref="BB265:BF265"/>
    <mergeCell ref="BG265:BJ265"/>
    <mergeCell ref="BK265:BW265"/>
    <mergeCell ref="BK266:BW266"/>
    <mergeCell ref="BX264:CB264"/>
    <mergeCell ref="CC264:CF264"/>
    <mergeCell ref="CI264:CK264"/>
    <mergeCell ref="CL264:CR264"/>
    <mergeCell ref="CW264:CY264"/>
    <mergeCell ref="CW266:CY266"/>
    <mergeCell ref="CI265:CK265"/>
    <mergeCell ref="CL265:CR265"/>
    <mergeCell ref="CW265:CY265"/>
    <mergeCell ref="AK267:AN267"/>
    <mergeCell ref="AO267:BA267"/>
    <mergeCell ref="BB267:BF267"/>
    <mergeCell ref="C266:D266"/>
    <mergeCell ref="E266:I266"/>
    <mergeCell ref="AK266:AN266"/>
    <mergeCell ref="AO266:BA266"/>
    <mergeCell ref="BB266:BF266"/>
    <mergeCell ref="BG266:BJ266"/>
    <mergeCell ref="BX265:CB265"/>
    <mergeCell ref="CC265:CF265"/>
    <mergeCell ref="C265:D265"/>
    <mergeCell ref="E265:I265"/>
    <mergeCell ref="J265:L266"/>
    <mergeCell ref="P265:R266"/>
    <mergeCell ref="CC268:CF268"/>
    <mergeCell ref="CI268:CK268"/>
    <mergeCell ref="CL268:CR268"/>
    <mergeCell ref="CW268:CY268"/>
    <mergeCell ref="C269:D269"/>
    <mergeCell ref="E269:I269"/>
    <mergeCell ref="J269:L270"/>
    <mergeCell ref="P269:R270"/>
    <mergeCell ref="CW267:CY267"/>
    <mergeCell ref="DC267:DD268"/>
    <mergeCell ref="C268:D268"/>
    <mergeCell ref="E268:I268"/>
    <mergeCell ref="AK268:AN268"/>
    <mergeCell ref="AO268:BA268"/>
    <mergeCell ref="BB268:BF268"/>
    <mergeCell ref="BG268:BJ268"/>
    <mergeCell ref="BK268:BW268"/>
    <mergeCell ref="BX268:CB268"/>
    <mergeCell ref="BG267:BJ267"/>
    <mergeCell ref="BK267:BW267"/>
    <mergeCell ref="BX267:CB267"/>
    <mergeCell ref="CC267:CF267"/>
    <mergeCell ref="CI267:CK267"/>
    <mergeCell ref="CL267:CR267"/>
    <mergeCell ref="CI270:CK270"/>
    <mergeCell ref="CL270:CR270"/>
    <mergeCell ref="CW270:CY270"/>
    <mergeCell ref="C267:D267"/>
    <mergeCell ref="E267:I267"/>
    <mergeCell ref="J267:L268"/>
    <mergeCell ref="P267:R268"/>
    <mergeCell ref="CL269:CR269"/>
    <mergeCell ref="CW269:CY269"/>
    <mergeCell ref="DC269:DD270"/>
    <mergeCell ref="C270:D270"/>
    <mergeCell ref="E270:I270"/>
    <mergeCell ref="AK270:AN270"/>
    <mergeCell ref="BB270:BF270"/>
    <mergeCell ref="BG270:BJ270"/>
    <mergeCell ref="BX270:CB270"/>
    <mergeCell ref="CC270:CF270"/>
    <mergeCell ref="AK269:AN269"/>
    <mergeCell ref="BB269:BF269"/>
    <mergeCell ref="BG269:BJ269"/>
    <mergeCell ref="BX269:CB269"/>
    <mergeCell ref="CC269:CF269"/>
    <mergeCell ref="CI269:CK269"/>
    <mergeCell ref="CW272:CY272"/>
    <mergeCell ref="CW271:CY271"/>
    <mergeCell ref="DC271:DD272"/>
    <mergeCell ref="C272:D272"/>
    <mergeCell ref="AK272:AN272"/>
    <mergeCell ref="BB272:BF272"/>
    <mergeCell ref="BG272:BJ272"/>
    <mergeCell ref="BX272:CB272"/>
    <mergeCell ref="CC272:CF272"/>
    <mergeCell ref="CI272:CK272"/>
    <mergeCell ref="CL272:CR272"/>
    <mergeCell ref="BB271:BF271"/>
    <mergeCell ref="BG271:BJ271"/>
    <mergeCell ref="BX271:CB271"/>
    <mergeCell ref="CC271:CF271"/>
    <mergeCell ref="CI271:CK271"/>
    <mergeCell ref="C271:D271"/>
    <mergeCell ref="E271:I272"/>
    <mergeCell ref="J271:L272"/>
    <mergeCell ref="CW275:CY276"/>
    <mergeCell ref="CC273:CF273"/>
    <mergeCell ref="CI273:CK273"/>
    <mergeCell ref="CL273:CR273"/>
    <mergeCell ref="CW273:CY273"/>
    <mergeCell ref="S271:W271"/>
    <mergeCell ref="X271:AB271"/>
    <mergeCell ref="DC273:DD274"/>
    <mergeCell ref="E274:I274"/>
    <mergeCell ref="AK274:AN274"/>
    <mergeCell ref="BB274:BF274"/>
    <mergeCell ref="BG274:BJ274"/>
    <mergeCell ref="BX274:CB274"/>
    <mergeCell ref="E273:I273"/>
    <mergeCell ref="J273:L274"/>
    <mergeCell ref="P273:R274"/>
    <mergeCell ref="AK273:AN273"/>
    <mergeCell ref="BB273:BF273"/>
    <mergeCell ref="BG273:BJ273"/>
    <mergeCell ref="BX273:CB273"/>
    <mergeCell ref="CL271:CR271"/>
    <mergeCell ref="CC274:CF274"/>
    <mergeCell ref="CI274:CK274"/>
    <mergeCell ref="CL274:CR274"/>
    <mergeCell ref="CW274:CY274"/>
    <mergeCell ref="S273:W273"/>
    <mergeCell ref="X273:AB273"/>
    <mergeCell ref="S275:W275"/>
    <mergeCell ref="X275:AB275"/>
    <mergeCell ref="AO269:BA269"/>
    <mergeCell ref="BK269:BW269"/>
    <mergeCell ref="AO270:BA270"/>
    <mergeCell ref="BK270:BW270"/>
    <mergeCell ref="AO271:BA271"/>
    <mergeCell ref="BK271:BW271"/>
    <mergeCell ref="AO272:BA272"/>
    <mergeCell ref="BK272:BW272"/>
    <mergeCell ref="AO273:BA273"/>
    <mergeCell ref="BK273:BW273"/>
    <mergeCell ref="AO274:BA274"/>
    <mergeCell ref="BK274:BW274"/>
    <mergeCell ref="P271:R272"/>
    <mergeCell ref="AK271:AN271"/>
    <mergeCell ref="E275:I276"/>
    <mergeCell ref="J275:L276"/>
    <mergeCell ref="CL275:CR276"/>
  </mergeCells>
  <phoneticPr fontId="2"/>
  <dataValidations count="31">
    <dataValidation type="whole" allowBlank="1" showInputMessage="1" showErrorMessage="1" sqref="CC93:CF132 CC235:CF274">
      <formula1>1</formula1>
      <formula2>999</formula2>
    </dataValidation>
    <dataValidation type="list" allowBlank="1" showInputMessage="1" showErrorMessage="1" sqref="CW10:DR10">
      <formula1>"1.居住専用,2.居住産業併用,3.事務所,4.店舗,5.工場、作業所,6.倉庫,7.学校,8.病院診療所,9.その他"</formula1>
    </dataValidation>
    <dataValidation type="list" allowBlank="1" showInputMessage="1" showErrorMessage="1" sqref="BG93:BJ132 BG235:BJ274">
      <formula1>"A指定処分,B指定処分,自由処分"</formula1>
    </dataValidation>
    <dataValidation type="list" allowBlank="1" showInputMessage="1" showErrorMessage="1" sqref="BB93:BF132 BB235:BF274">
      <formula1>"民間,公共"</formula1>
    </dataValidation>
    <dataValidation type="list" allowBlank="1" showInputMessage="1" showErrorMessage="1" sqref="T38:Y39 T180:Y181">
      <formula1>"1.壁,2.天井,3.その他"</formula1>
    </dataValidation>
    <dataValidation type="list" allowBlank="1" showInputMessage="1" showErrorMessage="1" sqref="T35:Y36 T177:Y178">
      <formula1>"1.水道（配水）用,2.下水道用,3.ｹｰﾌﾞﾙ用,4.農業用,5.設備用,6.その他"</formula1>
    </dataValidation>
    <dataValidation type="list" allowBlank="1" showInputMessage="1" showErrorMessage="1" sqref="T26:Y27 T168:Y169">
      <formula1>"1.表層,2.基層,3.上層路盤,4.歩道,5.その他（駐車場舗装、敷地内舗装等）"</formula1>
    </dataValidation>
    <dataValidation type="list" allowBlank="1" showInputMessage="1" showErrorMessage="1" sqref="CC17:CF18 CC20:CF21 CC23:CF24 CC26:CF27 CC29:CF30 CC32:CF33 CC35:CF36 CC38:CF39 CC41:CF42 CC159:CF160 CC162:CF163 CC165:CF166 CC168:CF169 CC171:CF172 CC174:CF175 CC177:CF178 CC180:CF181 CC183:CF184">
      <formula1>"1.指示あり,2.指示なし"</formula1>
    </dataValidation>
    <dataValidation type="list" allowBlank="1" showInputMessage="1" showErrorMessage="1" sqref="BY17:CB18 BY20:CB21 BY23:CB24 BY26:CB27 BY29:CB30 BY32:CB33 BY35:CB36 BY38:CB39 BY41:CB42 BY159:CB160 BY162:CB163 BY165:CB166 BY168:CB169 BY171:CB172 BY174:CB175 BY177:CB178 BY180:CB181 BY183:CB184">
      <formula1>"1.現場内,2.他工(陸),3.他工(海),4.再資源,5.スト,6.他"</formula1>
    </dataValidation>
    <dataValidation type="list" allowBlank="1" showInputMessage="1" showErrorMessage="1" sqref="AK35:AQ36 AK177:AQ178">
      <formula1>"1.再硬質,2.他"</formula1>
    </dataValidation>
    <dataValidation type="list" allowBlank="1" showInputMessage="1" showErrorMessage="1" sqref="AK32:AQ33 AK174:AQ175">
      <formula1>"1.再クラ,2.再粒調,3.再鉱さい,4.他"</formula1>
    </dataValidation>
    <dataValidation type="list" allowBlank="1" showInputMessage="1" showErrorMessage="1" sqref="AK29:AQ30 AK171:AQ172">
      <formula1>"1.一種,2.二種,3.三種,4.四種,5.泥土,6.浚渫土,7.改良土,8.汚泥処,9.再砂"</formula1>
    </dataValidation>
    <dataValidation type="list" allowBlank="1" showInputMessage="1" showErrorMessage="1" sqref="AK23:AQ24 AK165:AQ166">
      <formula1>"1.再木材,2.再ﾎﾞｰﾄﾞ"</formula1>
    </dataValidation>
    <dataValidation type="list" allowBlank="1" showInputMessage="1" showErrorMessage="1" sqref="AK20:AQ21 AK162:AQ163">
      <formula1>"1.有筋(ﾘ),2.再有(骨),3.再有(他),4.他"</formula1>
    </dataValidation>
    <dataValidation type="list" allowBlank="1" showInputMessage="1" showErrorMessage="1" sqref="AK17:AQ18 AK159:AQ160">
      <formula1>"1.再ｺ(H),2.再ｺ(M),3.再ｺ(L),4.再ｺ(他),5.無筋(ﾘ),6.再無(骨),7.再無(他),8.他"</formula1>
    </dataValidation>
    <dataValidation type="list" allowBlank="1" showInputMessage="1" showErrorMessage="1" sqref="I38:L39 I180:L181">
      <formula1>"1.石膏,2.ｼｰｼﾞﾝｸﾞ,3.強化,4.化粧,5.ラス,6.他"</formula1>
    </dataValidation>
    <dataValidation type="list" allowBlank="1" showInputMessage="1" showErrorMessage="1" sqref="I35:L36 I177:L178">
      <formula1>"1.硬質,2.他"</formula1>
    </dataValidation>
    <dataValidation type="list" allowBlank="1" showInputMessage="1" showErrorMessage="1" sqref="I32:L33 I174:L175">
      <formula1>"1.クラ,2.粒調,3.鉱さい,4.単粒,5.ぐり,6.他"</formula1>
    </dataValidation>
    <dataValidation type="list" allowBlank="1" showInputMessage="1" showErrorMessage="1" sqref="I29:L30 I171:L172">
      <formula1>"1.一種,2.二種,3.三種,4.四種,5.泥土,6.浚渫土,7.改良土,8.汚泥処,9.再砂,10.採取土"</formula1>
    </dataValidation>
    <dataValidation type="list" allowBlank="1" showInputMessage="1" showErrorMessage="1" sqref="I23:L24 I165:L166">
      <formula1>"1.木材,2.ﾎﾞｰﾄﾞ"</formula1>
    </dataValidation>
    <dataValidation type="list" allowBlank="1" showInputMessage="1" showErrorMessage="1" sqref="I20:L21 I162:L163">
      <formula1>"1.有筋(新),2.有筋(ﾘ),3.再有(骨),4.再有(他),5.他"</formula1>
    </dataValidation>
    <dataValidation type="list" allowBlank="1" showInputMessage="1" showErrorMessage="1" sqref="I17:L18 I159:L160">
      <formula1>"1.生ｺﾝ(新),2.再ｺ(H),3.再ｺ(M),4.再ｺ(L),5.再ｺ(他),6.無筋(新),7.無筋(ﾘ),8.再無(骨),9.再無(他),10.他"</formula1>
    </dataValidation>
    <dataValidation type="list" allowBlank="1" showInputMessage="1" showErrorMessage="1" sqref="CI121:CK132 CI263:CK274">
      <formula1>"1.売却,2.他工(陸),3.他工(海),4.改ﾌﾟﾗ,5.仮置(有),6.仮置(無),7.採取跡地,8.最終覆土,9.最終覆外,10.土捨場"</formula1>
    </dataValidation>
    <dataValidation type="list" allowBlank="1" showInputMessage="1" showErrorMessage="1" sqref="CI93:CK120 CI235:CK262">
      <formula1>"1.売却,2.他工事,3.広認定,4.中合材,5.中合外,6.ｻｰﾏﾙ,7.焼却,8.海面処分,9.内陸処分"</formula1>
    </dataValidation>
    <dataValidation type="custom" allowBlank="1" showInputMessage="1" showErrorMessage="1" error="半角で入力してください" sqref="DH159:DL185 DH17:DL43 BX93:CB132 BX235:CB274">
      <formula1>BX17=ASC(BX17)</formula1>
    </dataValidation>
    <dataValidation type="list" allowBlank="1" showInputMessage="1" showErrorMessage="1" sqref="T32:Y33 T174:Y175">
      <formula1>"1.舗装の下層路盤材,2.舗装の上層路盤材,3.構造物の裏込材、基礎材,4.その他"</formula1>
    </dataValidation>
    <dataValidation type="list" allowBlank="1" showInputMessage="1" showErrorMessage="1" sqref="T29:Y30 T171:Y172">
      <formula1>"1.道路路体,2.路床,3.河川築堤,4.構造物等の裏込材、埋戻し用,5.宅地造成用,6.水面埋立用,7.ほ場整備（農地整備）,8.その他"</formula1>
    </dataValidation>
    <dataValidation type="list" allowBlank="1" showInputMessage="1" showErrorMessage="1" sqref="P93:R98 P101:R104 P121:R132 P235:R240 P243:R246 P263:R274">
      <formula1>"1.路盤材,2.裏込材,3.埋戻し材,4.その他"</formula1>
    </dataValidation>
    <dataValidation type="list" allowBlank="1" showInputMessage="1" showErrorMessage="1" sqref="AC103:AE104 AC245:AE246">
      <formula1>"1.焼却,2.脱水,3.天日乾燥,4.その他"</formula1>
    </dataValidation>
    <dataValidation type="list" allowBlank="1" showInputMessage="1" showErrorMessage="1" sqref="I26:L27 I168:L169">
      <formula1>"1.粗粒,2.密粒,3.細粒,4.開粒,5.改質,6.モル,7.安定,8.他"</formula1>
    </dataValidation>
    <dataValidation type="list" allowBlank="1" showInputMessage="1" showErrorMessage="1" sqref="AK26:AQ27 AK168:AQ169">
      <formula1>"1.再粗粒,2.再密粒,3.再細粒,4.再開粒,5.再改質,6.再モル,7.再安定,8.他"</formula1>
    </dataValidation>
  </dataValidations>
  <printOptions horizontalCentered="1" verticalCentered="1"/>
  <pageMargins left="0.78740157480314965" right="0.59055118110236227" top="0.19685039370078741" bottom="0.19685039370078741" header="0.39370078740157483" footer="0.27559055118110237"/>
  <pageSetup paperSize="8" scale="95" orientation="landscape" r:id="rId1"/>
  <headerFooter alignWithMargins="0">
    <oddHeader>&amp;R&amp;P/&amp;N</oddHeader>
  </headerFooter>
  <rowBreaks count="3" manualBreakCount="3">
    <brk id="76" max="16383" man="1"/>
    <brk id="147" max="121" man="1"/>
    <brk id="218" max="12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8">
              <controlPr defaultSize="0" autoLine="0" autoPict="0">
                <anchor moveWithCells="1">
                  <from>
                    <xdr:col>36</xdr:col>
                    <xdr:colOff>0</xdr:colOff>
                    <xdr:row>2</xdr:row>
                    <xdr:rowOff>0</xdr:rowOff>
                  </from>
                  <to>
                    <xdr:col>46</xdr:col>
                    <xdr:colOff>47625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9">
              <controlPr defaultSize="0" autoLine="0" autoPict="0">
                <anchor moveWithCells="1">
                  <from>
                    <xdr:col>36</xdr:col>
                    <xdr:colOff>0</xdr:colOff>
                    <xdr:row>3</xdr:row>
                    <xdr:rowOff>9525</xdr:rowOff>
                  </from>
                  <to>
                    <xdr:col>51</xdr:col>
                    <xdr:colOff>28575</xdr:colOff>
                    <xdr:row>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C1:EC292"/>
  <sheetViews>
    <sheetView showGridLines="0" zoomScaleNormal="100" zoomScaleSheetLayoutView="85" workbookViewId="0">
      <pane ySplit="4" topLeftCell="A5" activePane="bottomLeft" state="frozen"/>
      <selection pane="bottomLeft" activeCell="AK165" sqref="AK165:AQ165"/>
    </sheetView>
  </sheetViews>
  <sheetFormatPr defaultColWidth="1.625" defaultRowHeight="8.1" customHeight="1"/>
  <cols>
    <col min="1" max="80" width="1.625" style="3" customWidth="1"/>
    <col min="81" max="81" width="1.75" style="3" customWidth="1"/>
    <col min="82" max="116" width="1.625" style="3" customWidth="1"/>
    <col min="117" max="117" width="1.875" style="3" customWidth="1"/>
    <col min="118" max="123" width="1.625" style="3"/>
    <col min="124" max="133" width="1.75" style="390" customWidth="1"/>
    <col min="134" max="16384" width="1.625" style="3"/>
  </cols>
  <sheetData>
    <row r="1" spans="3:126" ht="20.25" customHeight="1">
      <c r="AA1" s="467" t="s">
        <v>14166</v>
      </c>
      <c r="AB1" s="468"/>
      <c r="AC1" s="468"/>
      <c r="AD1" s="468"/>
      <c r="AE1" s="468"/>
      <c r="AF1" s="468"/>
      <c r="AG1" s="468"/>
      <c r="AH1" s="468"/>
      <c r="AI1" s="468"/>
      <c r="AJ1" s="468"/>
      <c r="AK1" s="468"/>
      <c r="AL1" s="468"/>
      <c r="AM1" s="468"/>
      <c r="AN1" s="468"/>
      <c r="AO1" s="468"/>
      <c r="AP1" s="468"/>
      <c r="AQ1" s="468"/>
      <c r="AR1" s="468"/>
      <c r="AS1" s="468"/>
      <c r="AT1" s="468"/>
      <c r="AU1" s="468"/>
      <c r="AV1" s="468"/>
      <c r="AW1" s="468"/>
      <c r="AX1" s="468"/>
      <c r="AY1" s="468"/>
      <c r="AZ1" s="468"/>
      <c r="BA1" s="468"/>
      <c r="BB1" s="468"/>
      <c r="BC1" s="468"/>
      <c r="BD1" s="468"/>
      <c r="BE1" s="468"/>
      <c r="BF1" s="468"/>
      <c r="BG1" s="468"/>
      <c r="BH1" s="468"/>
      <c r="BI1" s="468"/>
      <c r="BJ1" s="468"/>
      <c r="BK1" s="468"/>
      <c r="BL1" s="468"/>
      <c r="BM1" s="468"/>
      <c r="BN1" s="468"/>
      <c r="BO1" s="468"/>
      <c r="BP1" s="468"/>
      <c r="BQ1" s="468"/>
      <c r="BR1" s="468"/>
      <c r="BS1" s="468"/>
    </row>
    <row r="2" spans="3:126" ht="20.25" customHeight="1"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8"/>
      <c r="AL2" s="468"/>
      <c r="AM2" s="468"/>
      <c r="AN2" s="468"/>
      <c r="AO2" s="468"/>
      <c r="AP2" s="468"/>
      <c r="AQ2" s="468"/>
      <c r="AR2" s="468"/>
      <c r="AS2" s="468"/>
      <c r="AT2" s="468"/>
      <c r="AU2" s="468"/>
      <c r="AV2" s="468"/>
      <c r="AW2" s="468"/>
      <c r="AX2" s="468"/>
      <c r="AY2" s="468"/>
      <c r="AZ2" s="468"/>
      <c r="BA2" s="468"/>
      <c r="BB2" s="468"/>
      <c r="BC2" s="468"/>
      <c r="BD2" s="468"/>
      <c r="BE2" s="468"/>
      <c r="BF2" s="468"/>
      <c r="BG2" s="468"/>
      <c r="BH2" s="468"/>
      <c r="BI2" s="468"/>
      <c r="BJ2" s="468"/>
      <c r="BK2" s="468"/>
      <c r="BL2" s="468"/>
      <c r="BM2" s="468"/>
      <c r="BN2" s="468"/>
      <c r="BO2" s="468"/>
      <c r="BP2" s="468"/>
      <c r="BQ2" s="468"/>
      <c r="BR2" s="468"/>
      <c r="BS2" s="468"/>
    </row>
    <row r="3" spans="3:126" ht="21.75" customHeight="1">
      <c r="AA3" s="115" t="s">
        <v>8478</v>
      </c>
      <c r="AB3" s="116"/>
      <c r="AC3" s="117"/>
      <c r="AD3" s="117"/>
      <c r="AE3" s="117"/>
      <c r="AF3" s="117"/>
      <c r="AG3" s="117"/>
      <c r="AH3" s="117"/>
      <c r="AI3" s="118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469" t="s">
        <v>8479</v>
      </c>
      <c r="BK3" s="470"/>
      <c r="BL3" s="470"/>
      <c r="BM3" s="470"/>
      <c r="BN3" s="470"/>
      <c r="BO3" s="470"/>
      <c r="BP3" s="470"/>
      <c r="BQ3" s="470"/>
      <c r="BR3" s="470"/>
      <c r="BS3" s="471"/>
    </row>
    <row r="4" spans="3:126" ht="21.75" customHeight="1" thickBot="1">
      <c r="AA4" s="116" t="s">
        <v>8480</v>
      </c>
      <c r="AB4" s="116"/>
      <c r="AC4" s="117"/>
      <c r="AD4" s="117"/>
      <c r="AE4" s="117"/>
      <c r="AF4" s="117"/>
      <c r="AG4" s="117"/>
      <c r="AH4" s="117"/>
      <c r="AI4" s="118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472" t="str">
        <f>Code!AF3</f>
        <v/>
      </c>
      <c r="BK4" s="473"/>
      <c r="BL4" s="473"/>
      <c r="BM4" s="473"/>
      <c r="BN4" s="473"/>
      <c r="BO4" s="473"/>
      <c r="BP4" s="473"/>
      <c r="BQ4" s="473"/>
      <c r="BR4" s="473"/>
      <c r="BS4" s="474"/>
    </row>
    <row r="5" spans="3:126" ht="8.1" customHeight="1" thickTop="1">
      <c r="DD5" s="1234" t="s">
        <v>0</v>
      </c>
      <c r="DE5" s="1204"/>
      <c r="DF5" s="1204"/>
      <c r="DG5" s="1204"/>
      <c r="DH5" s="1204"/>
      <c r="DI5" s="1204"/>
      <c r="DJ5" s="1204"/>
      <c r="DK5" s="1204"/>
      <c r="DL5" s="1204"/>
      <c r="DM5" s="1205"/>
      <c r="DN5" s="1246" t="s">
        <v>14170</v>
      </c>
      <c r="DO5" s="1247"/>
      <c r="DP5" s="1247"/>
      <c r="DQ5" s="1247"/>
      <c r="DR5" s="1247"/>
    </row>
    <row r="6" spans="3:126" ht="8.1" customHeight="1">
      <c r="DD6" s="1235"/>
      <c r="DE6" s="1236"/>
      <c r="DF6" s="1236"/>
      <c r="DG6" s="1236"/>
      <c r="DH6" s="1236"/>
      <c r="DI6" s="1236"/>
      <c r="DJ6" s="1236"/>
      <c r="DK6" s="1236"/>
      <c r="DL6" s="1236"/>
      <c r="DM6" s="1237"/>
      <c r="DN6" s="1247"/>
      <c r="DO6" s="1247"/>
      <c r="DP6" s="1247"/>
      <c r="DQ6" s="1247"/>
      <c r="DR6" s="1247"/>
    </row>
    <row r="7" spans="3:126" ht="8.1" customHeight="1" thickBot="1">
      <c r="DD7" s="1206"/>
      <c r="DE7" s="1207"/>
      <c r="DF7" s="1207"/>
      <c r="DG7" s="1207"/>
      <c r="DH7" s="1207"/>
      <c r="DI7" s="1207"/>
      <c r="DJ7" s="1207"/>
      <c r="DK7" s="1207"/>
      <c r="DL7" s="1207"/>
      <c r="DM7" s="1208"/>
      <c r="DN7" s="1247"/>
      <c r="DO7" s="1247"/>
      <c r="DP7" s="1247"/>
      <c r="DQ7" s="1247"/>
      <c r="DR7" s="1247"/>
    </row>
    <row r="8" spans="3:126" ht="24.75" thickTop="1">
      <c r="C8" s="24" t="s">
        <v>170</v>
      </c>
      <c r="L8" s="15" t="s">
        <v>171</v>
      </c>
      <c r="BE8" s="25" t="s">
        <v>172</v>
      </c>
      <c r="BR8" s="26"/>
      <c r="DN8" s="1247"/>
      <c r="DO8" s="1247"/>
      <c r="DP8" s="1247"/>
      <c r="DQ8" s="1247"/>
      <c r="DR8" s="1247"/>
    </row>
    <row r="9" spans="3:126" ht="24">
      <c r="C9" s="24"/>
      <c r="D9" s="1246" t="s">
        <v>14170</v>
      </c>
      <c r="E9" s="1246"/>
      <c r="F9" s="1246"/>
      <c r="G9" s="1246"/>
      <c r="H9" s="1246"/>
      <c r="I9" s="1246"/>
      <c r="J9" s="1246"/>
      <c r="L9" s="15"/>
      <c r="BE9" s="25"/>
      <c r="BR9" s="26"/>
    </row>
    <row r="10" spans="3:126" ht="9" customHeight="1">
      <c r="CB10" s="2"/>
      <c r="CC10" s="2"/>
      <c r="CD10" s="2"/>
      <c r="CE10" s="2"/>
      <c r="CO10" s="2"/>
      <c r="CP10" s="2"/>
      <c r="CQ10" s="2"/>
      <c r="CR10" s="2"/>
      <c r="CS10" s="2"/>
      <c r="CT10" s="2"/>
      <c r="CU10" s="2"/>
      <c r="CV10" s="2"/>
      <c r="CW10" s="1243"/>
      <c r="CX10" s="1243"/>
      <c r="CY10" s="1243"/>
      <c r="CZ10" s="1243"/>
      <c r="DA10" s="1243"/>
      <c r="DB10" s="1243"/>
      <c r="DC10" s="1243"/>
      <c r="DD10" s="1243"/>
      <c r="DE10" s="1243"/>
      <c r="DF10" s="1243"/>
      <c r="DG10" s="1243"/>
      <c r="DH10" s="1243"/>
      <c r="DI10" s="1243"/>
      <c r="DJ10" s="1243"/>
      <c r="DK10" s="1243"/>
      <c r="DL10" s="1243"/>
      <c r="DM10" s="1243"/>
      <c r="DN10" s="1243"/>
      <c r="DO10" s="1243"/>
      <c r="DP10" s="1243"/>
      <c r="DQ10" s="1243"/>
      <c r="DR10" s="1243"/>
    </row>
    <row r="11" spans="3:126" ht="17.25" customHeight="1">
      <c r="C11" s="49" t="s">
        <v>250</v>
      </c>
      <c r="S11" s="14"/>
      <c r="T11" s="292"/>
      <c r="U11" s="292"/>
      <c r="V11" s="288"/>
      <c r="W11" s="292"/>
      <c r="X11" s="292"/>
      <c r="Y11" s="1238"/>
      <c r="Z11" s="1236"/>
      <c r="AA11" s="1236"/>
      <c r="AB11" s="1236"/>
      <c r="AC11" s="1236"/>
      <c r="AD11" s="1236"/>
      <c r="AE11" s="1236"/>
      <c r="AF11" s="1236"/>
      <c r="AG11" s="1236"/>
      <c r="AH11" s="1236"/>
      <c r="AI11" s="1236"/>
      <c r="AJ11" s="1236"/>
      <c r="AK11" s="1236"/>
      <c r="AL11" s="1236"/>
      <c r="AM11" s="1236"/>
      <c r="AN11" s="1236"/>
      <c r="AO11" s="1236"/>
      <c r="AP11" s="1236"/>
      <c r="AQ11" s="1236"/>
      <c r="AR11" s="1236"/>
      <c r="AS11" s="1236"/>
      <c r="AT11" s="1236"/>
      <c r="AU11" s="1236"/>
      <c r="AV11" s="1236"/>
      <c r="AW11" s="1236"/>
      <c r="AX11" s="1236"/>
      <c r="AY11" s="1236"/>
      <c r="AZ11" s="1236"/>
      <c r="BA11" s="1236"/>
      <c r="BB11" s="1236"/>
      <c r="BC11" s="1236"/>
      <c r="BD11" s="1236"/>
      <c r="BE11" s="1236"/>
      <c r="BF11" s="1236"/>
      <c r="BM11" s="1209"/>
      <c r="BN11" s="1209"/>
      <c r="BO11" s="1209"/>
      <c r="BP11" s="1209"/>
      <c r="BQ11" s="1209"/>
      <c r="BR11" s="1209"/>
      <c r="BS11" s="1209"/>
      <c r="BT11" s="1209"/>
      <c r="BU11" s="1209"/>
      <c r="BV11" s="1209"/>
      <c r="BW11" s="1209"/>
      <c r="BX11" s="1209"/>
      <c r="BY11" s="1209"/>
      <c r="BZ11" s="1209"/>
      <c r="CA11" s="1209"/>
      <c r="CB11" s="1209"/>
      <c r="CC11" s="1209"/>
      <c r="CD11" s="1209"/>
      <c r="CE11" s="1209"/>
      <c r="CF11" s="1209"/>
      <c r="CG11" s="1209"/>
      <c r="CH11" s="1209"/>
      <c r="CI11" s="289"/>
      <c r="CJ11" s="289"/>
      <c r="CK11" s="289"/>
      <c r="CO11" s="1241"/>
      <c r="CP11" s="1236"/>
      <c r="CQ11" s="1236"/>
      <c r="CR11" s="1236"/>
      <c r="CS11" s="1236"/>
      <c r="CT11" s="1236"/>
      <c r="CU11" s="1236"/>
      <c r="CV11" s="1236"/>
      <c r="CW11" s="1236"/>
      <c r="CX11" s="1236"/>
      <c r="CY11" s="1236"/>
      <c r="CZ11" s="1236"/>
      <c r="DA11" s="1236"/>
      <c r="DB11" s="1236"/>
      <c r="DC11" s="1236"/>
      <c r="DD11" s="1236"/>
      <c r="DE11" s="1236"/>
      <c r="DF11" s="1236"/>
      <c r="DG11" s="1236"/>
      <c r="DH11" s="1236"/>
      <c r="DI11" s="1236"/>
      <c r="DJ11" s="1236"/>
      <c r="DK11" s="1236"/>
      <c r="DL11" s="1236"/>
      <c r="DM11" s="1236"/>
      <c r="DN11" s="1236"/>
      <c r="DO11" s="1236"/>
      <c r="DP11" s="1236"/>
      <c r="DQ11" s="1236"/>
      <c r="DR11" s="1236"/>
    </row>
    <row r="12" spans="3:126" ht="3" customHeight="1" thickBot="1">
      <c r="S12" s="27"/>
      <c r="T12" s="27"/>
      <c r="U12" s="27"/>
      <c r="V12" s="27"/>
      <c r="W12" s="27"/>
      <c r="X12" s="27"/>
      <c r="Y12" s="1239"/>
      <c r="Z12" s="1239"/>
      <c r="AA12" s="1239"/>
      <c r="AB12" s="1239"/>
      <c r="AC12" s="1239"/>
      <c r="AD12" s="1239"/>
      <c r="AE12" s="1239"/>
      <c r="AF12" s="1239"/>
      <c r="AG12" s="1239"/>
      <c r="AH12" s="1239"/>
      <c r="AI12" s="1239"/>
      <c r="AJ12" s="1239"/>
      <c r="AK12" s="1239"/>
      <c r="AL12" s="1239"/>
      <c r="AM12" s="1239"/>
      <c r="AN12" s="1239"/>
      <c r="AO12" s="1239"/>
      <c r="AP12" s="1239"/>
      <c r="AQ12" s="1239"/>
      <c r="AR12" s="1239"/>
      <c r="AS12" s="1239"/>
      <c r="AT12" s="1239"/>
      <c r="AU12" s="1239"/>
      <c r="AV12" s="1239"/>
      <c r="AW12" s="1239"/>
      <c r="AX12" s="1239"/>
      <c r="AY12" s="1239"/>
      <c r="AZ12" s="1239"/>
      <c r="BA12" s="1239"/>
      <c r="BB12" s="1239"/>
      <c r="BC12" s="1239"/>
      <c r="BD12" s="1239"/>
      <c r="BE12" s="1239"/>
      <c r="BF12" s="1239"/>
      <c r="BM12" s="1240"/>
      <c r="BN12" s="1240"/>
      <c r="BO12" s="1240"/>
      <c r="BP12" s="1240"/>
      <c r="BQ12" s="1240"/>
      <c r="BR12" s="1240"/>
      <c r="BS12" s="1240"/>
      <c r="BT12" s="1240"/>
      <c r="BU12" s="1240"/>
      <c r="BV12" s="1240"/>
      <c r="BW12" s="1240"/>
      <c r="BX12" s="1240"/>
      <c r="BY12" s="1240"/>
      <c r="BZ12" s="1240"/>
      <c r="CA12" s="1240"/>
      <c r="CB12" s="1240"/>
      <c r="CC12" s="1240"/>
      <c r="CD12" s="1240"/>
      <c r="CE12" s="1240"/>
      <c r="CF12" s="1240"/>
      <c r="CG12" s="1240"/>
      <c r="CH12" s="1240"/>
      <c r="CI12" s="290"/>
      <c r="CJ12" s="290"/>
      <c r="CK12" s="290"/>
      <c r="CO12" s="1239"/>
      <c r="CP12" s="1239"/>
      <c r="CQ12" s="1239"/>
      <c r="CR12" s="1239"/>
      <c r="CS12" s="1239"/>
      <c r="CT12" s="1239"/>
      <c r="CU12" s="1239"/>
      <c r="CV12" s="1239"/>
      <c r="CW12" s="1239"/>
      <c r="CX12" s="1239"/>
      <c r="CY12" s="1239"/>
      <c r="CZ12" s="1239"/>
      <c r="DA12" s="1239"/>
      <c r="DB12" s="1239"/>
      <c r="DC12" s="1239"/>
      <c r="DD12" s="1239"/>
      <c r="DE12" s="1239"/>
      <c r="DF12" s="1239"/>
      <c r="DG12" s="1239"/>
      <c r="DH12" s="1239"/>
      <c r="DI12" s="1239"/>
      <c r="DJ12" s="1239"/>
      <c r="DK12" s="1239"/>
      <c r="DL12" s="1239"/>
      <c r="DM12" s="1239"/>
      <c r="DN12" s="1239"/>
      <c r="DO12" s="1239"/>
      <c r="DP12" s="1239"/>
      <c r="DQ12" s="1239"/>
      <c r="DR12" s="1239"/>
    </row>
    <row r="13" spans="3:126" ht="14.25">
      <c r="C13" s="890" t="s">
        <v>252</v>
      </c>
      <c r="D13" s="1217"/>
      <c r="E13" s="1217"/>
      <c r="F13" s="1217"/>
      <c r="G13" s="1217"/>
      <c r="H13" s="1217"/>
      <c r="I13" s="1217"/>
      <c r="J13" s="1217"/>
      <c r="K13" s="1217"/>
      <c r="L13" s="1217"/>
      <c r="M13" s="1217"/>
      <c r="N13" s="1217"/>
      <c r="O13" s="1217"/>
      <c r="P13" s="1217"/>
      <c r="Q13" s="1217"/>
      <c r="R13" s="1217"/>
      <c r="S13" s="1217"/>
      <c r="T13" s="1217"/>
      <c r="U13" s="1217"/>
      <c r="V13" s="1217"/>
      <c r="W13" s="1217"/>
      <c r="X13" s="1217"/>
      <c r="Y13" s="1217"/>
      <c r="Z13" s="1217"/>
      <c r="AA13" s="1217"/>
      <c r="AB13" s="1217"/>
      <c r="AC13" s="1217"/>
      <c r="AD13" s="1217"/>
      <c r="AE13" s="1217"/>
      <c r="AF13" s="1217"/>
      <c r="AG13" s="1217"/>
      <c r="AH13" s="1217"/>
      <c r="AI13" s="1217"/>
      <c r="AJ13" s="1218"/>
      <c r="AK13" s="178" t="s">
        <v>177</v>
      </c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80"/>
      <c r="BF13" s="180" t="s">
        <v>253</v>
      </c>
      <c r="BG13" s="180"/>
      <c r="BH13" s="179"/>
      <c r="BI13" s="179"/>
      <c r="BJ13" s="179"/>
      <c r="BK13" s="179"/>
      <c r="BL13" s="179"/>
      <c r="BM13" s="179"/>
      <c r="BN13" s="179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1"/>
      <c r="DM13" s="892" t="s">
        <v>47</v>
      </c>
      <c r="DN13" s="1219"/>
      <c r="DO13" s="1219"/>
      <c r="DP13" s="1219"/>
      <c r="DQ13" s="1219"/>
      <c r="DR13" s="1220"/>
      <c r="DS13" s="2"/>
      <c r="DT13" s="391"/>
      <c r="DU13" s="391"/>
      <c r="DV13" s="391"/>
    </row>
    <row r="14" spans="3:126" ht="9.9499999999999993" customHeight="1">
      <c r="C14" s="895" t="s">
        <v>48</v>
      </c>
      <c r="D14" s="505"/>
      <c r="E14" s="505"/>
      <c r="F14" s="505"/>
      <c r="G14" s="505"/>
      <c r="H14" s="510"/>
      <c r="I14" s="509" t="s">
        <v>49</v>
      </c>
      <c r="J14" s="505"/>
      <c r="K14" s="505"/>
      <c r="L14" s="510"/>
      <c r="M14" s="509" t="s">
        <v>50</v>
      </c>
      <c r="N14" s="505"/>
      <c r="O14" s="505"/>
      <c r="P14" s="505"/>
      <c r="Q14" s="505"/>
      <c r="R14" s="505"/>
      <c r="S14" s="510"/>
      <c r="T14" s="509" t="s">
        <v>51</v>
      </c>
      <c r="U14" s="505"/>
      <c r="V14" s="505"/>
      <c r="W14" s="505"/>
      <c r="X14" s="505"/>
      <c r="Y14" s="510"/>
      <c r="Z14" s="509" t="s">
        <v>52</v>
      </c>
      <c r="AA14" s="505"/>
      <c r="AB14" s="505"/>
      <c r="AC14" s="505"/>
      <c r="AD14" s="505"/>
      <c r="AE14" s="505"/>
      <c r="AF14" s="505"/>
      <c r="AG14" s="441"/>
      <c r="AH14" s="441"/>
      <c r="AI14" s="441"/>
      <c r="AJ14" s="441"/>
      <c r="AK14" s="704" t="s">
        <v>56</v>
      </c>
      <c r="AL14" s="505"/>
      <c r="AM14" s="505"/>
      <c r="AN14" s="505"/>
      <c r="AO14" s="505"/>
      <c r="AP14" s="505"/>
      <c r="AQ14" s="510"/>
      <c r="AR14" s="156" t="s">
        <v>57</v>
      </c>
      <c r="AS14" s="441"/>
      <c r="AT14" s="441"/>
      <c r="AU14" s="441"/>
      <c r="AV14" s="441"/>
      <c r="AW14" s="441"/>
      <c r="AX14" s="441"/>
      <c r="AY14" s="441"/>
      <c r="AZ14" s="441"/>
      <c r="BA14" s="441"/>
      <c r="BB14" s="138"/>
      <c r="BC14" s="723" t="s">
        <v>53</v>
      </c>
      <c r="BD14" s="1227"/>
      <c r="BE14" s="1227"/>
      <c r="BF14" s="1227"/>
      <c r="BG14" s="1227"/>
      <c r="BH14" s="1227"/>
      <c r="BI14" s="1227"/>
      <c r="BJ14" s="1227"/>
      <c r="BK14" s="1227"/>
      <c r="BL14" s="1227"/>
      <c r="BM14" s="1227"/>
      <c r="BN14" s="1227"/>
      <c r="BO14" s="1227"/>
      <c r="BP14" s="1227"/>
      <c r="BQ14" s="1227"/>
      <c r="BR14" s="1227"/>
      <c r="BS14" s="1227"/>
      <c r="BT14" s="1227"/>
      <c r="BU14" s="1227"/>
      <c r="BV14" s="1227"/>
      <c r="BW14" s="1227"/>
      <c r="BX14" s="1228"/>
      <c r="BY14" s="839" t="s">
        <v>54</v>
      </c>
      <c r="BZ14" s="505"/>
      <c r="CA14" s="505"/>
      <c r="CB14" s="1233"/>
      <c r="CC14" s="839" t="s">
        <v>55</v>
      </c>
      <c r="CD14" s="505"/>
      <c r="CE14" s="505"/>
      <c r="CF14" s="510"/>
      <c r="CG14" s="723" t="s">
        <v>304</v>
      </c>
      <c r="CH14" s="1227"/>
      <c r="CI14" s="1227"/>
      <c r="CJ14" s="1227"/>
      <c r="CK14" s="1227"/>
      <c r="CL14" s="1227"/>
      <c r="CM14" s="1227"/>
      <c r="CN14" s="1227"/>
      <c r="CO14" s="1227"/>
      <c r="CP14" s="1227"/>
      <c r="CQ14" s="1227"/>
      <c r="CR14" s="1227"/>
      <c r="CS14" s="1227"/>
      <c r="CT14" s="1227"/>
      <c r="CU14" s="1227"/>
      <c r="CV14" s="1227"/>
      <c r="CW14" s="1227"/>
      <c r="CX14" s="1227"/>
      <c r="CY14" s="1227"/>
      <c r="CZ14" s="1227"/>
      <c r="DA14" s="1227"/>
      <c r="DB14" s="1227"/>
      <c r="DC14" s="1227"/>
      <c r="DD14" s="1227"/>
      <c r="DE14" s="1227"/>
      <c r="DF14" s="1227"/>
      <c r="DG14" s="1227"/>
      <c r="DH14" s="119"/>
      <c r="DI14" s="119"/>
      <c r="DJ14" s="119"/>
      <c r="DK14" s="119"/>
      <c r="DL14" s="138"/>
      <c r="DM14" s="848" t="s">
        <v>58</v>
      </c>
      <c r="DN14" s="1224"/>
      <c r="DO14" s="1224"/>
      <c r="DP14" s="1224"/>
      <c r="DQ14" s="1224"/>
      <c r="DR14" s="1225"/>
      <c r="DS14" s="2"/>
      <c r="DT14" s="391"/>
      <c r="DU14" s="391"/>
      <c r="DV14" s="391"/>
    </row>
    <row r="15" spans="3:126" ht="8.1" customHeight="1">
      <c r="C15" s="603"/>
      <c r="D15" s="677"/>
      <c r="E15" s="677"/>
      <c r="F15" s="677"/>
      <c r="G15" s="677"/>
      <c r="H15" s="604"/>
      <c r="I15" s="532"/>
      <c r="J15" s="677"/>
      <c r="K15" s="677"/>
      <c r="L15" s="604"/>
      <c r="M15" s="532"/>
      <c r="N15" s="677"/>
      <c r="O15" s="677"/>
      <c r="P15" s="677"/>
      <c r="Q15" s="677"/>
      <c r="R15" s="677"/>
      <c r="S15" s="604"/>
      <c r="T15" s="532"/>
      <c r="U15" s="677"/>
      <c r="V15" s="677"/>
      <c r="W15" s="677"/>
      <c r="X15" s="677"/>
      <c r="Y15" s="604"/>
      <c r="Z15" s="162"/>
      <c r="AA15" s="182" t="s">
        <v>307</v>
      </c>
      <c r="AB15" s="152"/>
      <c r="AC15" s="152"/>
      <c r="AD15" s="152"/>
      <c r="AE15" s="152"/>
      <c r="AF15" s="152"/>
      <c r="AG15" s="119"/>
      <c r="AH15" s="119"/>
      <c r="AI15" s="119"/>
      <c r="AJ15" s="119"/>
      <c r="AK15" s="789"/>
      <c r="AL15" s="677"/>
      <c r="AM15" s="677"/>
      <c r="AN15" s="677"/>
      <c r="AO15" s="677"/>
      <c r="AP15" s="677"/>
      <c r="AQ15" s="604"/>
      <c r="AR15" s="183"/>
      <c r="AS15" s="182" t="s">
        <v>307</v>
      </c>
      <c r="AT15" s="152"/>
      <c r="AU15" s="152"/>
      <c r="AV15" s="152"/>
      <c r="AW15" s="152"/>
      <c r="AX15" s="152"/>
      <c r="AY15" s="119"/>
      <c r="AZ15" s="119"/>
      <c r="BA15" s="119"/>
      <c r="BB15" s="139"/>
      <c r="BC15" s="848"/>
      <c r="BD15" s="1224"/>
      <c r="BE15" s="1224"/>
      <c r="BF15" s="1224"/>
      <c r="BG15" s="1224"/>
      <c r="BH15" s="1224"/>
      <c r="BI15" s="1224"/>
      <c r="BJ15" s="1224"/>
      <c r="BK15" s="1224"/>
      <c r="BL15" s="1224"/>
      <c r="BM15" s="1224"/>
      <c r="BN15" s="1224"/>
      <c r="BO15" s="1224"/>
      <c r="BP15" s="1224"/>
      <c r="BQ15" s="1224"/>
      <c r="BR15" s="1224"/>
      <c r="BS15" s="1224"/>
      <c r="BT15" s="1224"/>
      <c r="BU15" s="1224"/>
      <c r="BV15" s="1224"/>
      <c r="BW15" s="1224"/>
      <c r="BX15" s="1229"/>
      <c r="BY15" s="676" t="s">
        <v>59</v>
      </c>
      <c r="BZ15" s="677"/>
      <c r="CA15" s="677"/>
      <c r="CB15" s="678"/>
      <c r="CC15" s="676" t="s">
        <v>60</v>
      </c>
      <c r="CD15" s="677"/>
      <c r="CE15" s="677"/>
      <c r="CF15" s="604"/>
      <c r="CG15" s="848"/>
      <c r="CH15" s="1224"/>
      <c r="CI15" s="1224"/>
      <c r="CJ15" s="1224"/>
      <c r="CK15" s="1224"/>
      <c r="CL15" s="1224"/>
      <c r="CM15" s="1224"/>
      <c r="CN15" s="1224"/>
      <c r="CO15" s="1224"/>
      <c r="CP15" s="1224"/>
      <c r="CQ15" s="1224"/>
      <c r="CR15" s="1224"/>
      <c r="CS15" s="1224"/>
      <c r="CT15" s="1224"/>
      <c r="CU15" s="1224"/>
      <c r="CV15" s="1224"/>
      <c r="CW15" s="1224"/>
      <c r="CX15" s="1224"/>
      <c r="CY15" s="1224"/>
      <c r="CZ15" s="1224"/>
      <c r="DA15" s="1224"/>
      <c r="DB15" s="1224"/>
      <c r="DC15" s="1224"/>
      <c r="DD15" s="1224"/>
      <c r="DE15" s="1224"/>
      <c r="DF15" s="1224"/>
      <c r="DG15" s="1224"/>
      <c r="DH15" s="753" t="s">
        <v>61</v>
      </c>
      <c r="DI15" s="674"/>
      <c r="DJ15" s="674"/>
      <c r="DK15" s="674"/>
      <c r="DL15" s="752"/>
      <c r="DM15" s="848"/>
      <c r="DN15" s="1224"/>
      <c r="DO15" s="1224"/>
      <c r="DP15" s="1224"/>
      <c r="DQ15" s="1224"/>
      <c r="DR15" s="1225"/>
      <c r="DS15" s="2"/>
      <c r="DT15" s="391"/>
      <c r="DU15" s="391"/>
      <c r="DV15" s="391"/>
    </row>
    <row r="16" spans="3:126" ht="8.1" customHeight="1" thickBot="1">
      <c r="C16" s="1221"/>
      <c r="D16" s="680"/>
      <c r="E16" s="680"/>
      <c r="F16" s="680"/>
      <c r="G16" s="680"/>
      <c r="H16" s="722"/>
      <c r="I16" s="795" t="s">
        <v>62</v>
      </c>
      <c r="J16" s="680"/>
      <c r="K16" s="680"/>
      <c r="L16" s="722"/>
      <c r="M16" s="184"/>
      <c r="N16" s="185"/>
      <c r="O16" s="185"/>
      <c r="P16" s="185"/>
      <c r="Q16" s="185"/>
      <c r="R16" s="185"/>
      <c r="S16" s="186"/>
      <c r="T16" s="795" t="s">
        <v>63</v>
      </c>
      <c r="U16" s="680"/>
      <c r="V16" s="680"/>
      <c r="W16" s="680"/>
      <c r="X16" s="680"/>
      <c r="Y16" s="722"/>
      <c r="Z16" s="187"/>
      <c r="AA16" s="188"/>
      <c r="AB16" s="188"/>
      <c r="AC16" s="188"/>
      <c r="AD16" s="188"/>
      <c r="AE16" s="188"/>
      <c r="AF16" s="188"/>
      <c r="AG16" s="185"/>
      <c r="AH16" s="185"/>
      <c r="AI16" s="185"/>
      <c r="AJ16" s="185"/>
      <c r="AK16" s="790" t="s">
        <v>345</v>
      </c>
      <c r="AL16" s="680"/>
      <c r="AM16" s="680"/>
      <c r="AN16" s="680"/>
      <c r="AO16" s="680"/>
      <c r="AP16" s="680"/>
      <c r="AQ16" s="722"/>
      <c r="AR16" s="187"/>
      <c r="AS16" s="188"/>
      <c r="AT16" s="188"/>
      <c r="AU16" s="188"/>
      <c r="AV16" s="188"/>
      <c r="AW16" s="188"/>
      <c r="AX16" s="188"/>
      <c r="AY16" s="185"/>
      <c r="AZ16" s="185"/>
      <c r="BA16" s="185"/>
      <c r="BB16" s="186"/>
      <c r="BC16" s="1230"/>
      <c r="BD16" s="1231"/>
      <c r="BE16" s="1231"/>
      <c r="BF16" s="1231"/>
      <c r="BG16" s="1231"/>
      <c r="BH16" s="1231"/>
      <c r="BI16" s="1231"/>
      <c r="BJ16" s="1231"/>
      <c r="BK16" s="1231"/>
      <c r="BL16" s="1231"/>
      <c r="BM16" s="1231"/>
      <c r="BN16" s="1231"/>
      <c r="BO16" s="1231"/>
      <c r="BP16" s="1231"/>
      <c r="BQ16" s="1231"/>
      <c r="BR16" s="1231"/>
      <c r="BS16" s="1231"/>
      <c r="BT16" s="1231"/>
      <c r="BU16" s="1231"/>
      <c r="BV16" s="1231"/>
      <c r="BW16" s="1231"/>
      <c r="BX16" s="1232"/>
      <c r="BY16" s="679" t="s">
        <v>346</v>
      </c>
      <c r="BZ16" s="680"/>
      <c r="CA16" s="680"/>
      <c r="CB16" s="681"/>
      <c r="CC16" s="679" t="s">
        <v>347</v>
      </c>
      <c r="CD16" s="680"/>
      <c r="CE16" s="680"/>
      <c r="CF16" s="722"/>
      <c r="CG16" s="1230"/>
      <c r="CH16" s="1231"/>
      <c r="CI16" s="1231"/>
      <c r="CJ16" s="1231"/>
      <c r="CK16" s="1231"/>
      <c r="CL16" s="1231"/>
      <c r="CM16" s="1231"/>
      <c r="CN16" s="1231"/>
      <c r="CO16" s="1231"/>
      <c r="CP16" s="1231"/>
      <c r="CQ16" s="1231"/>
      <c r="CR16" s="1231"/>
      <c r="CS16" s="1231"/>
      <c r="CT16" s="1231"/>
      <c r="CU16" s="1231"/>
      <c r="CV16" s="1231"/>
      <c r="CW16" s="1231"/>
      <c r="CX16" s="1231"/>
      <c r="CY16" s="1231"/>
      <c r="CZ16" s="1231"/>
      <c r="DA16" s="1231"/>
      <c r="DB16" s="1231"/>
      <c r="DC16" s="1231"/>
      <c r="DD16" s="1231"/>
      <c r="DE16" s="1231"/>
      <c r="DF16" s="1231"/>
      <c r="DG16" s="1231"/>
      <c r="DH16" s="679" t="s">
        <v>64</v>
      </c>
      <c r="DI16" s="680"/>
      <c r="DJ16" s="680"/>
      <c r="DK16" s="680"/>
      <c r="DL16" s="722"/>
      <c r="DM16" s="795" t="s">
        <v>65</v>
      </c>
      <c r="DN16" s="680"/>
      <c r="DO16" s="680"/>
      <c r="DP16" s="680"/>
      <c r="DQ16" s="680"/>
      <c r="DR16" s="1226"/>
      <c r="DS16" s="2"/>
      <c r="DT16" s="391"/>
      <c r="DU16" s="391"/>
      <c r="DV16" s="391"/>
    </row>
    <row r="17" spans="3:126" ht="12" customHeight="1" thickTop="1">
      <c r="C17" s="817" t="s">
        <v>66</v>
      </c>
      <c r="D17" s="818"/>
      <c r="E17" s="826" t="s">
        <v>67</v>
      </c>
      <c r="F17" s="1212"/>
      <c r="G17" s="1212"/>
      <c r="H17" s="1213"/>
      <c r="I17" s="836"/>
      <c r="J17" s="784"/>
      <c r="K17" s="784"/>
      <c r="L17" s="785"/>
      <c r="M17" s="814"/>
      <c r="N17" s="517"/>
      <c r="O17" s="517"/>
      <c r="P17" s="517"/>
      <c r="Q17" s="517"/>
      <c r="R17" s="517"/>
      <c r="S17" s="837"/>
      <c r="T17" s="330"/>
      <c r="U17" s="331"/>
      <c r="V17" s="331"/>
      <c r="W17" s="331"/>
      <c r="X17" s="331"/>
      <c r="Y17" s="332"/>
      <c r="Z17" s="815"/>
      <c r="AA17" s="816"/>
      <c r="AB17" s="816"/>
      <c r="AC17" s="816"/>
      <c r="AD17" s="816"/>
      <c r="AE17" s="816"/>
      <c r="AF17" s="816"/>
      <c r="AG17" s="812" t="s">
        <v>68</v>
      </c>
      <c r="AH17" s="812"/>
      <c r="AI17" s="812"/>
      <c r="AJ17" s="813"/>
      <c r="AK17" s="838"/>
      <c r="AL17" s="784"/>
      <c r="AM17" s="784"/>
      <c r="AN17" s="784"/>
      <c r="AO17" s="784"/>
      <c r="AP17" s="784"/>
      <c r="AQ17" s="785"/>
      <c r="AR17" s="815"/>
      <c r="AS17" s="816"/>
      <c r="AT17" s="816"/>
      <c r="AU17" s="816"/>
      <c r="AV17" s="816"/>
      <c r="AW17" s="816"/>
      <c r="AX17" s="816"/>
      <c r="AY17" s="812" t="s">
        <v>68</v>
      </c>
      <c r="AZ17" s="812"/>
      <c r="BA17" s="812"/>
      <c r="BB17" s="813"/>
      <c r="BC17" s="1242"/>
      <c r="BD17" s="969"/>
      <c r="BE17" s="969"/>
      <c r="BF17" s="969"/>
      <c r="BG17" s="969"/>
      <c r="BH17" s="969"/>
      <c r="BI17" s="969"/>
      <c r="BJ17" s="969"/>
      <c r="BK17" s="969"/>
      <c r="BL17" s="969"/>
      <c r="BM17" s="969"/>
      <c r="BN17" s="969"/>
      <c r="BO17" s="969"/>
      <c r="BP17" s="969"/>
      <c r="BQ17" s="969"/>
      <c r="BR17" s="969"/>
      <c r="BS17" s="969"/>
      <c r="BT17" s="969"/>
      <c r="BU17" s="969"/>
      <c r="BV17" s="969"/>
      <c r="BW17" s="969"/>
      <c r="BX17" s="970"/>
      <c r="BY17" s="783"/>
      <c r="BZ17" s="784"/>
      <c r="CA17" s="784"/>
      <c r="CB17" s="842"/>
      <c r="CC17" s="783"/>
      <c r="CD17" s="784"/>
      <c r="CE17" s="784"/>
      <c r="CF17" s="785"/>
      <c r="CG17" s="814"/>
      <c r="CH17" s="517"/>
      <c r="CI17" s="517"/>
      <c r="CJ17" s="517"/>
      <c r="CK17" s="517"/>
      <c r="CL17" s="517"/>
      <c r="CM17" s="517"/>
      <c r="CN17" s="517"/>
      <c r="CO17" s="517"/>
      <c r="CP17" s="517"/>
      <c r="CQ17" s="517"/>
      <c r="CR17" s="517"/>
      <c r="CS17" s="517"/>
      <c r="CT17" s="517"/>
      <c r="CU17" s="517"/>
      <c r="CV17" s="517"/>
      <c r="CW17" s="517"/>
      <c r="CX17" s="517"/>
      <c r="CY17" s="517"/>
      <c r="CZ17" s="517"/>
      <c r="DA17" s="517"/>
      <c r="DB17" s="517"/>
      <c r="DC17" s="517"/>
      <c r="DD17" s="517"/>
      <c r="DE17" s="517"/>
      <c r="DF17" s="517"/>
      <c r="DG17" s="518"/>
      <c r="DH17" s="956"/>
      <c r="DI17" s="957"/>
      <c r="DJ17" s="957"/>
      <c r="DK17" s="957"/>
      <c r="DL17" s="958"/>
      <c r="DM17" s="965">
        <f t="shared" ref="DM17:DM40" si="0">IFERROR((AR17*100/Z17),0)</f>
        <v>0</v>
      </c>
      <c r="DN17" s="966"/>
      <c r="DO17" s="966"/>
      <c r="DP17" s="966"/>
      <c r="DQ17" s="189"/>
      <c r="DR17" s="190" t="s">
        <v>69</v>
      </c>
      <c r="DS17" s="2"/>
      <c r="DT17" s="391"/>
      <c r="DU17" s="391"/>
      <c r="DV17" s="391"/>
    </row>
    <row r="18" spans="3:126" ht="12" customHeight="1">
      <c r="C18" s="581"/>
      <c r="D18" s="582"/>
      <c r="E18" s="443"/>
      <c r="F18" s="443"/>
      <c r="G18" s="443"/>
      <c r="H18" s="444"/>
      <c r="I18" s="824"/>
      <c r="J18" s="486"/>
      <c r="K18" s="486"/>
      <c r="L18" s="493"/>
      <c r="M18" s="459"/>
      <c r="N18" s="460"/>
      <c r="O18" s="460"/>
      <c r="P18" s="460"/>
      <c r="Q18" s="460"/>
      <c r="R18" s="460"/>
      <c r="S18" s="749"/>
      <c r="T18" s="333"/>
      <c r="U18" s="334"/>
      <c r="V18" s="334"/>
      <c r="W18" s="334"/>
      <c r="X18" s="334"/>
      <c r="Y18" s="335"/>
      <c r="Z18" s="490"/>
      <c r="AA18" s="491"/>
      <c r="AB18" s="491"/>
      <c r="AC18" s="491"/>
      <c r="AD18" s="491"/>
      <c r="AE18" s="491"/>
      <c r="AF18" s="491"/>
      <c r="AG18" s="967" t="s">
        <v>68</v>
      </c>
      <c r="AH18" s="967"/>
      <c r="AI18" s="967"/>
      <c r="AJ18" s="968"/>
      <c r="AK18" s="492"/>
      <c r="AL18" s="486"/>
      <c r="AM18" s="486"/>
      <c r="AN18" s="486"/>
      <c r="AO18" s="486"/>
      <c r="AP18" s="486"/>
      <c r="AQ18" s="493"/>
      <c r="AR18" s="490"/>
      <c r="AS18" s="491"/>
      <c r="AT18" s="491"/>
      <c r="AU18" s="491"/>
      <c r="AV18" s="491"/>
      <c r="AW18" s="491"/>
      <c r="AX18" s="491"/>
      <c r="AY18" s="967" t="s">
        <v>68</v>
      </c>
      <c r="AZ18" s="967"/>
      <c r="BA18" s="967"/>
      <c r="BB18" s="968"/>
      <c r="BC18" s="1216"/>
      <c r="BD18" s="971"/>
      <c r="BE18" s="971"/>
      <c r="BF18" s="971"/>
      <c r="BG18" s="971"/>
      <c r="BH18" s="971"/>
      <c r="BI18" s="971"/>
      <c r="BJ18" s="971"/>
      <c r="BK18" s="971"/>
      <c r="BL18" s="971"/>
      <c r="BM18" s="971"/>
      <c r="BN18" s="971"/>
      <c r="BO18" s="971"/>
      <c r="BP18" s="971"/>
      <c r="BQ18" s="971"/>
      <c r="BR18" s="971"/>
      <c r="BS18" s="971"/>
      <c r="BT18" s="971"/>
      <c r="BU18" s="971"/>
      <c r="BV18" s="971"/>
      <c r="BW18" s="971"/>
      <c r="BX18" s="972"/>
      <c r="BY18" s="485"/>
      <c r="BZ18" s="486"/>
      <c r="CA18" s="486"/>
      <c r="CB18" s="487"/>
      <c r="CC18" s="485"/>
      <c r="CD18" s="486"/>
      <c r="CE18" s="486"/>
      <c r="CF18" s="493"/>
      <c r="CG18" s="459"/>
      <c r="CH18" s="460"/>
      <c r="CI18" s="460"/>
      <c r="CJ18" s="460"/>
      <c r="CK18" s="460"/>
      <c r="CL18" s="460"/>
      <c r="CM18" s="460"/>
      <c r="CN18" s="460"/>
      <c r="CO18" s="460"/>
      <c r="CP18" s="460"/>
      <c r="CQ18" s="460"/>
      <c r="CR18" s="460"/>
      <c r="CS18" s="460"/>
      <c r="CT18" s="460"/>
      <c r="CU18" s="460"/>
      <c r="CV18" s="460"/>
      <c r="CW18" s="460"/>
      <c r="CX18" s="460"/>
      <c r="CY18" s="460"/>
      <c r="CZ18" s="460"/>
      <c r="DA18" s="460"/>
      <c r="DB18" s="460"/>
      <c r="DC18" s="460"/>
      <c r="DD18" s="460"/>
      <c r="DE18" s="460"/>
      <c r="DF18" s="460"/>
      <c r="DG18" s="461"/>
      <c r="DH18" s="497"/>
      <c r="DI18" s="498"/>
      <c r="DJ18" s="498"/>
      <c r="DK18" s="498"/>
      <c r="DL18" s="499"/>
      <c r="DM18" s="1195">
        <f t="shared" si="0"/>
        <v>0</v>
      </c>
      <c r="DN18" s="1196"/>
      <c r="DO18" s="1196"/>
      <c r="DP18" s="1196"/>
      <c r="DQ18" s="192"/>
      <c r="DR18" s="193" t="s">
        <v>69</v>
      </c>
      <c r="DS18" s="2"/>
      <c r="DT18" s="391"/>
      <c r="DU18" s="391"/>
      <c r="DV18" s="391"/>
    </row>
    <row r="19" spans="3:126" ht="12" customHeight="1" thickBot="1">
      <c r="C19" s="581"/>
      <c r="D19" s="582"/>
      <c r="E19" s="445"/>
      <c r="F19" s="445"/>
      <c r="G19" s="445"/>
      <c r="H19" s="680" t="s">
        <v>70</v>
      </c>
      <c r="I19" s="680"/>
      <c r="J19" s="680"/>
      <c r="K19" s="680"/>
      <c r="L19" s="680"/>
      <c r="M19" s="680"/>
      <c r="N19" s="680"/>
      <c r="O19" s="680"/>
      <c r="P19" s="680"/>
      <c r="Q19" s="680"/>
      <c r="R19" s="680"/>
      <c r="S19" s="680"/>
      <c r="T19" s="680"/>
      <c r="U19" s="445"/>
      <c r="V19" s="445"/>
      <c r="W19" s="445"/>
      <c r="X19" s="445"/>
      <c r="Y19" s="445"/>
      <c r="Z19" s="1197">
        <f>SUM(Z17:AF18)</f>
        <v>0</v>
      </c>
      <c r="AA19" s="1198"/>
      <c r="AB19" s="1198"/>
      <c r="AC19" s="1198"/>
      <c r="AD19" s="1198"/>
      <c r="AE19" s="1198"/>
      <c r="AF19" s="1198"/>
      <c r="AG19" s="185" t="s">
        <v>68</v>
      </c>
      <c r="AH19" s="185"/>
      <c r="AI19" s="185"/>
      <c r="AJ19" s="185"/>
      <c r="AK19" s="396"/>
      <c r="AL19" s="397"/>
      <c r="AM19" s="397"/>
      <c r="AN19" s="397"/>
      <c r="AO19" s="397"/>
      <c r="AP19" s="397"/>
      <c r="AQ19" s="398"/>
      <c r="AR19" s="1197">
        <f>SUM(AR17:AX18)</f>
        <v>0</v>
      </c>
      <c r="AS19" s="1198"/>
      <c r="AT19" s="1198"/>
      <c r="AU19" s="1198"/>
      <c r="AV19" s="1198"/>
      <c r="AW19" s="1198"/>
      <c r="AX19" s="1198"/>
      <c r="AY19" s="194" t="s">
        <v>68</v>
      </c>
      <c r="AZ19" s="194"/>
      <c r="BA19" s="194"/>
      <c r="BB19" s="394"/>
      <c r="BC19" s="405"/>
      <c r="BD19" s="405"/>
      <c r="BE19" s="405"/>
      <c r="BF19" s="405"/>
      <c r="BG19" s="405"/>
      <c r="BH19" s="405"/>
      <c r="BI19" s="405"/>
      <c r="BJ19" s="406"/>
      <c r="BK19" s="406"/>
      <c r="BL19" s="406"/>
      <c r="BM19" s="406"/>
      <c r="BN19" s="406"/>
      <c r="BO19" s="406"/>
      <c r="BP19" s="406"/>
      <c r="BQ19" s="406"/>
      <c r="BR19" s="406"/>
      <c r="BS19" s="406"/>
      <c r="BT19" s="406"/>
      <c r="BU19" s="406"/>
      <c r="BV19" s="406"/>
      <c r="BW19" s="406"/>
      <c r="BX19" s="406"/>
      <c r="BY19" s="407"/>
      <c r="BZ19" s="408"/>
      <c r="CA19" s="408"/>
      <c r="CB19" s="409"/>
      <c r="CC19" s="408"/>
      <c r="CD19" s="408"/>
      <c r="CE19" s="408"/>
      <c r="CF19" s="410"/>
      <c r="CG19" s="411"/>
      <c r="CH19" s="406"/>
      <c r="CI19" s="406"/>
      <c r="CJ19" s="406"/>
      <c r="CK19" s="406"/>
      <c r="CL19" s="406"/>
      <c r="CM19" s="406"/>
      <c r="CN19" s="406"/>
      <c r="CO19" s="406"/>
      <c r="CP19" s="406"/>
      <c r="CQ19" s="406"/>
      <c r="CR19" s="406"/>
      <c r="CS19" s="406"/>
      <c r="CT19" s="406"/>
      <c r="CU19" s="406"/>
      <c r="CV19" s="406"/>
      <c r="CW19" s="406"/>
      <c r="CX19" s="406"/>
      <c r="CY19" s="406"/>
      <c r="CZ19" s="406"/>
      <c r="DA19" s="406"/>
      <c r="DB19" s="406"/>
      <c r="DC19" s="406"/>
      <c r="DD19" s="406"/>
      <c r="DE19" s="406"/>
      <c r="DF19" s="406"/>
      <c r="DG19" s="406"/>
      <c r="DH19" s="408"/>
      <c r="DI19" s="408"/>
      <c r="DJ19" s="408"/>
      <c r="DK19" s="408"/>
      <c r="DL19" s="410"/>
      <c r="DM19" s="1199">
        <f t="shared" si="0"/>
        <v>0</v>
      </c>
      <c r="DN19" s="1200"/>
      <c r="DO19" s="1200"/>
      <c r="DP19" s="1200"/>
      <c r="DQ19" s="194"/>
      <c r="DR19" s="195" t="s">
        <v>69</v>
      </c>
      <c r="DS19" s="2"/>
      <c r="DT19" s="391"/>
      <c r="DU19" s="391"/>
      <c r="DV19" s="391"/>
    </row>
    <row r="20" spans="3:126" ht="12" customHeight="1" thickTop="1">
      <c r="C20" s="581"/>
      <c r="D20" s="582"/>
      <c r="E20" s="866" t="s">
        <v>71</v>
      </c>
      <c r="F20" s="867"/>
      <c r="G20" s="867"/>
      <c r="H20" s="867"/>
      <c r="I20" s="836"/>
      <c r="J20" s="784"/>
      <c r="K20" s="784"/>
      <c r="L20" s="785"/>
      <c r="M20" s="814"/>
      <c r="N20" s="517"/>
      <c r="O20" s="517"/>
      <c r="P20" s="517"/>
      <c r="Q20" s="517"/>
      <c r="R20" s="517"/>
      <c r="S20" s="837"/>
      <c r="T20" s="330"/>
      <c r="U20" s="331"/>
      <c r="V20" s="331"/>
      <c r="W20" s="331"/>
      <c r="X20" s="331"/>
      <c r="Y20" s="332"/>
      <c r="Z20" s="815"/>
      <c r="AA20" s="816"/>
      <c r="AB20" s="816"/>
      <c r="AC20" s="816"/>
      <c r="AD20" s="816"/>
      <c r="AE20" s="816"/>
      <c r="AF20" s="816"/>
      <c r="AG20" s="812" t="s">
        <v>68</v>
      </c>
      <c r="AH20" s="812"/>
      <c r="AI20" s="812"/>
      <c r="AJ20" s="813"/>
      <c r="AK20" s="838"/>
      <c r="AL20" s="784"/>
      <c r="AM20" s="784"/>
      <c r="AN20" s="784"/>
      <c r="AO20" s="784"/>
      <c r="AP20" s="784"/>
      <c r="AQ20" s="785"/>
      <c r="AR20" s="815"/>
      <c r="AS20" s="816"/>
      <c r="AT20" s="816"/>
      <c r="AU20" s="816"/>
      <c r="AV20" s="816"/>
      <c r="AW20" s="816"/>
      <c r="AX20" s="816"/>
      <c r="AY20" s="812" t="s">
        <v>68</v>
      </c>
      <c r="AZ20" s="812"/>
      <c r="BA20" s="812"/>
      <c r="BB20" s="813"/>
      <c r="BC20" s="843"/>
      <c r="BD20" s="517"/>
      <c r="BE20" s="517"/>
      <c r="BF20" s="517"/>
      <c r="BG20" s="517"/>
      <c r="BH20" s="517"/>
      <c r="BI20" s="517"/>
      <c r="BJ20" s="517"/>
      <c r="BK20" s="517"/>
      <c r="BL20" s="517"/>
      <c r="BM20" s="517"/>
      <c r="BN20" s="517"/>
      <c r="BO20" s="517"/>
      <c r="BP20" s="517"/>
      <c r="BQ20" s="517"/>
      <c r="BR20" s="517"/>
      <c r="BS20" s="517"/>
      <c r="BT20" s="517"/>
      <c r="BU20" s="517"/>
      <c r="BV20" s="517"/>
      <c r="BW20" s="517"/>
      <c r="BX20" s="518"/>
      <c r="BY20" s="783"/>
      <c r="BZ20" s="784"/>
      <c r="CA20" s="784"/>
      <c r="CB20" s="842"/>
      <c r="CC20" s="783"/>
      <c r="CD20" s="784"/>
      <c r="CE20" s="784"/>
      <c r="CF20" s="785"/>
      <c r="CG20" s="814"/>
      <c r="CH20" s="517"/>
      <c r="CI20" s="517"/>
      <c r="CJ20" s="517"/>
      <c r="CK20" s="517"/>
      <c r="CL20" s="517"/>
      <c r="CM20" s="517"/>
      <c r="CN20" s="517"/>
      <c r="CO20" s="517"/>
      <c r="CP20" s="517"/>
      <c r="CQ20" s="517"/>
      <c r="CR20" s="517"/>
      <c r="CS20" s="517"/>
      <c r="CT20" s="517"/>
      <c r="CU20" s="517"/>
      <c r="CV20" s="517"/>
      <c r="CW20" s="517"/>
      <c r="CX20" s="517"/>
      <c r="CY20" s="517"/>
      <c r="CZ20" s="517"/>
      <c r="DA20" s="517"/>
      <c r="DB20" s="517"/>
      <c r="DC20" s="517"/>
      <c r="DD20" s="517"/>
      <c r="DE20" s="517"/>
      <c r="DF20" s="517"/>
      <c r="DG20" s="518"/>
      <c r="DH20" s="956"/>
      <c r="DI20" s="957"/>
      <c r="DJ20" s="957"/>
      <c r="DK20" s="957"/>
      <c r="DL20" s="958"/>
      <c r="DM20" s="965">
        <f t="shared" si="0"/>
        <v>0</v>
      </c>
      <c r="DN20" s="966"/>
      <c r="DO20" s="966"/>
      <c r="DP20" s="966"/>
      <c r="DQ20" s="189"/>
      <c r="DR20" s="190" t="s">
        <v>69</v>
      </c>
      <c r="DS20" s="2"/>
      <c r="DT20" s="391"/>
      <c r="DU20" s="391"/>
      <c r="DV20" s="391"/>
    </row>
    <row r="21" spans="3:126" ht="12" customHeight="1">
      <c r="C21" s="581"/>
      <c r="D21" s="582"/>
      <c r="E21" s="868"/>
      <c r="F21" s="869"/>
      <c r="G21" s="869"/>
      <c r="H21" s="869"/>
      <c r="I21" s="824"/>
      <c r="J21" s="486"/>
      <c r="K21" s="486"/>
      <c r="L21" s="493"/>
      <c r="M21" s="459"/>
      <c r="N21" s="460"/>
      <c r="O21" s="460"/>
      <c r="P21" s="460"/>
      <c r="Q21" s="460"/>
      <c r="R21" s="460"/>
      <c r="S21" s="749"/>
      <c r="T21" s="333"/>
      <c r="U21" s="334"/>
      <c r="V21" s="334"/>
      <c r="W21" s="334"/>
      <c r="X21" s="334"/>
      <c r="Y21" s="335"/>
      <c r="Z21" s="490"/>
      <c r="AA21" s="491"/>
      <c r="AB21" s="491"/>
      <c r="AC21" s="491"/>
      <c r="AD21" s="491"/>
      <c r="AE21" s="491"/>
      <c r="AF21" s="491"/>
      <c r="AG21" s="967" t="s">
        <v>68</v>
      </c>
      <c r="AH21" s="967"/>
      <c r="AI21" s="967"/>
      <c r="AJ21" s="968"/>
      <c r="AK21" s="492"/>
      <c r="AL21" s="486"/>
      <c r="AM21" s="486"/>
      <c r="AN21" s="486"/>
      <c r="AO21" s="486"/>
      <c r="AP21" s="486"/>
      <c r="AQ21" s="493"/>
      <c r="AR21" s="490"/>
      <c r="AS21" s="491"/>
      <c r="AT21" s="491"/>
      <c r="AU21" s="491"/>
      <c r="AV21" s="491"/>
      <c r="AW21" s="491"/>
      <c r="AX21" s="491"/>
      <c r="AY21" s="967" t="s">
        <v>68</v>
      </c>
      <c r="AZ21" s="967"/>
      <c r="BA21" s="967"/>
      <c r="BB21" s="968"/>
      <c r="BC21" s="750"/>
      <c r="BD21" s="460"/>
      <c r="BE21" s="460"/>
      <c r="BF21" s="460"/>
      <c r="BG21" s="460"/>
      <c r="BH21" s="460"/>
      <c r="BI21" s="460"/>
      <c r="BJ21" s="460"/>
      <c r="BK21" s="460"/>
      <c r="BL21" s="460"/>
      <c r="BM21" s="460"/>
      <c r="BN21" s="460"/>
      <c r="BO21" s="460"/>
      <c r="BP21" s="460"/>
      <c r="BQ21" s="460"/>
      <c r="BR21" s="460"/>
      <c r="BS21" s="460"/>
      <c r="BT21" s="460"/>
      <c r="BU21" s="460"/>
      <c r="BV21" s="460"/>
      <c r="BW21" s="460"/>
      <c r="BX21" s="461"/>
      <c r="BY21" s="485"/>
      <c r="BZ21" s="486"/>
      <c r="CA21" s="486"/>
      <c r="CB21" s="487"/>
      <c r="CC21" s="485"/>
      <c r="CD21" s="486"/>
      <c r="CE21" s="486"/>
      <c r="CF21" s="493"/>
      <c r="CG21" s="459"/>
      <c r="CH21" s="460"/>
      <c r="CI21" s="460"/>
      <c r="CJ21" s="460"/>
      <c r="CK21" s="460"/>
      <c r="CL21" s="460"/>
      <c r="CM21" s="460"/>
      <c r="CN21" s="460"/>
      <c r="CO21" s="460"/>
      <c r="CP21" s="460"/>
      <c r="CQ21" s="460"/>
      <c r="CR21" s="460"/>
      <c r="CS21" s="460"/>
      <c r="CT21" s="460"/>
      <c r="CU21" s="460"/>
      <c r="CV21" s="460"/>
      <c r="CW21" s="460"/>
      <c r="CX21" s="460"/>
      <c r="CY21" s="460"/>
      <c r="CZ21" s="460"/>
      <c r="DA21" s="460"/>
      <c r="DB21" s="460"/>
      <c r="DC21" s="460"/>
      <c r="DD21" s="460"/>
      <c r="DE21" s="460"/>
      <c r="DF21" s="460"/>
      <c r="DG21" s="461"/>
      <c r="DH21" s="497"/>
      <c r="DI21" s="498"/>
      <c r="DJ21" s="498"/>
      <c r="DK21" s="498"/>
      <c r="DL21" s="499"/>
      <c r="DM21" s="1195">
        <f t="shared" si="0"/>
        <v>0</v>
      </c>
      <c r="DN21" s="1196"/>
      <c r="DO21" s="1196"/>
      <c r="DP21" s="1196"/>
      <c r="DQ21" s="192"/>
      <c r="DR21" s="193" t="s">
        <v>69</v>
      </c>
      <c r="DS21" s="2"/>
      <c r="DT21" s="391"/>
      <c r="DU21" s="391"/>
      <c r="DV21" s="391"/>
    </row>
    <row r="22" spans="3:126" ht="12" customHeight="1" thickBot="1">
      <c r="C22" s="581"/>
      <c r="D22" s="582"/>
      <c r="E22" s="870"/>
      <c r="F22" s="871"/>
      <c r="G22" s="871"/>
      <c r="H22" s="871"/>
      <c r="I22" s="834" t="s">
        <v>70</v>
      </c>
      <c r="J22" s="834"/>
      <c r="K22" s="834"/>
      <c r="L22" s="834"/>
      <c r="M22" s="834"/>
      <c r="N22" s="834"/>
      <c r="O22" s="834"/>
      <c r="P22" s="834"/>
      <c r="Q22" s="834"/>
      <c r="R22" s="834"/>
      <c r="S22" s="834"/>
      <c r="T22" s="449"/>
      <c r="U22" s="445"/>
      <c r="V22" s="445"/>
      <c r="W22" s="445"/>
      <c r="X22" s="445"/>
      <c r="Y22" s="445"/>
      <c r="Z22" s="1197">
        <f>SUM(Z20:AF21)</f>
        <v>0</v>
      </c>
      <c r="AA22" s="1198"/>
      <c r="AB22" s="1198"/>
      <c r="AC22" s="1198"/>
      <c r="AD22" s="1198"/>
      <c r="AE22" s="1198"/>
      <c r="AF22" s="1198"/>
      <c r="AG22" s="185" t="s">
        <v>68</v>
      </c>
      <c r="AH22" s="185"/>
      <c r="AI22" s="185"/>
      <c r="AJ22" s="185"/>
      <c r="AK22" s="396"/>
      <c r="AL22" s="397"/>
      <c r="AM22" s="397"/>
      <c r="AN22" s="397"/>
      <c r="AO22" s="397"/>
      <c r="AP22" s="397"/>
      <c r="AQ22" s="398"/>
      <c r="AR22" s="1197">
        <f>SUM(AR20:AX21)</f>
        <v>0</v>
      </c>
      <c r="AS22" s="1198"/>
      <c r="AT22" s="1198"/>
      <c r="AU22" s="1198"/>
      <c r="AV22" s="1198"/>
      <c r="AW22" s="1198"/>
      <c r="AX22" s="1198"/>
      <c r="AY22" s="194" t="s">
        <v>68</v>
      </c>
      <c r="AZ22" s="194"/>
      <c r="BA22" s="194"/>
      <c r="BB22" s="394"/>
      <c r="BC22" s="405"/>
      <c r="BD22" s="405"/>
      <c r="BE22" s="405"/>
      <c r="BF22" s="405"/>
      <c r="BG22" s="405"/>
      <c r="BH22" s="405"/>
      <c r="BI22" s="405"/>
      <c r="BJ22" s="406"/>
      <c r="BK22" s="406"/>
      <c r="BL22" s="406"/>
      <c r="BM22" s="406"/>
      <c r="BN22" s="406"/>
      <c r="BO22" s="406"/>
      <c r="BP22" s="406"/>
      <c r="BQ22" s="406"/>
      <c r="BR22" s="406"/>
      <c r="BS22" s="406"/>
      <c r="BT22" s="406"/>
      <c r="BU22" s="406"/>
      <c r="BV22" s="406"/>
      <c r="BW22" s="406"/>
      <c r="BX22" s="406"/>
      <c r="BY22" s="407"/>
      <c r="BZ22" s="408"/>
      <c r="CA22" s="408"/>
      <c r="CB22" s="409"/>
      <c r="CC22" s="408"/>
      <c r="CD22" s="408"/>
      <c r="CE22" s="408"/>
      <c r="CF22" s="410"/>
      <c r="CG22" s="411"/>
      <c r="CH22" s="406"/>
      <c r="CI22" s="406"/>
      <c r="CJ22" s="406"/>
      <c r="CK22" s="406"/>
      <c r="CL22" s="406"/>
      <c r="CM22" s="406"/>
      <c r="CN22" s="406"/>
      <c r="CO22" s="406"/>
      <c r="CP22" s="406"/>
      <c r="CQ22" s="406"/>
      <c r="CR22" s="406"/>
      <c r="CS22" s="406"/>
      <c r="CT22" s="406"/>
      <c r="CU22" s="406"/>
      <c r="CV22" s="406"/>
      <c r="CW22" s="406"/>
      <c r="CX22" s="406"/>
      <c r="CY22" s="406"/>
      <c r="CZ22" s="406"/>
      <c r="DA22" s="406"/>
      <c r="DB22" s="406"/>
      <c r="DC22" s="406"/>
      <c r="DD22" s="406"/>
      <c r="DE22" s="406"/>
      <c r="DF22" s="406"/>
      <c r="DG22" s="406"/>
      <c r="DH22" s="408"/>
      <c r="DI22" s="408"/>
      <c r="DJ22" s="408"/>
      <c r="DK22" s="408"/>
      <c r="DL22" s="410"/>
      <c r="DM22" s="1199">
        <f t="shared" si="0"/>
        <v>0</v>
      </c>
      <c r="DN22" s="1200"/>
      <c r="DO22" s="1200"/>
      <c r="DP22" s="1200"/>
      <c r="DQ22" s="194"/>
      <c r="DR22" s="195" t="s">
        <v>69</v>
      </c>
      <c r="DS22" s="2"/>
      <c r="DT22" s="391"/>
      <c r="DU22" s="391"/>
      <c r="DV22" s="391"/>
    </row>
    <row r="23" spans="3:126" ht="12" customHeight="1" thickTop="1">
      <c r="C23" s="581"/>
      <c r="D23" s="582"/>
      <c r="E23" s="821" t="s">
        <v>72</v>
      </c>
      <c r="F23" s="1201"/>
      <c r="G23" s="1201"/>
      <c r="H23" s="1202"/>
      <c r="I23" s="836"/>
      <c r="J23" s="784"/>
      <c r="K23" s="784"/>
      <c r="L23" s="785"/>
      <c r="M23" s="814"/>
      <c r="N23" s="517"/>
      <c r="O23" s="517"/>
      <c r="P23" s="517"/>
      <c r="Q23" s="517"/>
      <c r="R23" s="517"/>
      <c r="S23" s="837"/>
      <c r="T23" s="330"/>
      <c r="U23" s="331"/>
      <c r="V23" s="331"/>
      <c r="W23" s="331"/>
      <c r="X23" s="331"/>
      <c r="Y23" s="332"/>
      <c r="Z23" s="815"/>
      <c r="AA23" s="816"/>
      <c r="AB23" s="816"/>
      <c r="AC23" s="816"/>
      <c r="AD23" s="816"/>
      <c r="AE23" s="816"/>
      <c r="AF23" s="816"/>
      <c r="AG23" s="812" t="s">
        <v>68</v>
      </c>
      <c r="AH23" s="812"/>
      <c r="AI23" s="812"/>
      <c r="AJ23" s="813"/>
      <c r="AK23" s="838"/>
      <c r="AL23" s="784"/>
      <c r="AM23" s="784"/>
      <c r="AN23" s="784"/>
      <c r="AO23" s="784"/>
      <c r="AP23" s="784"/>
      <c r="AQ23" s="785"/>
      <c r="AR23" s="815"/>
      <c r="AS23" s="816"/>
      <c r="AT23" s="816"/>
      <c r="AU23" s="816"/>
      <c r="AV23" s="816"/>
      <c r="AW23" s="816"/>
      <c r="AX23" s="816"/>
      <c r="AY23" s="812" t="s">
        <v>68</v>
      </c>
      <c r="AZ23" s="812"/>
      <c r="BA23" s="812"/>
      <c r="BB23" s="813"/>
      <c r="BC23" s="843"/>
      <c r="BD23" s="517"/>
      <c r="BE23" s="517"/>
      <c r="BF23" s="517"/>
      <c r="BG23" s="517"/>
      <c r="BH23" s="517"/>
      <c r="BI23" s="517"/>
      <c r="BJ23" s="517"/>
      <c r="BK23" s="517"/>
      <c r="BL23" s="517"/>
      <c r="BM23" s="517"/>
      <c r="BN23" s="517"/>
      <c r="BO23" s="517"/>
      <c r="BP23" s="517"/>
      <c r="BQ23" s="517"/>
      <c r="BR23" s="517"/>
      <c r="BS23" s="517"/>
      <c r="BT23" s="517"/>
      <c r="BU23" s="517"/>
      <c r="BV23" s="517"/>
      <c r="BW23" s="517"/>
      <c r="BX23" s="518"/>
      <c r="BY23" s="783"/>
      <c r="BZ23" s="784"/>
      <c r="CA23" s="784"/>
      <c r="CB23" s="842"/>
      <c r="CC23" s="783"/>
      <c r="CD23" s="784"/>
      <c r="CE23" s="784"/>
      <c r="CF23" s="785"/>
      <c r="CG23" s="814"/>
      <c r="CH23" s="517"/>
      <c r="CI23" s="517"/>
      <c r="CJ23" s="517"/>
      <c r="CK23" s="517"/>
      <c r="CL23" s="517"/>
      <c r="CM23" s="517"/>
      <c r="CN23" s="517"/>
      <c r="CO23" s="517"/>
      <c r="CP23" s="517"/>
      <c r="CQ23" s="517"/>
      <c r="CR23" s="517"/>
      <c r="CS23" s="517"/>
      <c r="CT23" s="517"/>
      <c r="CU23" s="517"/>
      <c r="CV23" s="517"/>
      <c r="CW23" s="517"/>
      <c r="CX23" s="517"/>
      <c r="CY23" s="517"/>
      <c r="CZ23" s="517"/>
      <c r="DA23" s="517"/>
      <c r="DB23" s="517"/>
      <c r="DC23" s="517"/>
      <c r="DD23" s="517"/>
      <c r="DE23" s="517"/>
      <c r="DF23" s="517"/>
      <c r="DG23" s="518"/>
      <c r="DH23" s="956"/>
      <c r="DI23" s="957"/>
      <c r="DJ23" s="957"/>
      <c r="DK23" s="957"/>
      <c r="DL23" s="958"/>
      <c r="DM23" s="965">
        <f t="shared" si="0"/>
        <v>0</v>
      </c>
      <c r="DN23" s="966"/>
      <c r="DO23" s="966"/>
      <c r="DP23" s="966"/>
      <c r="DQ23" s="189"/>
      <c r="DR23" s="190" t="s">
        <v>69</v>
      </c>
      <c r="DS23" s="2"/>
      <c r="DT23" s="391"/>
      <c r="DU23" s="391"/>
      <c r="DV23" s="391"/>
    </row>
    <row r="24" spans="3:126" ht="12" customHeight="1">
      <c r="C24" s="581"/>
      <c r="D24" s="582"/>
      <c r="E24" s="443"/>
      <c r="F24" s="443"/>
      <c r="G24" s="443"/>
      <c r="H24" s="444"/>
      <c r="I24" s="824"/>
      <c r="J24" s="486"/>
      <c r="K24" s="486"/>
      <c r="L24" s="493"/>
      <c r="M24" s="459"/>
      <c r="N24" s="460"/>
      <c r="O24" s="460"/>
      <c r="P24" s="460"/>
      <c r="Q24" s="460"/>
      <c r="R24" s="460"/>
      <c r="S24" s="749"/>
      <c r="T24" s="333"/>
      <c r="U24" s="334"/>
      <c r="V24" s="334"/>
      <c r="W24" s="334"/>
      <c r="X24" s="334"/>
      <c r="Y24" s="335"/>
      <c r="Z24" s="490"/>
      <c r="AA24" s="491"/>
      <c r="AB24" s="491"/>
      <c r="AC24" s="491"/>
      <c r="AD24" s="491"/>
      <c r="AE24" s="491"/>
      <c r="AF24" s="491"/>
      <c r="AG24" s="967" t="s">
        <v>68</v>
      </c>
      <c r="AH24" s="967"/>
      <c r="AI24" s="967"/>
      <c r="AJ24" s="968"/>
      <c r="AK24" s="492"/>
      <c r="AL24" s="486"/>
      <c r="AM24" s="486"/>
      <c r="AN24" s="486"/>
      <c r="AO24" s="486"/>
      <c r="AP24" s="486"/>
      <c r="AQ24" s="493"/>
      <c r="AR24" s="490"/>
      <c r="AS24" s="491"/>
      <c r="AT24" s="491"/>
      <c r="AU24" s="491"/>
      <c r="AV24" s="491"/>
      <c r="AW24" s="491"/>
      <c r="AX24" s="491"/>
      <c r="AY24" s="967" t="s">
        <v>68</v>
      </c>
      <c r="AZ24" s="967"/>
      <c r="BA24" s="967"/>
      <c r="BB24" s="968"/>
      <c r="BC24" s="750"/>
      <c r="BD24" s="460"/>
      <c r="BE24" s="460"/>
      <c r="BF24" s="460"/>
      <c r="BG24" s="460"/>
      <c r="BH24" s="460"/>
      <c r="BI24" s="460"/>
      <c r="BJ24" s="460"/>
      <c r="BK24" s="460"/>
      <c r="BL24" s="460"/>
      <c r="BM24" s="460"/>
      <c r="BN24" s="460"/>
      <c r="BO24" s="460"/>
      <c r="BP24" s="460"/>
      <c r="BQ24" s="460"/>
      <c r="BR24" s="460"/>
      <c r="BS24" s="460"/>
      <c r="BT24" s="460"/>
      <c r="BU24" s="460"/>
      <c r="BV24" s="460"/>
      <c r="BW24" s="460"/>
      <c r="BX24" s="461"/>
      <c r="BY24" s="485"/>
      <c r="BZ24" s="486"/>
      <c r="CA24" s="486"/>
      <c r="CB24" s="487"/>
      <c r="CC24" s="485"/>
      <c r="CD24" s="486"/>
      <c r="CE24" s="486"/>
      <c r="CF24" s="493"/>
      <c r="CG24" s="459"/>
      <c r="CH24" s="460"/>
      <c r="CI24" s="460"/>
      <c r="CJ24" s="460"/>
      <c r="CK24" s="460"/>
      <c r="CL24" s="460"/>
      <c r="CM24" s="460"/>
      <c r="CN24" s="460"/>
      <c r="CO24" s="460"/>
      <c r="CP24" s="460"/>
      <c r="CQ24" s="460"/>
      <c r="CR24" s="460"/>
      <c r="CS24" s="460"/>
      <c r="CT24" s="460"/>
      <c r="CU24" s="460"/>
      <c r="CV24" s="460"/>
      <c r="CW24" s="460"/>
      <c r="CX24" s="460"/>
      <c r="CY24" s="460"/>
      <c r="CZ24" s="460"/>
      <c r="DA24" s="460"/>
      <c r="DB24" s="460"/>
      <c r="DC24" s="460"/>
      <c r="DD24" s="460"/>
      <c r="DE24" s="460"/>
      <c r="DF24" s="460"/>
      <c r="DG24" s="461"/>
      <c r="DH24" s="497"/>
      <c r="DI24" s="498"/>
      <c r="DJ24" s="498"/>
      <c r="DK24" s="498"/>
      <c r="DL24" s="499"/>
      <c r="DM24" s="1195">
        <f t="shared" si="0"/>
        <v>0</v>
      </c>
      <c r="DN24" s="1196"/>
      <c r="DO24" s="1196"/>
      <c r="DP24" s="1196"/>
      <c r="DQ24" s="192"/>
      <c r="DR24" s="193" t="s">
        <v>69</v>
      </c>
      <c r="DS24" s="2"/>
      <c r="DT24" s="391"/>
      <c r="DU24" s="391"/>
      <c r="DV24" s="391"/>
    </row>
    <row r="25" spans="3:126" ht="12" customHeight="1" thickBot="1">
      <c r="C25" s="581"/>
      <c r="D25" s="582"/>
      <c r="E25" s="445"/>
      <c r="F25" s="445"/>
      <c r="G25" s="445"/>
      <c r="H25" s="680" t="s">
        <v>70</v>
      </c>
      <c r="I25" s="680"/>
      <c r="J25" s="680"/>
      <c r="K25" s="680"/>
      <c r="L25" s="680"/>
      <c r="M25" s="680"/>
      <c r="N25" s="680"/>
      <c r="O25" s="680"/>
      <c r="P25" s="680"/>
      <c r="Q25" s="680"/>
      <c r="R25" s="680"/>
      <c r="S25" s="680"/>
      <c r="T25" s="680"/>
      <c r="U25" s="445"/>
      <c r="V25" s="445"/>
      <c r="W25" s="445"/>
      <c r="X25" s="445"/>
      <c r="Y25" s="445"/>
      <c r="Z25" s="1197">
        <f>SUM(Z23:AF24)</f>
        <v>0</v>
      </c>
      <c r="AA25" s="1198"/>
      <c r="AB25" s="1198"/>
      <c r="AC25" s="1198"/>
      <c r="AD25" s="1198"/>
      <c r="AE25" s="1198"/>
      <c r="AF25" s="1198"/>
      <c r="AG25" s="185" t="s">
        <v>68</v>
      </c>
      <c r="AH25" s="185"/>
      <c r="AI25" s="185"/>
      <c r="AJ25" s="185"/>
      <c r="AK25" s="396"/>
      <c r="AL25" s="397"/>
      <c r="AM25" s="397"/>
      <c r="AN25" s="397"/>
      <c r="AO25" s="397"/>
      <c r="AP25" s="397"/>
      <c r="AQ25" s="398"/>
      <c r="AR25" s="1197">
        <f>SUM(AR23:AX24)</f>
        <v>0</v>
      </c>
      <c r="AS25" s="1198"/>
      <c r="AT25" s="1198"/>
      <c r="AU25" s="1198"/>
      <c r="AV25" s="1198"/>
      <c r="AW25" s="1198"/>
      <c r="AX25" s="1198"/>
      <c r="AY25" s="194" t="s">
        <v>68</v>
      </c>
      <c r="AZ25" s="194"/>
      <c r="BA25" s="194"/>
      <c r="BB25" s="394"/>
      <c r="BC25" s="405"/>
      <c r="BD25" s="405"/>
      <c r="BE25" s="405"/>
      <c r="BF25" s="405"/>
      <c r="BG25" s="405"/>
      <c r="BH25" s="405"/>
      <c r="BI25" s="405"/>
      <c r="BJ25" s="406"/>
      <c r="BK25" s="406"/>
      <c r="BL25" s="406"/>
      <c r="BM25" s="406"/>
      <c r="BN25" s="406"/>
      <c r="BO25" s="406"/>
      <c r="BP25" s="406"/>
      <c r="BQ25" s="406"/>
      <c r="BR25" s="406"/>
      <c r="BS25" s="406"/>
      <c r="BT25" s="406"/>
      <c r="BU25" s="406"/>
      <c r="BV25" s="406"/>
      <c r="BW25" s="406"/>
      <c r="BX25" s="406"/>
      <c r="BY25" s="407"/>
      <c r="BZ25" s="408"/>
      <c r="CA25" s="408"/>
      <c r="CB25" s="409"/>
      <c r="CC25" s="408"/>
      <c r="CD25" s="408"/>
      <c r="CE25" s="408"/>
      <c r="CF25" s="410"/>
      <c r="CG25" s="411"/>
      <c r="CH25" s="406"/>
      <c r="CI25" s="406"/>
      <c r="CJ25" s="406"/>
      <c r="CK25" s="406"/>
      <c r="CL25" s="406"/>
      <c r="CM25" s="406"/>
      <c r="CN25" s="406"/>
      <c r="CO25" s="406"/>
      <c r="CP25" s="406"/>
      <c r="CQ25" s="406"/>
      <c r="CR25" s="406"/>
      <c r="CS25" s="406"/>
      <c r="CT25" s="406"/>
      <c r="CU25" s="406"/>
      <c r="CV25" s="406"/>
      <c r="CW25" s="406"/>
      <c r="CX25" s="406"/>
      <c r="CY25" s="406"/>
      <c r="CZ25" s="406"/>
      <c r="DA25" s="406"/>
      <c r="DB25" s="406"/>
      <c r="DC25" s="406"/>
      <c r="DD25" s="406"/>
      <c r="DE25" s="406"/>
      <c r="DF25" s="406"/>
      <c r="DG25" s="406"/>
      <c r="DH25" s="408"/>
      <c r="DI25" s="408"/>
      <c r="DJ25" s="408"/>
      <c r="DK25" s="408"/>
      <c r="DL25" s="410"/>
      <c r="DM25" s="1199">
        <f t="shared" si="0"/>
        <v>0</v>
      </c>
      <c r="DN25" s="1200"/>
      <c r="DO25" s="1200"/>
      <c r="DP25" s="1200"/>
      <c r="DQ25" s="194"/>
      <c r="DR25" s="195" t="s">
        <v>69</v>
      </c>
      <c r="DS25" s="2"/>
      <c r="DT25" s="391"/>
      <c r="DU25" s="391"/>
      <c r="DV25" s="391"/>
    </row>
    <row r="26" spans="3:126" ht="12" customHeight="1" thickTop="1">
      <c r="C26" s="581"/>
      <c r="D26" s="582"/>
      <c r="E26" s="826" t="s">
        <v>73</v>
      </c>
      <c r="F26" s="1212"/>
      <c r="G26" s="1212"/>
      <c r="H26" s="1213"/>
      <c r="I26" s="836"/>
      <c r="J26" s="784"/>
      <c r="K26" s="784"/>
      <c r="L26" s="785"/>
      <c r="M26" s="814"/>
      <c r="N26" s="517"/>
      <c r="O26" s="517"/>
      <c r="P26" s="517"/>
      <c r="Q26" s="517"/>
      <c r="R26" s="517"/>
      <c r="S26" s="837"/>
      <c r="T26" s="836"/>
      <c r="U26" s="784"/>
      <c r="V26" s="784"/>
      <c r="W26" s="784"/>
      <c r="X26" s="784"/>
      <c r="Y26" s="785"/>
      <c r="Z26" s="815"/>
      <c r="AA26" s="816"/>
      <c r="AB26" s="816"/>
      <c r="AC26" s="816"/>
      <c r="AD26" s="816"/>
      <c r="AE26" s="816"/>
      <c r="AF26" s="816"/>
      <c r="AG26" s="812" t="s">
        <v>68</v>
      </c>
      <c r="AH26" s="812"/>
      <c r="AI26" s="812"/>
      <c r="AJ26" s="813"/>
      <c r="AK26" s="838"/>
      <c r="AL26" s="784"/>
      <c r="AM26" s="784"/>
      <c r="AN26" s="784"/>
      <c r="AO26" s="784"/>
      <c r="AP26" s="784"/>
      <c r="AQ26" s="785"/>
      <c r="AR26" s="815"/>
      <c r="AS26" s="816"/>
      <c r="AT26" s="816"/>
      <c r="AU26" s="816"/>
      <c r="AV26" s="816"/>
      <c r="AW26" s="816"/>
      <c r="AX26" s="816"/>
      <c r="AY26" s="812" t="s">
        <v>68</v>
      </c>
      <c r="AZ26" s="812"/>
      <c r="BA26" s="812"/>
      <c r="BB26" s="813"/>
      <c r="BC26" s="843"/>
      <c r="BD26" s="517"/>
      <c r="BE26" s="517"/>
      <c r="BF26" s="517"/>
      <c r="BG26" s="517"/>
      <c r="BH26" s="517"/>
      <c r="BI26" s="517"/>
      <c r="BJ26" s="517"/>
      <c r="BK26" s="517"/>
      <c r="BL26" s="517"/>
      <c r="BM26" s="517"/>
      <c r="BN26" s="517"/>
      <c r="BO26" s="517"/>
      <c r="BP26" s="517"/>
      <c r="BQ26" s="517"/>
      <c r="BR26" s="517"/>
      <c r="BS26" s="517"/>
      <c r="BT26" s="517"/>
      <c r="BU26" s="517"/>
      <c r="BV26" s="517"/>
      <c r="BW26" s="517"/>
      <c r="BX26" s="518"/>
      <c r="BY26" s="783"/>
      <c r="BZ26" s="784"/>
      <c r="CA26" s="784"/>
      <c r="CB26" s="842"/>
      <c r="CC26" s="783"/>
      <c r="CD26" s="784"/>
      <c r="CE26" s="784"/>
      <c r="CF26" s="785"/>
      <c r="CG26" s="814"/>
      <c r="CH26" s="517"/>
      <c r="CI26" s="517"/>
      <c r="CJ26" s="517"/>
      <c r="CK26" s="517"/>
      <c r="CL26" s="517"/>
      <c r="CM26" s="517"/>
      <c r="CN26" s="517"/>
      <c r="CO26" s="517"/>
      <c r="CP26" s="517"/>
      <c r="CQ26" s="517"/>
      <c r="CR26" s="517"/>
      <c r="CS26" s="517"/>
      <c r="CT26" s="517"/>
      <c r="CU26" s="517"/>
      <c r="CV26" s="517"/>
      <c r="CW26" s="517"/>
      <c r="CX26" s="517"/>
      <c r="CY26" s="517"/>
      <c r="CZ26" s="517"/>
      <c r="DA26" s="517"/>
      <c r="DB26" s="517"/>
      <c r="DC26" s="517"/>
      <c r="DD26" s="517"/>
      <c r="DE26" s="517"/>
      <c r="DF26" s="517"/>
      <c r="DG26" s="518"/>
      <c r="DH26" s="956"/>
      <c r="DI26" s="957"/>
      <c r="DJ26" s="957"/>
      <c r="DK26" s="957"/>
      <c r="DL26" s="958"/>
      <c r="DM26" s="965">
        <f t="shared" si="0"/>
        <v>0</v>
      </c>
      <c r="DN26" s="966"/>
      <c r="DO26" s="966"/>
      <c r="DP26" s="966"/>
      <c r="DQ26" s="189"/>
      <c r="DR26" s="190" t="s">
        <v>69</v>
      </c>
      <c r="DS26" s="2"/>
      <c r="DT26" s="391"/>
      <c r="DU26" s="391"/>
      <c r="DV26" s="391"/>
    </row>
    <row r="27" spans="3:126" ht="12" customHeight="1">
      <c r="C27" s="581"/>
      <c r="D27" s="582"/>
      <c r="E27" s="874" t="s">
        <v>305</v>
      </c>
      <c r="F27" s="1214"/>
      <c r="G27" s="1214"/>
      <c r="H27" s="1215"/>
      <c r="I27" s="824"/>
      <c r="J27" s="486"/>
      <c r="K27" s="486"/>
      <c r="L27" s="493"/>
      <c r="M27" s="459"/>
      <c r="N27" s="460"/>
      <c r="O27" s="460"/>
      <c r="P27" s="460"/>
      <c r="Q27" s="460"/>
      <c r="R27" s="460"/>
      <c r="S27" s="749"/>
      <c r="T27" s="824"/>
      <c r="U27" s="486"/>
      <c r="V27" s="486"/>
      <c r="W27" s="486"/>
      <c r="X27" s="486"/>
      <c r="Y27" s="493"/>
      <c r="Z27" s="490"/>
      <c r="AA27" s="491"/>
      <c r="AB27" s="491"/>
      <c r="AC27" s="491"/>
      <c r="AD27" s="491"/>
      <c r="AE27" s="491"/>
      <c r="AF27" s="491"/>
      <c r="AG27" s="967" t="s">
        <v>68</v>
      </c>
      <c r="AH27" s="967"/>
      <c r="AI27" s="967"/>
      <c r="AJ27" s="968"/>
      <c r="AK27" s="492"/>
      <c r="AL27" s="486"/>
      <c r="AM27" s="486"/>
      <c r="AN27" s="486"/>
      <c r="AO27" s="486"/>
      <c r="AP27" s="486"/>
      <c r="AQ27" s="493"/>
      <c r="AR27" s="490"/>
      <c r="AS27" s="491"/>
      <c r="AT27" s="491"/>
      <c r="AU27" s="491"/>
      <c r="AV27" s="491"/>
      <c r="AW27" s="491"/>
      <c r="AX27" s="491"/>
      <c r="AY27" s="967" t="s">
        <v>68</v>
      </c>
      <c r="AZ27" s="967"/>
      <c r="BA27" s="967"/>
      <c r="BB27" s="968"/>
      <c r="BC27" s="750"/>
      <c r="BD27" s="460"/>
      <c r="BE27" s="460"/>
      <c r="BF27" s="460"/>
      <c r="BG27" s="460"/>
      <c r="BH27" s="460"/>
      <c r="BI27" s="460"/>
      <c r="BJ27" s="460"/>
      <c r="BK27" s="460"/>
      <c r="BL27" s="460"/>
      <c r="BM27" s="460"/>
      <c r="BN27" s="460"/>
      <c r="BO27" s="460"/>
      <c r="BP27" s="460"/>
      <c r="BQ27" s="460"/>
      <c r="BR27" s="460"/>
      <c r="BS27" s="460"/>
      <c r="BT27" s="460"/>
      <c r="BU27" s="460"/>
      <c r="BV27" s="460"/>
      <c r="BW27" s="460"/>
      <c r="BX27" s="461"/>
      <c r="BY27" s="485"/>
      <c r="BZ27" s="486"/>
      <c r="CA27" s="486"/>
      <c r="CB27" s="487"/>
      <c r="CC27" s="485"/>
      <c r="CD27" s="486"/>
      <c r="CE27" s="486"/>
      <c r="CF27" s="493"/>
      <c r="CG27" s="459"/>
      <c r="CH27" s="460"/>
      <c r="CI27" s="460"/>
      <c r="CJ27" s="460"/>
      <c r="CK27" s="460"/>
      <c r="CL27" s="460"/>
      <c r="CM27" s="460"/>
      <c r="CN27" s="460"/>
      <c r="CO27" s="460"/>
      <c r="CP27" s="460"/>
      <c r="CQ27" s="460"/>
      <c r="CR27" s="460"/>
      <c r="CS27" s="460"/>
      <c r="CT27" s="460"/>
      <c r="CU27" s="460"/>
      <c r="CV27" s="460"/>
      <c r="CW27" s="460"/>
      <c r="CX27" s="460"/>
      <c r="CY27" s="460"/>
      <c r="CZ27" s="460"/>
      <c r="DA27" s="460"/>
      <c r="DB27" s="460"/>
      <c r="DC27" s="460"/>
      <c r="DD27" s="460"/>
      <c r="DE27" s="460"/>
      <c r="DF27" s="460"/>
      <c r="DG27" s="461"/>
      <c r="DH27" s="497"/>
      <c r="DI27" s="498"/>
      <c r="DJ27" s="498"/>
      <c r="DK27" s="498"/>
      <c r="DL27" s="499"/>
      <c r="DM27" s="1195">
        <f t="shared" si="0"/>
        <v>0</v>
      </c>
      <c r="DN27" s="1196"/>
      <c r="DO27" s="1196"/>
      <c r="DP27" s="1196"/>
      <c r="DQ27" s="192"/>
      <c r="DR27" s="193" t="s">
        <v>69</v>
      </c>
      <c r="DS27" s="2"/>
      <c r="DT27" s="391"/>
      <c r="DU27" s="391"/>
      <c r="DV27" s="391"/>
    </row>
    <row r="28" spans="3:126" ht="12" customHeight="1" thickBot="1">
      <c r="C28" s="1222"/>
      <c r="D28" s="1223"/>
      <c r="E28" s="445"/>
      <c r="F28" s="445"/>
      <c r="G28" s="445"/>
      <c r="H28" s="680" t="s">
        <v>70</v>
      </c>
      <c r="I28" s="680"/>
      <c r="J28" s="680"/>
      <c r="K28" s="680"/>
      <c r="L28" s="680"/>
      <c r="M28" s="680"/>
      <c r="N28" s="680"/>
      <c r="O28" s="680"/>
      <c r="P28" s="680"/>
      <c r="Q28" s="680"/>
      <c r="R28" s="680"/>
      <c r="S28" s="680"/>
      <c r="T28" s="680"/>
      <c r="U28" s="445"/>
      <c r="V28" s="445"/>
      <c r="W28" s="445"/>
      <c r="X28" s="445"/>
      <c r="Y28" s="445"/>
      <c r="Z28" s="1197">
        <f>SUM(Z26:AF27)</f>
        <v>0</v>
      </c>
      <c r="AA28" s="1198"/>
      <c r="AB28" s="1198"/>
      <c r="AC28" s="1198"/>
      <c r="AD28" s="1198"/>
      <c r="AE28" s="1198"/>
      <c r="AF28" s="1198"/>
      <c r="AG28" s="185" t="s">
        <v>68</v>
      </c>
      <c r="AH28" s="185"/>
      <c r="AI28" s="185"/>
      <c r="AJ28" s="185"/>
      <c r="AK28" s="396"/>
      <c r="AL28" s="397"/>
      <c r="AM28" s="397"/>
      <c r="AN28" s="397"/>
      <c r="AO28" s="397"/>
      <c r="AP28" s="397"/>
      <c r="AQ28" s="398"/>
      <c r="AR28" s="1197">
        <f>SUM(AR26:AX27)</f>
        <v>0</v>
      </c>
      <c r="AS28" s="1198"/>
      <c r="AT28" s="1198"/>
      <c r="AU28" s="1198"/>
      <c r="AV28" s="1198"/>
      <c r="AW28" s="1198"/>
      <c r="AX28" s="1198"/>
      <c r="AY28" s="194" t="s">
        <v>68</v>
      </c>
      <c r="AZ28" s="194"/>
      <c r="BA28" s="194"/>
      <c r="BB28" s="394"/>
      <c r="BC28" s="412"/>
      <c r="BD28" s="412"/>
      <c r="BE28" s="412"/>
      <c r="BF28" s="412"/>
      <c r="BG28" s="412"/>
      <c r="BH28" s="412"/>
      <c r="BI28" s="412"/>
      <c r="BJ28" s="413"/>
      <c r="BK28" s="413"/>
      <c r="BL28" s="413"/>
      <c r="BM28" s="413"/>
      <c r="BN28" s="413"/>
      <c r="BO28" s="413"/>
      <c r="BP28" s="413"/>
      <c r="BQ28" s="413"/>
      <c r="BR28" s="413"/>
      <c r="BS28" s="413"/>
      <c r="BT28" s="413"/>
      <c r="BU28" s="413"/>
      <c r="BV28" s="413"/>
      <c r="BW28" s="413"/>
      <c r="BX28" s="413"/>
      <c r="BY28" s="414"/>
      <c r="BZ28" s="413"/>
      <c r="CA28" s="413"/>
      <c r="CB28" s="415"/>
      <c r="CC28" s="413"/>
      <c r="CD28" s="413"/>
      <c r="CE28" s="413"/>
      <c r="CF28" s="416"/>
      <c r="CG28" s="417"/>
      <c r="CH28" s="413"/>
      <c r="CI28" s="413"/>
      <c r="CJ28" s="413"/>
      <c r="CK28" s="413"/>
      <c r="CL28" s="413"/>
      <c r="CM28" s="413"/>
      <c r="CN28" s="413"/>
      <c r="CO28" s="413"/>
      <c r="CP28" s="413"/>
      <c r="CQ28" s="413"/>
      <c r="CR28" s="413"/>
      <c r="CS28" s="413"/>
      <c r="CT28" s="413"/>
      <c r="CU28" s="413"/>
      <c r="CV28" s="413"/>
      <c r="CW28" s="413"/>
      <c r="CX28" s="413"/>
      <c r="CY28" s="413"/>
      <c r="CZ28" s="413"/>
      <c r="DA28" s="413"/>
      <c r="DB28" s="413"/>
      <c r="DC28" s="413"/>
      <c r="DD28" s="413"/>
      <c r="DE28" s="413"/>
      <c r="DF28" s="413"/>
      <c r="DG28" s="413"/>
      <c r="DH28" s="413"/>
      <c r="DI28" s="413"/>
      <c r="DJ28" s="413"/>
      <c r="DK28" s="413"/>
      <c r="DL28" s="416"/>
      <c r="DM28" s="1199">
        <f t="shared" si="0"/>
        <v>0</v>
      </c>
      <c r="DN28" s="1200"/>
      <c r="DO28" s="1200"/>
      <c r="DP28" s="1200"/>
      <c r="DQ28" s="194"/>
      <c r="DR28" s="195" t="s">
        <v>69</v>
      </c>
      <c r="DS28" s="2"/>
      <c r="DT28" s="391"/>
      <c r="DU28" s="391"/>
      <c r="DV28" s="391"/>
    </row>
    <row r="29" spans="3:126" ht="12" customHeight="1" thickTop="1">
      <c r="C29" s="817" t="s">
        <v>74</v>
      </c>
      <c r="D29" s="818"/>
      <c r="E29" s="821" t="s">
        <v>75</v>
      </c>
      <c r="F29" s="1201"/>
      <c r="G29" s="1201"/>
      <c r="H29" s="1202"/>
      <c r="I29" s="836"/>
      <c r="J29" s="784"/>
      <c r="K29" s="784"/>
      <c r="L29" s="785"/>
      <c r="M29" s="331"/>
      <c r="N29" s="331"/>
      <c r="O29" s="331"/>
      <c r="P29" s="331"/>
      <c r="Q29" s="331"/>
      <c r="R29" s="331"/>
      <c r="S29" s="331"/>
      <c r="T29" s="836"/>
      <c r="U29" s="784"/>
      <c r="V29" s="784"/>
      <c r="W29" s="784"/>
      <c r="X29" s="784"/>
      <c r="Y29" s="785"/>
      <c r="Z29" s="815"/>
      <c r="AA29" s="816"/>
      <c r="AB29" s="816"/>
      <c r="AC29" s="816"/>
      <c r="AD29" s="816"/>
      <c r="AE29" s="816"/>
      <c r="AF29" s="816"/>
      <c r="AG29" s="992" t="s">
        <v>254</v>
      </c>
      <c r="AH29" s="992"/>
      <c r="AI29" s="992"/>
      <c r="AJ29" s="993"/>
      <c r="AK29" s="838"/>
      <c r="AL29" s="784"/>
      <c r="AM29" s="784"/>
      <c r="AN29" s="784"/>
      <c r="AO29" s="784"/>
      <c r="AP29" s="784"/>
      <c r="AQ29" s="785"/>
      <c r="AR29" s="815"/>
      <c r="AS29" s="816"/>
      <c r="AT29" s="816"/>
      <c r="AU29" s="816"/>
      <c r="AV29" s="816"/>
      <c r="AW29" s="816"/>
      <c r="AX29" s="816"/>
      <c r="AY29" s="992" t="s">
        <v>254</v>
      </c>
      <c r="AZ29" s="992"/>
      <c r="BA29" s="992"/>
      <c r="BB29" s="993"/>
      <c r="BC29" s="843"/>
      <c r="BD29" s="517"/>
      <c r="BE29" s="517"/>
      <c r="BF29" s="517"/>
      <c r="BG29" s="517"/>
      <c r="BH29" s="517"/>
      <c r="BI29" s="517"/>
      <c r="BJ29" s="517"/>
      <c r="BK29" s="517"/>
      <c r="BL29" s="517"/>
      <c r="BM29" s="517"/>
      <c r="BN29" s="517"/>
      <c r="BO29" s="517"/>
      <c r="BP29" s="517"/>
      <c r="BQ29" s="517"/>
      <c r="BR29" s="517"/>
      <c r="BS29" s="517"/>
      <c r="BT29" s="517"/>
      <c r="BU29" s="517"/>
      <c r="BV29" s="517"/>
      <c r="BW29" s="517"/>
      <c r="BX29" s="518"/>
      <c r="BY29" s="783"/>
      <c r="BZ29" s="784"/>
      <c r="CA29" s="784"/>
      <c r="CB29" s="842"/>
      <c r="CC29" s="783"/>
      <c r="CD29" s="784"/>
      <c r="CE29" s="784"/>
      <c r="CF29" s="785"/>
      <c r="CG29" s="814"/>
      <c r="CH29" s="517"/>
      <c r="CI29" s="517"/>
      <c r="CJ29" s="517"/>
      <c r="CK29" s="517"/>
      <c r="CL29" s="517"/>
      <c r="CM29" s="517"/>
      <c r="CN29" s="517"/>
      <c r="CO29" s="517"/>
      <c r="CP29" s="517"/>
      <c r="CQ29" s="517"/>
      <c r="CR29" s="517"/>
      <c r="CS29" s="517"/>
      <c r="CT29" s="517"/>
      <c r="CU29" s="517"/>
      <c r="CV29" s="517"/>
      <c r="CW29" s="517"/>
      <c r="CX29" s="517"/>
      <c r="CY29" s="517"/>
      <c r="CZ29" s="517"/>
      <c r="DA29" s="517"/>
      <c r="DB29" s="517"/>
      <c r="DC29" s="517"/>
      <c r="DD29" s="517"/>
      <c r="DE29" s="517"/>
      <c r="DF29" s="517"/>
      <c r="DG29" s="518"/>
      <c r="DH29" s="956"/>
      <c r="DI29" s="957"/>
      <c r="DJ29" s="957"/>
      <c r="DK29" s="957"/>
      <c r="DL29" s="958"/>
      <c r="DM29" s="965">
        <f t="shared" si="0"/>
        <v>0</v>
      </c>
      <c r="DN29" s="966"/>
      <c r="DO29" s="966"/>
      <c r="DP29" s="966"/>
      <c r="DQ29" s="189"/>
      <c r="DR29" s="190" t="s">
        <v>69</v>
      </c>
      <c r="DS29" s="2"/>
      <c r="DT29" s="391"/>
      <c r="DU29" s="391"/>
      <c r="DV29" s="391"/>
    </row>
    <row r="30" spans="3:126" ht="12" customHeight="1">
      <c r="C30" s="581"/>
      <c r="D30" s="582"/>
      <c r="E30" s="443"/>
      <c r="F30" s="443"/>
      <c r="G30" s="443"/>
      <c r="H30" s="444"/>
      <c r="I30" s="824"/>
      <c r="J30" s="486"/>
      <c r="K30" s="486"/>
      <c r="L30" s="493"/>
      <c r="M30" s="334"/>
      <c r="N30" s="334"/>
      <c r="O30" s="334"/>
      <c r="P30" s="334"/>
      <c r="Q30" s="334"/>
      <c r="R30" s="334"/>
      <c r="S30" s="334"/>
      <c r="T30" s="824"/>
      <c r="U30" s="486"/>
      <c r="V30" s="486"/>
      <c r="W30" s="486"/>
      <c r="X30" s="486"/>
      <c r="Y30" s="493"/>
      <c r="Z30" s="490"/>
      <c r="AA30" s="491"/>
      <c r="AB30" s="491"/>
      <c r="AC30" s="491"/>
      <c r="AD30" s="491"/>
      <c r="AE30" s="491"/>
      <c r="AF30" s="491"/>
      <c r="AG30" s="994" t="s">
        <v>254</v>
      </c>
      <c r="AH30" s="994"/>
      <c r="AI30" s="994"/>
      <c r="AJ30" s="995"/>
      <c r="AK30" s="492"/>
      <c r="AL30" s="486"/>
      <c r="AM30" s="486"/>
      <c r="AN30" s="486"/>
      <c r="AO30" s="486"/>
      <c r="AP30" s="486"/>
      <c r="AQ30" s="493"/>
      <c r="AR30" s="490"/>
      <c r="AS30" s="491"/>
      <c r="AT30" s="491"/>
      <c r="AU30" s="491"/>
      <c r="AV30" s="491"/>
      <c r="AW30" s="491"/>
      <c r="AX30" s="491"/>
      <c r="AY30" s="994" t="s">
        <v>254</v>
      </c>
      <c r="AZ30" s="994"/>
      <c r="BA30" s="994"/>
      <c r="BB30" s="995"/>
      <c r="BC30" s="750"/>
      <c r="BD30" s="460"/>
      <c r="BE30" s="460"/>
      <c r="BF30" s="460"/>
      <c r="BG30" s="460"/>
      <c r="BH30" s="460"/>
      <c r="BI30" s="460"/>
      <c r="BJ30" s="460"/>
      <c r="BK30" s="460"/>
      <c r="BL30" s="460"/>
      <c r="BM30" s="460"/>
      <c r="BN30" s="460"/>
      <c r="BO30" s="460"/>
      <c r="BP30" s="460"/>
      <c r="BQ30" s="460"/>
      <c r="BR30" s="460"/>
      <c r="BS30" s="460"/>
      <c r="BT30" s="460"/>
      <c r="BU30" s="460"/>
      <c r="BV30" s="460"/>
      <c r="BW30" s="460"/>
      <c r="BX30" s="461"/>
      <c r="BY30" s="485"/>
      <c r="BZ30" s="486"/>
      <c r="CA30" s="486"/>
      <c r="CB30" s="487"/>
      <c r="CC30" s="485"/>
      <c r="CD30" s="486"/>
      <c r="CE30" s="486"/>
      <c r="CF30" s="493"/>
      <c r="CG30" s="459"/>
      <c r="CH30" s="460"/>
      <c r="CI30" s="460"/>
      <c r="CJ30" s="460"/>
      <c r="CK30" s="460"/>
      <c r="CL30" s="460"/>
      <c r="CM30" s="460"/>
      <c r="CN30" s="460"/>
      <c r="CO30" s="460"/>
      <c r="CP30" s="460"/>
      <c r="CQ30" s="460"/>
      <c r="CR30" s="460"/>
      <c r="CS30" s="460"/>
      <c r="CT30" s="460"/>
      <c r="CU30" s="460"/>
      <c r="CV30" s="460"/>
      <c r="CW30" s="460"/>
      <c r="CX30" s="460"/>
      <c r="CY30" s="460"/>
      <c r="CZ30" s="460"/>
      <c r="DA30" s="460"/>
      <c r="DB30" s="460"/>
      <c r="DC30" s="460"/>
      <c r="DD30" s="460"/>
      <c r="DE30" s="460"/>
      <c r="DF30" s="460"/>
      <c r="DG30" s="461"/>
      <c r="DH30" s="497"/>
      <c r="DI30" s="498"/>
      <c r="DJ30" s="498"/>
      <c r="DK30" s="498"/>
      <c r="DL30" s="499"/>
      <c r="DM30" s="1195">
        <f t="shared" si="0"/>
        <v>0</v>
      </c>
      <c r="DN30" s="1196"/>
      <c r="DO30" s="1196"/>
      <c r="DP30" s="1196"/>
      <c r="DQ30" s="192"/>
      <c r="DR30" s="193" t="s">
        <v>69</v>
      </c>
      <c r="DS30" s="2"/>
      <c r="DT30" s="391"/>
      <c r="DU30" s="391"/>
      <c r="DV30" s="391"/>
    </row>
    <row r="31" spans="3:126" ht="12" customHeight="1" thickBot="1">
      <c r="C31" s="581"/>
      <c r="D31" s="582"/>
      <c r="E31" s="445"/>
      <c r="F31" s="445"/>
      <c r="G31" s="445"/>
      <c r="H31" s="680" t="s">
        <v>70</v>
      </c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680"/>
      <c r="T31" s="680"/>
      <c r="U31" s="445"/>
      <c r="V31" s="445"/>
      <c r="W31" s="445"/>
      <c r="X31" s="445"/>
      <c r="Y31" s="445"/>
      <c r="Z31" s="1197">
        <f>SUM(Z29:AF30)</f>
        <v>0</v>
      </c>
      <c r="AA31" s="1198"/>
      <c r="AB31" s="1198"/>
      <c r="AC31" s="1198"/>
      <c r="AD31" s="1198"/>
      <c r="AE31" s="1198"/>
      <c r="AF31" s="1198"/>
      <c r="AG31" s="393" t="s">
        <v>254</v>
      </c>
      <c r="AH31" s="393"/>
      <c r="AI31" s="393"/>
      <c r="AJ31" s="393"/>
      <c r="AK31" s="396"/>
      <c r="AL31" s="397"/>
      <c r="AM31" s="397"/>
      <c r="AN31" s="397"/>
      <c r="AO31" s="397"/>
      <c r="AP31" s="397"/>
      <c r="AQ31" s="398"/>
      <c r="AR31" s="1197">
        <f>SUM(AR29:AX30)</f>
        <v>0</v>
      </c>
      <c r="AS31" s="1198"/>
      <c r="AT31" s="1198"/>
      <c r="AU31" s="1198"/>
      <c r="AV31" s="1198"/>
      <c r="AW31" s="1198"/>
      <c r="AX31" s="1198"/>
      <c r="AY31" s="393" t="s">
        <v>254</v>
      </c>
      <c r="AZ31" s="393"/>
      <c r="BA31" s="393"/>
      <c r="BB31" s="395"/>
      <c r="BC31" s="412"/>
      <c r="BD31" s="412"/>
      <c r="BE31" s="412"/>
      <c r="BF31" s="412"/>
      <c r="BG31" s="412"/>
      <c r="BH31" s="412"/>
      <c r="BI31" s="412"/>
      <c r="BJ31" s="413"/>
      <c r="BK31" s="413"/>
      <c r="BL31" s="413"/>
      <c r="BM31" s="413"/>
      <c r="BN31" s="413"/>
      <c r="BO31" s="413"/>
      <c r="BP31" s="413"/>
      <c r="BQ31" s="413"/>
      <c r="BR31" s="413"/>
      <c r="BS31" s="413"/>
      <c r="BT31" s="413"/>
      <c r="BU31" s="413"/>
      <c r="BV31" s="413"/>
      <c r="BW31" s="413"/>
      <c r="BX31" s="413"/>
      <c r="BY31" s="414"/>
      <c r="BZ31" s="413"/>
      <c r="CA31" s="413"/>
      <c r="CB31" s="415"/>
      <c r="CC31" s="413"/>
      <c r="CD31" s="413"/>
      <c r="CE31" s="413"/>
      <c r="CF31" s="416"/>
      <c r="CG31" s="417"/>
      <c r="CH31" s="413"/>
      <c r="CI31" s="413"/>
      <c r="CJ31" s="413"/>
      <c r="CK31" s="413"/>
      <c r="CL31" s="413"/>
      <c r="CM31" s="413"/>
      <c r="CN31" s="413"/>
      <c r="CO31" s="413"/>
      <c r="CP31" s="413"/>
      <c r="CQ31" s="413"/>
      <c r="CR31" s="413"/>
      <c r="CS31" s="413"/>
      <c r="CT31" s="413"/>
      <c r="CU31" s="413"/>
      <c r="CV31" s="413"/>
      <c r="CW31" s="413"/>
      <c r="CX31" s="413"/>
      <c r="CY31" s="413"/>
      <c r="CZ31" s="413"/>
      <c r="DA31" s="413"/>
      <c r="DB31" s="413"/>
      <c r="DC31" s="413"/>
      <c r="DD31" s="413"/>
      <c r="DE31" s="413"/>
      <c r="DF31" s="413"/>
      <c r="DG31" s="413"/>
      <c r="DH31" s="413"/>
      <c r="DI31" s="413"/>
      <c r="DJ31" s="413"/>
      <c r="DK31" s="413"/>
      <c r="DL31" s="416"/>
      <c r="DM31" s="1199">
        <f t="shared" si="0"/>
        <v>0</v>
      </c>
      <c r="DN31" s="1200"/>
      <c r="DO31" s="1200"/>
      <c r="DP31" s="1200"/>
      <c r="DQ31" s="194"/>
      <c r="DR31" s="195" t="s">
        <v>69</v>
      </c>
      <c r="DS31" s="2"/>
      <c r="DT31" s="391"/>
      <c r="DU31" s="391"/>
      <c r="DV31" s="391"/>
    </row>
    <row r="32" spans="3:126" ht="12" customHeight="1" thickTop="1">
      <c r="C32" s="581"/>
      <c r="D32" s="582"/>
      <c r="E32" s="821" t="s">
        <v>76</v>
      </c>
      <c r="F32" s="1201"/>
      <c r="G32" s="1201"/>
      <c r="H32" s="1202"/>
      <c r="I32" s="836"/>
      <c r="J32" s="784"/>
      <c r="K32" s="784"/>
      <c r="L32" s="785"/>
      <c r="M32" s="814"/>
      <c r="N32" s="517"/>
      <c r="O32" s="517"/>
      <c r="P32" s="517"/>
      <c r="Q32" s="517"/>
      <c r="R32" s="517"/>
      <c r="S32" s="837"/>
      <c r="T32" s="836"/>
      <c r="U32" s="784"/>
      <c r="V32" s="784"/>
      <c r="W32" s="784"/>
      <c r="X32" s="784"/>
      <c r="Y32" s="785"/>
      <c r="Z32" s="815"/>
      <c r="AA32" s="816"/>
      <c r="AB32" s="816"/>
      <c r="AC32" s="816"/>
      <c r="AD32" s="816"/>
      <c r="AE32" s="816"/>
      <c r="AF32" s="816"/>
      <c r="AG32" s="984" t="s">
        <v>255</v>
      </c>
      <c r="AH32" s="984"/>
      <c r="AI32" s="984"/>
      <c r="AJ32" s="985"/>
      <c r="AK32" s="838"/>
      <c r="AL32" s="784"/>
      <c r="AM32" s="784"/>
      <c r="AN32" s="784"/>
      <c r="AO32" s="784"/>
      <c r="AP32" s="784"/>
      <c r="AQ32" s="785"/>
      <c r="AR32" s="815"/>
      <c r="AS32" s="816"/>
      <c r="AT32" s="816"/>
      <c r="AU32" s="816"/>
      <c r="AV32" s="816"/>
      <c r="AW32" s="816"/>
      <c r="AX32" s="816"/>
      <c r="AY32" s="984" t="s">
        <v>255</v>
      </c>
      <c r="AZ32" s="984"/>
      <c r="BA32" s="984"/>
      <c r="BB32" s="985"/>
      <c r="BC32" s="843"/>
      <c r="BD32" s="517"/>
      <c r="BE32" s="517"/>
      <c r="BF32" s="517"/>
      <c r="BG32" s="517"/>
      <c r="BH32" s="517"/>
      <c r="BI32" s="517"/>
      <c r="BJ32" s="517"/>
      <c r="BK32" s="517"/>
      <c r="BL32" s="517"/>
      <c r="BM32" s="517"/>
      <c r="BN32" s="517"/>
      <c r="BO32" s="517"/>
      <c r="BP32" s="517"/>
      <c r="BQ32" s="517"/>
      <c r="BR32" s="517"/>
      <c r="BS32" s="517"/>
      <c r="BT32" s="517"/>
      <c r="BU32" s="517"/>
      <c r="BV32" s="517"/>
      <c r="BW32" s="517"/>
      <c r="BX32" s="518"/>
      <c r="BY32" s="783"/>
      <c r="BZ32" s="784"/>
      <c r="CA32" s="784"/>
      <c r="CB32" s="842"/>
      <c r="CC32" s="783"/>
      <c r="CD32" s="784"/>
      <c r="CE32" s="784"/>
      <c r="CF32" s="785"/>
      <c r="CG32" s="814"/>
      <c r="CH32" s="517"/>
      <c r="CI32" s="517"/>
      <c r="CJ32" s="517"/>
      <c r="CK32" s="517"/>
      <c r="CL32" s="517"/>
      <c r="CM32" s="517"/>
      <c r="CN32" s="517"/>
      <c r="CO32" s="517"/>
      <c r="CP32" s="517"/>
      <c r="CQ32" s="517"/>
      <c r="CR32" s="517"/>
      <c r="CS32" s="517"/>
      <c r="CT32" s="517"/>
      <c r="CU32" s="517"/>
      <c r="CV32" s="517"/>
      <c r="CW32" s="517"/>
      <c r="CX32" s="517"/>
      <c r="CY32" s="517"/>
      <c r="CZ32" s="517"/>
      <c r="DA32" s="517"/>
      <c r="DB32" s="517"/>
      <c r="DC32" s="517"/>
      <c r="DD32" s="517"/>
      <c r="DE32" s="517"/>
      <c r="DF32" s="517"/>
      <c r="DG32" s="518"/>
      <c r="DH32" s="956"/>
      <c r="DI32" s="957"/>
      <c r="DJ32" s="957"/>
      <c r="DK32" s="957"/>
      <c r="DL32" s="958"/>
      <c r="DM32" s="965">
        <f t="shared" si="0"/>
        <v>0</v>
      </c>
      <c r="DN32" s="966"/>
      <c r="DO32" s="966"/>
      <c r="DP32" s="966"/>
      <c r="DQ32" s="189"/>
      <c r="DR32" s="190" t="s">
        <v>69</v>
      </c>
      <c r="DS32" s="2"/>
      <c r="DT32" s="391"/>
      <c r="DU32" s="391"/>
      <c r="DV32" s="391"/>
    </row>
    <row r="33" spans="3:126" ht="12" customHeight="1">
      <c r="C33" s="581"/>
      <c r="D33" s="582"/>
      <c r="E33" s="443"/>
      <c r="F33" s="443"/>
      <c r="G33" s="443"/>
      <c r="H33" s="444"/>
      <c r="I33" s="824"/>
      <c r="J33" s="486"/>
      <c r="K33" s="486"/>
      <c r="L33" s="493"/>
      <c r="M33" s="459"/>
      <c r="N33" s="460"/>
      <c r="O33" s="460"/>
      <c r="P33" s="460"/>
      <c r="Q33" s="460"/>
      <c r="R33" s="460"/>
      <c r="S33" s="749"/>
      <c r="T33" s="824"/>
      <c r="U33" s="486"/>
      <c r="V33" s="486"/>
      <c r="W33" s="486"/>
      <c r="X33" s="486"/>
      <c r="Y33" s="493"/>
      <c r="Z33" s="490"/>
      <c r="AA33" s="491"/>
      <c r="AB33" s="491"/>
      <c r="AC33" s="491"/>
      <c r="AD33" s="491"/>
      <c r="AE33" s="491"/>
      <c r="AF33" s="491"/>
      <c r="AG33" s="986" t="s">
        <v>255</v>
      </c>
      <c r="AH33" s="986"/>
      <c r="AI33" s="986"/>
      <c r="AJ33" s="987"/>
      <c r="AK33" s="492"/>
      <c r="AL33" s="486"/>
      <c r="AM33" s="486"/>
      <c r="AN33" s="486"/>
      <c r="AO33" s="486"/>
      <c r="AP33" s="486"/>
      <c r="AQ33" s="493"/>
      <c r="AR33" s="490"/>
      <c r="AS33" s="491"/>
      <c r="AT33" s="491"/>
      <c r="AU33" s="491"/>
      <c r="AV33" s="491"/>
      <c r="AW33" s="491"/>
      <c r="AX33" s="491"/>
      <c r="AY33" s="986" t="s">
        <v>255</v>
      </c>
      <c r="AZ33" s="986"/>
      <c r="BA33" s="986"/>
      <c r="BB33" s="987"/>
      <c r="BC33" s="750"/>
      <c r="BD33" s="460"/>
      <c r="BE33" s="460"/>
      <c r="BF33" s="460"/>
      <c r="BG33" s="460"/>
      <c r="BH33" s="460"/>
      <c r="BI33" s="460"/>
      <c r="BJ33" s="460"/>
      <c r="BK33" s="460"/>
      <c r="BL33" s="460"/>
      <c r="BM33" s="460"/>
      <c r="BN33" s="460"/>
      <c r="BO33" s="460"/>
      <c r="BP33" s="460"/>
      <c r="BQ33" s="460"/>
      <c r="BR33" s="460"/>
      <c r="BS33" s="460"/>
      <c r="BT33" s="460"/>
      <c r="BU33" s="460"/>
      <c r="BV33" s="460"/>
      <c r="BW33" s="460"/>
      <c r="BX33" s="461"/>
      <c r="BY33" s="485"/>
      <c r="BZ33" s="486"/>
      <c r="CA33" s="486"/>
      <c r="CB33" s="487"/>
      <c r="CC33" s="485"/>
      <c r="CD33" s="486"/>
      <c r="CE33" s="486"/>
      <c r="CF33" s="493"/>
      <c r="CG33" s="459"/>
      <c r="CH33" s="460"/>
      <c r="CI33" s="460"/>
      <c r="CJ33" s="460"/>
      <c r="CK33" s="460"/>
      <c r="CL33" s="460"/>
      <c r="CM33" s="460"/>
      <c r="CN33" s="460"/>
      <c r="CO33" s="460"/>
      <c r="CP33" s="460"/>
      <c r="CQ33" s="460"/>
      <c r="CR33" s="460"/>
      <c r="CS33" s="460"/>
      <c r="CT33" s="460"/>
      <c r="CU33" s="460"/>
      <c r="CV33" s="460"/>
      <c r="CW33" s="460"/>
      <c r="CX33" s="460"/>
      <c r="CY33" s="460"/>
      <c r="CZ33" s="460"/>
      <c r="DA33" s="460"/>
      <c r="DB33" s="460"/>
      <c r="DC33" s="460"/>
      <c r="DD33" s="460"/>
      <c r="DE33" s="460"/>
      <c r="DF33" s="460"/>
      <c r="DG33" s="461"/>
      <c r="DH33" s="497"/>
      <c r="DI33" s="498"/>
      <c r="DJ33" s="498"/>
      <c r="DK33" s="498"/>
      <c r="DL33" s="499"/>
      <c r="DM33" s="1195">
        <f t="shared" si="0"/>
        <v>0</v>
      </c>
      <c r="DN33" s="1196"/>
      <c r="DO33" s="1196"/>
      <c r="DP33" s="1196"/>
      <c r="DQ33" s="192"/>
      <c r="DR33" s="193" t="s">
        <v>69</v>
      </c>
      <c r="DS33" s="2"/>
      <c r="DT33" s="391"/>
      <c r="DU33" s="391"/>
      <c r="DV33" s="391"/>
    </row>
    <row r="34" spans="3:126" ht="12" customHeight="1" thickBot="1">
      <c r="C34" s="581"/>
      <c r="D34" s="582"/>
      <c r="E34" s="445"/>
      <c r="F34" s="445"/>
      <c r="G34" s="445"/>
      <c r="H34" s="680" t="s">
        <v>70</v>
      </c>
      <c r="I34" s="680"/>
      <c r="J34" s="680"/>
      <c r="K34" s="680"/>
      <c r="L34" s="680"/>
      <c r="M34" s="680"/>
      <c r="N34" s="680"/>
      <c r="O34" s="680"/>
      <c r="P34" s="680"/>
      <c r="Q34" s="680"/>
      <c r="R34" s="680"/>
      <c r="S34" s="680"/>
      <c r="T34" s="680"/>
      <c r="U34" s="445"/>
      <c r="V34" s="445"/>
      <c r="W34" s="445"/>
      <c r="X34" s="445"/>
      <c r="Y34" s="445"/>
      <c r="Z34" s="1197">
        <f>SUM(Z32:AF33)</f>
        <v>0</v>
      </c>
      <c r="AA34" s="1198"/>
      <c r="AB34" s="1198"/>
      <c r="AC34" s="1198"/>
      <c r="AD34" s="1198"/>
      <c r="AE34" s="1198"/>
      <c r="AF34" s="1198"/>
      <c r="AG34" s="988" t="s">
        <v>255</v>
      </c>
      <c r="AH34" s="988"/>
      <c r="AI34" s="988"/>
      <c r="AJ34" s="989"/>
      <c r="AK34" s="396"/>
      <c r="AL34" s="397"/>
      <c r="AM34" s="397"/>
      <c r="AN34" s="397"/>
      <c r="AO34" s="397"/>
      <c r="AP34" s="397"/>
      <c r="AQ34" s="398"/>
      <c r="AR34" s="1197">
        <f>SUM(AR32:AX33)</f>
        <v>0</v>
      </c>
      <c r="AS34" s="1198"/>
      <c r="AT34" s="1198"/>
      <c r="AU34" s="1198"/>
      <c r="AV34" s="1198"/>
      <c r="AW34" s="1198"/>
      <c r="AX34" s="1198"/>
      <c r="AY34" s="988" t="s">
        <v>255</v>
      </c>
      <c r="AZ34" s="988"/>
      <c r="BA34" s="988"/>
      <c r="BB34" s="989"/>
      <c r="BC34" s="412"/>
      <c r="BD34" s="412"/>
      <c r="BE34" s="412"/>
      <c r="BF34" s="412"/>
      <c r="BG34" s="412"/>
      <c r="BH34" s="412"/>
      <c r="BI34" s="412"/>
      <c r="BJ34" s="413"/>
      <c r="BK34" s="413"/>
      <c r="BL34" s="413"/>
      <c r="BM34" s="413"/>
      <c r="BN34" s="413"/>
      <c r="BO34" s="413"/>
      <c r="BP34" s="413"/>
      <c r="BQ34" s="413"/>
      <c r="BR34" s="413"/>
      <c r="BS34" s="413"/>
      <c r="BT34" s="413"/>
      <c r="BU34" s="413"/>
      <c r="BV34" s="413"/>
      <c r="BW34" s="413"/>
      <c r="BX34" s="413"/>
      <c r="BY34" s="414"/>
      <c r="BZ34" s="413"/>
      <c r="CA34" s="413"/>
      <c r="CB34" s="415"/>
      <c r="CC34" s="413"/>
      <c r="CD34" s="413"/>
      <c r="CE34" s="413"/>
      <c r="CF34" s="416"/>
      <c r="CG34" s="417"/>
      <c r="CH34" s="413"/>
      <c r="CI34" s="413"/>
      <c r="CJ34" s="413"/>
      <c r="CK34" s="413"/>
      <c r="CL34" s="413"/>
      <c r="CM34" s="413"/>
      <c r="CN34" s="413"/>
      <c r="CO34" s="413"/>
      <c r="CP34" s="413"/>
      <c r="CQ34" s="413"/>
      <c r="CR34" s="413"/>
      <c r="CS34" s="413"/>
      <c r="CT34" s="413"/>
      <c r="CU34" s="413"/>
      <c r="CV34" s="413"/>
      <c r="CW34" s="413"/>
      <c r="CX34" s="413"/>
      <c r="CY34" s="413"/>
      <c r="CZ34" s="413"/>
      <c r="DA34" s="413"/>
      <c r="DB34" s="413"/>
      <c r="DC34" s="413"/>
      <c r="DD34" s="413"/>
      <c r="DE34" s="413"/>
      <c r="DF34" s="413"/>
      <c r="DG34" s="413"/>
      <c r="DH34" s="413"/>
      <c r="DI34" s="413"/>
      <c r="DJ34" s="413"/>
      <c r="DK34" s="413"/>
      <c r="DL34" s="416"/>
      <c r="DM34" s="1199">
        <f t="shared" si="0"/>
        <v>0</v>
      </c>
      <c r="DN34" s="1200"/>
      <c r="DO34" s="1200"/>
      <c r="DP34" s="1200"/>
      <c r="DQ34" s="194"/>
      <c r="DR34" s="195" t="s">
        <v>69</v>
      </c>
      <c r="DS34" s="2"/>
      <c r="DT34" s="391"/>
      <c r="DU34" s="391"/>
      <c r="DV34" s="391"/>
    </row>
    <row r="35" spans="3:126" ht="12" customHeight="1" thickTop="1">
      <c r="C35" s="581"/>
      <c r="D35" s="582"/>
      <c r="E35" s="826" t="s">
        <v>178</v>
      </c>
      <c r="F35" s="1212"/>
      <c r="G35" s="1212"/>
      <c r="H35" s="1213"/>
      <c r="I35" s="836"/>
      <c r="J35" s="784"/>
      <c r="K35" s="784"/>
      <c r="L35" s="785"/>
      <c r="M35" s="814"/>
      <c r="N35" s="517"/>
      <c r="O35" s="517"/>
      <c r="P35" s="517"/>
      <c r="Q35" s="517"/>
      <c r="R35" s="517"/>
      <c r="S35" s="837"/>
      <c r="T35" s="836"/>
      <c r="U35" s="784"/>
      <c r="V35" s="784"/>
      <c r="W35" s="784"/>
      <c r="X35" s="784"/>
      <c r="Y35" s="785"/>
      <c r="Z35" s="815"/>
      <c r="AA35" s="816"/>
      <c r="AB35" s="816"/>
      <c r="AC35" s="816"/>
      <c r="AD35" s="816"/>
      <c r="AE35" s="816"/>
      <c r="AF35" s="816"/>
      <c r="AG35" s="812" t="s">
        <v>68</v>
      </c>
      <c r="AH35" s="812"/>
      <c r="AI35" s="812"/>
      <c r="AJ35" s="813"/>
      <c r="AK35" s="838"/>
      <c r="AL35" s="784"/>
      <c r="AM35" s="784"/>
      <c r="AN35" s="784"/>
      <c r="AO35" s="784"/>
      <c r="AP35" s="784"/>
      <c r="AQ35" s="785"/>
      <c r="AR35" s="815"/>
      <c r="AS35" s="816"/>
      <c r="AT35" s="816"/>
      <c r="AU35" s="816"/>
      <c r="AV35" s="816"/>
      <c r="AW35" s="816"/>
      <c r="AX35" s="816"/>
      <c r="AY35" s="812" t="s">
        <v>68</v>
      </c>
      <c r="AZ35" s="812"/>
      <c r="BA35" s="812"/>
      <c r="BB35" s="813"/>
      <c r="BC35" s="843"/>
      <c r="BD35" s="517"/>
      <c r="BE35" s="517"/>
      <c r="BF35" s="517"/>
      <c r="BG35" s="517"/>
      <c r="BH35" s="517"/>
      <c r="BI35" s="517"/>
      <c r="BJ35" s="517"/>
      <c r="BK35" s="517"/>
      <c r="BL35" s="517"/>
      <c r="BM35" s="517"/>
      <c r="BN35" s="517"/>
      <c r="BO35" s="517"/>
      <c r="BP35" s="517"/>
      <c r="BQ35" s="517"/>
      <c r="BR35" s="517"/>
      <c r="BS35" s="517"/>
      <c r="BT35" s="517"/>
      <c r="BU35" s="517"/>
      <c r="BV35" s="517"/>
      <c r="BW35" s="517"/>
      <c r="BX35" s="518"/>
      <c r="BY35" s="783"/>
      <c r="BZ35" s="784"/>
      <c r="CA35" s="784"/>
      <c r="CB35" s="842"/>
      <c r="CC35" s="783"/>
      <c r="CD35" s="784"/>
      <c r="CE35" s="784"/>
      <c r="CF35" s="785"/>
      <c r="CG35" s="814"/>
      <c r="CH35" s="517"/>
      <c r="CI35" s="517"/>
      <c r="CJ35" s="517"/>
      <c r="CK35" s="517"/>
      <c r="CL35" s="517"/>
      <c r="CM35" s="517"/>
      <c r="CN35" s="517"/>
      <c r="CO35" s="517"/>
      <c r="CP35" s="517"/>
      <c r="CQ35" s="517"/>
      <c r="CR35" s="517"/>
      <c r="CS35" s="517"/>
      <c r="CT35" s="517"/>
      <c r="CU35" s="517"/>
      <c r="CV35" s="517"/>
      <c r="CW35" s="517"/>
      <c r="CX35" s="517"/>
      <c r="CY35" s="517"/>
      <c r="CZ35" s="517"/>
      <c r="DA35" s="517"/>
      <c r="DB35" s="517"/>
      <c r="DC35" s="517"/>
      <c r="DD35" s="517"/>
      <c r="DE35" s="517"/>
      <c r="DF35" s="517"/>
      <c r="DG35" s="518"/>
      <c r="DH35" s="956"/>
      <c r="DI35" s="957"/>
      <c r="DJ35" s="957"/>
      <c r="DK35" s="957"/>
      <c r="DL35" s="958"/>
      <c r="DM35" s="965">
        <f t="shared" si="0"/>
        <v>0</v>
      </c>
      <c r="DN35" s="966"/>
      <c r="DO35" s="966"/>
      <c r="DP35" s="966"/>
      <c r="DQ35" s="189"/>
      <c r="DR35" s="190" t="s">
        <v>69</v>
      </c>
      <c r="DS35" s="2"/>
    </row>
    <row r="36" spans="3:126" ht="12" customHeight="1">
      <c r="C36" s="581"/>
      <c r="D36" s="582"/>
      <c r="E36" s="532" t="s">
        <v>77</v>
      </c>
      <c r="F36" s="677"/>
      <c r="G36" s="677"/>
      <c r="H36" s="604"/>
      <c r="I36" s="824"/>
      <c r="J36" s="486"/>
      <c r="K36" s="486"/>
      <c r="L36" s="493"/>
      <c r="M36" s="459"/>
      <c r="N36" s="460"/>
      <c r="O36" s="460"/>
      <c r="P36" s="460"/>
      <c r="Q36" s="460"/>
      <c r="R36" s="460"/>
      <c r="S36" s="749"/>
      <c r="T36" s="824"/>
      <c r="U36" s="486"/>
      <c r="V36" s="486"/>
      <c r="W36" s="486"/>
      <c r="X36" s="486"/>
      <c r="Y36" s="493"/>
      <c r="Z36" s="490"/>
      <c r="AA36" s="491"/>
      <c r="AB36" s="491"/>
      <c r="AC36" s="491"/>
      <c r="AD36" s="491"/>
      <c r="AE36" s="491"/>
      <c r="AF36" s="491"/>
      <c r="AG36" s="967" t="s">
        <v>68</v>
      </c>
      <c r="AH36" s="967"/>
      <c r="AI36" s="967"/>
      <c r="AJ36" s="968"/>
      <c r="AK36" s="492"/>
      <c r="AL36" s="486"/>
      <c r="AM36" s="486"/>
      <c r="AN36" s="486"/>
      <c r="AO36" s="486"/>
      <c r="AP36" s="486"/>
      <c r="AQ36" s="493"/>
      <c r="AR36" s="490"/>
      <c r="AS36" s="491"/>
      <c r="AT36" s="491"/>
      <c r="AU36" s="491"/>
      <c r="AV36" s="491"/>
      <c r="AW36" s="491"/>
      <c r="AX36" s="491"/>
      <c r="AY36" s="967" t="s">
        <v>68</v>
      </c>
      <c r="AZ36" s="967"/>
      <c r="BA36" s="967"/>
      <c r="BB36" s="968"/>
      <c r="BC36" s="750"/>
      <c r="BD36" s="460"/>
      <c r="BE36" s="460"/>
      <c r="BF36" s="460"/>
      <c r="BG36" s="460"/>
      <c r="BH36" s="460"/>
      <c r="BI36" s="460"/>
      <c r="BJ36" s="460"/>
      <c r="BK36" s="460"/>
      <c r="BL36" s="460"/>
      <c r="BM36" s="460"/>
      <c r="BN36" s="460"/>
      <c r="BO36" s="460"/>
      <c r="BP36" s="460"/>
      <c r="BQ36" s="460"/>
      <c r="BR36" s="460"/>
      <c r="BS36" s="460"/>
      <c r="BT36" s="460"/>
      <c r="BU36" s="460"/>
      <c r="BV36" s="460"/>
      <c r="BW36" s="460"/>
      <c r="BX36" s="461"/>
      <c r="BY36" s="485"/>
      <c r="BZ36" s="486"/>
      <c r="CA36" s="486"/>
      <c r="CB36" s="487"/>
      <c r="CC36" s="485"/>
      <c r="CD36" s="486"/>
      <c r="CE36" s="486"/>
      <c r="CF36" s="493"/>
      <c r="CG36" s="459"/>
      <c r="CH36" s="460"/>
      <c r="CI36" s="460"/>
      <c r="CJ36" s="460"/>
      <c r="CK36" s="460"/>
      <c r="CL36" s="460"/>
      <c r="CM36" s="460"/>
      <c r="CN36" s="460"/>
      <c r="CO36" s="460"/>
      <c r="CP36" s="460"/>
      <c r="CQ36" s="460"/>
      <c r="CR36" s="460"/>
      <c r="CS36" s="460"/>
      <c r="CT36" s="460"/>
      <c r="CU36" s="460"/>
      <c r="CV36" s="460"/>
      <c r="CW36" s="460"/>
      <c r="CX36" s="460"/>
      <c r="CY36" s="460"/>
      <c r="CZ36" s="460"/>
      <c r="DA36" s="460"/>
      <c r="DB36" s="460"/>
      <c r="DC36" s="460"/>
      <c r="DD36" s="460"/>
      <c r="DE36" s="460"/>
      <c r="DF36" s="460"/>
      <c r="DG36" s="461"/>
      <c r="DH36" s="497"/>
      <c r="DI36" s="498"/>
      <c r="DJ36" s="498"/>
      <c r="DK36" s="498"/>
      <c r="DL36" s="499"/>
      <c r="DM36" s="1195">
        <f t="shared" si="0"/>
        <v>0</v>
      </c>
      <c r="DN36" s="1196"/>
      <c r="DO36" s="1196"/>
      <c r="DP36" s="1196"/>
      <c r="DQ36" s="192"/>
      <c r="DR36" s="193" t="s">
        <v>69</v>
      </c>
      <c r="DS36" s="2"/>
    </row>
    <row r="37" spans="3:126" ht="12" customHeight="1" thickBot="1">
      <c r="C37" s="581"/>
      <c r="D37" s="582"/>
      <c r="E37" s="445"/>
      <c r="F37" s="445"/>
      <c r="G37" s="445"/>
      <c r="H37" s="680" t="s">
        <v>70</v>
      </c>
      <c r="I37" s="680"/>
      <c r="J37" s="680"/>
      <c r="K37" s="680"/>
      <c r="L37" s="680"/>
      <c r="M37" s="680"/>
      <c r="N37" s="680"/>
      <c r="O37" s="680"/>
      <c r="P37" s="680"/>
      <c r="Q37" s="680"/>
      <c r="R37" s="680"/>
      <c r="S37" s="680"/>
      <c r="T37" s="680"/>
      <c r="U37" s="445"/>
      <c r="V37" s="445"/>
      <c r="W37" s="445"/>
      <c r="X37" s="445"/>
      <c r="Y37" s="445"/>
      <c r="Z37" s="1197">
        <f>SUM(Z35:AF36)</f>
        <v>0</v>
      </c>
      <c r="AA37" s="1198"/>
      <c r="AB37" s="1198"/>
      <c r="AC37" s="1198"/>
      <c r="AD37" s="1198"/>
      <c r="AE37" s="1198"/>
      <c r="AF37" s="1198"/>
      <c r="AG37" s="834" t="s">
        <v>68</v>
      </c>
      <c r="AH37" s="834"/>
      <c r="AI37" s="834"/>
      <c r="AJ37" s="835"/>
      <c r="AK37" s="396"/>
      <c r="AL37" s="397"/>
      <c r="AM37" s="397"/>
      <c r="AN37" s="397"/>
      <c r="AO37" s="397"/>
      <c r="AP37" s="397"/>
      <c r="AQ37" s="398"/>
      <c r="AR37" s="1197">
        <f>SUM(AR35:AX36)</f>
        <v>0</v>
      </c>
      <c r="AS37" s="1198"/>
      <c r="AT37" s="1198"/>
      <c r="AU37" s="1198"/>
      <c r="AV37" s="1198"/>
      <c r="AW37" s="1198"/>
      <c r="AX37" s="1198"/>
      <c r="AY37" s="194" t="s">
        <v>68</v>
      </c>
      <c r="AZ37" s="185"/>
      <c r="BA37" s="185"/>
      <c r="BB37" s="394"/>
      <c r="BC37" s="412"/>
      <c r="BD37" s="412"/>
      <c r="BE37" s="412"/>
      <c r="BF37" s="412"/>
      <c r="BG37" s="412"/>
      <c r="BH37" s="412"/>
      <c r="BI37" s="412"/>
      <c r="BJ37" s="413"/>
      <c r="BK37" s="413"/>
      <c r="BL37" s="413"/>
      <c r="BM37" s="413"/>
      <c r="BN37" s="413"/>
      <c r="BO37" s="413"/>
      <c r="BP37" s="413"/>
      <c r="BQ37" s="413"/>
      <c r="BR37" s="413"/>
      <c r="BS37" s="413"/>
      <c r="BT37" s="413"/>
      <c r="BU37" s="413"/>
      <c r="BV37" s="413"/>
      <c r="BW37" s="413"/>
      <c r="BX37" s="413"/>
      <c r="BY37" s="414"/>
      <c r="BZ37" s="413"/>
      <c r="CA37" s="413"/>
      <c r="CB37" s="415"/>
      <c r="CC37" s="413"/>
      <c r="CD37" s="413"/>
      <c r="CE37" s="413"/>
      <c r="CF37" s="416"/>
      <c r="CG37" s="417"/>
      <c r="CH37" s="413"/>
      <c r="CI37" s="413"/>
      <c r="CJ37" s="413"/>
      <c r="CK37" s="413"/>
      <c r="CL37" s="413"/>
      <c r="CM37" s="413"/>
      <c r="CN37" s="413"/>
      <c r="CO37" s="413"/>
      <c r="CP37" s="413"/>
      <c r="CQ37" s="413"/>
      <c r="CR37" s="413"/>
      <c r="CS37" s="413"/>
      <c r="CT37" s="413"/>
      <c r="CU37" s="413"/>
      <c r="CV37" s="413"/>
      <c r="CW37" s="413"/>
      <c r="CX37" s="413"/>
      <c r="CY37" s="413"/>
      <c r="CZ37" s="413"/>
      <c r="DA37" s="413"/>
      <c r="DB37" s="413"/>
      <c r="DC37" s="413"/>
      <c r="DD37" s="413"/>
      <c r="DE37" s="413"/>
      <c r="DF37" s="413"/>
      <c r="DG37" s="413"/>
      <c r="DH37" s="413"/>
      <c r="DI37" s="413"/>
      <c r="DJ37" s="413"/>
      <c r="DK37" s="413"/>
      <c r="DL37" s="416"/>
      <c r="DM37" s="1199">
        <f t="shared" si="0"/>
        <v>0</v>
      </c>
      <c r="DN37" s="1200"/>
      <c r="DO37" s="1200"/>
      <c r="DP37" s="1200"/>
      <c r="DQ37" s="194"/>
      <c r="DR37" s="195" t="s">
        <v>69</v>
      </c>
      <c r="DS37" s="2"/>
    </row>
    <row r="38" spans="3:126" ht="12" customHeight="1" thickTop="1">
      <c r="C38" s="581"/>
      <c r="D38" s="582"/>
      <c r="E38" s="826" t="s">
        <v>179</v>
      </c>
      <c r="F38" s="1212"/>
      <c r="G38" s="1212"/>
      <c r="H38" s="1213"/>
      <c r="I38" s="836"/>
      <c r="J38" s="784"/>
      <c r="K38" s="784"/>
      <c r="L38" s="785"/>
      <c r="M38" s="814"/>
      <c r="N38" s="517"/>
      <c r="O38" s="517"/>
      <c r="P38" s="517"/>
      <c r="Q38" s="517"/>
      <c r="R38" s="517"/>
      <c r="S38" s="837"/>
      <c r="T38" s="836"/>
      <c r="U38" s="784"/>
      <c r="V38" s="784"/>
      <c r="W38" s="784"/>
      <c r="X38" s="784"/>
      <c r="Y38" s="785"/>
      <c r="Z38" s="815"/>
      <c r="AA38" s="816"/>
      <c r="AB38" s="816"/>
      <c r="AC38" s="816"/>
      <c r="AD38" s="816"/>
      <c r="AE38" s="816"/>
      <c r="AF38" s="816"/>
      <c r="AG38" s="812" t="s">
        <v>68</v>
      </c>
      <c r="AH38" s="812"/>
      <c r="AI38" s="812"/>
      <c r="AJ38" s="813"/>
      <c r="AK38" s="399"/>
      <c r="AL38" s="400"/>
      <c r="AM38" s="400"/>
      <c r="AN38" s="400"/>
      <c r="AO38" s="400"/>
      <c r="AP38" s="400"/>
      <c r="AQ38" s="401"/>
      <c r="AR38" s="815"/>
      <c r="AS38" s="816"/>
      <c r="AT38" s="816"/>
      <c r="AU38" s="816"/>
      <c r="AV38" s="816"/>
      <c r="AW38" s="816"/>
      <c r="AX38" s="816"/>
      <c r="AY38" s="812" t="s">
        <v>68</v>
      </c>
      <c r="AZ38" s="812"/>
      <c r="BA38" s="812"/>
      <c r="BB38" s="813"/>
      <c r="BC38" s="843"/>
      <c r="BD38" s="517"/>
      <c r="BE38" s="517"/>
      <c r="BF38" s="517"/>
      <c r="BG38" s="517"/>
      <c r="BH38" s="517"/>
      <c r="BI38" s="517"/>
      <c r="BJ38" s="517"/>
      <c r="BK38" s="517"/>
      <c r="BL38" s="517"/>
      <c r="BM38" s="517"/>
      <c r="BN38" s="517"/>
      <c r="BO38" s="517"/>
      <c r="BP38" s="517"/>
      <c r="BQ38" s="517"/>
      <c r="BR38" s="517"/>
      <c r="BS38" s="517"/>
      <c r="BT38" s="517"/>
      <c r="BU38" s="517"/>
      <c r="BV38" s="517"/>
      <c r="BW38" s="517"/>
      <c r="BX38" s="518"/>
      <c r="BY38" s="783"/>
      <c r="BZ38" s="784"/>
      <c r="CA38" s="784"/>
      <c r="CB38" s="842"/>
      <c r="CC38" s="783"/>
      <c r="CD38" s="784"/>
      <c r="CE38" s="784"/>
      <c r="CF38" s="785"/>
      <c r="CG38" s="814"/>
      <c r="CH38" s="517"/>
      <c r="CI38" s="517"/>
      <c r="CJ38" s="517"/>
      <c r="CK38" s="517"/>
      <c r="CL38" s="517"/>
      <c r="CM38" s="517"/>
      <c r="CN38" s="517"/>
      <c r="CO38" s="517"/>
      <c r="CP38" s="517"/>
      <c r="CQ38" s="517"/>
      <c r="CR38" s="517"/>
      <c r="CS38" s="517"/>
      <c r="CT38" s="517"/>
      <c r="CU38" s="517"/>
      <c r="CV38" s="517"/>
      <c r="CW38" s="517"/>
      <c r="CX38" s="517"/>
      <c r="CY38" s="517"/>
      <c r="CZ38" s="517"/>
      <c r="DA38" s="517"/>
      <c r="DB38" s="517"/>
      <c r="DC38" s="517"/>
      <c r="DD38" s="517"/>
      <c r="DE38" s="517"/>
      <c r="DF38" s="517"/>
      <c r="DG38" s="518"/>
      <c r="DH38" s="956"/>
      <c r="DI38" s="957"/>
      <c r="DJ38" s="957"/>
      <c r="DK38" s="957"/>
      <c r="DL38" s="958"/>
      <c r="DM38" s="965">
        <f t="shared" si="0"/>
        <v>0</v>
      </c>
      <c r="DN38" s="966"/>
      <c r="DO38" s="966"/>
      <c r="DP38" s="966"/>
      <c r="DQ38" s="189"/>
      <c r="DR38" s="190" t="s">
        <v>69</v>
      </c>
      <c r="DS38" s="2"/>
    </row>
    <row r="39" spans="3:126" ht="12" customHeight="1">
      <c r="C39" s="581"/>
      <c r="D39" s="582"/>
      <c r="E39" s="443"/>
      <c r="F39" s="443"/>
      <c r="G39" s="443"/>
      <c r="H39" s="444"/>
      <c r="I39" s="824"/>
      <c r="J39" s="486"/>
      <c r="K39" s="486"/>
      <c r="L39" s="493"/>
      <c r="M39" s="459"/>
      <c r="N39" s="460"/>
      <c r="O39" s="460"/>
      <c r="P39" s="460"/>
      <c r="Q39" s="460"/>
      <c r="R39" s="460"/>
      <c r="S39" s="749"/>
      <c r="T39" s="824"/>
      <c r="U39" s="486"/>
      <c r="V39" s="486"/>
      <c r="W39" s="486"/>
      <c r="X39" s="486"/>
      <c r="Y39" s="493"/>
      <c r="Z39" s="490"/>
      <c r="AA39" s="491"/>
      <c r="AB39" s="491"/>
      <c r="AC39" s="491"/>
      <c r="AD39" s="491"/>
      <c r="AE39" s="491"/>
      <c r="AF39" s="491"/>
      <c r="AG39" s="967" t="s">
        <v>68</v>
      </c>
      <c r="AH39" s="967"/>
      <c r="AI39" s="967"/>
      <c r="AJ39" s="968"/>
      <c r="AK39" s="402"/>
      <c r="AL39" s="403"/>
      <c r="AM39" s="403"/>
      <c r="AN39" s="403"/>
      <c r="AO39" s="403"/>
      <c r="AP39" s="403"/>
      <c r="AQ39" s="404"/>
      <c r="AR39" s="490"/>
      <c r="AS39" s="491"/>
      <c r="AT39" s="491"/>
      <c r="AU39" s="491"/>
      <c r="AV39" s="491"/>
      <c r="AW39" s="491"/>
      <c r="AX39" s="491"/>
      <c r="AY39" s="967" t="s">
        <v>68</v>
      </c>
      <c r="AZ39" s="967"/>
      <c r="BA39" s="967"/>
      <c r="BB39" s="968"/>
      <c r="BC39" s="750"/>
      <c r="BD39" s="460"/>
      <c r="BE39" s="460"/>
      <c r="BF39" s="460"/>
      <c r="BG39" s="460"/>
      <c r="BH39" s="460"/>
      <c r="BI39" s="460"/>
      <c r="BJ39" s="460"/>
      <c r="BK39" s="460"/>
      <c r="BL39" s="460"/>
      <c r="BM39" s="460"/>
      <c r="BN39" s="460"/>
      <c r="BO39" s="460"/>
      <c r="BP39" s="460"/>
      <c r="BQ39" s="460"/>
      <c r="BR39" s="460"/>
      <c r="BS39" s="460"/>
      <c r="BT39" s="460"/>
      <c r="BU39" s="460"/>
      <c r="BV39" s="460"/>
      <c r="BW39" s="460"/>
      <c r="BX39" s="461"/>
      <c r="BY39" s="485"/>
      <c r="BZ39" s="486"/>
      <c r="CA39" s="486"/>
      <c r="CB39" s="487"/>
      <c r="CC39" s="485"/>
      <c r="CD39" s="486"/>
      <c r="CE39" s="486"/>
      <c r="CF39" s="493"/>
      <c r="CG39" s="459"/>
      <c r="CH39" s="460"/>
      <c r="CI39" s="460"/>
      <c r="CJ39" s="460"/>
      <c r="CK39" s="460"/>
      <c r="CL39" s="460"/>
      <c r="CM39" s="460"/>
      <c r="CN39" s="460"/>
      <c r="CO39" s="460"/>
      <c r="CP39" s="460"/>
      <c r="CQ39" s="460"/>
      <c r="CR39" s="460"/>
      <c r="CS39" s="460"/>
      <c r="CT39" s="460"/>
      <c r="CU39" s="460"/>
      <c r="CV39" s="460"/>
      <c r="CW39" s="460"/>
      <c r="CX39" s="460"/>
      <c r="CY39" s="460"/>
      <c r="CZ39" s="460"/>
      <c r="DA39" s="460"/>
      <c r="DB39" s="460"/>
      <c r="DC39" s="460"/>
      <c r="DD39" s="460"/>
      <c r="DE39" s="460"/>
      <c r="DF39" s="460"/>
      <c r="DG39" s="461"/>
      <c r="DH39" s="497"/>
      <c r="DI39" s="498"/>
      <c r="DJ39" s="498"/>
      <c r="DK39" s="498"/>
      <c r="DL39" s="499"/>
      <c r="DM39" s="1195">
        <f t="shared" si="0"/>
        <v>0</v>
      </c>
      <c r="DN39" s="1196"/>
      <c r="DO39" s="1196"/>
      <c r="DP39" s="1196"/>
      <c r="DQ39" s="192"/>
      <c r="DR39" s="193" t="s">
        <v>69</v>
      </c>
      <c r="DS39" s="2"/>
    </row>
    <row r="40" spans="3:126" ht="12" customHeight="1" thickBot="1">
      <c r="C40" s="581"/>
      <c r="D40" s="582"/>
      <c r="E40" s="445"/>
      <c r="F40" s="445"/>
      <c r="G40" s="445"/>
      <c r="H40" s="680" t="s">
        <v>70</v>
      </c>
      <c r="I40" s="680"/>
      <c r="J40" s="680"/>
      <c r="K40" s="680"/>
      <c r="L40" s="680"/>
      <c r="M40" s="680"/>
      <c r="N40" s="680"/>
      <c r="O40" s="680"/>
      <c r="P40" s="680"/>
      <c r="Q40" s="680"/>
      <c r="R40" s="680"/>
      <c r="S40" s="680"/>
      <c r="T40" s="680"/>
      <c r="U40" s="445"/>
      <c r="V40" s="445"/>
      <c r="W40" s="445"/>
      <c r="X40" s="445"/>
      <c r="Y40" s="445"/>
      <c r="Z40" s="1197">
        <f>SUM(Z38:AF39)</f>
        <v>0</v>
      </c>
      <c r="AA40" s="1198"/>
      <c r="AB40" s="1198"/>
      <c r="AC40" s="1198"/>
      <c r="AD40" s="1198"/>
      <c r="AE40" s="1198"/>
      <c r="AF40" s="1198"/>
      <c r="AG40" s="194" t="s">
        <v>68</v>
      </c>
      <c r="AH40" s="185"/>
      <c r="AI40" s="185"/>
      <c r="AJ40" s="185"/>
      <c r="AK40" s="396"/>
      <c r="AL40" s="397"/>
      <c r="AM40" s="397"/>
      <c r="AN40" s="397"/>
      <c r="AO40" s="397"/>
      <c r="AP40" s="397"/>
      <c r="AQ40" s="398"/>
      <c r="AR40" s="1197">
        <f>SUM(AR38:AX39)</f>
        <v>0</v>
      </c>
      <c r="AS40" s="1198"/>
      <c r="AT40" s="1198"/>
      <c r="AU40" s="1198"/>
      <c r="AV40" s="1198"/>
      <c r="AW40" s="1198"/>
      <c r="AX40" s="1198"/>
      <c r="AY40" s="194" t="s">
        <v>68</v>
      </c>
      <c r="AZ40" s="194"/>
      <c r="BA40" s="194"/>
      <c r="BB40" s="394"/>
      <c r="BC40" s="412"/>
      <c r="BD40" s="412"/>
      <c r="BE40" s="412"/>
      <c r="BF40" s="412"/>
      <c r="BG40" s="412"/>
      <c r="BH40" s="412"/>
      <c r="BI40" s="412"/>
      <c r="BJ40" s="413"/>
      <c r="BK40" s="413"/>
      <c r="BL40" s="413"/>
      <c r="BM40" s="413"/>
      <c r="BN40" s="413"/>
      <c r="BO40" s="413"/>
      <c r="BP40" s="413"/>
      <c r="BQ40" s="413"/>
      <c r="BR40" s="413"/>
      <c r="BS40" s="413"/>
      <c r="BT40" s="413"/>
      <c r="BU40" s="413"/>
      <c r="BV40" s="413"/>
      <c r="BW40" s="413"/>
      <c r="BX40" s="413"/>
      <c r="BY40" s="414"/>
      <c r="BZ40" s="413"/>
      <c r="CA40" s="413"/>
      <c r="CB40" s="415"/>
      <c r="CC40" s="413"/>
      <c r="CD40" s="413"/>
      <c r="CE40" s="413"/>
      <c r="CF40" s="416"/>
      <c r="CG40" s="417"/>
      <c r="CH40" s="413"/>
      <c r="CI40" s="413"/>
      <c r="CJ40" s="413"/>
      <c r="CK40" s="413"/>
      <c r="CL40" s="413"/>
      <c r="CM40" s="413"/>
      <c r="CN40" s="413"/>
      <c r="CO40" s="413"/>
      <c r="CP40" s="413"/>
      <c r="CQ40" s="413"/>
      <c r="CR40" s="413"/>
      <c r="CS40" s="413"/>
      <c r="CT40" s="413"/>
      <c r="CU40" s="413"/>
      <c r="CV40" s="413"/>
      <c r="CW40" s="413"/>
      <c r="CX40" s="413"/>
      <c r="CY40" s="413"/>
      <c r="CZ40" s="413"/>
      <c r="DA40" s="413"/>
      <c r="DB40" s="413"/>
      <c r="DC40" s="413"/>
      <c r="DD40" s="413"/>
      <c r="DE40" s="413"/>
      <c r="DF40" s="413"/>
      <c r="DG40" s="413"/>
      <c r="DH40" s="413"/>
      <c r="DI40" s="413"/>
      <c r="DJ40" s="413"/>
      <c r="DK40" s="413"/>
      <c r="DL40" s="416"/>
      <c r="DM40" s="1199">
        <f t="shared" si="0"/>
        <v>0</v>
      </c>
      <c r="DN40" s="1200"/>
      <c r="DO40" s="1200"/>
      <c r="DP40" s="1200"/>
      <c r="DQ40" s="194"/>
      <c r="DR40" s="195" t="s">
        <v>69</v>
      </c>
      <c r="DS40" s="2"/>
    </row>
    <row r="41" spans="3:126" ht="12" customHeight="1" thickTop="1">
      <c r="C41" s="581"/>
      <c r="D41" s="582"/>
      <c r="E41" s="821" t="s">
        <v>256</v>
      </c>
      <c r="F41" s="1201"/>
      <c r="G41" s="1201"/>
      <c r="H41" s="1202"/>
      <c r="I41" s="814"/>
      <c r="J41" s="517"/>
      <c r="K41" s="517"/>
      <c r="L41" s="837"/>
      <c r="M41" s="814"/>
      <c r="N41" s="517"/>
      <c r="O41" s="517"/>
      <c r="P41" s="517"/>
      <c r="Q41" s="517"/>
      <c r="R41" s="517"/>
      <c r="S41" s="837"/>
      <c r="T41" s="814"/>
      <c r="U41" s="517"/>
      <c r="V41" s="517"/>
      <c r="W41" s="517"/>
      <c r="X41" s="517"/>
      <c r="Y41" s="837"/>
      <c r="Z41" s="815"/>
      <c r="AA41" s="816"/>
      <c r="AB41" s="816"/>
      <c r="AC41" s="816"/>
      <c r="AD41" s="816"/>
      <c r="AE41" s="816"/>
      <c r="AF41" s="816"/>
      <c r="AG41" s="812" t="s">
        <v>68</v>
      </c>
      <c r="AH41" s="812"/>
      <c r="AI41" s="812"/>
      <c r="AJ41" s="813"/>
      <c r="AK41" s="843"/>
      <c r="AL41" s="517"/>
      <c r="AM41" s="517"/>
      <c r="AN41" s="517"/>
      <c r="AO41" s="517"/>
      <c r="AP41" s="517"/>
      <c r="AQ41" s="837"/>
      <c r="AR41" s="815"/>
      <c r="AS41" s="816"/>
      <c r="AT41" s="816"/>
      <c r="AU41" s="816"/>
      <c r="AV41" s="816"/>
      <c r="AW41" s="816"/>
      <c r="AX41" s="816"/>
      <c r="AY41" s="812" t="s">
        <v>68</v>
      </c>
      <c r="AZ41" s="812"/>
      <c r="BA41" s="812"/>
      <c r="BB41" s="813"/>
      <c r="BC41" s="843"/>
      <c r="BD41" s="517"/>
      <c r="BE41" s="517"/>
      <c r="BF41" s="517"/>
      <c r="BG41" s="517"/>
      <c r="BH41" s="517"/>
      <c r="BI41" s="517"/>
      <c r="BJ41" s="517"/>
      <c r="BK41" s="517"/>
      <c r="BL41" s="517"/>
      <c r="BM41" s="517"/>
      <c r="BN41" s="517"/>
      <c r="BO41" s="517"/>
      <c r="BP41" s="517"/>
      <c r="BQ41" s="517"/>
      <c r="BR41" s="517"/>
      <c r="BS41" s="517"/>
      <c r="BT41" s="517"/>
      <c r="BU41" s="517"/>
      <c r="BV41" s="517"/>
      <c r="BW41" s="517"/>
      <c r="BX41" s="518"/>
      <c r="BY41" s="783"/>
      <c r="BZ41" s="784"/>
      <c r="CA41" s="784"/>
      <c r="CB41" s="842"/>
      <c r="CC41" s="783"/>
      <c r="CD41" s="784"/>
      <c r="CE41" s="784"/>
      <c r="CF41" s="785"/>
      <c r="CG41" s="814"/>
      <c r="CH41" s="517"/>
      <c r="CI41" s="517"/>
      <c r="CJ41" s="517"/>
      <c r="CK41" s="517"/>
      <c r="CL41" s="517"/>
      <c r="CM41" s="517"/>
      <c r="CN41" s="517"/>
      <c r="CO41" s="517"/>
      <c r="CP41" s="517"/>
      <c r="CQ41" s="517"/>
      <c r="CR41" s="517"/>
      <c r="CS41" s="517"/>
      <c r="CT41" s="517"/>
      <c r="CU41" s="517"/>
      <c r="CV41" s="517"/>
      <c r="CW41" s="517"/>
      <c r="CX41" s="517"/>
      <c r="CY41" s="517"/>
      <c r="CZ41" s="517"/>
      <c r="DA41" s="517"/>
      <c r="DB41" s="517"/>
      <c r="DC41" s="517"/>
      <c r="DD41" s="517"/>
      <c r="DE41" s="517"/>
      <c r="DF41" s="517"/>
      <c r="DG41" s="518"/>
      <c r="DH41" s="956"/>
      <c r="DI41" s="957"/>
      <c r="DJ41" s="957"/>
      <c r="DK41" s="957"/>
      <c r="DL41" s="958"/>
      <c r="DM41" s="959">
        <f t="shared" ref="DM41:DM43" si="1">IF(ISERROR(AR41*100/Z41),0)</f>
        <v>0</v>
      </c>
      <c r="DN41" s="960"/>
      <c r="DO41" s="960"/>
      <c r="DP41" s="960"/>
      <c r="DQ41" s="119"/>
      <c r="DR41" s="196" t="s">
        <v>69</v>
      </c>
      <c r="DS41" s="2"/>
      <c r="DT41" s="391"/>
      <c r="DU41" s="391"/>
      <c r="DV41" s="391"/>
    </row>
    <row r="42" spans="3:126" ht="12" customHeight="1">
      <c r="C42" s="581"/>
      <c r="D42" s="582"/>
      <c r="E42" s="646" t="s">
        <v>180</v>
      </c>
      <c r="F42" s="647"/>
      <c r="G42" s="647"/>
      <c r="H42" s="648"/>
      <c r="I42" s="459"/>
      <c r="J42" s="460"/>
      <c r="K42" s="460"/>
      <c r="L42" s="749"/>
      <c r="M42" s="459"/>
      <c r="N42" s="460"/>
      <c r="O42" s="460"/>
      <c r="P42" s="460"/>
      <c r="Q42" s="460"/>
      <c r="R42" s="460"/>
      <c r="S42" s="749"/>
      <c r="T42" s="459"/>
      <c r="U42" s="460"/>
      <c r="V42" s="460"/>
      <c r="W42" s="460"/>
      <c r="X42" s="460"/>
      <c r="Y42" s="749"/>
      <c r="Z42" s="490"/>
      <c r="AA42" s="491"/>
      <c r="AB42" s="491"/>
      <c r="AC42" s="491"/>
      <c r="AD42" s="491"/>
      <c r="AE42" s="491"/>
      <c r="AF42" s="491"/>
      <c r="AG42" s="967" t="s">
        <v>68</v>
      </c>
      <c r="AH42" s="967"/>
      <c r="AI42" s="967"/>
      <c r="AJ42" s="968"/>
      <c r="AK42" s="750"/>
      <c r="AL42" s="460"/>
      <c r="AM42" s="460"/>
      <c r="AN42" s="460"/>
      <c r="AO42" s="460"/>
      <c r="AP42" s="460"/>
      <c r="AQ42" s="749"/>
      <c r="AR42" s="490"/>
      <c r="AS42" s="491"/>
      <c r="AT42" s="491"/>
      <c r="AU42" s="491"/>
      <c r="AV42" s="491"/>
      <c r="AW42" s="491"/>
      <c r="AX42" s="491"/>
      <c r="AY42" s="967" t="s">
        <v>68</v>
      </c>
      <c r="AZ42" s="967"/>
      <c r="BA42" s="967"/>
      <c r="BB42" s="968"/>
      <c r="BC42" s="750"/>
      <c r="BD42" s="460"/>
      <c r="BE42" s="460"/>
      <c r="BF42" s="460"/>
      <c r="BG42" s="460"/>
      <c r="BH42" s="460"/>
      <c r="BI42" s="460"/>
      <c r="BJ42" s="460"/>
      <c r="BK42" s="460"/>
      <c r="BL42" s="460"/>
      <c r="BM42" s="460"/>
      <c r="BN42" s="460"/>
      <c r="BO42" s="460"/>
      <c r="BP42" s="460"/>
      <c r="BQ42" s="460"/>
      <c r="BR42" s="460"/>
      <c r="BS42" s="460"/>
      <c r="BT42" s="460"/>
      <c r="BU42" s="460"/>
      <c r="BV42" s="460"/>
      <c r="BW42" s="460"/>
      <c r="BX42" s="461"/>
      <c r="BY42" s="485"/>
      <c r="BZ42" s="486"/>
      <c r="CA42" s="486"/>
      <c r="CB42" s="487"/>
      <c r="CC42" s="485"/>
      <c r="CD42" s="486"/>
      <c r="CE42" s="486"/>
      <c r="CF42" s="493"/>
      <c r="CG42" s="459"/>
      <c r="CH42" s="460"/>
      <c r="CI42" s="460"/>
      <c r="CJ42" s="460"/>
      <c r="CK42" s="460"/>
      <c r="CL42" s="460"/>
      <c r="CM42" s="460"/>
      <c r="CN42" s="460"/>
      <c r="CO42" s="460"/>
      <c r="CP42" s="460"/>
      <c r="CQ42" s="460"/>
      <c r="CR42" s="460"/>
      <c r="CS42" s="460"/>
      <c r="CT42" s="460"/>
      <c r="CU42" s="460"/>
      <c r="CV42" s="460"/>
      <c r="CW42" s="460"/>
      <c r="CX42" s="460"/>
      <c r="CY42" s="460"/>
      <c r="CZ42" s="460"/>
      <c r="DA42" s="460"/>
      <c r="DB42" s="460"/>
      <c r="DC42" s="460"/>
      <c r="DD42" s="460"/>
      <c r="DE42" s="460"/>
      <c r="DF42" s="460"/>
      <c r="DG42" s="461"/>
      <c r="DH42" s="497"/>
      <c r="DI42" s="498"/>
      <c r="DJ42" s="498"/>
      <c r="DK42" s="498"/>
      <c r="DL42" s="499"/>
      <c r="DM42" s="961">
        <f t="shared" si="1"/>
        <v>0</v>
      </c>
      <c r="DN42" s="962"/>
      <c r="DO42" s="962"/>
      <c r="DP42" s="962"/>
      <c r="DQ42" s="192"/>
      <c r="DR42" s="193" t="s">
        <v>69</v>
      </c>
      <c r="DS42" s="2"/>
      <c r="DT42" s="391"/>
      <c r="DU42" s="391"/>
      <c r="DV42" s="391"/>
    </row>
    <row r="43" spans="3:126" ht="12" customHeight="1" thickBot="1">
      <c r="C43" s="819"/>
      <c r="D43" s="820"/>
      <c r="E43" s="197"/>
      <c r="F43" s="197"/>
      <c r="G43" s="197"/>
      <c r="H43" s="197"/>
      <c r="I43" s="833" t="s">
        <v>70</v>
      </c>
      <c r="J43" s="833"/>
      <c r="K43" s="833"/>
      <c r="L43" s="833"/>
      <c r="M43" s="833"/>
      <c r="N43" s="833"/>
      <c r="O43" s="833"/>
      <c r="P43" s="833"/>
      <c r="Q43" s="833"/>
      <c r="R43" s="833"/>
      <c r="S43" s="833"/>
      <c r="T43" s="198"/>
      <c r="U43" s="448"/>
      <c r="V43" s="448"/>
      <c r="W43" s="448"/>
      <c r="X43" s="448"/>
      <c r="Y43" s="448"/>
      <c r="Z43" s="1191">
        <f>SUM(Z41:AF42)</f>
        <v>0</v>
      </c>
      <c r="AA43" s="1192"/>
      <c r="AB43" s="1192"/>
      <c r="AC43" s="1192"/>
      <c r="AD43" s="1192"/>
      <c r="AE43" s="1192"/>
      <c r="AF43" s="1192"/>
      <c r="AG43" s="130" t="s">
        <v>68</v>
      </c>
      <c r="AH43" s="130"/>
      <c r="AI43" s="130"/>
      <c r="AJ43" s="130"/>
      <c r="AK43" s="199"/>
      <c r="AL43" s="200"/>
      <c r="AM43" s="200"/>
      <c r="AN43" s="200"/>
      <c r="AO43" s="200"/>
      <c r="AP43" s="200"/>
      <c r="AQ43" s="201"/>
      <c r="AR43" s="1191">
        <f>SUM(AR41:AX42)</f>
        <v>0</v>
      </c>
      <c r="AS43" s="1192"/>
      <c r="AT43" s="1192"/>
      <c r="AU43" s="1192"/>
      <c r="AV43" s="1192"/>
      <c r="AW43" s="1192"/>
      <c r="AX43" s="1192"/>
      <c r="AY43" s="202" t="s">
        <v>68</v>
      </c>
      <c r="AZ43" s="202"/>
      <c r="BA43" s="202"/>
      <c r="BB43" s="203"/>
      <c r="BC43" s="204"/>
      <c r="BD43" s="204"/>
      <c r="BE43" s="204"/>
      <c r="BF43" s="204"/>
      <c r="BG43" s="204"/>
      <c r="BH43" s="204"/>
      <c r="BI43" s="204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6"/>
      <c r="BZ43" s="207"/>
      <c r="CA43" s="207"/>
      <c r="CB43" s="208"/>
      <c r="CC43" s="207"/>
      <c r="CD43" s="207"/>
      <c r="CE43" s="207"/>
      <c r="CF43" s="209"/>
      <c r="CG43" s="210"/>
      <c r="CH43" s="205"/>
      <c r="CI43" s="205"/>
      <c r="CJ43" s="205"/>
      <c r="CK43" s="205"/>
      <c r="CL43" s="205"/>
      <c r="CM43" s="205"/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5"/>
      <c r="DE43" s="205"/>
      <c r="DF43" s="205"/>
      <c r="DG43" s="205"/>
      <c r="DH43" s="207"/>
      <c r="DI43" s="207"/>
      <c r="DJ43" s="207"/>
      <c r="DK43" s="207"/>
      <c r="DL43" s="209"/>
      <c r="DM43" s="1193">
        <f t="shared" si="1"/>
        <v>0</v>
      </c>
      <c r="DN43" s="1194"/>
      <c r="DO43" s="1194"/>
      <c r="DP43" s="1194"/>
      <c r="DQ43" s="202"/>
      <c r="DR43" s="211" t="s">
        <v>69</v>
      </c>
      <c r="DS43" s="2"/>
      <c r="DT43" s="391"/>
      <c r="DU43" s="391"/>
      <c r="DV43" s="391"/>
    </row>
    <row r="44" spans="3:126" ht="3" customHeight="1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31"/>
      <c r="AA44" s="31"/>
      <c r="AB44" s="31"/>
      <c r="AC44" s="31"/>
      <c r="AD44" s="31"/>
      <c r="AE44" s="31"/>
      <c r="AF44" s="31"/>
      <c r="AG44" s="4"/>
      <c r="AH44" s="4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4"/>
      <c r="DD44" s="4"/>
      <c r="DE44" s="4"/>
      <c r="DF44" s="4"/>
      <c r="DG44" s="4"/>
      <c r="DH44" s="4"/>
      <c r="DI44" s="4"/>
      <c r="DJ44" s="2"/>
      <c r="DK44" s="2"/>
      <c r="DL44" s="2"/>
      <c r="DM44" s="2"/>
      <c r="DN44" s="2"/>
      <c r="DO44" s="2"/>
      <c r="DP44" s="2"/>
      <c r="DQ44" s="2"/>
    </row>
    <row r="45" spans="3:126" ht="8.1" customHeight="1">
      <c r="C45" s="2" t="s">
        <v>78</v>
      </c>
      <c r="D45" s="2"/>
      <c r="E45" s="2"/>
      <c r="F45" s="2"/>
      <c r="G45" s="2"/>
      <c r="H45" s="2"/>
      <c r="I45" s="2"/>
      <c r="J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P45" s="2" t="s">
        <v>63</v>
      </c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C45" s="2"/>
      <c r="BD45" s="2"/>
      <c r="BE45" s="2"/>
      <c r="BI45" s="2" t="s">
        <v>345</v>
      </c>
      <c r="BJ45" s="2"/>
      <c r="BK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P45" s="2"/>
      <c r="CS45" s="2" t="s">
        <v>346</v>
      </c>
      <c r="CT45" s="2"/>
      <c r="CU45" s="2"/>
      <c r="CV45" s="2"/>
      <c r="CW45" s="2"/>
      <c r="CX45" s="2"/>
      <c r="CY45" s="2"/>
      <c r="CZ45" s="2"/>
      <c r="DA45" s="2"/>
      <c r="DB45" s="2"/>
      <c r="DC45" s="2"/>
      <c r="DE45" s="2" t="s">
        <v>347</v>
      </c>
      <c r="DF45" s="2"/>
      <c r="DH45" s="2"/>
      <c r="DJ45" s="2"/>
      <c r="DK45" s="2"/>
      <c r="DL45" s="2"/>
      <c r="DM45" s="2"/>
      <c r="DN45" s="2"/>
      <c r="DO45" s="2"/>
    </row>
    <row r="46" spans="3:126" ht="9.6" customHeight="1">
      <c r="C46" s="7" t="s">
        <v>79</v>
      </c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1"/>
      <c r="AP46" s="39" t="s">
        <v>306</v>
      </c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8"/>
      <c r="BI46" s="7" t="s">
        <v>79</v>
      </c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8"/>
      <c r="CS46" s="7" t="s">
        <v>80</v>
      </c>
      <c r="CT46" s="97"/>
      <c r="CU46" s="97"/>
      <c r="CV46" s="97"/>
      <c r="CW46" s="97"/>
      <c r="CX46" s="97"/>
      <c r="CY46" s="97"/>
      <c r="CZ46" s="97"/>
      <c r="DA46" s="97"/>
      <c r="DB46" s="97"/>
      <c r="DC46" s="8"/>
      <c r="DE46" s="7" t="s">
        <v>105</v>
      </c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8"/>
    </row>
    <row r="47" spans="3:126" ht="9.6" customHeight="1">
      <c r="C47" s="1"/>
      <c r="D47" s="2" t="s">
        <v>181</v>
      </c>
      <c r="E47" s="2"/>
      <c r="F47" s="2"/>
      <c r="G47" s="2"/>
      <c r="H47" s="2"/>
      <c r="I47" s="2"/>
      <c r="J47" s="2"/>
      <c r="K47" s="2"/>
      <c r="L47" s="2"/>
      <c r="N47" s="2"/>
      <c r="O47" s="2"/>
      <c r="P47" s="2"/>
      <c r="Q47" s="2"/>
      <c r="R47" s="2"/>
      <c r="V47" s="2" t="s">
        <v>182</v>
      </c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1"/>
      <c r="AP47" s="1"/>
      <c r="AQ47" s="2" t="s">
        <v>81</v>
      </c>
      <c r="AR47" s="2"/>
      <c r="AS47" s="2"/>
      <c r="AT47" s="2"/>
      <c r="AU47" s="2"/>
      <c r="AV47" s="2"/>
      <c r="AW47" s="2"/>
      <c r="AX47" s="2" t="s">
        <v>82</v>
      </c>
      <c r="AY47" s="2"/>
      <c r="AZ47" s="2"/>
      <c r="BA47" s="2"/>
      <c r="BB47" s="2"/>
      <c r="BC47" s="2"/>
      <c r="BD47" s="2"/>
      <c r="BE47" s="2"/>
      <c r="BF47" s="2"/>
      <c r="BG47" s="9"/>
      <c r="BI47" s="1"/>
      <c r="BJ47" s="2" t="s">
        <v>183</v>
      </c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CA47" s="2" t="s">
        <v>184</v>
      </c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9"/>
      <c r="CS47" s="1"/>
      <c r="CT47" s="2" t="s">
        <v>83</v>
      </c>
      <c r="CU47" s="2"/>
      <c r="CV47" s="2"/>
      <c r="CW47" s="2"/>
      <c r="CX47" s="2"/>
      <c r="CY47" s="2"/>
      <c r="CZ47" s="2"/>
      <c r="DA47" s="2"/>
      <c r="DB47" s="2"/>
      <c r="DC47" s="9"/>
      <c r="DE47" s="1"/>
      <c r="DF47" s="2" t="s">
        <v>107</v>
      </c>
      <c r="DG47" s="2"/>
      <c r="DH47" s="2"/>
      <c r="DI47" s="2"/>
      <c r="DJ47" s="2"/>
      <c r="DK47" s="2"/>
      <c r="DL47" s="2"/>
      <c r="DM47" s="2"/>
      <c r="DN47" s="2"/>
      <c r="DO47" s="2"/>
      <c r="DP47" s="9"/>
    </row>
    <row r="48" spans="3:126" ht="9.6" customHeight="1">
      <c r="C48" s="1"/>
      <c r="D48" s="2" t="s">
        <v>185</v>
      </c>
      <c r="E48" s="2"/>
      <c r="F48" s="2"/>
      <c r="G48" s="2"/>
      <c r="H48" s="2"/>
      <c r="I48" s="2"/>
      <c r="J48" s="2"/>
      <c r="K48" s="2"/>
      <c r="L48" s="2"/>
      <c r="N48" s="2"/>
      <c r="O48" s="2"/>
      <c r="P48" s="2"/>
      <c r="Q48" s="2"/>
      <c r="R48" s="2"/>
      <c r="V48" s="2" t="s">
        <v>186</v>
      </c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1"/>
      <c r="AP48" s="1"/>
      <c r="AQ48" s="2" t="s">
        <v>84</v>
      </c>
      <c r="AR48" s="2"/>
      <c r="AS48" s="2"/>
      <c r="AT48" s="2"/>
      <c r="AU48" s="2"/>
      <c r="AV48" s="2"/>
      <c r="AW48" s="2"/>
      <c r="AX48" s="2" t="s">
        <v>85</v>
      </c>
      <c r="AY48" s="2"/>
      <c r="AZ48" s="2"/>
      <c r="BA48" s="2"/>
      <c r="BB48" s="2"/>
      <c r="BC48" s="2"/>
      <c r="BD48" s="2"/>
      <c r="BE48" s="2"/>
      <c r="BF48" s="2"/>
      <c r="BG48" s="9"/>
      <c r="BI48" s="1"/>
      <c r="BJ48" s="2" t="s">
        <v>187</v>
      </c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CA48" s="37" t="s">
        <v>335</v>
      </c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40"/>
      <c r="CS48" s="1"/>
      <c r="CT48" s="2" t="s">
        <v>257</v>
      </c>
      <c r="CU48" s="2"/>
      <c r="CV48" s="2"/>
      <c r="CW48" s="2"/>
      <c r="CX48" s="2"/>
      <c r="CY48" s="2"/>
      <c r="CZ48" s="2"/>
      <c r="DA48" s="2"/>
      <c r="DB48" s="2"/>
      <c r="DC48" s="9"/>
      <c r="DE48" s="10"/>
      <c r="DF48" s="98" t="s">
        <v>109</v>
      </c>
      <c r="DG48" s="98"/>
      <c r="DH48" s="98"/>
      <c r="DI48" s="98"/>
      <c r="DJ48" s="98"/>
      <c r="DK48" s="98"/>
      <c r="DL48" s="98"/>
      <c r="DM48" s="98"/>
      <c r="DN48" s="98"/>
      <c r="DO48" s="98"/>
      <c r="DP48" s="12"/>
    </row>
    <row r="49" spans="3:122" ht="9.6" customHeight="1">
      <c r="C49" s="1"/>
      <c r="D49" s="37" t="s">
        <v>333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V49" s="37" t="s">
        <v>326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1"/>
      <c r="AP49" s="1"/>
      <c r="AQ49" s="2" t="s">
        <v>86</v>
      </c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9"/>
      <c r="BI49" s="1"/>
      <c r="BJ49" s="37" t="s">
        <v>338</v>
      </c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CA49" s="37" t="s">
        <v>339</v>
      </c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41"/>
      <c r="CS49" s="1"/>
      <c r="CT49" s="2" t="s">
        <v>258</v>
      </c>
      <c r="CU49" s="2"/>
      <c r="CV49" s="2"/>
      <c r="CW49" s="2"/>
      <c r="CX49" s="2"/>
      <c r="CY49" s="2"/>
      <c r="CZ49" s="2"/>
      <c r="DA49" s="2"/>
      <c r="DB49" s="2"/>
      <c r="DC49" s="9"/>
    </row>
    <row r="50" spans="3:122" ht="9.6" customHeight="1">
      <c r="C50" s="1"/>
      <c r="D50" s="37" t="s">
        <v>324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V50" s="37" t="s">
        <v>328</v>
      </c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1"/>
      <c r="AP50" s="1" t="s">
        <v>88</v>
      </c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9"/>
      <c r="BI50" s="1"/>
      <c r="BJ50" s="37" t="s">
        <v>340</v>
      </c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X50" s="2"/>
      <c r="BY50" s="2"/>
      <c r="CA50" s="2" t="s">
        <v>196</v>
      </c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9"/>
      <c r="CS50" s="1"/>
      <c r="CT50" s="2" t="s">
        <v>89</v>
      </c>
      <c r="CU50" s="2"/>
      <c r="CV50" s="2"/>
      <c r="CW50" s="2"/>
      <c r="CX50" s="2"/>
      <c r="CY50" s="2"/>
      <c r="CZ50" s="2"/>
      <c r="DA50" s="2"/>
      <c r="DB50" s="2"/>
      <c r="DC50" s="9"/>
      <c r="DR50" s="2"/>
    </row>
    <row r="51" spans="3:122" ht="9.6" customHeight="1">
      <c r="C51" s="1"/>
      <c r="D51" s="37" t="s">
        <v>332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V51" s="2" t="s">
        <v>327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L51" s="2"/>
      <c r="AM51" s="2"/>
      <c r="AN51" s="2"/>
      <c r="AO51" s="1"/>
      <c r="AP51" s="1"/>
      <c r="AQ51" s="2" t="s">
        <v>90</v>
      </c>
      <c r="AR51" s="2"/>
      <c r="AS51" s="2"/>
      <c r="AT51" s="2"/>
      <c r="AU51" s="2"/>
      <c r="AV51" s="2"/>
      <c r="AW51" s="2" t="s">
        <v>91</v>
      </c>
      <c r="AX51" s="2"/>
      <c r="AY51" s="2"/>
      <c r="AZ51" s="2"/>
      <c r="BA51" s="2" t="s">
        <v>92</v>
      </c>
      <c r="BB51" s="2"/>
      <c r="BC51" s="2"/>
      <c r="BD51" s="2"/>
      <c r="BE51" s="2"/>
      <c r="BF51" s="2"/>
      <c r="BG51" s="9"/>
      <c r="BI51" s="1" t="s">
        <v>87</v>
      </c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9"/>
      <c r="CS51" s="1"/>
      <c r="CT51" s="2" t="s">
        <v>259</v>
      </c>
      <c r="CU51" s="2"/>
      <c r="CV51" s="2"/>
      <c r="CW51" s="2"/>
      <c r="CX51" s="2"/>
      <c r="CY51" s="2"/>
      <c r="CZ51" s="2"/>
      <c r="DA51" s="2"/>
      <c r="DB51" s="2"/>
      <c r="DC51" s="9"/>
      <c r="DR51" s="2"/>
    </row>
    <row r="52" spans="3:122" ht="9.6" customHeight="1">
      <c r="C52" s="1" t="s">
        <v>87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1"/>
      <c r="AP52" s="1"/>
      <c r="AQ52" s="2" t="s">
        <v>94</v>
      </c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9"/>
      <c r="BI52" s="1"/>
      <c r="BJ52" s="2" t="s">
        <v>342</v>
      </c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X52" s="2"/>
      <c r="CA52" s="2" t="s">
        <v>343</v>
      </c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9"/>
      <c r="CS52" s="10"/>
      <c r="CT52" s="98" t="s">
        <v>43</v>
      </c>
      <c r="CU52" s="98"/>
      <c r="CV52" s="98"/>
      <c r="CW52" s="98"/>
      <c r="CX52" s="98"/>
      <c r="CY52" s="98"/>
      <c r="CZ52" s="98"/>
      <c r="DA52" s="98"/>
      <c r="DB52" s="98"/>
      <c r="DC52" s="12"/>
      <c r="DR52" s="2"/>
    </row>
    <row r="53" spans="3:122" ht="9.6" customHeight="1">
      <c r="C53" s="1"/>
      <c r="D53" s="2" t="s">
        <v>329</v>
      </c>
      <c r="E53" s="2"/>
      <c r="F53" s="2"/>
      <c r="G53" s="2"/>
      <c r="H53" s="2"/>
      <c r="I53" s="2"/>
      <c r="J53" s="2"/>
      <c r="K53" s="2"/>
      <c r="L53" s="2"/>
      <c r="M53" s="2"/>
      <c r="O53" s="2"/>
      <c r="P53" s="2"/>
      <c r="Q53" s="2"/>
      <c r="R53" s="2"/>
      <c r="U53" s="2"/>
      <c r="V53" s="2" t="s">
        <v>325</v>
      </c>
      <c r="W53" s="2"/>
      <c r="Z53" s="2"/>
      <c r="AA53" s="2"/>
      <c r="AC53" s="2"/>
      <c r="AD53" s="2"/>
      <c r="AE53" s="2"/>
      <c r="AF53" s="2"/>
      <c r="AG53" s="2"/>
      <c r="AH53" s="2"/>
      <c r="AI53" s="2"/>
      <c r="AJ53" s="2"/>
      <c r="AL53" s="2"/>
      <c r="AM53" s="2"/>
      <c r="AN53" s="2"/>
      <c r="AO53" s="1"/>
      <c r="AP53" s="1"/>
      <c r="AQ53" s="2" t="s">
        <v>97</v>
      </c>
      <c r="AR53" s="2"/>
      <c r="AS53" s="2"/>
      <c r="AT53" s="2"/>
      <c r="AU53" s="2"/>
      <c r="AV53" s="2"/>
      <c r="AW53" s="2"/>
      <c r="AX53" s="2"/>
      <c r="AY53" s="2"/>
      <c r="AZ53" s="2"/>
      <c r="BA53" s="2" t="s">
        <v>98</v>
      </c>
      <c r="BB53" s="2"/>
      <c r="BC53" s="2"/>
      <c r="BD53" s="2"/>
      <c r="BE53" s="2"/>
      <c r="BF53" s="2"/>
      <c r="BG53" s="9"/>
      <c r="BI53" s="1"/>
      <c r="BJ53" s="2" t="s">
        <v>341</v>
      </c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X53" s="2"/>
      <c r="BZ53" s="2"/>
      <c r="CA53" s="2" t="s">
        <v>344</v>
      </c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9"/>
      <c r="CX53" s="97"/>
      <c r="CY53" s="97"/>
      <c r="CZ53" s="97"/>
      <c r="DR53" s="2"/>
    </row>
    <row r="54" spans="3:122" ht="9.6" customHeight="1">
      <c r="C54" s="1"/>
      <c r="D54" s="2" t="s">
        <v>330</v>
      </c>
      <c r="E54" s="2"/>
      <c r="F54" s="2"/>
      <c r="G54" s="2"/>
      <c r="H54" s="2"/>
      <c r="I54" s="2"/>
      <c r="J54" s="2"/>
      <c r="K54" s="2"/>
      <c r="L54" s="2"/>
      <c r="M54" s="2"/>
      <c r="O54" s="2"/>
      <c r="P54" s="2"/>
      <c r="Q54" s="2"/>
      <c r="R54" s="2"/>
      <c r="U54" s="2"/>
      <c r="V54" s="2" t="s">
        <v>334</v>
      </c>
      <c r="W54" s="2"/>
      <c r="Z54" s="2"/>
      <c r="AA54" s="2"/>
      <c r="AC54" s="2"/>
      <c r="AD54" s="2"/>
      <c r="AE54" s="2"/>
      <c r="AF54" s="2"/>
      <c r="AG54" s="2"/>
      <c r="AH54" s="2"/>
      <c r="AI54" s="2"/>
      <c r="AJ54" s="2"/>
      <c r="AM54" s="2"/>
      <c r="AN54" s="2"/>
      <c r="AO54" s="1"/>
      <c r="AP54" s="1"/>
      <c r="AQ54" s="2" t="s">
        <v>101</v>
      </c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9"/>
      <c r="BI54" s="1" t="s">
        <v>93</v>
      </c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9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R54" s="2"/>
    </row>
    <row r="55" spans="3:122" ht="9.6" customHeight="1">
      <c r="C55" s="1"/>
      <c r="D55" s="2" t="s">
        <v>331</v>
      </c>
      <c r="E55" s="2"/>
      <c r="F55" s="2"/>
      <c r="G55" s="2"/>
      <c r="H55" s="2"/>
      <c r="I55" s="2"/>
      <c r="J55" s="2"/>
      <c r="K55" s="2"/>
      <c r="L55" s="2"/>
      <c r="M55" s="2"/>
      <c r="O55" s="2"/>
      <c r="P55" s="2"/>
      <c r="Q55" s="2"/>
      <c r="R55" s="2"/>
      <c r="U55" s="2"/>
      <c r="V55" s="2"/>
      <c r="W55" s="2"/>
      <c r="Z55" s="2"/>
      <c r="AA55" s="2"/>
      <c r="AC55" s="2"/>
      <c r="AD55" s="2"/>
      <c r="AE55" s="2"/>
      <c r="AF55" s="2"/>
      <c r="AG55" s="2"/>
      <c r="AH55" s="2"/>
      <c r="AI55" s="2"/>
      <c r="AJ55" s="2"/>
      <c r="AL55" s="2"/>
      <c r="AM55" s="2"/>
      <c r="AN55" s="2"/>
      <c r="AO55" s="1"/>
      <c r="AP55" s="1"/>
      <c r="AQ55" s="2" t="s">
        <v>14178</v>
      </c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9"/>
      <c r="BI55" s="1"/>
      <c r="BJ55" s="2" t="s">
        <v>99</v>
      </c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 t="s">
        <v>100</v>
      </c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9"/>
      <c r="CX55" s="2"/>
      <c r="CY55" s="2"/>
      <c r="CZ55" s="2"/>
      <c r="DA55" s="2"/>
      <c r="DB55" s="2"/>
      <c r="DR55" s="2"/>
    </row>
    <row r="56" spans="3:122" ht="9.6" customHeight="1">
      <c r="C56" s="1" t="s">
        <v>93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1"/>
      <c r="AP56" s="1" t="s">
        <v>104</v>
      </c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9"/>
      <c r="BI56" s="38" t="s">
        <v>306</v>
      </c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9"/>
      <c r="CX56" s="2"/>
      <c r="CY56" s="2"/>
      <c r="CZ56" s="2"/>
      <c r="DR56" s="2"/>
    </row>
    <row r="57" spans="3:122" ht="9.6" customHeight="1">
      <c r="C57" s="1"/>
      <c r="D57" s="2" t="s">
        <v>95</v>
      </c>
      <c r="E57" s="2"/>
      <c r="F57" s="2"/>
      <c r="G57" s="2"/>
      <c r="H57" s="2"/>
      <c r="I57" s="2"/>
      <c r="J57" s="2"/>
      <c r="K57" s="2"/>
      <c r="L57" s="2"/>
      <c r="M57" s="2"/>
      <c r="N57" s="2" t="s">
        <v>96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1"/>
      <c r="AP57" s="1"/>
      <c r="AQ57" s="2" t="s">
        <v>106</v>
      </c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9"/>
      <c r="BI57" s="1"/>
      <c r="BJ57" s="2" t="s">
        <v>188</v>
      </c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 t="s">
        <v>189</v>
      </c>
      <c r="BW57" s="2"/>
      <c r="BX57" s="2"/>
      <c r="BZ57" s="2"/>
      <c r="CA57" s="2"/>
      <c r="CB57" s="2"/>
      <c r="CC57" s="2"/>
      <c r="CD57" s="2"/>
      <c r="CE57" s="2"/>
      <c r="CF57" s="2" t="s">
        <v>190</v>
      </c>
      <c r="CH57" s="2"/>
      <c r="CI57" s="2"/>
      <c r="CJ57" s="2"/>
      <c r="CK57" s="2"/>
      <c r="CL57" s="2"/>
      <c r="CM57" s="2"/>
      <c r="CN57" s="2"/>
      <c r="CO57" s="2"/>
      <c r="CP57" s="2"/>
      <c r="CQ57" s="28"/>
      <c r="DR57" s="2"/>
    </row>
    <row r="58" spans="3:122" ht="9.6" customHeight="1">
      <c r="C58" s="38" t="s">
        <v>306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1"/>
      <c r="AP58" s="1"/>
      <c r="AQ58" s="2" t="s">
        <v>108</v>
      </c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9"/>
      <c r="BI58" s="1"/>
      <c r="BJ58" s="2" t="s">
        <v>193</v>
      </c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 t="s">
        <v>194</v>
      </c>
      <c r="BW58" s="2"/>
      <c r="BX58" s="2"/>
      <c r="BZ58" s="2"/>
      <c r="CA58" s="2"/>
      <c r="CB58" s="2"/>
      <c r="CC58" s="2"/>
      <c r="CD58" s="2"/>
      <c r="CE58" s="2"/>
      <c r="CF58" s="2" t="s">
        <v>195</v>
      </c>
      <c r="CH58" s="2"/>
      <c r="CI58" s="2"/>
      <c r="CJ58" s="2"/>
      <c r="CK58" s="2"/>
      <c r="CL58" s="2"/>
      <c r="CM58" s="2"/>
      <c r="CN58" s="2"/>
      <c r="CO58" s="2"/>
      <c r="CP58" s="2"/>
      <c r="CQ58" s="28"/>
      <c r="DR58" s="2"/>
    </row>
    <row r="59" spans="3:122" ht="9.6" customHeight="1">
      <c r="C59" s="1"/>
      <c r="D59" s="2" t="s">
        <v>102</v>
      </c>
      <c r="E59" s="2"/>
      <c r="F59" s="2"/>
      <c r="G59" s="2"/>
      <c r="H59" s="2"/>
      <c r="I59" s="2"/>
      <c r="J59" s="2"/>
      <c r="K59" s="2"/>
      <c r="L59" s="2"/>
      <c r="M59" s="2" t="s">
        <v>260</v>
      </c>
      <c r="N59" s="2"/>
      <c r="S59" s="2"/>
      <c r="T59" s="2"/>
      <c r="U59" s="2"/>
      <c r="W59" s="2"/>
      <c r="X59" s="2" t="s">
        <v>103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1"/>
      <c r="AP59" s="1"/>
      <c r="AQ59" s="2" t="s">
        <v>113</v>
      </c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9"/>
      <c r="BI59" s="1"/>
      <c r="BJ59" s="2" t="s">
        <v>197</v>
      </c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Z59" s="2"/>
      <c r="CA59" s="2"/>
      <c r="CB59" s="2"/>
      <c r="CC59" s="2"/>
      <c r="CD59" s="2"/>
      <c r="CE59" s="2"/>
      <c r="CF59" s="2" t="s">
        <v>196</v>
      </c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8"/>
    </row>
    <row r="60" spans="3:122" ht="9.6" customHeight="1">
      <c r="C60" s="1"/>
      <c r="D60" s="2" t="s">
        <v>191</v>
      </c>
      <c r="E60" s="2"/>
      <c r="F60" s="2"/>
      <c r="G60" s="2"/>
      <c r="H60" s="2"/>
      <c r="I60" s="2"/>
      <c r="J60" s="2"/>
      <c r="K60" s="2"/>
      <c r="L60" s="2"/>
      <c r="M60" s="2" t="s">
        <v>192</v>
      </c>
      <c r="N60" s="2"/>
      <c r="S60" s="2"/>
      <c r="T60" s="2"/>
      <c r="U60" s="2"/>
      <c r="W60" s="2"/>
      <c r="X60" s="2" t="s">
        <v>261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1"/>
      <c r="AP60" s="1"/>
      <c r="AQ60" s="2" t="s">
        <v>14179</v>
      </c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9"/>
      <c r="BI60" s="1" t="s">
        <v>88</v>
      </c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8"/>
    </row>
    <row r="61" spans="3:122" ht="9.6" customHeight="1">
      <c r="C61" s="1"/>
      <c r="D61" s="2" t="s">
        <v>262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S61" s="2"/>
      <c r="T61" s="2"/>
      <c r="U61" s="2"/>
      <c r="W61" s="2"/>
      <c r="X61" s="2" t="s">
        <v>196</v>
      </c>
      <c r="Z61" s="2"/>
      <c r="AA61" s="2"/>
      <c r="AB61" s="2"/>
      <c r="AC61" s="2"/>
      <c r="AD61" s="2"/>
      <c r="AE61" s="2"/>
      <c r="AH61" s="2"/>
      <c r="AI61" s="2"/>
      <c r="AJ61" s="2"/>
      <c r="AK61" s="2"/>
      <c r="AL61" s="2"/>
      <c r="AM61" s="2"/>
      <c r="AN61" s="2"/>
      <c r="AO61" s="1"/>
      <c r="AP61" s="1" t="s">
        <v>115</v>
      </c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9"/>
      <c r="BI61" s="1"/>
      <c r="BJ61" s="2" t="s">
        <v>110</v>
      </c>
      <c r="BK61" s="2"/>
      <c r="BL61" s="2"/>
      <c r="BM61" s="2"/>
      <c r="BN61" s="2"/>
      <c r="BO61" s="2"/>
      <c r="BP61" s="2"/>
      <c r="BQ61" s="2"/>
      <c r="BR61" s="2"/>
      <c r="BS61" s="2" t="s">
        <v>111</v>
      </c>
      <c r="BT61" s="2"/>
      <c r="BU61" s="2"/>
      <c r="BV61" s="2"/>
      <c r="BW61" s="2"/>
      <c r="BX61" s="2"/>
      <c r="BY61" s="2"/>
      <c r="BZ61" s="2"/>
      <c r="CA61" s="2"/>
      <c r="CB61" s="2" t="s">
        <v>112</v>
      </c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9"/>
    </row>
    <row r="62" spans="3:122" ht="9.6" customHeight="1">
      <c r="C62" s="1" t="s">
        <v>88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1"/>
      <c r="AP62" s="1"/>
      <c r="AQ62" s="2" t="s">
        <v>198</v>
      </c>
      <c r="AR62" s="2"/>
      <c r="AS62" s="2"/>
      <c r="AT62" s="2"/>
      <c r="AU62" s="2"/>
      <c r="AV62" s="2"/>
      <c r="AW62" s="2"/>
      <c r="AX62" s="2" t="s">
        <v>199</v>
      </c>
      <c r="AY62" s="2"/>
      <c r="AZ62" s="2"/>
      <c r="BA62" s="2"/>
      <c r="BB62" s="2"/>
      <c r="BC62" s="2" t="s">
        <v>200</v>
      </c>
      <c r="BD62" s="2"/>
      <c r="BE62" s="2"/>
      <c r="BF62" s="2"/>
      <c r="BG62" s="9"/>
      <c r="BI62" s="1"/>
      <c r="BJ62" s="2" t="s">
        <v>114</v>
      </c>
      <c r="BK62" s="2"/>
      <c r="BL62" s="2"/>
      <c r="BM62" s="2"/>
      <c r="BN62" s="2"/>
      <c r="BO62" s="2"/>
      <c r="BP62" s="2"/>
      <c r="BQ62" s="2"/>
      <c r="BR62" s="2"/>
      <c r="BS62" s="2" t="s">
        <v>287</v>
      </c>
      <c r="BT62" s="2"/>
      <c r="BU62" s="2"/>
      <c r="BV62" s="2"/>
      <c r="BW62" s="2"/>
      <c r="BX62" s="2"/>
      <c r="BY62" s="2"/>
      <c r="BZ62" s="2"/>
      <c r="CA62" s="2"/>
      <c r="CB62" s="2" t="s">
        <v>288</v>
      </c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9"/>
    </row>
    <row r="63" spans="3:122" ht="9.6" customHeight="1">
      <c r="C63" s="1"/>
      <c r="D63" s="2" t="s">
        <v>110</v>
      </c>
      <c r="E63" s="2"/>
      <c r="F63" s="2"/>
      <c r="G63" s="2"/>
      <c r="H63" s="2"/>
      <c r="I63" s="2"/>
      <c r="J63" s="2"/>
      <c r="K63" s="2"/>
      <c r="M63" s="2" t="s">
        <v>111</v>
      </c>
      <c r="N63" s="2"/>
      <c r="O63" s="2"/>
      <c r="P63" s="2"/>
      <c r="Q63" s="2"/>
      <c r="R63" s="2"/>
      <c r="S63" s="2"/>
      <c r="U63" s="2"/>
      <c r="V63" s="2" t="s">
        <v>112</v>
      </c>
      <c r="W63" s="2"/>
      <c r="Y63" s="2"/>
      <c r="Z63" s="2"/>
      <c r="AA63" s="2"/>
      <c r="AB63" s="2"/>
      <c r="AC63" s="2"/>
      <c r="AD63" s="2"/>
      <c r="AE63" s="2" t="s">
        <v>114</v>
      </c>
      <c r="AF63" s="2"/>
      <c r="AG63" s="2"/>
      <c r="AH63" s="2"/>
      <c r="AI63" s="2"/>
      <c r="AJ63" s="2"/>
      <c r="AK63" s="2"/>
      <c r="AL63" s="2"/>
      <c r="AM63" s="2"/>
      <c r="AN63" s="2"/>
      <c r="AO63" s="1"/>
      <c r="AP63" s="1"/>
      <c r="AQ63" s="2" t="s">
        <v>201</v>
      </c>
      <c r="AR63" s="2"/>
      <c r="AS63" s="2"/>
      <c r="AT63" s="2"/>
      <c r="AU63" s="2"/>
      <c r="AW63" s="2"/>
      <c r="AX63" s="2" t="s">
        <v>202</v>
      </c>
      <c r="AY63" s="2"/>
      <c r="AZ63" s="2"/>
      <c r="BA63" s="2"/>
      <c r="BB63" s="2"/>
      <c r="BC63" s="2" t="s">
        <v>203</v>
      </c>
      <c r="BD63" s="2"/>
      <c r="BE63" s="2"/>
      <c r="BF63" s="2"/>
      <c r="BG63" s="9"/>
      <c r="BI63" s="1"/>
      <c r="BJ63" s="2" t="s">
        <v>289</v>
      </c>
      <c r="BK63" s="2"/>
      <c r="BL63" s="2"/>
      <c r="BM63" s="2"/>
      <c r="BN63" s="2"/>
      <c r="BO63" s="2"/>
      <c r="BP63" s="2"/>
      <c r="BQ63" s="2"/>
      <c r="BR63" s="2"/>
      <c r="BS63" s="2" t="s">
        <v>290</v>
      </c>
      <c r="BT63" s="2"/>
      <c r="BU63" s="2"/>
      <c r="BV63" s="2"/>
      <c r="BW63" s="2"/>
      <c r="BX63" s="2"/>
      <c r="BY63" s="2"/>
      <c r="BZ63" s="2"/>
      <c r="CA63" s="2"/>
      <c r="CB63" s="2" t="s">
        <v>286</v>
      </c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9"/>
    </row>
    <row r="64" spans="3:122" ht="9.6" customHeight="1">
      <c r="C64" s="1"/>
      <c r="D64" s="2" t="s">
        <v>287</v>
      </c>
      <c r="E64" s="2"/>
      <c r="F64" s="2"/>
      <c r="G64" s="2"/>
      <c r="H64" s="2"/>
      <c r="I64" s="2"/>
      <c r="J64" s="2"/>
      <c r="K64" s="2"/>
      <c r="M64" s="2" t="s">
        <v>288</v>
      </c>
      <c r="N64" s="2"/>
      <c r="O64" s="2"/>
      <c r="P64" s="2"/>
      <c r="Q64" s="2"/>
      <c r="R64" s="2"/>
      <c r="S64" s="2"/>
      <c r="U64" s="2"/>
      <c r="V64" s="2" t="s">
        <v>289</v>
      </c>
      <c r="W64" s="2"/>
      <c r="Y64" s="2"/>
      <c r="Z64" s="2"/>
      <c r="AA64" s="2"/>
      <c r="AB64" s="2"/>
      <c r="AC64" s="2"/>
      <c r="AD64" s="2"/>
      <c r="AE64" s="2" t="s">
        <v>290</v>
      </c>
      <c r="AF64" s="2"/>
      <c r="AG64" s="2"/>
      <c r="AH64" s="2"/>
      <c r="AI64" s="2"/>
      <c r="AJ64" s="2"/>
      <c r="AK64" s="2"/>
      <c r="AL64" s="2"/>
      <c r="AM64" s="2"/>
      <c r="AN64" s="2"/>
      <c r="AO64" s="1"/>
      <c r="AP64" s="1" t="s">
        <v>205</v>
      </c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9"/>
      <c r="BI64" s="1" t="s">
        <v>104</v>
      </c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9"/>
    </row>
    <row r="65" spans="3:122" ht="9.6" customHeight="1">
      <c r="C65" s="1"/>
      <c r="D65" s="2" t="s">
        <v>286</v>
      </c>
      <c r="E65" s="2"/>
      <c r="F65" s="2"/>
      <c r="G65" s="2"/>
      <c r="H65" s="2"/>
      <c r="I65" s="2"/>
      <c r="J65" s="2"/>
      <c r="K65" s="2"/>
      <c r="M65" s="2" t="s">
        <v>285</v>
      </c>
      <c r="N65" s="2"/>
      <c r="O65" s="2"/>
      <c r="P65" s="2"/>
      <c r="Q65" s="2"/>
      <c r="R65" s="2"/>
      <c r="S65" s="2"/>
      <c r="U65" s="2"/>
      <c r="W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1"/>
      <c r="AP65" s="1"/>
      <c r="AQ65" s="2" t="s">
        <v>207</v>
      </c>
      <c r="AR65" s="2"/>
      <c r="AS65" s="2"/>
      <c r="AT65" s="2"/>
      <c r="AU65" s="2" t="s">
        <v>208</v>
      </c>
      <c r="AV65" s="2"/>
      <c r="AW65" s="2"/>
      <c r="AX65" s="2"/>
      <c r="AY65" s="2"/>
      <c r="AZ65" s="2" t="s">
        <v>209</v>
      </c>
      <c r="BA65" s="2"/>
      <c r="BB65" s="2"/>
      <c r="BC65" s="2"/>
      <c r="BD65" s="2"/>
      <c r="BE65" s="2"/>
      <c r="BF65" s="2"/>
      <c r="BG65" s="9"/>
      <c r="BI65" s="1"/>
      <c r="BJ65" s="2" t="s">
        <v>119</v>
      </c>
      <c r="BK65" s="2"/>
      <c r="BL65" s="2"/>
      <c r="BM65" s="2"/>
      <c r="BN65" s="2"/>
      <c r="BO65" s="2"/>
      <c r="BP65" s="2"/>
      <c r="BQ65" s="2"/>
      <c r="BR65" s="2"/>
      <c r="BS65" s="2" t="s">
        <v>120</v>
      </c>
      <c r="BT65" s="2"/>
      <c r="BU65" s="2"/>
      <c r="BV65" s="2"/>
      <c r="BW65" s="2"/>
      <c r="BX65" s="2"/>
      <c r="BY65" s="2"/>
      <c r="BZ65" s="2"/>
      <c r="CA65" s="2"/>
      <c r="CB65" s="2" t="s">
        <v>118</v>
      </c>
      <c r="CC65" s="2"/>
      <c r="CD65" s="2"/>
      <c r="CE65" s="2"/>
      <c r="CF65" s="2"/>
      <c r="CG65" s="2" t="s">
        <v>121</v>
      </c>
      <c r="CH65" s="2"/>
      <c r="CI65" s="2"/>
      <c r="CJ65" s="2"/>
      <c r="CK65" s="2"/>
      <c r="CL65" s="2"/>
      <c r="CM65" s="2"/>
      <c r="CN65" s="2"/>
      <c r="CO65" s="2"/>
      <c r="CP65" s="2"/>
      <c r="CQ65" s="9"/>
    </row>
    <row r="66" spans="3:122" ht="9.6" customHeight="1">
      <c r="C66" s="1" t="s">
        <v>104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1"/>
      <c r="AP66" s="1" t="s">
        <v>213</v>
      </c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9"/>
      <c r="BI66" s="1" t="s">
        <v>115</v>
      </c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9"/>
    </row>
    <row r="67" spans="3:122" ht="9.6" customHeight="1">
      <c r="C67" s="1"/>
      <c r="D67" s="2" t="s">
        <v>116</v>
      </c>
      <c r="E67" s="2"/>
      <c r="F67" s="2"/>
      <c r="G67" s="2"/>
      <c r="H67" s="2"/>
      <c r="I67" s="2"/>
      <c r="J67" s="2"/>
      <c r="K67" s="2"/>
      <c r="L67" s="2"/>
      <c r="O67" s="2" t="s">
        <v>117</v>
      </c>
      <c r="P67" s="2"/>
      <c r="Q67" s="2"/>
      <c r="R67" s="2"/>
      <c r="S67" s="2"/>
      <c r="T67" s="2"/>
      <c r="W67" s="2"/>
      <c r="X67" s="2" t="s">
        <v>118</v>
      </c>
      <c r="AA67" s="2"/>
      <c r="AB67" s="2"/>
      <c r="AC67" s="2"/>
      <c r="AD67" s="2" t="s">
        <v>122</v>
      </c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1"/>
      <c r="AP67" s="10"/>
      <c r="AQ67" s="98" t="s">
        <v>214</v>
      </c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12"/>
      <c r="BI67" s="1"/>
      <c r="BJ67" s="2" t="s">
        <v>210</v>
      </c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 t="s">
        <v>211</v>
      </c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9"/>
    </row>
    <row r="68" spans="3:122" ht="9.6" customHeight="1">
      <c r="C68" s="1"/>
      <c r="D68" s="2" t="s">
        <v>204</v>
      </c>
      <c r="E68" s="2"/>
      <c r="F68" s="2"/>
      <c r="G68" s="2"/>
      <c r="H68" s="2"/>
      <c r="I68" s="2"/>
      <c r="J68" s="2"/>
      <c r="K68" s="2"/>
      <c r="L68" s="2"/>
      <c r="O68" s="2" t="s">
        <v>263</v>
      </c>
      <c r="P68" s="2"/>
      <c r="Q68" s="2"/>
      <c r="R68" s="2"/>
      <c r="S68" s="2"/>
      <c r="T68" s="2"/>
      <c r="U68" s="2"/>
      <c r="W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1"/>
      <c r="BI68" s="1" t="s">
        <v>213</v>
      </c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9"/>
    </row>
    <row r="69" spans="3:122" ht="9.6" customHeight="1">
      <c r="C69" s="1" t="s">
        <v>206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1"/>
      <c r="BI69" s="10"/>
      <c r="BJ69" s="98" t="s">
        <v>215</v>
      </c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12"/>
    </row>
    <row r="70" spans="3:122" ht="9.6" customHeight="1">
      <c r="C70" s="1"/>
      <c r="D70" s="2" t="s">
        <v>212</v>
      </c>
      <c r="E70" s="2"/>
      <c r="F70" s="2"/>
      <c r="G70" s="2"/>
      <c r="H70" s="2"/>
      <c r="I70" s="2"/>
      <c r="J70" s="2"/>
      <c r="K70" s="2"/>
      <c r="L70" s="2"/>
      <c r="M70" s="2" t="s">
        <v>211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1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</row>
    <row r="71" spans="3:122" ht="9.6" customHeight="1">
      <c r="C71" s="1" t="s">
        <v>205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1"/>
      <c r="AP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</row>
    <row r="72" spans="3:122" ht="9.6" customHeight="1">
      <c r="C72" s="1"/>
      <c r="D72" s="2" t="s">
        <v>216</v>
      </c>
      <c r="E72" s="2"/>
      <c r="F72" s="2"/>
      <c r="G72" s="2"/>
      <c r="H72" s="2"/>
      <c r="I72" s="2"/>
      <c r="J72" s="2"/>
      <c r="K72" s="2"/>
      <c r="M72" s="2" t="s">
        <v>217</v>
      </c>
      <c r="N72" s="2"/>
      <c r="O72" s="2"/>
      <c r="P72" s="2"/>
      <c r="Q72" s="2"/>
      <c r="R72" s="2"/>
      <c r="S72" s="2"/>
      <c r="T72" s="2"/>
      <c r="U72" s="2"/>
      <c r="V72" s="2"/>
      <c r="X72" s="2" t="s">
        <v>218</v>
      </c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1"/>
      <c r="AP72" s="2"/>
      <c r="AQ72" s="2"/>
      <c r="AR72" s="2"/>
      <c r="AS72" s="2"/>
      <c r="AT72" s="2"/>
      <c r="AU72" s="2"/>
      <c r="AV72" s="2"/>
      <c r="AW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</row>
    <row r="73" spans="3:122" ht="9.6" customHeight="1">
      <c r="C73" s="1"/>
      <c r="D73" s="2" t="s">
        <v>219</v>
      </c>
      <c r="E73" s="2"/>
      <c r="F73" s="2"/>
      <c r="G73" s="2"/>
      <c r="H73" s="2"/>
      <c r="I73" s="2"/>
      <c r="J73" s="2"/>
      <c r="K73" s="2"/>
      <c r="M73" s="2" t="s">
        <v>220</v>
      </c>
      <c r="N73" s="2"/>
      <c r="O73" s="2"/>
      <c r="P73" s="2"/>
      <c r="Q73" s="2"/>
      <c r="R73" s="2"/>
      <c r="S73" s="2"/>
      <c r="T73" s="2"/>
      <c r="U73" s="2"/>
      <c r="V73" s="2"/>
      <c r="X73" s="2" t="s">
        <v>203</v>
      </c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1"/>
      <c r="AP73" s="2"/>
      <c r="AQ73" s="2"/>
      <c r="AR73" s="2"/>
      <c r="AS73" s="2"/>
      <c r="AT73" s="2"/>
      <c r="AU73" s="2"/>
      <c r="AV73" s="2"/>
      <c r="AW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</row>
    <row r="74" spans="3:122" ht="9.6" customHeight="1">
      <c r="C74" s="1" t="s">
        <v>213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1"/>
      <c r="AP74" s="2"/>
      <c r="AQ74" s="2"/>
      <c r="AR74" s="2"/>
      <c r="AS74" s="2"/>
      <c r="AT74" s="2"/>
      <c r="AU74" s="2"/>
      <c r="AV74" s="2"/>
      <c r="AW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</row>
    <row r="75" spans="3:122" ht="9.6" customHeight="1">
      <c r="C75" s="10"/>
      <c r="D75" s="98" t="s">
        <v>264</v>
      </c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1"/>
      <c r="AP75" s="2"/>
      <c r="AQ75" s="2"/>
      <c r="AR75" s="2"/>
      <c r="AS75" s="2"/>
      <c r="AT75" s="2"/>
      <c r="AU75" s="2"/>
      <c r="AV75" s="2"/>
      <c r="AW75" s="2"/>
    </row>
    <row r="76" spans="3:122" ht="3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3:122" ht="9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N77" s="1246" t="s">
        <v>14170</v>
      </c>
      <c r="DO77" s="1247"/>
      <c r="DP77" s="1247"/>
      <c r="DQ77" s="1247"/>
      <c r="DR77" s="1247"/>
    </row>
    <row r="78" spans="3:122" ht="24">
      <c r="C78" s="24" t="s">
        <v>265</v>
      </c>
      <c r="L78" s="15" t="s">
        <v>266</v>
      </c>
      <c r="DN78" s="1247"/>
      <c r="DO78" s="1247"/>
      <c r="DP78" s="1247"/>
      <c r="DQ78" s="1247"/>
      <c r="DR78" s="1247"/>
    </row>
    <row r="79" spans="3:122" ht="8.1" customHeight="1" thickBot="1">
      <c r="D79" s="1246" t="s">
        <v>14170</v>
      </c>
      <c r="E79" s="1246"/>
      <c r="F79" s="1246"/>
      <c r="G79" s="1246"/>
      <c r="H79" s="1246"/>
      <c r="I79" s="1246"/>
      <c r="J79" s="1246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1247"/>
      <c r="DO79" s="1247"/>
      <c r="DP79" s="1247"/>
      <c r="DQ79" s="1247"/>
      <c r="DR79" s="1247"/>
    </row>
    <row r="80" spans="3:122" ht="13.9" customHeight="1" thickTop="1">
      <c r="D80" s="1246"/>
      <c r="E80" s="1246"/>
      <c r="F80" s="1246"/>
      <c r="G80" s="1246"/>
      <c r="H80" s="1246"/>
      <c r="I80" s="1246"/>
      <c r="J80" s="1246"/>
      <c r="BR80" s="16"/>
      <c r="BS80" s="17" t="s">
        <v>123</v>
      </c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9"/>
      <c r="DD80" s="1203" t="s">
        <v>124</v>
      </c>
      <c r="DE80" s="1204"/>
      <c r="DF80" s="1204"/>
      <c r="DG80" s="1204"/>
      <c r="DH80" s="1204"/>
      <c r="DI80" s="1204"/>
      <c r="DJ80" s="1204"/>
      <c r="DK80" s="1204"/>
      <c r="DL80" s="1204"/>
      <c r="DM80" s="1205"/>
      <c r="DN80" s="1247"/>
      <c r="DO80" s="1247"/>
      <c r="DP80" s="1247"/>
      <c r="DQ80" s="1247"/>
      <c r="DR80" s="1247"/>
    </row>
    <row r="81" spans="3:125" ht="18" thickBot="1">
      <c r="C81" s="49" t="s">
        <v>1</v>
      </c>
      <c r="L81" s="13" t="s">
        <v>125</v>
      </c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2"/>
      <c r="BE81" s="2"/>
      <c r="BF81" s="2"/>
      <c r="BG81" s="2"/>
      <c r="BR81" s="20"/>
      <c r="BS81" s="21" t="s">
        <v>126</v>
      </c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3"/>
      <c r="DD81" s="1206"/>
      <c r="DE81" s="1207"/>
      <c r="DF81" s="1207"/>
      <c r="DG81" s="1207"/>
      <c r="DH81" s="1207"/>
      <c r="DI81" s="1207"/>
      <c r="DJ81" s="1207"/>
      <c r="DK81" s="1207"/>
      <c r="DL81" s="1207"/>
      <c r="DM81" s="1208"/>
    </row>
    <row r="82" spans="3:125" ht="18" thickTop="1">
      <c r="C82" s="49"/>
      <c r="AR82" s="291"/>
      <c r="AS82" s="291"/>
      <c r="AT82" s="291"/>
      <c r="AU82" s="291"/>
      <c r="AV82" s="291"/>
      <c r="AW82" s="291"/>
      <c r="AX82" s="291"/>
      <c r="AY82" s="291"/>
      <c r="AZ82" s="291"/>
      <c r="BA82" s="2"/>
      <c r="BB82" s="2"/>
      <c r="BC82" s="2"/>
      <c r="BD82" s="2"/>
      <c r="BE82" s="2"/>
      <c r="BF82" s="2"/>
      <c r="BG82" s="2"/>
    </row>
    <row r="83" spans="3:125" ht="17.25">
      <c r="C83" s="49" t="s">
        <v>267</v>
      </c>
      <c r="BG83" s="1209"/>
      <c r="BH83" s="1210"/>
      <c r="BI83" s="1210"/>
      <c r="BJ83" s="1210"/>
      <c r="BK83" s="1210"/>
      <c r="BL83" s="1210"/>
      <c r="BM83" s="1210"/>
      <c r="BN83" s="1210"/>
      <c r="BO83" s="1210"/>
      <c r="BP83" s="1210"/>
      <c r="BQ83" s="1210"/>
      <c r="BR83" s="1210"/>
      <c r="BS83" s="1210"/>
      <c r="BT83" s="1210"/>
      <c r="BU83" s="1210"/>
      <c r="BV83" s="1210"/>
      <c r="BW83" s="1210"/>
      <c r="BX83" s="1210"/>
      <c r="BY83" s="1210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</row>
    <row r="84" spans="3:125" ht="8.1" customHeight="1">
      <c r="BG84" s="1210"/>
      <c r="BH84" s="1210"/>
      <c r="BI84" s="1210"/>
      <c r="BJ84" s="1210"/>
      <c r="BK84" s="1210"/>
      <c r="BL84" s="1210"/>
      <c r="BM84" s="1210"/>
      <c r="BN84" s="1210"/>
      <c r="BO84" s="1210"/>
      <c r="BP84" s="1210"/>
      <c r="BQ84" s="1210"/>
      <c r="BR84" s="1210"/>
      <c r="BS84" s="1210"/>
      <c r="BT84" s="1210"/>
      <c r="BU84" s="1210"/>
      <c r="BV84" s="1210"/>
      <c r="BW84" s="1210"/>
      <c r="BX84" s="1210"/>
      <c r="BY84" s="1210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</row>
    <row r="85" spans="3:125" ht="8.1" customHeight="1" thickBot="1">
      <c r="BG85" s="1211"/>
      <c r="BH85" s="1211"/>
      <c r="BI85" s="1211"/>
      <c r="BJ85" s="1211"/>
      <c r="BK85" s="1211"/>
      <c r="BL85" s="1211"/>
      <c r="BM85" s="1211"/>
      <c r="BN85" s="1211"/>
      <c r="BO85" s="1211"/>
      <c r="BP85" s="1211"/>
      <c r="BQ85" s="1211"/>
      <c r="BR85" s="1211"/>
      <c r="BS85" s="1211"/>
      <c r="BT85" s="1211"/>
      <c r="BU85" s="1211"/>
      <c r="BV85" s="1211"/>
      <c r="BW85" s="1211"/>
      <c r="BX85" s="1211"/>
      <c r="BY85" s="1211"/>
    </row>
    <row r="86" spans="3:125" ht="12" customHeight="1">
      <c r="C86" s="803" t="s">
        <v>127</v>
      </c>
      <c r="D86" s="804"/>
      <c r="E86" s="804"/>
      <c r="F86" s="804"/>
      <c r="G86" s="804"/>
      <c r="H86" s="804"/>
      <c r="I86" s="805"/>
      <c r="J86" s="806" t="s">
        <v>128</v>
      </c>
      <c r="K86" s="807"/>
      <c r="L86" s="807"/>
      <c r="M86" s="807"/>
      <c r="N86" s="807"/>
      <c r="O86" s="808"/>
      <c r="P86" s="776" t="s">
        <v>129</v>
      </c>
      <c r="Q86" s="777"/>
      <c r="R86" s="777"/>
      <c r="S86" s="777"/>
      <c r="T86" s="777"/>
      <c r="U86" s="777"/>
      <c r="V86" s="777"/>
      <c r="W86" s="777"/>
      <c r="X86" s="777"/>
      <c r="Y86" s="777"/>
      <c r="Z86" s="777"/>
      <c r="AA86" s="777"/>
      <c r="AB86" s="777"/>
      <c r="AC86" s="777"/>
      <c r="AD86" s="777"/>
      <c r="AE86" s="777"/>
      <c r="AF86" s="777"/>
      <c r="AG86" s="777"/>
      <c r="AH86" s="777"/>
      <c r="AI86" s="777"/>
      <c r="AJ86" s="778"/>
      <c r="AK86" s="779" t="s">
        <v>268</v>
      </c>
      <c r="AL86" s="780"/>
      <c r="AM86" s="780"/>
      <c r="AN86" s="780"/>
      <c r="AO86" s="780"/>
      <c r="AP86" s="780"/>
      <c r="AQ86" s="780"/>
      <c r="AR86" s="780"/>
      <c r="AS86" s="780"/>
      <c r="AT86" s="780"/>
      <c r="AU86" s="780"/>
      <c r="AV86" s="780"/>
      <c r="AW86" s="780"/>
      <c r="AX86" s="780"/>
      <c r="AY86" s="780"/>
      <c r="AZ86" s="780"/>
      <c r="BA86" s="780"/>
      <c r="BB86" s="780"/>
      <c r="BC86" s="780"/>
      <c r="BD86" s="780"/>
      <c r="BE86" s="780"/>
      <c r="BF86" s="780"/>
      <c r="BG86" s="780"/>
      <c r="BH86" s="780"/>
      <c r="BI86" s="780"/>
      <c r="BJ86" s="780"/>
      <c r="BK86" s="780"/>
      <c r="BL86" s="780"/>
      <c r="BM86" s="780"/>
      <c r="BN86" s="780"/>
      <c r="BO86" s="780"/>
      <c r="BP86" s="780"/>
      <c r="BQ86" s="780"/>
      <c r="BR86" s="780"/>
      <c r="BS86" s="780"/>
      <c r="BT86" s="780"/>
      <c r="BU86" s="780"/>
      <c r="BV86" s="780"/>
      <c r="BW86" s="780"/>
      <c r="BX86" s="780"/>
      <c r="BY86" s="780"/>
      <c r="BZ86" s="780"/>
      <c r="CA86" s="780"/>
      <c r="CB86" s="780"/>
      <c r="CC86" s="780"/>
      <c r="CD86" s="780"/>
      <c r="CE86" s="780"/>
      <c r="CF86" s="780"/>
      <c r="CG86" s="780"/>
      <c r="CH86" s="780"/>
      <c r="CI86" s="307"/>
      <c r="CJ86" s="307"/>
      <c r="CK86" s="307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233"/>
      <c r="DH86" s="763" t="s">
        <v>302</v>
      </c>
      <c r="DI86" s="629"/>
      <c r="DJ86" s="629"/>
      <c r="DK86" s="629"/>
      <c r="DL86" s="629"/>
      <c r="DM86" s="764"/>
      <c r="DN86" s="114"/>
      <c r="DO86" s="114"/>
      <c r="DP86" s="114"/>
      <c r="DQ86" s="114"/>
      <c r="DR86" s="114"/>
      <c r="DS86" s="114"/>
    </row>
    <row r="87" spans="3:125" ht="8.1" customHeight="1">
      <c r="C87" s="603" t="s">
        <v>130</v>
      </c>
      <c r="D87" s="702"/>
      <c r="E87" s="702"/>
      <c r="F87" s="702"/>
      <c r="G87" s="702"/>
      <c r="H87" s="702"/>
      <c r="I87" s="703"/>
      <c r="J87" s="809"/>
      <c r="K87" s="810"/>
      <c r="L87" s="810"/>
      <c r="M87" s="810"/>
      <c r="N87" s="810"/>
      <c r="O87" s="811"/>
      <c r="P87" s="704" t="s">
        <v>131</v>
      </c>
      <c r="Q87" s="705"/>
      <c r="R87" s="705"/>
      <c r="S87" s="705"/>
      <c r="T87" s="705"/>
      <c r="U87" s="705"/>
      <c r="V87" s="705"/>
      <c r="W87" s="705"/>
      <c r="X87" s="705"/>
      <c r="Y87" s="705"/>
      <c r="Z87" s="705"/>
      <c r="AA87" s="705"/>
      <c r="AB87" s="706"/>
      <c r="AC87" s="509" t="s">
        <v>132</v>
      </c>
      <c r="AD87" s="705"/>
      <c r="AE87" s="705"/>
      <c r="AF87" s="705"/>
      <c r="AG87" s="705"/>
      <c r="AH87" s="705"/>
      <c r="AI87" s="705"/>
      <c r="AJ87" s="710"/>
      <c r="AK87" s="781"/>
      <c r="AL87" s="782"/>
      <c r="AM87" s="782"/>
      <c r="AN87" s="782"/>
      <c r="AO87" s="782"/>
      <c r="AP87" s="782"/>
      <c r="AQ87" s="782"/>
      <c r="AR87" s="782"/>
      <c r="AS87" s="782"/>
      <c r="AT87" s="782"/>
      <c r="AU87" s="782"/>
      <c r="AV87" s="782"/>
      <c r="AW87" s="782"/>
      <c r="AX87" s="782"/>
      <c r="AY87" s="782"/>
      <c r="AZ87" s="782"/>
      <c r="BA87" s="782"/>
      <c r="BB87" s="782"/>
      <c r="BC87" s="782"/>
      <c r="BD87" s="782"/>
      <c r="BE87" s="782"/>
      <c r="BF87" s="782"/>
      <c r="BG87" s="782"/>
      <c r="BH87" s="782"/>
      <c r="BI87" s="782"/>
      <c r="BJ87" s="782"/>
      <c r="BK87" s="782"/>
      <c r="BL87" s="782"/>
      <c r="BM87" s="782"/>
      <c r="BN87" s="782"/>
      <c r="BO87" s="782"/>
      <c r="BP87" s="782"/>
      <c r="BQ87" s="782"/>
      <c r="BR87" s="782"/>
      <c r="BS87" s="782"/>
      <c r="BT87" s="782"/>
      <c r="BU87" s="782"/>
      <c r="BV87" s="782"/>
      <c r="BW87" s="782"/>
      <c r="BX87" s="782"/>
      <c r="BY87" s="782"/>
      <c r="BZ87" s="782"/>
      <c r="CA87" s="782"/>
      <c r="CB87" s="782"/>
      <c r="CC87" s="782"/>
      <c r="CD87" s="782"/>
      <c r="CE87" s="782"/>
      <c r="CF87" s="782"/>
      <c r="CG87" s="782"/>
      <c r="CH87" s="782"/>
      <c r="CI87" s="308"/>
      <c r="CJ87" s="308"/>
      <c r="CK87" s="308"/>
      <c r="CL87" s="442"/>
      <c r="CM87" s="442"/>
      <c r="CN87" s="442"/>
      <c r="CO87" s="442"/>
      <c r="CP87" s="442"/>
      <c r="CQ87" s="442"/>
      <c r="CR87" s="442"/>
      <c r="CS87" s="442"/>
      <c r="CT87" s="442"/>
      <c r="CU87" s="442"/>
      <c r="CV87" s="442"/>
      <c r="CW87" s="442"/>
      <c r="CX87" s="442"/>
      <c r="CY87" s="442"/>
      <c r="CZ87" s="442"/>
      <c r="DA87" s="442"/>
      <c r="DB87" s="442"/>
      <c r="DC87" s="442"/>
      <c r="DD87" s="442"/>
      <c r="DE87" s="442"/>
      <c r="DF87" s="442"/>
      <c r="DG87" s="167"/>
      <c r="DH87" s="532"/>
      <c r="DI87" s="677"/>
      <c r="DJ87" s="677"/>
      <c r="DK87" s="677"/>
      <c r="DL87" s="677"/>
      <c r="DM87" s="765"/>
      <c r="DN87" s="114"/>
      <c r="DO87" s="114"/>
      <c r="DP87" s="114"/>
      <c r="DQ87" s="114"/>
      <c r="DR87" s="114"/>
      <c r="DS87" s="114"/>
    </row>
    <row r="88" spans="3:125" ht="8.1" customHeight="1">
      <c r="C88" s="165"/>
      <c r="D88" s="119"/>
      <c r="E88" s="114"/>
      <c r="F88" s="114"/>
      <c r="G88" s="114"/>
      <c r="H88" s="114"/>
      <c r="I88" s="139"/>
      <c r="J88" s="162"/>
      <c r="K88" s="119"/>
      <c r="L88" s="119"/>
      <c r="M88" s="119"/>
      <c r="N88" s="119"/>
      <c r="O88" s="234"/>
      <c r="P88" s="707"/>
      <c r="Q88" s="708"/>
      <c r="R88" s="708"/>
      <c r="S88" s="708"/>
      <c r="T88" s="708"/>
      <c r="U88" s="708"/>
      <c r="V88" s="708"/>
      <c r="W88" s="708"/>
      <c r="X88" s="708"/>
      <c r="Y88" s="708"/>
      <c r="Z88" s="708"/>
      <c r="AA88" s="708"/>
      <c r="AB88" s="709"/>
      <c r="AC88" s="711"/>
      <c r="AD88" s="708"/>
      <c r="AE88" s="708"/>
      <c r="AF88" s="708"/>
      <c r="AG88" s="708"/>
      <c r="AH88" s="708"/>
      <c r="AI88" s="708"/>
      <c r="AJ88" s="712"/>
      <c r="AK88" s="713" t="s">
        <v>221</v>
      </c>
      <c r="AL88" s="714"/>
      <c r="AM88" s="714"/>
      <c r="AN88" s="714"/>
      <c r="AO88" s="714"/>
      <c r="AP88" s="714"/>
      <c r="AQ88" s="714"/>
      <c r="AR88" s="714"/>
      <c r="AS88" s="714"/>
      <c r="AT88" s="714"/>
      <c r="AU88" s="714"/>
      <c r="AV88" s="714"/>
      <c r="AW88" s="714"/>
      <c r="AX88" s="714"/>
      <c r="AY88" s="714"/>
      <c r="AZ88" s="714"/>
      <c r="BA88" s="714"/>
      <c r="BB88" s="441"/>
      <c r="BC88" s="441"/>
      <c r="BD88" s="441"/>
      <c r="BE88" s="441"/>
      <c r="BF88" s="235"/>
      <c r="BG88" s="441"/>
      <c r="BH88" s="441"/>
      <c r="BI88" s="441"/>
      <c r="BJ88" s="441"/>
      <c r="BK88" s="717" t="s">
        <v>299</v>
      </c>
      <c r="BL88" s="718"/>
      <c r="BM88" s="718"/>
      <c r="BN88" s="718"/>
      <c r="BO88" s="718"/>
      <c r="BP88" s="718"/>
      <c r="BQ88" s="718"/>
      <c r="BR88" s="718"/>
      <c r="BS88" s="718"/>
      <c r="BT88" s="718"/>
      <c r="BU88" s="718"/>
      <c r="BV88" s="718"/>
      <c r="BW88" s="114"/>
      <c r="BX88" s="441"/>
      <c r="BY88" s="441"/>
      <c r="BZ88" s="441"/>
      <c r="CA88" s="441"/>
      <c r="CB88" s="441"/>
      <c r="CC88" s="441"/>
      <c r="CD88" s="441"/>
      <c r="CE88" s="441"/>
      <c r="CF88" s="441"/>
      <c r="CG88" s="236"/>
      <c r="CH88" s="235"/>
      <c r="CI88" s="721" t="s">
        <v>300</v>
      </c>
      <c r="CJ88" s="505"/>
      <c r="CK88" s="510"/>
      <c r="CL88" s="723" t="s">
        <v>269</v>
      </c>
      <c r="CM88" s="705"/>
      <c r="CN88" s="705"/>
      <c r="CO88" s="705"/>
      <c r="CP88" s="705"/>
      <c r="CQ88" s="705"/>
      <c r="CR88" s="705"/>
      <c r="CS88" s="705"/>
      <c r="CT88" s="705"/>
      <c r="CU88" s="705"/>
      <c r="CV88" s="705"/>
      <c r="CW88" s="441"/>
      <c r="CX88" s="441"/>
      <c r="CY88" s="441"/>
      <c r="CZ88" s="441"/>
      <c r="DA88" s="441"/>
      <c r="DB88" s="138"/>
      <c r="DC88" s="660" t="s">
        <v>303</v>
      </c>
      <c r="DD88" s="505"/>
      <c r="DE88" s="505"/>
      <c r="DF88" s="505"/>
      <c r="DG88" s="510"/>
      <c r="DH88" s="532"/>
      <c r="DI88" s="677"/>
      <c r="DJ88" s="677"/>
      <c r="DK88" s="677"/>
      <c r="DL88" s="677"/>
      <c r="DM88" s="765"/>
      <c r="DN88" s="114"/>
      <c r="DO88" s="114"/>
      <c r="DP88" s="114"/>
      <c r="DQ88" s="114"/>
      <c r="DR88" s="114"/>
      <c r="DS88" s="114"/>
    </row>
    <row r="89" spans="3:125" ht="5.0999999999999996" customHeight="1">
      <c r="C89" s="165"/>
      <c r="D89" s="119"/>
      <c r="E89" s="660" t="s">
        <v>294</v>
      </c>
      <c r="F89" s="505"/>
      <c r="G89" s="505"/>
      <c r="H89" s="505"/>
      <c r="I89" s="510"/>
      <c r="J89" s="786" t="s">
        <v>295</v>
      </c>
      <c r="K89" s="677"/>
      <c r="L89" s="677"/>
      <c r="M89" s="677"/>
      <c r="N89" s="677"/>
      <c r="O89" s="787"/>
      <c r="P89" s="788" t="s">
        <v>296</v>
      </c>
      <c r="Q89" s="505"/>
      <c r="R89" s="510"/>
      <c r="S89" s="791" t="s">
        <v>270</v>
      </c>
      <c r="T89" s="792"/>
      <c r="U89" s="792"/>
      <c r="V89" s="792"/>
      <c r="W89" s="792"/>
      <c r="X89" s="441"/>
      <c r="Y89" s="441"/>
      <c r="Z89" s="441"/>
      <c r="AA89" s="441"/>
      <c r="AB89" s="138"/>
      <c r="AC89" s="660" t="s">
        <v>297</v>
      </c>
      <c r="AD89" s="505"/>
      <c r="AE89" s="510"/>
      <c r="AF89" s="796" t="s">
        <v>271</v>
      </c>
      <c r="AG89" s="797"/>
      <c r="AH89" s="797"/>
      <c r="AI89" s="797"/>
      <c r="AJ89" s="798"/>
      <c r="AK89" s="715"/>
      <c r="AL89" s="716"/>
      <c r="AM89" s="716"/>
      <c r="AN89" s="716"/>
      <c r="AO89" s="716"/>
      <c r="AP89" s="716"/>
      <c r="AQ89" s="716"/>
      <c r="AR89" s="716"/>
      <c r="AS89" s="716"/>
      <c r="AT89" s="716"/>
      <c r="AU89" s="716"/>
      <c r="AV89" s="716"/>
      <c r="AW89" s="716"/>
      <c r="AX89" s="716"/>
      <c r="AY89" s="716"/>
      <c r="AZ89" s="716"/>
      <c r="BA89" s="716"/>
      <c r="BB89" s="673" t="s">
        <v>14163</v>
      </c>
      <c r="BC89" s="674"/>
      <c r="BD89" s="674"/>
      <c r="BE89" s="674"/>
      <c r="BF89" s="675"/>
      <c r="BG89" s="771" t="s">
        <v>298</v>
      </c>
      <c r="BH89" s="772"/>
      <c r="BI89" s="772"/>
      <c r="BJ89" s="773"/>
      <c r="BK89" s="719"/>
      <c r="BL89" s="720"/>
      <c r="BM89" s="720"/>
      <c r="BN89" s="720"/>
      <c r="BO89" s="720"/>
      <c r="BP89" s="720"/>
      <c r="BQ89" s="720"/>
      <c r="BR89" s="720"/>
      <c r="BS89" s="720"/>
      <c r="BT89" s="720"/>
      <c r="BU89" s="720"/>
      <c r="BV89" s="720"/>
      <c r="BW89" s="114"/>
      <c r="BX89" s="753" t="s">
        <v>61</v>
      </c>
      <c r="BY89" s="674"/>
      <c r="BZ89" s="674"/>
      <c r="CA89" s="674"/>
      <c r="CB89" s="752"/>
      <c r="CC89" s="751" t="s">
        <v>133</v>
      </c>
      <c r="CD89" s="674"/>
      <c r="CE89" s="674"/>
      <c r="CF89" s="674"/>
      <c r="CG89" s="674"/>
      <c r="CH89" s="675"/>
      <c r="CI89" s="676"/>
      <c r="CJ89" s="677"/>
      <c r="CK89" s="604"/>
      <c r="CL89" s="724"/>
      <c r="CM89" s="702"/>
      <c r="CN89" s="702"/>
      <c r="CO89" s="702"/>
      <c r="CP89" s="702"/>
      <c r="CQ89" s="702"/>
      <c r="CR89" s="702"/>
      <c r="CS89" s="702"/>
      <c r="CT89" s="702"/>
      <c r="CU89" s="702"/>
      <c r="CV89" s="702"/>
      <c r="CW89" s="673" t="s">
        <v>301</v>
      </c>
      <c r="CX89" s="674"/>
      <c r="CY89" s="674"/>
      <c r="CZ89" s="674"/>
      <c r="DA89" s="674"/>
      <c r="DB89" s="752"/>
      <c r="DC89" s="532"/>
      <c r="DD89" s="677"/>
      <c r="DE89" s="677"/>
      <c r="DF89" s="677"/>
      <c r="DG89" s="604"/>
      <c r="DH89" s="119"/>
      <c r="DI89" s="119"/>
      <c r="DJ89" s="119"/>
      <c r="DK89" s="119"/>
      <c r="DL89" s="237"/>
      <c r="DM89" s="128"/>
      <c r="DN89" s="114"/>
      <c r="DO89" s="114"/>
      <c r="DP89" s="114"/>
      <c r="DQ89" s="114"/>
      <c r="DR89" s="114"/>
      <c r="DS89" s="114"/>
    </row>
    <row r="90" spans="3:125" ht="9.9499999999999993" customHeight="1">
      <c r="C90" s="165"/>
      <c r="D90" s="119"/>
      <c r="E90" s="532"/>
      <c r="F90" s="677"/>
      <c r="G90" s="677"/>
      <c r="H90" s="677"/>
      <c r="I90" s="604"/>
      <c r="J90" s="532"/>
      <c r="K90" s="677"/>
      <c r="L90" s="677"/>
      <c r="M90" s="677"/>
      <c r="N90" s="677"/>
      <c r="O90" s="787"/>
      <c r="P90" s="789"/>
      <c r="Q90" s="677"/>
      <c r="R90" s="604"/>
      <c r="S90" s="793"/>
      <c r="T90" s="794"/>
      <c r="U90" s="794"/>
      <c r="V90" s="794"/>
      <c r="W90" s="794"/>
      <c r="X90" s="753" t="s">
        <v>134</v>
      </c>
      <c r="Y90" s="754"/>
      <c r="Z90" s="754"/>
      <c r="AA90" s="754"/>
      <c r="AB90" s="755"/>
      <c r="AC90" s="532"/>
      <c r="AD90" s="677"/>
      <c r="AE90" s="604"/>
      <c r="AF90" s="799"/>
      <c r="AG90" s="800"/>
      <c r="AH90" s="800"/>
      <c r="AI90" s="800"/>
      <c r="AJ90" s="801"/>
      <c r="AK90" s="119"/>
      <c r="AL90" s="119" t="s">
        <v>272</v>
      </c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9"/>
      <c r="BA90" s="114"/>
      <c r="BB90" s="676"/>
      <c r="BC90" s="677"/>
      <c r="BD90" s="677"/>
      <c r="BE90" s="677"/>
      <c r="BF90" s="678"/>
      <c r="BG90" s="774"/>
      <c r="BH90" s="772"/>
      <c r="BI90" s="772"/>
      <c r="BJ90" s="773"/>
      <c r="BK90" s="30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4"/>
      <c r="BX90" s="676"/>
      <c r="BY90" s="677"/>
      <c r="BZ90" s="677"/>
      <c r="CA90" s="677"/>
      <c r="CB90" s="604"/>
      <c r="CC90" s="532"/>
      <c r="CD90" s="677"/>
      <c r="CE90" s="677"/>
      <c r="CF90" s="677"/>
      <c r="CG90" s="677"/>
      <c r="CH90" s="678"/>
      <c r="CI90" s="676"/>
      <c r="CJ90" s="677"/>
      <c r="CK90" s="604"/>
      <c r="CL90" s="161"/>
      <c r="CM90" s="152"/>
      <c r="CN90" s="152"/>
      <c r="CO90" s="152"/>
      <c r="CP90" s="152"/>
      <c r="CQ90" s="152"/>
      <c r="CR90" s="152"/>
      <c r="CS90" s="119"/>
      <c r="CT90" s="119"/>
      <c r="CU90" s="119"/>
      <c r="CV90" s="119"/>
      <c r="CW90" s="676"/>
      <c r="CX90" s="677"/>
      <c r="CY90" s="677"/>
      <c r="CZ90" s="677"/>
      <c r="DA90" s="677"/>
      <c r="DB90" s="604"/>
      <c r="DC90" s="532"/>
      <c r="DD90" s="677"/>
      <c r="DE90" s="677"/>
      <c r="DF90" s="677"/>
      <c r="DG90" s="604"/>
      <c r="DH90" s="238" t="s">
        <v>273</v>
      </c>
      <c r="DI90" s="237"/>
      <c r="DJ90" s="237"/>
      <c r="DK90" s="239"/>
      <c r="DL90" s="677" t="s">
        <v>136</v>
      </c>
      <c r="DM90" s="1003"/>
      <c r="DN90" s="114"/>
      <c r="DO90" s="114"/>
      <c r="DP90" s="114"/>
      <c r="DQ90" s="114"/>
      <c r="DR90" s="114"/>
      <c r="DS90" s="114"/>
    </row>
    <row r="91" spans="3:125" ht="9.9499999999999993" customHeight="1">
      <c r="C91" s="165"/>
      <c r="D91" s="119"/>
      <c r="E91" s="532"/>
      <c r="F91" s="677"/>
      <c r="G91" s="677"/>
      <c r="H91" s="677"/>
      <c r="I91" s="604"/>
      <c r="J91" s="532"/>
      <c r="K91" s="677"/>
      <c r="L91" s="677"/>
      <c r="M91" s="677"/>
      <c r="N91" s="677"/>
      <c r="O91" s="787"/>
      <c r="P91" s="789"/>
      <c r="Q91" s="677"/>
      <c r="R91" s="604"/>
      <c r="S91" s="793"/>
      <c r="T91" s="794"/>
      <c r="U91" s="794"/>
      <c r="V91" s="794"/>
      <c r="W91" s="794"/>
      <c r="X91" s="676" t="s">
        <v>135</v>
      </c>
      <c r="Y91" s="736"/>
      <c r="Z91" s="736"/>
      <c r="AA91" s="736"/>
      <c r="AB91" s="737"/>
      <c r="AC91" s="532"/>
      <c r="AD91" s="677"/>
      <c r="AE91" s="604"/>
      <c r="AF91" s="799"/>
      <c r="AG91" s="802"/>
      <c r="AH91" s="802"/>
      <c r="AI91" s="802"/>
      <c r="AJ91" s="801"/>
      <c r="AK91" s="119"/>
      <c r="AL91" s="119" t="s">
        <v>137</v>
      </c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4"/>
      <c r="BB91" s="676"/>
      <c r="BC91" s="677"/>
      <c r="BD91" s="677"/>
      <c r="BE91" s="677"/>
      <c r="BF91" s="678"/>
      <c r="BG91" s="774"/>
      <c r="BH91" s="772"/>
      <c r="BI91" s="772"/>
      <c r="BJ91" s="773"/>
      <c r="BK91" s="30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4"/>
      <c r="BX91" s="676" t="s">
        <v>64</v>
      </c>
      <c r="BY91" s="738"/>
      <c r="BZ91" s="738"/>
      <c r="CA91" s="738"/>
      <c r="CB91" s="703"/>
      <c r="CC91" s="739" t="s">
        <v>18</v>
      </c>
      <c r="CD91" s="948" t="s">
        <v>19</v>
      </c>
      <c r="CE91" s="948" t="s">
        <v>20</v>
      </c>
      <c r="CF91" s="948" t="s">
        <v>28</v>
      </c>
      <c r="CG91" s="119"/>
      <c r="CH91" s="240"/>
      <c r="CI91" s="676"/>
      <c r="CJ91" s="677"/>
      <c r="CK91" s="604"/>
      <c r="CL91" s="161"/>
      <c r="CM91" s="152"/>
      <c r="CN91" s="152"/>
      <c r="CO91" s="152"/>
      <c r="CP91" s="152"/>
      <c r="CQ91" s="152"/>
      <c r="CR91" s="152"/>
      <c r="CS91" s="119"/>
      <c r="CT91" s="119"/>
      <c r="CU91" s="119"/>
      <c r="CV91" s="119"/>
      <c r="CW91" s="676"/>
      <c r="CX91" s="677"/>
      <c r="CY91" s="677"/>
      <c r="CZ91" s="677"/>
      <c r="DA91" s="677"/>
      <c r="DB91" s="604"/>
      <c r="DC91" s="532"/>
      <c r="DD91" s="677"/>
      <c r="DE91" s="677"/>
      <c r="DF91" s="677"/>
      <c r="DG91" s="604"/>
      <c r="DH91" s="162"/>
      <c r="DI91" s="677" t="s">
        <v>274</v>
      </c>
      <c r="DJ91" s="677"/>
      <c r="DK91" s="443"/>
      <c r="DL91" s="736"/>
      <c r="DM91" s="1003"/>
      <c r="DN91" s="114"/>
      <c r="DO91" s="114"/>
      <c r="DP91" s="114"/>
      <c r="DQ91" s="114"/>
      <c r="DR91" s="114"/>
      <c r="DS91" s="114"/>
    </row>
    <row r="92" spans="3:125" ht="9.9499999999999993" customHeight="1" thickBot="1">
      <c r="C92" s="241"/>
      <c r="D92" s="185"/>
      <c r="E92" s="184"/>
      <c r="F92" s="185"/>
      <c r="G92" s="185"/>
      <c r="H92" s="185"/>
      <c r="I92" s="186"/>
      <c r="J92" s="687" t="s">
        <v>307</v>
      </c>
      <c r="K92" s="688"/>
      <c r="L92" s="688"/>
      <c r="M92" s="688"/>
      <c r="N92" s="688"/>
      <c r="O92" s="689"/>
      <c r="P92" s="790"/>
      <c r="Q92" s="680"/>
      <c r="R92" s="722"/>
      <c r="S92" s="690" t="s">
        <v>308</v>
      </c>
      <c r="T92" s="691"/>
      <c r="U92" s="691"/>
      <c r="V92" s="691"/>
      <c r="W92" s="691"/>
      <c r="X92" s="692" t="s">
        <v>308</v>
      </c>
      <c r="Y92" s="691"/>
      <c r="Z92" s="691"/>
      <c r="AA92" s="691"/>
      <c r="AB92" s="693"/>
      <c r="AC92" s="795"/>
      <c r="AD92" s="680"/>
      <c r="AE92" s="722"/>
      <c r="AF92" s="690" t="s">
        <v>308</v>
      </c>
      <c r="AG92" s="691"/>
      <c r="AH92" s="691"/>
      <c r="AI92" s="691"/>
      <c r="AJ92" s="694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242"/>
      <c r="BB92" s="679"/>
      <c r="BC92" s="680"/>
      <c r="BD92" s="680"/>
      <c r="BE92" s="680"/>
      <c r="BF92" s="681"/>
      <c r="BG92" s="775"/>
      <c r="BH92" s="769"/>
      <c r="BI92" s="769"/>
      <c r="BJ92" s="770"/>
      <c r="BK92" s="310"/>
      <c r="BL92" s="185"/>
      <c r="BM92" s="185"/>
      <c r="BN92" s="185"/>
      <c r="BO92" s="185"/>
      <c r="BP92" s="185"/>
      <c r="BQ92" s="185"/>
      <c r="BR92" s="185"/>
      <c r="BS92" s="185"/>
      <c r="BT92" s="185"/>
      <c r="BU92" s="185"/>
      <c r="BV92" s="185"/>
      <c r="BW92" s="242"/>
      <c r="BX92" s="446"/>
      <c r="BY92" s="311"/>
      <c r="BZ92" s="311"/>
      <c r="CA92" s="311"/>
      <c r="CB92" s="312"/>
      <c r="CC92" s="740"/>
      <c r="CD92" s="949"/>
      <c r="CE92" s="949"/>
      <c r="CF92" s="949"/>
      <c r="CG92" s="185"/>
      <c r="CH92" s="242"/>
      <c r="CI92" s="679"/>
      <c r="CJ92" s="680"/>
      <c r="CK92" s="722"/>
      <c r="CL92" s="766" t="s">
        <v>308</v>
      </c>
      <c r="CM92" s="767"/>
      <c r="CN92" s="767"/>
      <c r="CO92" s="767"/>
      <c r="CP92" s="767"/>
      <c r="CQ92" s="767"/>
      <c r="CR92" s="767"/>
      <c r="CS92" s="185"/>
      <c r="CT92" s="185"/>
      <c r="CU92" s="185"/>
      <c r="CV92" s="185"/>
      <c r="CW92" s="768" t="s">
        <v>307</v>
      </c>
      <c r="CX92" s="769"/>
      <c r="CY92" s="769"/>
      <c r="CZ92" s="769"/>
      <c r="DA92" s="769"/>
      <c r="DB92" s="770"/>
      <c r="DC92" s="795"/>
      <c r="DD92" s="680"/>
      <c r="DE92" s="680"/>
      <c r="DF92" s="680"/>
      <c r="DG92" s="722"/>
      <c r="DH92" s="185"/>
      <c r="DI92" s="445"/>
      <c r="DJ92" s="445"/>
      <c r="DK92" s="445"/>
      <c r="DL92" s="447"/>
      <c r="DM92" s="313"/>
      <c r="DN92" s="114"/>
      <c r="DO92" s="114"/>
      <c r="DP92" s="114"/>
      <c r="DQ92" s="114"/>
      <c r="DR92" s="114"/>
      <c r="DS92" s="114"/>
    </row>
    <row r="93" spans="3:125" ht="12.95" customHeight="1" thickTop="1">
      <c r="C93" s="697" t="s">
        <v>275</v>
      </c>
      <c r="D93" s="698"/>
      <c r="E93" s="646" t="s">
        <v>138</v>
      </c>
      <c r="F93" s="647"/>
      <c r="G93" s="647"/>
      <c r="H93" s="647"/>
      <c r="I93" s="648"/>
      <c r="J93" s="1189">
        <f>S93+CL93+CL94</f>
        <v>0</v>
      </c>
      <c r="K93" s="1190"/>
      <c r="L93" s="1190"/>
      <c r="M93" s="1190"/>
      <c r="N93" s="119"/>
      <c r="O93" s="119"/>
      <c r="P93" s="684"/>
      <c r="Q93" s="685"/>
      <c r="R93" s="686"/>
      <c r="S93" s="953"/>
      <c r="T93" s="954"/>
      <c r="U93" s="954"/>
      <c r="V93" s="954"/>
      <c r="W93" s="955"/>
      <c r="X93" s="953"/>
      <c r="Y93" s="954"/>
      <c r="Z93" s="954"/>
      <c r="AA93" s="954"/>
      <c r="AB93" s="955"/>
      <c r="AC93" s="346"/>
      <c r="AD93" s="346"/>
      <c r="AE93" s="347"/>
      <c r="AF93" s="244"/>
      <c r="AG93" s="243"/>
      <c r="AH93" s="243"/>
      <c r="AI93" s="243"/>
      <c r="AJ93" s="245"/>
      <c r="AK93" s="478" t="s">
        <v>139</v>
      </c>
      <c r="AL93" s="479"/>
      <c r="AM93" s="479"/>
      <c r="AN93" s="479"/>
      <c r="AO93" s="516"/>
      <c r="AP93" s="517"/>
      <c r="AQ93" s="517"/>
      <c r="AR93" s="517"/>
      <c r="AS93" s="517"/>
      <c r="AT93" s="517"/>
      <c r="AU93" s="517"/>
      <c r="AV93" s="517"/>
      <c r="AW93" s="517"/>
      <c r="AX93" s="517"/>
      <c r="AY93" s="517"/>
      <c r="AZ93" s="517"/>
      <c r="BA93" s="518"/>
      <c r="BB93" s="480"/>
      <c r="BC93" s="481"/>
      <c r="BD93" s="481"/>
      <c r="BE93" s="481"/>
      <c r="BF93" s="482"/>
      <c r="BG93" s="783"/>
      <c r="BH93" s="1004"/>
      <c r="BI93" s="1004"/>
      <c r="BJ93" s="1005"/>
      <c r="BK93" s="516"/>
      <c r="BL93" s="517"/>
      <c r="BM93" s="517"/>
      <c r="BN93" s="517"/>
      <c r="BO93" s="517"/>
      <c r="BP93" s="517"/>
      <c r="BQ93" s="517"/>
      <c r="BR93" s="517"/>
      <c r="BS93" s="517"/>
      <c r="BT93" s="517"/>
      <c r="BU93" s="517"/>
      <c r="BV93" s="517"/>
      <c r="BW93" s="518"/>
      <c r="BX93" s="956"/>
      <c r="BY93" s="957"/>
      <c r="BZ93" s="957"/>
      <c r="CA93" s="957"/>
      <c r="CB93" s="958"/>
      <c r="CC93" s="978"/>
      <c r="CD93" s="979"/>
      <c r="CE93" s="979"/>
      <c r="CF93" s="980"/>
      <c r="CG93" s="429" t="s">
        <v>140</v>
      </c>
      <c r="CH93" s="240"/>
      <c r="CI93" s="975"/>
      <c r="CJ93" s="976"/>
      <c r="CK93" s="977"/>
      <c r="CL93" s="973"/>
      <c r="CM93" s="974"/>
      <c r="CN93" s="974"/>
      <c r="CO93" s="974"/>
      <c r="CP93" s="974"/>
      <c r="CQ93" s="974"/>
      <c r="CR93" s="974"/>
      <c r="CS93" s="119" t="s">
        <v>141</v>
      </c>
      <c r="CT93" s="119"/>
      <c r="CU93" s="119"/>
      <c r="CV93" s="119"/>
      <c r="CW93" s="981"/>
      <c r="CX93" s="974"/>
      <c r="CY93" s="974"/>
      <c r="CZ93" s="974"/>
      <c r="DA93" s="119"/>
      <c r="DB93" s="246" t="s">
        <v>141</v>
      </c>
      <c r="DC93" s="1248">
        <f>DS93+DS94</f>
        <v>0</v>
      </c>
      <c r="DD93" s="1249"/>
      <c r="DE93" s="1249"/>
      <c r="DF93" s="119"/>
      <c r="DG93" s="246"/>
      <c r="DH93" s="1252">
        <f>IFERROR((S93+DC93)*100/J93,0)</f>
        <v>0</v>
      </c>
      <c r="DI93" s="1253"/>
      <c r="DJ93" s="1253"/>
      <c r="DK93" s="1253"/>
      <c r="DL93" s="1253"/>
      <c r="DM93" s="340"/>
      <c r="DN93" s="114"/>
      <c r="DO93" s="114"/>
      <c r="DP93" s="114"/>
      <c r="DQ93" s="114"/>
      <c r="DR93" s="114"/>
      <c r="DS93" s="295">
        <f>IF(CI93="7.焼却",0,IF(CI93="8.海面処分",0,IF(CI93="9.内陸処分",0,IF(CI93="",0,CL93))))</f>
        <v>0</v>
      </c>
      <c r="DT93" s="392">
        <f>SUM(J93)</f>
        <v>0</v>
      </c>
      <c r="DU93" s="390">
        <f>SUM(S93)</f>
        <v>0</v>
      </c>
    </row>
    <row r="94" spans="3:125" ht="12.95" customHeight="1">
      <c r="C94" s="699"/>
      <c r="D94" s="698"/>
      <c r="E94" s="442"/>
      <c r="F94" s="442"/>
      <c r="G94" s="442"/>
      <c r="H94" s="442"/>
      <c r="I94" s="167"/>
      <c r="J94" s="1187"/>
      <c r="K94" s="1188"/>
      <c r="L94" s="1188"/>
      <c r="M94" s="1188"/>
      <c r="N94" s="442"/>
      <c r="O94" s="248" t="s">
        <v>141</v>
      </c>
      <c r="P94" s="625"/>
      <c r="Q94" s="626"/>
      <c r="R94" s="627"/>
      <c r="S94" s="418"/>
      <c r="T94" s="419"/>
      <c r="U94" s="419"/>
      <c r="V94" s="442"/>
      <c r="W94" s="248" t="s">
        <v>141</v>
      </c>
      <c r="X94" s="420"/>
      <c r="Y94" s="421"/>
      <c r="Z94" s="421"/>
      <c r="AA94" s="442"/>
      <c r="AB94" s="249" t="s">
        <v>141</v>
      </c>
      <c r="AC94" s="250"/>
      <c r="AD94" s="250"/>
      <c r="AE94" s="348"/>
      <c r="AF94" s="349"/>
      <c r="AG94" s="250"/>
      <c r="AH94" s="250"/>
      <c r="AI94" s="250"/>
      <c r="AJ94" s="350"/>
      <c r="AK94" s="488" t="s">
        <v>142</v>
      </c>
      <c r="AL94" s="489"/>
      <c r="AM94" s="489"/>
      <c r="AN94" s="489"/>
      <c r="AO94" s="465"/>
      <c r="AP94" s="460"/>
      <c r="AQ94" s="460"/>
      <c r="AR94" s="460"/>
      <c r="AS94" s="460"/>
      <c r="AT94" s="460"/>
      <c r="AU94" s="460"/>
      <c r="AV94" s="460"/>
      <c r="AW94" s="460"/>
      <c r="AX94" s="460"/>
      <c r="AY94" s="460"/>
      <c r="AZ94" s="460"/>
      <c r="BA94" s="461"/>
      <c r="BB94" s="485"/>
      <c r="BC94" s="671"/>
      <c r="BD94" s="671"/>
      <c r="BE94" s="671"/>
      <c r="BF94" s="672"/>
      <c r="BG94" s="485"/>
      <c r="BH94" s="494"/>
      <c r="BI94" s="494"/>
      <c r="BJ94" s="495"/>
      <c r="BK94" s="465"/>
      <c r="BL94" s="460"/>
      <c r="BM94" s="460"/>
      <c r="BN94" s="460"/>
      <c r="BO94" s="460"/>
      <c r="BP94" s="460"/>
      <c r="BQ94" s="460"/>
      <c r="BR94" s="460"/>
      <c r="BS94" s="460"/>
      <c r="BT94" s="460"/>
      <c r="BU94" s="460"/>
      <c r="BV94" s="460"/>
      <c r="BW94" s="461"/>
      <c r="BX94" s="497"/>
      <c r="BY94" s="498"/>
      <c r="BZ94" s="498"/>
      <c r="CA94" s="498"/>
      <c r="CB94" s="499"/>
      <c r="CC94" s="880"/>
      <c r="CD94" s="881"/>
      <c r="CE94" s="881"/>
      <c r="CF94" s="882"/>
      <c r="CG94" s="430" t="s">
        <v>140</v>
      </c>
      <c r="CH94" s="431"/>
      <c r="CI94" s="883"/>
      <c r="CJ94" s="884"/>
      <c r="CK94" s="885"/>
      <c r="CL94" s="725"/>
      <c r="CM94" s="667"/>
      <c r="CN94" s="667"/>
      <c r="CO94" s="667"/>
      <c r="CP94" s="667"/>
      <c r="CQ94" s="667"/>
      <c r="CR94" s="667"/>
      <c r="CS94" s="251" t="s">
        <v>141</v>
      </c>
      <c r="CT94" s="251"/>
      <c r="CU94" s="251"/>
      <c r="CV94" s="251"/>
      <c r="CW94" s="666"/>
      <c r="CX94" s="667"/>
      <c r="CY94" s="667"/>
      <c r="CZ94" s="667"/>
      <c r="DA94" s="251"/>
      <c r="DB94" s="252" t="s">
        <v>141</v>
      </c>
      <c r="DC94" s="1248"/>
      <c r="DD94" s="1249"/>
      <c r="DE94" s="1249"/>
      <c r="DF94" s="442"/>
      <c r="DG94" s="249" t="s">
        <v>141</v>
      </c>
      <c r="DH94" s="1254"/>
      <c r="DI94" s="1255"/>
      <c r="DJ94" s="1255"/>
      <c r="DK94" s="1255"/>
      <c r="DL94" s="1255"/>
      <c r="DM94" s="341" t="s">
        <v>69</v>
      </c>
      <c r="DN94" s="114"/>
      <c r="DO94" s="114"/>
      <c r="DP94" s="114"/>
      <c r="DQ94" s="114"/>
      <c r="DR94" s="114"/>
      <c r="DS94" s="295">
        <f t="shared" ref="DS94:DS120" si="2">IF(CI94="7.焼却",0,IF(CI94="8.海面処分",0,IF(CI94="9.内陸処分",0,IF(CI94="",0,CL94))))</f>
        <v>0</v>
      </c>
      <c r="DT94" s="390">
        <f>SUM(DS93:DS94)</f>
        <v>0</v>
      </c>
    </row>
    <row r="95" spans="3:125" ht="12.95" customHeight="1">
      <c r="C95" s="699"/>
      <c r="D95" s="698"/>
      <c r="E95" s="587" t="s">
        <v>276</v>
      </c>
      <c r="F95" s="588"/>
      <c r="G95" s="588"/>
      <c r="H95" s="588"/>
      <c r="I95" s="589"/>
      <c r="J95" s="1162">
        <f>S95+CL95+CL96</f>
        <v>0</v>
      </c>
      <c r="K95" s="1163"/>
      <c r="L95" s="1163"/>
      <c r="M95" s="1163"/>
      <c r="N95" s="119"/>
      <c r="O95" s="119"/>
      <c r="P95" s="633"/>
      <c r="Q95" s="634"/>
      <c r="R95" s="635"/>
      <c r="S95" s="950"/>
      <c r="T95" s="951"/>
      <c r="U95" s="951"/>
      <c r="V95" s="951"/>
      <c r="W95" s="952"/>
      <c r="X95" s="950"/>
      <c r="Y95" s="951"/>
      <c r="Z95" s="951"/>
      <c r="AA95" s="951"/>
      <c r="AB95" s="952"/>
      <c r="AC95" s="254"/>
      <c r="AD95" s="254"/>
      <c r="AE95" s="254"/>
      <c r="AF95" s="351"/>
      <c r="AG95" s="254"/>
      <c r="AH95" s="254"/>
      <c r="AI95" s="254"/>
      <c r="AJ95" s="352"/>
      <c r="AK95" s="595" t="s">
        <v>139</v>
      </c>
      <c r="AL95" s="596"/>
      <c r="AM95" s="596"/>
      <c r="AN95" s="596"/>
      <c r="AO95" s="466"/>
      <c r="AP95" s="463"/>
      <c r="AQ95" s="463"/>
      <c r="AR95" s="463"/>
      <c r="AS95" s="463"/>
      <c r="AT95" s="463"/>
      <c r="AU95" s="463"/>
      <c r="AV95" s="463"/>
      <c r="AW95" s="463"/>
      <c r="AX95" s="463"/>
      <c r="AY95" s="463"/>
      <c r="AZ95" s="463"/>
      <c r="BA95" s="464"/>
      <c r="BB95" s="480"/>
      <c r="BC95" s="481"/>
      <c r="BD95" s="481"/>
      <c r="BE95" s="481"/>
      <c r="BF95" s="482"/>
      <c r="BG95" s="480"/>
      <c r="BH95" s="503"/>
      <c r="BI95" s="503"/>
      <c r="BJ95" s="504"/>
      <c r="BK95" s="466"/>
      <c r="BL95" s="463"/>
      <c r="BM95" s="463"/>
      <c r="BN95" s="463"/>
      <c r="BO95" s="463"/>
      <c r="BP95" s="463"/>
      <c r="BQ95" s="463"/>
      <c r="BR95" s="463"/>
      <c r="BS95" s="463"/>
      <c r="BT95" s="463"/>
      <c r="BU95" s="463"/>
      <c r="BV95" s="463"/>
      <c r="BW95" s="464"/>
      <c r="BX95" s="500"/>
      <c r="BY95" s="501"/>
      <c r="BZ95" s="501"/>
      <c r="CA95" s="501"/>
      <c r="CB95" s="502"/>
      <c r="CC95" s="726"/>
      <c r="CD95" s="727"/>
      <c r="CE95" s="727"/>
      <c r="CF95" s="728"/>
      <c r="CG95" s="432" t="s">
        <v>140</v>
      </c>
      <c r="CH95" s="433"/>
      <c r="CI95" s="729"/>
      <c r="CJ95" s="730"/>
      <c r="CK95" s="731"/>
      <c r="CL95" s="732"/>
      <c r="CM95" s="733"/>
      <c r="CN95" s="733"/>
      <c r="CO95" s="733"/>
      <c r="CP95" s="733"/>
      <c r="CQ95" s="733"/>
      <c r="CR95" s="733"/>
      <c r="CS95" s="236" t="s">
        <v>141</v>
      </c>
      <c r="CT95" s="236"/>
      <c r="CU95" s="236"/>
      <c r="CV95" s="235"/>
      <c r="CW95" s="362"/>
      <c r="CX95" s="255"/>
      <c r="CY95" s="255"/>
      <c r="CZ95" s="255"/>
      <c r="DA95" s="255"/>
      <c r="DB95" s="260"/>
      <c r="DC95" s="1244">
        <f t="shared" ref="DC95" si="3">DS95+DS96</f>
        <v>0</v>
      </c>
      <c r="DD95" s="1245"/>
      <c r="DE95" s="1245"/>
      <c r="DF95" s="441"/>
      <c r="DG95" s="270"/>
      <c r="DH95" s="1252">
        <f t="shared" ref="DH95" si="4">IFERROR((S95+DC95)*100/J95,0)</f>
        <v>0</v>
      </c>
      <c r="DI95" s="1253"/>
      <c r="DJ95" s="1253"/>
      <c r="DK95" s="1253"/>
      <c r="DL95" s="1253"/>
      <c r="DM95" s="342"/>
      <c r="DN95" s="114"/>
      <c r="DO95" s="114"/>
      <c r="DP95" s="114"/>
      <c r="DQ95" s="114"/>
      <c r="DR95" s="114"/>
      <c r="DS95" s="295">
        <f t="shared" si="2"/>
        <v>0</v>
      </c>
      <c r="DT95" s="392">
        <f t="shared" ref="DT95" si="5">SUM(J95)</f>
        <v>0</v>
      </c>
      <c r="DU95" s="390">
        <f t="shared" ref="DU95:DU133" si="6">SUM(S95)</f>
        <v>0</v>
      </c>
    </row>
    <row r="96" spans="3:125" ht="12.95" customHeight="1">
      <c r="C96" s="699"/>
      <c r="D96" s="698"/>
      <c r="E96" s="668" t="s">
        <v>222</v>
      </c>
      <c r="F96" s="669"/>
      <c r="G96" s="669"/>
      <c r="H96" s="669"/>
      <c r="I96" s="670"/>
      <c r="J96" s="1187"/>
      <c r="K96" s="1188"/>
      <c r="L96" s="1188"/>
      <c r="M96" s="1188"/>
      <c r="N96" s="442"/>
      <c r="O96" s="248" t="s">
        <v>141</v>
      </c>
      <c r="P96" s="625"/>
      <c r="Q96" s="626"/>
      <c r="R96" s="627"/>
      <c r="S96" s="420"/>
      <c r="T96" s="421"/>
      <c r="U96" s="421"/>
      <c r="V96" s="442"/>
      <c r="W96" s="248" t="s">
        <v>141</v>
      </c>
      <c r="X96" s="420"/>
      <c r="Y96" s="421"/>
      <c r="Z96" s="421"/>
      <c r="AA96" s="442"/>
      <c r="AB96" s="249" t="s">
        <v>141</v>
      </c>
      <c r="AC96" s="258"/>
      <c r="AD96" s="258"/>
      <c r="AE96" s="258"/>
      <c r="AF96" s="353"/>
      <c r="AG96" s="258"/>
      <c r="AH96" s="258"/>
      <c r="AI96" s="258"/>
      <c r="AJ96" s="354"/>
      <c r="AK96" s="483" t="s">
        <v>142</v>
      </c>
      <c r="AL96" s="484"/>
      <c r="AM96" s="484"/>
      <c r="AN96" s="484"/>
      <c r="AO96" s="465"/>
      <c r="AP96" s="460"/>
      <c r="AQ96" s="460"/>
      <c r="AR96" s="460"/>
      <c r="AS96" s="460"/>
      <c r="AT96" s="460"/>
      <c r="AU96" s="460"/>
      <c r="AV96" s="460"/>
      <c r="AW96" s="460"/>
      <c r="AX96" s="460"/>
      <c r="AY96" s="460"/>
      <c r="AZ96" s="460"/>
      <c r="BA96" s="461"/>
      <c r="BB96" s="485"/>
      <c r="BC96" s="671"/>
      <c r="BD96" s="671"/>
      <c r="BE96" s="671"/>
      <c r="BF96" s="672"/>
      <c r="BG96" s="485"/>
      <c r="BH96" s="494"/>
      <c r="BI96" s="494"/>
      <c r="BJ96" s="495"/>
      <c r="BK96" s="465"/>
      <c r="BL96" s="460"/>
      <c r="BM96" s="460"/>
      <c r="BN96" s="460"/>
      <c r="BO96" s="460"/>
      <c r="BP96" s="460"/>
      <c r="BQ96" s="460"/>
      <c r="BR96" s="460"/>
      <c r="BS96" s="460"/>
      <c r="BT96" s="460"/>
      <c r="BU96" s="460"/>
      <c r="BV96" s="460"/>
      <c r="BW96" s="461"/>
      <c r="BX96" s="497"/>
      <c r="BY96" s="498"/>
      <c r="BZ96" s="498"/>
      <c r="CA96" s="498"/>
      <c r="CB96" s="499"/>
      <c r="CC96" s="880"/>
      <c r="CD96" s="881"/>
      <c r="CE96" s="881"/>
      <c r="CF96" s="882"/>
      <c r="CG96" s="434" t="s">
        <v>140</v>
      </c>
      <c r="CH96" s="435"/>
      <c r="CI96" s="883"/>
      <c r="CJ96" s="884"/>
      <c r="CK96" s="885"/>
      <c r="CL96" s="725"/>
      <c r="CM96" s="667"/>
      <c r="CN96" s="667"/>
      <c r="CO96" s="667"/>
      <c r="CP96" s="667"/>
      <c r="CQ96" s="667"/>
      <c r="CR96" s="667"/>
      <c r="CS96" s="192" t="s">
        <v>141</v>
      </c>
      <c r="CT96" s="192"/>
      <c r="CU96" s="192"/>
      <c r="CV96" s="435"/>
      <c r="CW96" s="365"/>
      <c r="CX96" s="250"/>
      <c r="CY96" s="250"/>
      <c r="CZ96" s="250"/>
      <c r="DA96" s="250"/>
      <c r="DB96" s="261"/>
      <c r="DC96" s="1244"/>
      <c r="DD96" s="1245"/>
      <c r="DE96" s="1245"/>
      <c r="DF96" s="442"/>
      <c r="DG96" s="249" t="s">
        <v>141</v>
      </c>
      <c r="DH96" s="1254"/>
      <c r="DI96" s="1255"/>
      <c r="DJ96" s="1255"/>
      <c r="DK96" s="1255"/>
      <c r="DL96" s="1255"/>
      <c r="DM96" s="341" t="s">
        <v>69</v>
      </c>
      <c r="DN96" s="114"/>
      <c r="DO96" s="114"/>
      <c r="DP96" s="114"/>
      <c r="DQ96" s="114"/>
      <c r="DR96" s="114"/>
      <c r="DS96" s="295">
        <f t="shared" si="2"/>
        <v>0</v>
      </c>
      <c r="DT96" s="390">
        <f t="shared" ref="DT96" si="7">SUM(DS95:DS96)</f>
        <v>0</v>
      </c>
    </row>
    <row r="97" spans="3:126" ht="12.95" customHeight="1">
      <c r="C97" s="699"/>
      <c r="D97" s="698"/>
      <c r="E97" s="640" t="s">
        <v>143</v>
      </c>
      <c r="F97" s="641"/>
      <c r="G97" s="641"/>
      <c r="H97" s="641"/>
      <c r="I97" s="642"/>
      <c r="J97" s="1185">
        <f t="shared" ref="J97" si="8">S97+CL97+CL98</f>
        <v>0</v>
      </c>
      <c r="K97" s="1186"/>
      <c r="L97" s="1186"/>
      <c r="M97" s="1186"/>
      <c r="N97" s="119"/>
      <c r="O97" s="119"/>
      <c r="P97" s="622"/>
      <c r="Q97" s="623"/>
      <c r="R97" s="624"/>
      <c r="S97" s="950"/>
      <c r="T97" s="951"/>
      <c r="U97" s="951"/>
      <c r="V97" s="951"/>
      <c r="W97" s="952"/>
      <c r="X97" s="950"/>
      <c r="Y97" s="951"/>
      <c r="Z97" s="951"/>
      <c r="AA97" s="951"/>
      <c r="AB97" s="952"/>
      <c r="AC97" s="243"/>
      <c r="AD97" s="243"/>
      <c r="AE97" s="243"/>
      <c r="AF97" s="244"/>
      <c r="AG97" s="243"/>
      <c r="AH97" s="243"/>
      <c r="AI97" s="243"/>
      <c r="AJ97" s="245"/>
      <c r="AK97" s="478" t="s">
        <v>139</v>
      </c>
      <c r="AL97" s="479"/>
      <c r="AM97" s="479"/>
      <c r="AN97" s="479"/>
      <c r="AO97" s="466"/>
      <c r="AP97" s="463"/>
      <c r="AQ97" s="463"/>
      <c r="AR97" s="463"/>
      <c r="AS97" s="463"/>
      <c r="AT97" s="463"/>
      <c r="AU97" s="463"/>
      <c r="AV97" s="463"/>
      <c r="AW97" s="463"/>
      <c r="AX97" s="463"/>
      <c r="AY97" s="463"/>
      <c r="AZ97" s="463"/>
      <c r="BA97" s="464"/>
      <c r="BB97" s="480"/>
      <c r="BC97" s="481"/>
      <c r="BD97" s="481"/>
      <c r="BE97" s="481"/>
      <c r="BF97" s="482"/>
      <c r="BG97" s="480"/>
      <c r="BH97" s="503"/>
      <c r="BI97" s="503"/>
      <c r="BJ97" s="504"/>
      <c r="BK97" s="466"/>
      <c r="BL97" s="463"/>
      <c r="BM97" s="463"/>
      <c r="BN97" s="463"/>
      <c r="BO97" s="463"/>
      <c r="BP97" s="463"/>
      <c r="BQ97" s="463"/>
      <c r="BR97" s="463"/>
      <c r="BS97" s="463"/>
      <c r="BT97" s="463"/>
      <c r="BU97" s="463"/>
      <c r="BV97" s="463"/>
      <c r="BW97" s="464"/>
      <c r="BX97" s="500"/>
      <c r="BY97" s="501"/>
      <c r="BZ97" s="501"/>
      <c r="CA97" s="501"/>
      <c r="CB97" s="502"/>
      <c r="CC97" s="726"/>
      <c r="CD97" s="727"/>
      <c r="CE97" s="727"/>
      <c r="CF97" s="728"/>
      <c r="CG97" s="429" t="s">
        <v>140</v>
      </c>
      <c r="CH97" s="240"/>
      <c r="CI97" s="729"/>
      <c r="CJ97" s="730"/>
      <c r="CK97" s="731"/>
      <c r="CL97" s="732"/>
      <c r="CM97" s="733"/>
      <c r="CN97" s="733"/>
      <c r="CO97" s="733"/>
      <c r="CP97" s="733"/>
      <c r="CQ97" s="733"/>
      <c r="CR97" s="733"/>
      <c r="CS97" s="119" t="s">
        <v>141</v>
      </c>
      <c r="CT97" s="119"/>
      <c r="CU97" s="119"/>
      <c r="CV97" s="119"/>
      <c r="CW97" s="947"/>
      <c r="CX97" s="733"/>
      <c r="CY97" s="733"/>
      <c r="CZ97" s="733"/>
      <c r="DA97" s="119"/>
      <c r="DB97" s="246" t="s">
        <v>141</v>
      </c>
      <c r="DC97" s="1244">
        <f t="shared" ref="DC97" si="9">DS97+DS98</f>
        <v>0</v>
      </c>
      <c r="DD97" s="1245"/>
      <c r="DE97" s="1245"/>
      <c r="DF97" s="119"/>
      <c r="DG97" s="246"/>
      <c r="DH97" s="1252">
        <f t="shared" ref="DH97" si="10">IFERROR((S97+DC97)*100/J97,0)</f>
        <v>0</v>
      </c>
      <c r="DI97" s="1253"/>
      <c r="DJ97" s="1253"/>
      <c r="DK97" s="1253"/>
      <c r="DL97" s="1253"/>
      <c r="DM97" s="340"/>
      <c r="DN97" s="114"/>
      <c r="DO97" s="114"/>
      <c r="DP97" s="114"/>
      <c r="DQ97" s="114"/>
      <c r="DR97" s="114"/>
      <c r="DS97" s="295">
        <f t="shared" si="2"/>
        <v>0</v>
      </c>
      <c r="DT97" s="392">
        <f t="shared" ref="DT97" si="11">SUM(J97)</f>
        <v>0</v>
      </c>
      <c r="DU97" s="390">
        <f t="shared" si="6"/>
        <v>0</v>
      </c>
    </row>
    <row r="98" spans="3:126" ht="12.95" customHeight="1">
      <c r="C98" s="700"/>
      <c r="D98" s="701"/>
      <c r="E98" s="657"/>
      <c r="F98" s="658"/>
      <c r="G98" s="658"/>
      <c r="H98" s="658"/>
      <c r="I98" s="659"/>
      <c r="J98" s="1187"/>
      <c r="K98" s="1188"/>
      <c r="L98" s="1188"/>
      <c r="M98" s="1188"/>
      <c r="N98" s="442"/>
      <c r="O98" s="248" t="s">
        <v>141</v>
      </c>
      <c r="P98" s="625"/>
      <c r="Q98" s="626"/>
      <c r="R98" s="627"/>
      <c r="S98" s="420"/>
      <c r="T98" s="421"/>
      <c r="U98" s="421"/>
      <c r="V98" s="442"/>
      <c r="W98" s="248" t="s">
        <v>141</v>
      </c>
      <c r="X98" s="420"/>
      <c r="Y98" s="421"/>
      <c r="Z98" s="421"/>
      <c r="AA98" s="442"/>
      <c r="AB98" s="249" t="s">
        <v>141</v>
      </c>
      <c r="AC98" s="250"/>
      <c r="AD98" s="250"/>
      <c r="AE98" s="250"/>
      <c r="AF98" s="349"/>
      <c r="AG98" s="250"/>
      <c r="AH98" s="250"/>
      <c r="AI98" s="250"/>
      <c r="AJ98" s="350"/>
      <c r="AK98" s="488" t="s">
        <v>142</v>
      </c>
      <c r="AL98" s="489"/>
      <c r="AM98" s="489"/>
      <c r="AN98" s="489"/>
      <c r="AO98" s="465"/>
      <c r="AP98" s="460"/>
      <c r="AQ98" s="460"/>
      <c r="AR98" s="460"/>
      <c r="AS98" s="460"/>
      <c r="AT98" s="460"/>
      <c r="AU98" s="460"/>
      <c r="AV98" s="460"/>
      <c r="AW98" s="460"/>
      <c r="AX98" s="460"/>
      <c r="AY98" s="460"/>
      <c r="AZ98" s="460"/>
      <c r="BA98" s="461"/>
      <c r="BB98" s="485"/>
      <c r="BC98" s="486"/>
      <c r="BD98" s="486"/>
      <c r="BE98" s="486"/>
      <c r="BF98" s="487"/>
      <c r="BG98" s="485"/>
      <c r="BH98" s="494"/>
      <c r="BI98" s="494"/>
      <c r="BJ98" s="495"/>
      <c r="BK98" s="465"/>
      <c r="BL98" s="460"/>
      <c r="BM98" s="460"/>
      <c r="BN98" s="460"/>
      <c r="BO98" s="460"/>
      <c r="BP98" s="460"/>
      <c r="BQ98" s="460"/>
      <c r="BR98" s="460"/>
      <c r="BS98" s="460"/>
      <c r="BT98" s="460"/>
      <c r="BU98" s="460"/>
      <c r="BV98" s="460"/>
      <c r="BW98" s="461"/>
      <c r="BX98" s="497"/>
      <c r="BY98" s="498"/>
      <c r="BZ98" s="498"/>
      <c r="CA98" s="498"/>
      <c r="CB98" s="499"/>
      <c r="CC98" s="880"/>
      <c r="CD98" s="881"/>
      <c r="CE98" s="881"/>
      <c r="CF98" s="882"/>
      <c r="CG98" s="430" t="s">
        <v>140</v>
      </c>
      <c r="CH98" s="431"/>
      <c r="CI98" s="883"/>
      <c r="CJ98" s="884"/>
      <c r="CK98" s="885"/>
      <c r="CL98" s="725"/>
      <c r="CM98" s="667"/>
      <c r="CN98" s="667"/>
      <c r="CO98" s="667"/>
      <c r="CP98" s="667"/>
      <c r="CQ98" s="667"/>
      <c r="CR98" s="667"/>
      <c r="CS98" s="251" t="s">
        <v>141</v>
      </c>
      <c r="CT98" s="251"/>
      <c r="CU98" s="251"/>
      <c r="CV98" s="251"/>
      <c r="CW98" s="666"/>
      <c r="CX98" s="667"/>
      <c r="CY98" s="667"/>
      <c r="CZ98" s="667"/>
      <c r="DA98" s="251"/>
      <c r="DB98" s="252" t="s">
        <v>141</v>
      </c>
      <c r="DC98" s="1244"/>
      <c r="DD98" s="1245"/>
      <c r="DE98" s="1245"/>
      <c r="DF98" s="442"/>
      <c r="DG98" s="249" t="s">
        <v>141</v>
      </c>
      <c r="DH98" s="1254"/>
      <c r="DI98" s="1255"/>
      <c r="DJ98" s="1255"/>
      <c r="DK98" s="1255"/>
      <c r="DL98" s="1255"/>
      <c r="DM98" s="341" t="s">
        <v>69</v>
      </c>
      <c r="DN98" s="114"/>
      <c r="DO98" s="114"/>
      <c r="DP98" s="114"/>
      <c r="DQ98" s="114"/>
      <c r="DR98" s="114"/>
      <c r="DS98" s="295">
        <f t="shared" si="2"/>
        <v>0</v>
      </c>
      <c r="DT98" s="390">
        <f t="shared" ref="DT98" si="12">SUM(DS97:DS98)</f>
        <v>0</v>
      </c>
    </row>
    <row r="99" spans="3:126" ht="12.95" customHeight="1">
      <c r="C99" s="579" t="s">
        <v>144</v>
      </c>
      <c r="D99" s="580"/>
      <c r="E99" s="587" t="s">
        <v>223</v>
      </c>
      <c r="F99" s="588"/>
      <c r="G99" s="588"/>
      <c r="H99" s="588"/>
      <c r="I99" s="589"/>
      <c r="J99" s="1185">
        <f t="shared" ref="J99" si="13">S99+CL99+CL100</f>
        <v>0</v>
      </c>
      <c r="K99" s="1186"/>
      <c r="L99" s="1186"/>
      <c r="M99" s="1186"/>
      <c r="N99" s="119"/>
      <c r="O99" s="119"/>
      <c r="P99" s="302"/>
      <c r="Q99" s="303"/>
      <c r="R99" s="304"/>
      <c r="S99" s="243"/>
      <c r="T99" s="243"/>
      <c r="U99" s="243"/>
      <c r="V99" s="243"/>
      <c r="W99" s="243"/>
      <c r="X99" s="243"/>
      <c r="Y99" s="243"/>
      <c r="Z99" s="243"/>
      <c r="AA99" s="243"/>
      <c r="AB99" s="355"/>
      <c r="AC99" s="254"/>
      <c r="AD99" s="254"/>
      <c r="AE99" s="254"/>
      <c r="AF99" s="351"/>
      <c r="AG99" s="254"/>
      <c r="AH99" s="254"/>
      <c r="AI99" s="254"/>
      <c r="AJ99" s="352"/>
      <c r="AK99" s="595" t="s">
        <v>139</v>
      </c>
      <c r="AL99" s="596"/>
      <c r="AM99" s="596"/>
      <c r="AN99" s="596"/>
      <c r="AO99" s="466"/>
      <c r="AP99" s="463"/>
      <c r="AQ99" s="463"/>
      <c r="AR99" s="463"/>
      <c r="AS99" s="463"/>
      <c r="AT99" s="463"/>
      <c r="AU99" s="463"/>
      <c r="AV99" s="463"/>
      <c r="AW99" s="463"/>
      <c r="AX99" s="463"/>
      <c r="AY99" s="463"/>
      <c r="AZ99" s="463"/>
      <c r="BA99" s="464"/>
      <c r="BB99" s="480"/>
      <c r="BC99" s="481"/>
      <c r="BD99" s="481"/>
      <c r="BE99" s="481"/>
      <c r="BF99" s="482"/>
      <c r="BG99" s="480"/>
      <c r="BH99" s="503"/>
      <c r="BI99" s="503"/>
      <c r="BJ99" s="504"/>
      <c r="BK99" s="466"/>
      <c r="BL99" s="463"/>
      <c r="BM99" s="463"/>
      <c r="BN99" s="463"/>
      <c r="BO99" s="463"/>
      <c r="BP99" s="463"/>
      <c r="BQ99" s="463"/>
      <c r="BR99" s="463"/>
      <c r="BS99" s="463"/>
      <c r="BT99" s="463"/>
      <c r="BU99" s="463"/>
      <c r="BV99" s="463"/>
      <c r="BW99" s="464"/>
      <c r="BX99" s="500"/>
      <c r="BY99" s="501"/>
      <c r="BZ99" s="501"/>
      <c r="CA99" s="501"/>
      <c r="CB99" s="502"/>
      <c r="CC99" s="726"/>
      <c r="CD99" s="727"/>
      <c r="CE99" s="727"/>
      <c r="CF99" s="728"/>
      <c r="CG99" s="432" t="s">
        <v>140</v>
      </c>
      <c r="CH99" s="433"/>
      <c r="CI99" s="729"/>
      <c r="CJ99" s="730"/>
      <c r="CK99" s="731"/>
      <c r="CL99" s="732"/>
      <c r="CM99" s="733"/>
      <c r="CN99" s="733"/>
      <c r="CO99" s="733"/>
      <c r="CP99" s="733"/>
      <c r="CQ99" s="733"/>
      <c r="CR99" s="733"/>
      <c r="CS99" s="441" t="s">
        <v>141</v>
      </c>
      <c r="CT99" s="441"/>
      <c r="CU99" s="441"/>
      <c r="CV99" s="441"/>
      <c r="CW99" s="362"/>
      <c r="CX99" s="255"/>
      <c r="CY99" s="255"/>
      <c r="CZ99" s="255"/>
      <c r="DA99" s="255"/>
      <c r="DB99" s="260"/>
      <c r="DC99" s="1244">
        <f t="shared" ref="DC99" si="14">DS99+DS100</f>
        <v>0</v>
      </c>
      <c r="DD99" s="1245"/>
      <c r="DE99" s="1245"/>
      <c r="DF99" s="441"/>
      <c r="DG99" s="270"/>
      <c r="DH99" s="1252">
        <f t="shared" ref="DH99" si="15">IFERROR((S99+DC99)*100/J99,0)</f>
        <v>0</v>
      </c>
      <c r="DI99" s="1253"/>
      <c r="DJ99" s="1253"/>
      <c r="DK99" s="1253"/>
      <c r="DL99" s="1253"/>
      <c r="DM99" s="342"/>
      <c r="DN99" s="114"/>
      <c r="DO99" s="114"/>
      <c r="DP99" s="114"/>
      <c r="DQ99" s="114"/>
      <c r="DR99" s="114"/>
      <c r="DS99" s="295">
        <f t="shared" si="2"/>
        <v>0</v>
      </c>
      <c r="DT99" s="392">
        <f t="shared" ref="DT99" si="16">SUM(J99)</f>
        <v>0</v>
      </c>
      <c r="DU99" s="390">
        <f t="shared" si="6"/>
        <v>0</v>
      </c>
    </row>
    <row r="100" spans="3:126" ht="12.95" customHeight="1">
      <c r="C100" s="581"/>
      <c r="D100" s="582"/>
      <c r="E100" s="590"/>
      <c r="F100" s="591"/>
      <c r="G100" s="591"/>
      <c r="H100" s="591"/>
      <c r="I100" s="592"/>
      <c r="J100" s="1187"/>
      <c r="K100" s="1188"/>
      <c r="L100" s="1188"/>
      <c r="M100" s="1188"/>
      <c r="N100" s="442"/>
      <c r="O100" s="248" t="s">
        <v>141</v>
      </c>
      <c r="P100" s="356"/>
      <c r="Q100" s="357"/>
      <c r="R100" s="358"/>
      <c r="S100" s="250"/>
      <c r="T100" s="250"/>
      <c r="U100" s="250"/>
      <c r="V100" s="250"/>
      <c r="W100" s="250"/>
      <c r="X100" s="250"/>
      <c r="Y100" s="250"/>
      <c r="Z100" s="250"/>
      <c r="AA100" s="250"/>
      <c r="AB100" s="348"/>
      <c r="AC100" s="258"/>
      <c r="AD100" s="258"/>
      <c r="AE100" s="258"/>
      <c r="AF100" s="353"/>
      <c r="AG100" s="258"/>
      <c r="AH100" s="258"/>
      <c r="AI100" s="258"/>
      <c r="AJ100" s="354"/>
      <c r="AK100" s="483" t="s">
        <v>142</v>
      </c>
      <c r="AL100" s="484"/>
      <c r="AM100" s="484"/>
      <c r="AN100" s="484"/>
      <c r="AO100" s="465"/>
      <c r="AP100" s="460"/>
      <c r="AQ100" s="460"/>
      <c r="AR100" s="460"/>
      <c r="AS100" s="460"/>
      <c r="AT100" s="460"/>
      <c r="AU100" s="460"/>
      <c r="AV100" s="460"/>
      <c r="AW100" s="460"/>
      <c r="AX100" s="460"/>
      <c r="AY100" s="460"/>
      <c r="AZ100" s="460"/>
      <c r="BA100" s="461"/>
      <c r="BB100" s="485"/>
      <c r="BC100" s="486"/>
      <c r="BD100" s="486"/>
      <c r="BE100" s="486"/>
      <c r="BF100" s="487"/>
      <c r="BG100" s="485"/>
      <c r="BH100" s="494"/>
      <c r="BI100" s="494"/>
      <c r="BJ100" s="495"/>
      <c r="BK100" s="465"/>
      <c r="BL100" s="460"/>
      <c r="BM100" s="460"/>
      <c r="BN100" s="460"/>
      <c r="BO100" s="460"/>
      <c r="BP100" s="460"/>
      <c r="BQ100" s="460"/>
      <c r="BR100" s="460"/>
      <c r="BS100" s="460"/>
      <c r="BT100" s="460"/>
      <c r="BU100" s="460"/>
      <c r="BV100" s="460"/>
      <c r="BW100" s="461"/>
      <c r="BX100" s="497"/>
      <c r="BY100" s="498"/>
      <c r="BZ100" s="498"/>
      <c r="CA100" s="498"/>
      <c r="CB100" s="499"/>
      <c r="CC100" s="880"/>
      <c r="CD100" s="881"/>
      <c r="CE100" s="881"/>
      <c r="CF100" s="882"/>
      <c r="CG100" s="434" t="s">
        <v>140</v>
      </c>
      <c r="CH100" s="435"/>
      <c r="CI100" s="883"/>
      <c r="CJ100" s="884"/>
      <c r="CK100" s="885"/>
      <c r="CL100" s="725"/>
      <c r="CM100" s="667"/>
      <c r="CN100" s="667"/>
      <c r="CO100" s="667"/>
      <c r="CP100" s="667"/>
      <c r="CQ100" s="667"/>
      <c r="CR100" s="667"/>
      <c r="CS100" s="192" t="s">
        <v>141</v>
      </c>
      <c r="CT100" s="192"/>
      <c r="CU100" s="192"/>
      <c r="CV100" s="192"/>
      <c r="CW100" s="365"/>
      <c r="CX100" s="250"/>
      <c r="CY100" s="250"/>
      <c r="CZ100" s="250"/>
      <c r="DA100" s="250"/>
      <c r="DB100" s="261"/>
      <c r="DC100" s="1244"/>
      <c r="DD100" s="1245"/>
      <c r="DE100" s="1245"/>
      <c r="DF100" s="442"/>
      <c r="DG100" s="249" t="s">
        <v>141</v>
      </c>
      <c r="DH100" s="1254"/>
      <c r="DI100" s="1255"/>
      <c r="DJ100" s="1255"/>
      <c r="DK100" s="1255"/>
      <c r="DL100" s="1255"/>
      <c r="DM100" s="341" t="s">
        <v>69</v>
      </c>
      <c r="DN100" s="114"/>
      <c r="DO100" s="114"/>
      <c r="DP100" s="114"/>
      <c r="DQ100" s="114"/>
      <c r="DR100" s="114"/>
      <c r="DS100" s="295">
        <f t="shared" si="2"/>
        <v>0</v>
      </c>
      <c r="DT100" s="390">
        <f t="shared" ref="DT100" si="17">SUM(DS99:DS100)</f>
        <v>0</v>
      </c>
    </row>
    <row r="101" spans="3:126" ht="12.95" customHeight="1">
      <c r="C101" s="581"/>
      <c r="D101" s="582"/>
      <c r="E101" s="587" t="s">
        <v>277</v>
      </c>
      <c r="F101" s="588"/>
      <c r="G101" s="588"/>
      <c r="H101" s="588"/>
      <c r="I101" s="589"/>
      <c r="J101" s="1185">
        <f t="shared" ref="J101" si="18">S101+CL101+CL102</f>
        <v>0</v>
      </c>
      <c r="K101" s="1186"/>
      <c r="L101" s="1186"/>
      <c r="M101" s="1186"/>
      <c r="N101" s="119"/>
      <c r="O101" s="119"/>
      <c r="P101" s="622"/>
      <c r="Q101" s="623"/>
      <c r="R101" s="624"/>
      <c r="S101" s="950"/>
      <c r="T101" s="951"/>
      <c r="U101" s="951"/>
      <c r="V101" s="951"/>
      <c r="W101" s="952"/>
      <c r="X101" s="950"/>
      <c r="Y101" s="951"/>
      <c r="Z101" s="951"/>
      <c r="AA101" s="951"/>
      <c r="AB101" s="952"/>
      <c r="AC101" s="254"/>
      <c r="AD101" s="254"/>
      <c r="AE101" s="254"/>
      <c r="AF101" s="351"/>
      <c r="AG101" s="254"/>
      <c r="AH101" s="254"/>
      <c r="AI101" s="254"/>
      <c r="AJ101" s="352"/>
      <c r="AK101" s="595" t="s">
        <v>139</v>
      </c>
      <c r="AL101" s="596"/>
      <c r="AM101" s="596"/>
      <c r="AN101" s="596"/>
      <c r="AO101" s="466"/>
      <c r="AP101" s="463"/>
      <c r="AQ101" s="463"/>
      <c r="AR101" s="463"/>
      <c r="AS101" s="463"/>
      <c r="AT101" s="463"/>
      <c r="AU101" s="463"/>
      <c r="AV101" s="463"/>
      <c r="AW101" s="463"/>
      <c r="AX101" s="463"/>
      <c r="AY101" s="463"/>
      <c r="AZ101" s="463"/>
      <c r="BA101" s="464"/>
      <c r="BB101" s="480"/>
      <c r="BC101" s="481"/>
      <c r="BD101" s="481"/>
      <c r="BE101" s="481"/>
      <c r="BF101" s="482"/>
      <c r="BG101" s="480"/>
      <c r="BH101" s="503"/>
      <c r="BI101" s="503"/>
      <c r="BJ101" s="504"/>
      <c r="BK101" s="466"/>
      <c r="BL101" s="463"/>
      <c r="BM101" s="463"/>
      <c r="BN101" s="463"/>
      <c r="BO101" s="463"/>
      <c r="BP101" s="463"/>
      <c r="BQ101" s="463"/>
      <c r="BR101" s="463"/>
      <c r="BS101" s="463"/>
      <c r="BT101" s="463"/>
      <c r="BU101" s="463"/>
      <c r="BV101" s="463"/>
      <c r="BW101" s="464"/>
      <c r="BX101" s="500"/>
      <c r="BY101" s="501"/>
      <c r="BZ101" s="501"/>
      <c r="CA101" s="501"/>
      <c r="CB101" s="502"/>
      <c r="CC101" s="726"/>
      <c r="CD101" s="727"/>
      <c r="CE101" s="727"/>
      <c r="CF101" s="728"/>
      <c r="CG101" s="432" t="s">
        <v>140</v>
      </c>
      <c r="CH101" s="433"/>
      <c r="CI101" s="729"/>
      <c r="CJ101" s="730"/>
      <c r="CK101" s="731"/>
      <c r="CL101" s="732"/>
      <c r="CM101" s="733"/>
      <c r="CN101" s="733"/>
      <c r="CO101" s="733"/>
      <c r="CP101" s="733"/>
      <c r="CQ101" s="733"/>
      <c r="CR101" s="733"/>
      <c r="CS101" s="236" t="s">
        <v>141</v>
      </c>
      <c r="CT101" s="236"/>
      <c r="CU101" s="236"/>
      <c r="CV101" s="235"/>
      <c r="CW101" s="362"/>
      <c r="CX101" s="255"/>
      <c r="CY101" s="255"/>
      <c r="CZ101" s="255"/>
      <c r="DA101" s="255"/>
      <c r="DB101" s="260"/>
      <c r="DC101" s="1244">
        <f t="shared" ref="DC101" si="19">DS101+DS102</f>
        <v>0</v>
      </c>
      <c r="DD101" s="1245"/>
      <c r="DE101" s="1245"/>
      <c r="DF101" s="441"/>
      <c r="DG101" s="270"/>
      <c r="DH101" s="1252">
        <f t="shared" ref="DH101" si="20">IFERROR((S101+DC101)*100/J101,0)</f>
        <v>0</v>
      </c>
      <c r="DI101" s="1253"/>
      <c r="DJ101" s="1253"/>
      <c r="DK101" s="1253"/>
      <c r="DL101" s="1253"/>
      <c r="DM101" s="342"/>
      <c r="DN101" s="114"/>
      <c r="DO101" s="114"/>
      <c r="DP101" s="114"/>
      <c r="DQ101" s="114"/>
      <c r="DR101" s="114"/>
      <c r="DS101" s="295">
        <f t="shared" si="2"/>
        <v>0</v>
      </c>
      <c r="DT101" s="392">
        <f t="shared" ref="DT101" si="21">SUM(J101)</f>
        <v>0</v>
      </c>
      <c r="DU101" s="390">
        <f t="shared" si="6"/>
        <v>0</v>
      </c>
    </row>
    <row r="102" spans="3:126" ht="12.95" customHeight="1">
      <c r="C102" s="581"/>
      <c r="D102" s="582"/>
      <c r="E102" s="668" t="s">
        <v>224</v>
      </c>
      <c r="F102" s="669"/>
      <c r="G102" s="669"/>
      <c r="H102" s="669"/>
      <c r="I102" s="670"/>
      <c r="J102" s="1187"/>
      <c r="K102" s="1188"/>
      <c r="L102" s="1188"/>
      <c r="M102" s="1188"/>
      <c r="N102" s="442"/>
      <c r="O102" s="248" t="s">
        <v>141</v>
      </c>
      <c r="P102" s="625"/>
      <c r="Q102" s="626"/>
      <c r="R102" s="627"/>
      <c r="S102" s="420"/>
      <c r="T102" s="421"/>
      <c r="U102" s="421"/>
      <c r="V102" s="442"/>
      <c r="W102" s="248" t="s">
        <v>141</v>
      </c>
      <c r="X102" s="420"/>
      <c r="Y102" s="421"/>
      <c r="Z102" s="421"/>
      <c r="AA102" s="442"/>
      <c r="AB102" s="249" t="s">
        <v>141</v>
      </c>
      <c r="AC102" s="258"/>
      <c r="AD102" s="258"/>
      <c r="AE102" s="258"/>
      <c r="AF102" s="353"/>
      <c r="AG102" s="258"/>
      <c r="AH102" s="258"/>
      <c r="AI102" s="258"/>
      <c r="AJ102" s="354"/>
      <c r="AK102" s="483" t="s">
        <v>142</v>
      </c>
      <c r="AL102" s="484"/>
      <c r="AM102" s="484"/>
      <c r="AN102" s="484"/>
      <c r="AO102" s="465"/>
      <c r="AP102" s="460"/>
      <c r="AQ102" s="460"/>
      <c r="AR102" s="460"/>
      <c r="AS102" s="460"/>
      <c r="AT102" s="460"/>
      <c r="AU102" s="460"/>
      <c r="AV102" s="460"/>
      <c r="AW102" s="460"/>
      <c r="AX102" s="460"/>
      <c r="AY102" s="460"/>
      <c r="AZ102" s="460"/>
      <c r="BA102" s="461"/>
      <c r="BB102" s="485"/>
      <c r="BC102" s="486"/>
      <c r="BD102" s="486"/>
      <c r="BE102" s="486"/>
      <c r="BF102" s="487"/>
      <c r="BG102" s="485"/>
      <c r="BH102" s="494"/>
      <c r="BI102" s="494"/>
      <c r="BJ102" s="495"/>
      <c r="BK102" s="465"/>
      <c r="BL102" s="460"/>
      <c r="BM102" s="460"/>
      <c r="BN102" s="460"/>
      <c r="BO102" s="460"/>
      <c r="BP102" s="460"/>
      <c r="BQ102" s="460"/>
      <c r="BR102" s="460"/>
      <c r="BS102" s="460"/>
      <c r="BT102" s="460"/>
      <c r="BU102" s="460"/>
      <c r="BV102" s="460"/>
      <c r="BW102" s="461"/>
      <c r="BX102" s="497"/>
      <c r="BY102" s="498"/>
      <c r="BZ102" s="498"/>
      <c r="CA102" s="498"/>
      <c r="CB102" s="499"/>
      <c r="CC102" s="880"/>
      <c r="CD102" s="881"/>
      <c r="CE102" s="881"/>
      <c r="CF102" s="882"/>
      <c r="CG102" s="434" t="s">
        <v>140</v>
      </c>
      <c r="CH102" s="435"/>
      <c r="CI102" s="883"/>
      <c r="CJ102" s="884"/>
      <c r="CK102" s="885"/>
      <c r="CL102" s="725"/>
      <c r="CM102" s="667"/>
      <c r="CN102" s="667"/>
      <c r="CO102" s="667"/>
      <c r="CP102" s="667"/>
      <c r="CQ102" s="667"/>
      <c r="CR102" s="667"/>
      <c r="CS102" s="192" t="s">
        <v>141</v>
      </c>
      <c r="CT102" s="192"/>
      <c r="CU102" s="192"/>
      <c r="CV102" s="435"/>
      <c r="CW102" s="365"/>
      <c r="CX102" s="250"/>
      <c r="CY102" s="250"/>
      <c r="CZ102" s="250"/>
      <c r="DA102" s="250"/>
      <c r="DB102" s="261"/>
      <c r="DC102" s="1244"/>
      <c r="DD102" s="1245"/>
      <c r="DE102" s="1245"/>
      <c r="DF102" s="442"/>
      <c r="DG102" s="249" t="s">
        <v>141</v>
      </c>
      <c r="DH102" s="1254"/>
      <c r="DI102" s="1255"/>
      <c r="DJ102" s="1255"/>
      <c r="DK102" s="1255"/>
      <c r="DL102" s="1255"/>
      <c r="DM102" s="341" t="s">
        <v>69</v>
      </c>
      <c r="DN102" s="114"/>
      <c r="DO102" s="114"/>
      <c r="DP102" s="114"/>
      <c r="DQ102" s="114"/>
      <c r="DR102" s="114"/>
      <c r="DS102" s="295">
        <f t="shared" si="2"/>
        <v>0</v>
      </c>
      <c r="DT102" s="390">
        <f t="shared" ref="DT102" si="22">SUM(DS101:DS102)</f>
        <v>0</v>
      </c>
    </row>
    <row r="103" spans="3:126" ht="12.95" customHeight="1">
      <c r="C103" s="581"/>
      <c r="D103" s="582"/>
      <c r="E103" s="509" t="s">
        <v>225</v>
      </c>
      <c r="F103" s="505"/>
      <c r="G103" s="505"/>
      <c r="H103" s="505"/>
      <c r="I103" s="510"/>
      <c r="J103" s="1185">
        <f>S103+AF103+CL103+CL104</f>
        <v>0</v>
      </c>
      <c r="K103" s="1186"/>
      <c r="L103" s="1186"/>
      <c r="M103" s="1186"/>
      <c r="N103" s="119"/>
      <c r="O103" s="119"/>
      <c r="P103" s="622"/>
      <c r="Q103" s="623"/>
      <c r="R103" s="624"/>
      <c r="S103" s="950"/>
      <c r="T103" s="951"/>
      <c r="U103" s="951"/>
      <c r="V103" s="951"/>
      <c r="W103" s="952"/>
      <c r="X103" s="950"/>
      <c r="Y103" s="951"/>
      <c r="Z103" s="951"/>
      <c r="AA103" s="951"/>
      <c r="AB103" s="952"/>
      <c r="AC103" s="695"/>
      <c r="AD103" s="623"/>
      <c r="AE103" s="624"/>
      <c r="AF103" s="1000"/>
      <c r="AG103" s="1001"/>
      <c r="AH103" s="1001"/>
      <c r="AI103" s="1001"/>
      <c r="AJ103" s="1002"/>
      <c r="AK103" s="478" t="s">
        <v>139</v>
      </c>
      <c r="AL103" s="479"/>
      <c r="AM103" s="479"/>
      <c r="AN103" s="479"/>
      <c r="AO103" s="466"/>
      <c r="AP103" s="463"/>
      <c r="AQ103" s="463"/>
      <c r="AR103" s="463"/>
      <c r="AS103" s="463"/>
      <c r="AT103" s="463"/>
      <c r="AU103" s="463"/>
      <c r="AV103" s="463"/>
      <c r="AW103" s="463"/>
      <c r="AX103" s="463"/>
      <c r="AY103" s="463"/>
      <c r="AZ103" s="463"/>
      <c r="BA103" s="464"/>
      <c r="BB103" s="480"/>
      <c r="BC103" s="481"/>
      <c r="BD103" s="481"/>
      <c r="BE103" s="481"/>
      <c r="BF103" s="482"/>
      <c r="BG103" s="480"/>
      <c r="BH103" s="503"/>
      <c r="BI103" s="503"/>
      <c r="BJ103" s="504"/>
      <c r="BK103" s="466"/>
      <c r="BL103" s="463"/>
      <c r="BM103" s="463"/>
      <c r="BN103" s="463"/>
      <c r="BO103" s="463"/>
      <c r="BP103" s="463"/>
      <c r="BQ103" s="463"/>
      <c r="BR103" s="463"/>
      <c r="BS103" s="463"/>
      <c r="BT103" s="463"/>
      <c r="BU103" s="463"/>
      <c r="BV103" s="463"/>
      <c r="BW103" s="464"/>
      <c r="BX103" s="500"/>
      <c r="BY103" s="501"/>
      <c r="BZ103" s="501"/>
      <c r="CA103" s="501"/>
      <c r="CB103" s="502"/>
      <c r="CC103" s="726"/>
      <c r="CD103" s="727"/>
      <c r="CE103" s="727"/>
      <c r="CF103" s="728"/>
      <c r="CG103" s="429" t="s">
        <v>140</v>
      </c>
      <c r="CH103" s="240"/>
      <c r="CI103" s="729"/>
      <c r="CJ103" s="730"/>
      <c r="CK103" s="731"/>
      <c r="CL103" s="732"/>
      <c r="CM103" s="733"/>
      <c r="CN103" s="733"/>
      <c r="CO103" s="733"/>
      <c r="CP103" s="733"/>
      <c r="CQ103" s="733"/>
      <c r="CR103" s="733"/>
      <c r="CS103" s="119" t="s">
        <v>141</v>
      </c>
      <c r="CT103" s="119"/>
      <c r="CU103" s="119"/>
      <c r="CV103" s="119"/>
      <c r="CW103" s="947"/>
      <c r="CX103" s="733"/>
      <c r="CY103" s="733"/>
      <c r="CZ103" s="733"/>
      <c r="DA103" s="119"/>
      <c r="DB103" s="246" t="s">
        <v>141</v>
      </c>
      <c r="DC103" s="1244">
        <f t="shared" ref="DC103" si="23">DS103+DS104</f>
        <v>0</v>
      </c>
      <c r="DD103" s="1245"/>
      <c r="DE103" s="1245"/>
      <c r="DF103" s="119"/>
      <c r="DG103" s="246"/>
      <c r="DH103" s="1252">
        <f t="shared" ref="DH103" si="24">IFERROR((S103+DC103)*100/J103,0)</f>
        <v>0</v>
      </c>
      <c r="DI103" s="1253"/>
      <c r="DJ103" s="1253"/>
      <c r="DK103" s="1253"/>
      <c r="DL103" s="1253"/>
      <c r="DM103" s="340"/>
      <c r="DN103" s="114"/>
      <c r="DO103" s="114"/>
      <c r="DP103" s="114"/>
      <c r="DQ103" s="114"/>
      <c r="DR103" s="114"/>
      <c r="DS103" s="295">
        <f t="shared" si="2"/>
        <v>0</v>
      </c>
      <c r="DT103" s="392">
        <f t="shared" ref="DT103" si="25">SUM(J103)</f>
        <v>0</v>
      </c>
      <c r="DU103" s="390">
        <f t="shared" si="6"/>
        <v>0</v>
      </c>
      <c r="DV103" s="392">
        <f>SUM(AF103)</f>
        <v>0</v>
      </c>
    </row>
    <row r="104" spans="3:126" ht="12.95" customHeight="1">
      <c r="C104" s="581"/>
      <c r="D104" s="582"/>
      <c r="E104" s="511"/>
      <c r="F104" s="506"/>
      <c r="G104" s="506"/>
      <c r="H104" s="506"/>
      <c r="I104" s="512"/>
      <c r="J104" s="1187"/>
      <c r="K104" s="1188"/>
      <c r="L104" s="1188"/>
      <c r="M104" s="1188"/>
      <c r="N104" s="442"/>
      <c r="O104" s="248" t="s">
        <v>141</v>
      </c>
      <c r="P104" s="625"/>
      <c r="Q104" s="626"/>
      <c r="R104" s="627"/>
      <c r="S104" s="420"/>
      <c r="T104" s="421"/>
      <c r="U104" s="421"/>
      <c r="V104" s="442"/>
      <c r="W104" s="248" t="s">
        <v>141</v>
      </c>
      <c r="X104" s="420"/>
      <c r="Y104" s="421"/>
      <c r="Z104" s="421"/>
      <c r="AA104" s="442"/>
      <c r="AB104" s="249" t="s">
        <v>141</v>
      </c>
      <c r="AC104" s="696"/>
      <c r="AD104" s="626"/>
      <c r="AE104" s="627"/>
      <c r="AF104" s="420"/>
      <c r="AG104" s="421"/>
      <c r="AH104" s="421"/>
      <c r="AI104" s="442"/>
      <c r="AJ104" s="422" t="s">
        <v>141</v>
      </c>
      <c r="AK104" s="488" t="s">
        <v>142</v>
      </c>
      <c r="AL104" s="489"/>
      <c r="AM104" s="489"/>
      <c r="AN104" s="489"/>
      <c r="AO104" s="465"/>
      <c r="AP104" s="460"/>
      <c r="AQ104" s="460"/>
      <c r="AR104" s="460"/>
      <c r="AS104" s="460"/>
      <c r="AT104" s="460"/>
      <c r="AU104" s="460"/>
      <c r="AV104" s="460"/>
      <c r="AW104" s="460"/>
      <c r="AX104" s="460"/>
      <c r="AY104" s="460"/>
      <c r="AZ104" s="460"/>
      <c r="BA104" s="461"/>
      <c r="BB104" s="485"/>
      <c r="BC104" s="486"/>
      <c r="BD104" s="486"/>
      <c r="BE104" s="486"/>
      <c r="BF104" s="487"/>
      <c r="BG104" s="485"/>
      <c r="BH104" s="494"/>
      <c r="BI104" s="494"/>
      <c r="BJ104" s="495"/>
      <c r="BK104" s="465"/>
      <c r="BL104" s="460"/>
      <c r="BM104" s="460"/>
      <c r="BN104" s="460"/>
      <c r="BO104" s="460"/>
      <c r="BP104" s="460"/>
      <c r="BQ104" s="460"/>
      <c r="BR104" s="460"/>
      <c r="BS104" s="460"/>
      <c r="BT104" s="460"/>
      <c r="BU104" s="460"/>
      <c r="BV104" s="460"/>
      <c r="BW104" s="461"/>
      <c r="BX104" s="497"/>
      <c r="BY104" s="498"/>
      <c r="BZ104" s="498"/>
      <c r="CA104" s="498"/>
      <c r="CB104" s="499"/>
      <c r="CC104" s="880"/>
      <c r="CD104" s="881"/>
      <c r="CE104" s="881"/>
      <c r="CF104" s="882"/>
      <c r="CG104" s="430" t="s">
        <v>140</v>
      </c>
      <c r="CH104" s="431"/>
      <c r="CI104" s="883"/>
      <c r="CJ104" s="884"/>
      <c r="CK104" s="885"/>
      <c r="CL104" s="725"/>
      <c r="CM104" s="667"/>
      <c r="CN104" s="667"/>
      <c r="CO104" s="667"/>
      <c r="CP104" s="667"/>
      <c r="CQ104" s="667"/>
      <c r="CR104" s="667"/>
      <c r="CS104" s="251" t="s">
        <v>141</v>
      </c>
      <c r="CT104" s="251"/>
      <c r="CU104" s="251"/>
      <c r="CV104" s="251"/>
      <c r="CW104" s="666"/>
      <c r="CX104" s="667"/>
      <c r="CY104" s="667"/>
      <c r="CZ104" s="667"/>
      <c r="DA104" s="251"/>
      <c r="DB104" s="252" t="s">
        <v>141</v>
      </c>
      <c r="DC104" s="1244"/>
      <c r="DD104" s="1245"/>
      <c r="DE104" s="1245"/>
      <c r="DF104" s="442"/>
      <c r="DG104" s="249" t="s">
        <v>141</v>
      </c>
      <c r="DH104" s="1254"/>
      <c r="DI104" s="1255"/>
      <c r="DJ104" s="1255"/>
      <c r="DK104" s="1255"/>
      <c r="DL104" s="1255"/>
      <c r="DM104" s="341" t="s">
        <v>69</v>
      </c>
      <c r="DN104" s="114"/>
      <c r="DO104" s="114"/>
      <c r="DP104" s="114"/>
      <c r="DQ104" s="114"/>
      <c r="DR104" s="114"/>
      <c r="DS104" s="295">
        <f t="shared" si="2"/>
        <v>0</v>
      </c>
      <c r="DT104" s="390">
        <f t="shared" ref="DT104" si="26">SUM(DS103:DS104)</f>
        <v>0</v>
      </c>
    </row>
    <row r="105" spans="3:126" ht="12.95" customHeight="1">
      <c r="C105" s="581"/>
      <c r="D105" s="582"/>
      <c r="E105" s="509" t="s">
        <v>226</v>
      </c>
      <c r="F105" s="505"/>
      <c r="G105" s="505"/>
      <c r="H105" s="505"/>
      <c r="I105" s="510"/>
      <c r="J105" s="1185">
        <f t="shared" ref="J105" si="27">S105+CL105+CL106</f>
        <v>0</v>
      </c>
      <c r="K105" s="1186"/>
      <c r="L105" s="1186"/>
      <c r="M105" s="1186"/>
      <c r="N105" s="441"/>
      <c r="O105" s="441"/>
      <c r="P105" s="359"/>
      <c r="Q105" s="360"/>
      <c r="R105" s="361"/>
      <c r="S105" s="255"/>
      <c r="T105" s="255"/>
      <c r="U105" s="255"/>
      <c r="V105" s="255"/>
      <c r="W105" s="255"/>
      <c r="X105" s="362"/>
      <c r="Y105" s="255"/>
      <c r="Z105" s="255"/>
      <c r="AA105" s="255"/>
      <c r="AB105" s="256"/>
      <c r="AC105" s="255"/>
      <c r="AD105" s="255"/>
      <c r="AE105" s="255"/>
      <c r="AF105" s="262"/>
      <c r="AG105" s="255"/>
      <c r="AH105" s="255"/>
      <c r="AI105" s="255"/>
      <c r="AJ105" s="363"/>
      <c r="AK105" s="595" t="s">
        <v>139</v>
      </c>
      <c r="AL105" s="596"/>
      <c r="AM105" s="596"/>
      <c r="AN105" s="596"/>
      <c r="AO105" s="466"/>
      <c r="AP105" s="463"/>
      <c r="AQ105" s="463"/>
      <c r="AR105" s="463"/>
      <c r="AS105" s="463"/>
      <c r="AT105" s="463"/>
      <c r="AU105" s="463"/>
      <c r="AV105" s="463"/>
      <c r="AW105" s="463"/>
      <c r="AX105" s="463"/>
      <c r="AY105" s="463"/>
      <c r="AZ105" s="463"/>
      <c r="BA105" s="464"/>
      <c r="BB105" s="480"/>
      <c r="BC105" s="481"/>
      <c r="BD105" s="481"/>
      <c r="BE105" s="481"/>
      <c r="BF105" s="482"/>
      <c r="BG105" s="480"/>
      <c r="BH105" s="503"/>
      <c r="BI105" s="503"/>
      <c r="BJ105" s="504"/>
      <c r="BK105" s="466"/>
      <c r="BL105" s="463"/>
      <c r="BM105" s="463"/>
      <c r="BN105" s="463"/>
      <c r="BO105" s="463"/>
      <c r="BP105" s="463"/>
      <c r="BQ105" s="463"/>
      <c r="BR105" s="463"/>
      <c r="BS105" s="463"/>
      <c r="BT105" s="463"/>
      <c r="BU105" s="463"/>
      <c r="BV105" s="463"/>
      <c r="BW105" s="464"/>
      <c r="BX105" s="500"/>
      <c r="BY105" s="501"/>
      <c r="BZ105" s="501"/>
      <c r="CA105" s="501"/>
      <c r="CB105" s="502"/>
      <c r="CC105" s="726"/>
      <c r="CD105" s="727"/>
      <c r="CE105" s="727"/>
      <c r="CF105" s="728"/>
      <c r="CG105" s="432" t="s">
        <v>140</v>
      </c>
      <c r="CH105" s="433"/>
      <c r="CI105" s="729"/>
      <c r="CJ105" s="730"/>
      <c r="CK105" s="731"/>
      <c r="CL105" s="732"/>
      <c r="CM105" s="733"/>
      <c r="CN105" s="733"/>
      <c r="CO105" s="733"/>
      <c r="CP105" s="733"/>
      <c r="CQ105" s="733"/>
      <c r="CR105" s="733"/>
      <c r="CS105" s="441" t="s">
        <v>141</v>
      </c>
      <c r="CT105" s="441"/>
      <c r="CU105" s="441"/>
      <c r="CV105" s="441"/>
      <c r="CW105" s="362"/>
      <c r="CX105" s="255"/>
      <c r="CY105" s="255"/>
      <c r="CZ105" s="255"/>
      <c r="DA105" s="255"/>
      <c r="DB105" s="260"/>
      <c r="DC105" s="1244">
        <f t="shared" ref="DC105" si="28">DS105+DS106</f>
        <v>0</v>
      </c>
      <c r="DD105" s="1245"/>
      <c r="DE105" s="1245"/>
      <c r="DF105" s="441"/>
      <c r="DG105" s="270"/>
      <c r="DH105" s="1252">
        <f t="shared" ref="DH105" si="29">IFERROR((S105+DC105)*100/J105,0)</f>
        <v>0</v>
      </c>
      <c r="DI105" s="1253"/>
      <c r="DJ105" s="1253"/>
      <c r="DK105" s="1253"/>
      <c r="DL105" s="1253"/>
      <c r="DM105" s="342"/>
      <c r="DN105" s="114"/>
      <c r="DO105" s="114"/>
      <c r="DP105" s="114"/>
      <c r="DQ105" s="114"/>
      <c r="DR105" s="114"/>
      <c r="DS105" s="295">
        <f t="shared" si="2"/>
        <v>0</v>
      </c>
      <c r="DT105" s="392">
        <f t="shared" ref="DT105" si="30">SUM(J105)</f>
        <v>0</v>
      </c>
      <c r="DU105" s="390">
        <f t="shared" si="6"/>
        <v>0</v>
      </c>
    </row>
    <row r="106" spans="3:126" ht="12.95" customHeight="1">
      <c r="C106" s="581"/>
      <c r="D106" s="582"/>
      <c r="E106" s="511"/>
      <c r="F106" s="506"/>
      <c r="G106" s="506"/>
      <c r="H106" s="506"/>
      <c r="I106" s="512"/>
      <c r="J106" s="1187"/>
      <c r="K106" s="1188"/>
      <c r="L106" s="1188"/>
      <c r="M106" s="1188"/>
      <c r="N106" s="442"/>
      <c r="O106" s="248" t="s">
        <v>141</v>
      </c>
      <c r="P106" s="356"/>
      <c r="Q106" s="357"/>
      <c r="R106" s="358"/>
      <c r="S106" s="250"/>
      <c r="T106" s="250"/>
      <c r="U106" s="250"/>
      <c r="V106" s="250"/>
      <c r="W106" s="364"/>
      <c r="X106" s="365"/>
      <c r="Y106" s="250"/>
      <c r="Z106" s="250"/>
      <c r="AA106" s="250"/>
      <c r="AB106" s="261"/>
      <c r="AC106" s="250"/>
      <c r="AD106" s="250"/>
      <c r="AE106" s="250"/>
      <c r="AF106" s="349"/>
      <c r="AG106" s="250"/>
      <c r="AH106" s="250"/>
      <c r="AI106" s="250"/>
      <c r="AJ106" s="350"/>
      <c r="AK106" s="483" t="s">
        <v>142</v>
      </c>
      <c r="AL106" s="484"/>
      <c r="AM106" s="484"/>
      <c r="AN106" s="484"/>
      <c r="AO106" s="465"/>
      <c r="AP106" s="460"/>
      <c r="AQ106" s="460"/>
      <c r="AR106" s="460"/>
      <c r="AS106" s="460"/>
      <c r="AT106" s="460"/>
      <c r="AU106" s="460"/>
      <c r="AV106" s="460"/>
      <c r="AW106" s="460"/>
      <c r="AX106" s="460"/>
      <c r="AY106" s="460"/>
      <c r="AZ106" s="460"/>
      <c r="BA106" s="461"/>
      <c r="BB106" s="485"/>
      <c r="BC106" s="486"/>
      <c r="BD106" s="486"/>
      <c r="BE106" s="486"/>
      <c r="BF106" s="487"/>
      <c r="BG106" s="485"/>
      <c r="BH106" s="494"/>
      <c r="BI106" s="494"/>
      <c r="BJ106" s="495"/>
      <c r="BK106" s="465"/>
      <c r="BL106" s="460"/>
      <c r="BM106" s="460"/>
      <c r="BN106" s="460"/>
      <c r="BO106" s="460"/>
      <c r="BP106" s="460"/>
      <c r="BQ106" s="460"/>
      <c r="BR106" s="460"/>
      <c r="BS106" s="460"/>
      <c r="BT106" s="460"/>
      <c r="BU106" s="460"/>
      <c r="BV106" s="460"/>
      <c r="BW106" s="461"/>
      <c r="BX106" s="497"/>
      <c r="BY106" s="498"/>
      <c r="BZ106" s="498"/>
      <c r="CA106" s="498"/>
      <c r="CB106" s="499"/>
      <c r="CC106" s="880"/>
      <c r="CD106" s="881"/>
      <c r="CE106" s="881"/>
      <c r="CF106" s="882"/>
      <c r="CG106" s="434" t="s">
        <v>140</v>
      </c>
      <c r="CH106" s="435"/>
      <c r="CI106" s="883"/>
      <c r="CJ106" s="884"/>
      <c r="CK106" s="885"/>
      <c r="CL106" s="725"/>
      <c r="CM106" s="667"/>
      <c r="CN106" s="667"/>
      <c r="CO106" s="667"/>
      <c r="CP106" s="667"/>
      <c r="CQ106" s="667"/>
      <c r="CR106" s="667"/>
      <c r="CS106" s="192" t="s">
        <v>141</v>
      </c>
      <c r="CT106" s="192"/>
      <c r="CU106" s="192"/>
      <c r="CV106" s="192"/>
      <c r="CW106" s="365"/>
      <c r="CX106" s="250"/>
      <c r="CY106" s="250"/>
      <c r="CZ106" s="250"/>
      <c r="DA106" s="250"/>
      <c r="DB106" s="261"/>
      <c r="DC106" s="1244"/>
      <c r="DD106" s="1245"/>
      <c r="DE106" s="1245"/>
      <c r="DF106" s="442"/>
      <c r="DG106" s="249" t="s">
        <v>141</v>
      </c>
      <c r="DH106" s="1254"/>
      <c r="DI106" s="1255"/>
      <c r="DJ106" s="1255"/>
      <c r="DK106" s="1255"/>
      <c r="DL106" s="1255"/>
      <c r="DM106" s="341" t="s">
        <v>69</v>
      </c>
      <c r="DN106" s="114"/>
      <c r="DO106" s="114"/>
      <c r="DP106" s="114"/>
      <c r="DQ106" s="114"/>
      <c r="DR106" s="114"/>
      <c r="DS106" s="295">
        <f t="shared" si="2"/>
        <v>0</v>
      </c>
      <c r="DT106" s="390">
        <f t="shared" ref="DT106" si="31">SUM(DS105:DS106)</f>
        <v>0</v>
      </c>
    </row>
    <row r="107" spans="3:126" ht="12.95" customHeight="1">
      <c r="C107" s="581"/>
      <c r="D107" s="582"/>
      <c r="E107" s="660" t="s">
        <v>227</v>
      </c>
      <c r="F107" s="661"/>
      <c r="G107" s="661"/>
      <c r="H107" s="661"/>
      <c r="I107" s="662"/>
      <c r="J107" s="1185">
        <f t="shared" ref="J107" si="32">S107+CL107+CL108</f>
        <v>0</v>
      </c>
      <c r="K107" s="1186"/>
      <c r="L107" s="1186"/>
      <c r="M107" s="1186"/>
      <c r="N107" s="119"/>
      <c r="O107" s="119"/>
      <c r="P107" s="302"/>
      <c r="Q107" s="303"/>
      <c r="R107" s="304"/>
      <c r="S107" s="243"/>
      <c r="T107" s="243"/>
      <c r="U107" s="243"/>
      <c r="V107" s="243"/>
      <c r="W107" s="243"/>
      <c r="X107" s="366"/>
      <c r="Y107" s="243"/>
      <c r="Z107" s="243"/>
      <c r="AA107" s="243"/>
      <c r="AB107" s="355"/>
      <c r="AC107" s="243"/>
      <c r="AD107" s="243"/>
      <c r="AE107" s="243"/>
      <c r="AF107" s="244"/>
      <c r="AG107" s="243"/>
      <c r="AH107" s="243"/>
      <c r="AI107" s="243"/>
      <c r="AJ107" s="245"/>
      <c r="AK107" s="478" t="s">
        <v>139</v>
      </c>
      <c r="AL107" s="479"/>
      <c r="AM107" s="479"/>
      <c r="AN107" s="479"/>
      <c r="AO107" s="466"/>
      <c r="AP107" s="463"/>
      <c r="AQ107" s="463"/>
      <c r="AR107" s="463"/>
      <c r="AS107" s="463"/>
      <c r="AT107" s="463"/>
      <c r="AU107" s="463"/>
      <c r="AV107" s="463"/>
      <c r="AW107" s="463"/>
      <c r="AX107" s="463"/>
      <c r="AY107" s="463"/>
      <c r="AZ107" s="463"/>
      <c r="BA107" s="464"/>
      <c r="BB107" s="480"/>
      <c r="BC107" s="481"/>
      <c r="BD107" s="481"/>
      <c r="BE107" s="481"/>
      <c r="BF107" s="482"/>
      <c r="BG107" s="480"/>
      <c r="BH107" s="503"/>
      <c r="BI107" s="503"/>
      <c r="BJ107" s="504"/>
      <c r="BK107" s="466"/>
      <c r="BL107" s="463"/>
      <c r="BM107" s="463"/>
      <c r="BN107" s="463"/>
      <c r="BO107" s="463"/>
      <c r="BP107" s="463"/>
      <c r="BQ107" s="463"/>
      <c r="BR107" s="463"/>
      <c r="BS107" s="463"/>
      <c r="BT107" s="463"/>
      <c r="BU107" s="463"/>
      <c r="BV107" s="463"/>
      <c r="BW107" s="464"/>
      <c r="BX107" s="500"/>
      <c r="BY107" s="501"/>
      <c r="BZ107" s="501"/>
      <c r="CA107" s="501"/>
      <c r="CB107" s="502"/>
      <c r="CC107" s="726"/>
      <c r="CD107" s="727"/>
      <c r="CE107" s="727"/>
      <c r="CF107" s="728"/>
      <c r="CG107" s="429" t="s">
        <v>140</v>
      </c>
      <c r="CH107" s="240"/>
      <c r="CI107" s="729"/>
      <c r="CJ107" s="730"/>
      <c r="CK107" s="731"/>
      <c r="CL107" s="732"/>
      <c r="CM107" s="733"/>
      <c r="CN107" s="733"/>
      <c r="CO107" s="733"/>
      <c r="CP107" s="733"/>
      <c r="CQ107" s="733"/>
      <c r="CR107" s="733"/>
      <c r="CS107" s="441" t="s">
        <v>141</v>
      </c>
      <c r="CT107" s="441"/>
      <c r="CU107" s="119"/>
      <c r="CV107" s="119"/>
      <c r="CW107" s="366"/>
      <c r="CX107" s="243"/>
      <c r="CY107" s="243"/>
      <c r="CZ107" s="243"/>
      <c r="DA107" s="243"/>
      <c r="DB107" s="263"/>
      <c r="DC107" s="1244">
        <f t="shared" ref="DC107" si="33">DS107+DS108</f>
        <v>0</v>
      </c>
      <c r="DD107" s="1245"/>
      <c r="DE107" s="1245"/>
      <c r="DF107" s="119"/>
      <c r="DG107" s="246"/>
      <c r="DH107" s="1252">
        <f t="shared" ref="DH107" si="34">IFERROR((S107+DC107)*100/J107,0)</f>
        <v>0</v>
      </c>
      <c r="DI107" s="1253"/>
      <c r="DJ107" s="1253"/>
      <c r="DK107" s="1253"/>
      <c r="DL107" s="1253"/>
      <c r="DM107" s="340"/>
      <c r="DN107" s="114"/>
      <c r="DO107" s="114"/>
      <c r="DP107" s="114"/>
      <c r="DQ107" s="114"/>
      <c r="DR107" s="114"/>
      <c r="DS107" s="295">
        <f t="shared" si="2"/>
        <v>0</v>
      </c>
      <c r="DT107" s="392">
        <f t="shared" ref="DT107" si="35">SUM(J107)</f>
        <v>0</v>
      </c>
      <c r="DU107" s="390">
        <f t="shared" si="6"/>
        <v>0</v>
      </c>
    </row>
    <row r="108" spans="3:126" ht="12.95" customHeight="1">
      <c r="C108" s="581"/>
      <c r="D108" s="582"/>
      <c r="E108" s="663"/>
      <c r="F108" s="664"/>
      <c r="G108" s="664"/>
      <c r="H108" s="664"/>
      <c r="I108" s="665"/>
      <c r="J108" s="1187"/>
      <c r="K108" s="1188"/>
      <c r="L108" s="1188"/>
      <c r="M108" s="1188"/>
      <c r="N108" s="442"/>
      <c r="O108" s="248" t="s">
        <v>141</v>
      </c>
      <c r="P108" s="356"/>
      <c r="Q108" s="357"/>
      <c r="R108" s="358"/>
      <c r="S108" s="250"/>
      <c r="T108" s="250"/>
      <c r="U108" s="250"/>
      <c r="V108" s="250"/>
      <c r="W108" s="250"/>
      <c r="X108" s="365"/>
      <c r="Y108" s="250"/>
      <c r="Z108" s="250"/>
      <c r="AA108" s="250"/>
      <c r="AB108" s="348"/>
      <c r="AC108" s="250"/>
      <c r="AD108" s="250"/>
      <c r="AE108" s="250"/>
      <c r="AF108" s="349"/>
      <c r="AG108" s="250"/>
      <c r="AH108" s="250"/>
      <c r="AI108" s="250"/>
      <c r="AJ108" s="367"/>
      <c r="AK108" s="483" t="s">
        <v>142</v>
      </c>
      <c r="AL108" s="484"/>
      <c r="AM108" s="484"/>
      <c r="AN108" s="484"/>
      <c r="AO108" s="465"/>
      <c r="AP108" s="460"/>
      <c r="AQ108" s="460"/>
      <c r="AR108" s="460"/>
      <c r="AS108" s="460"/>
      <c r="AT108" s="460"/>
      <c r="AU108" s="460"/>
      <c r="AV108" s="460"/>
      <c r="AW108" s="460"/>
      <c r="AX108" s="460"/>
      <c r="AY108" s="460"/>
      <c r="AZ108" s="460"/>
      <c r="BA108" s="461"/>
      <c r="BB108" s="485"/>
      <c r="BC108" s="486"/>
      <c r="BD108" s="486"/>
      <c r="BE108" s="486"/>
      <c r="BF108" s="487"/>
      <c r="BG108" s="485"/>
      <c r="BH108" s="494"/>
      <c r="BI108" s="494"/>
      <c r="BJ108" s="495"/>
      <c r="BK108" s="465"/>
      <c r="BL108" s="460"/>
      <c r="BM108" s="460"/>
      <c r="BN108" s="460"/>
      <c r="BO108" s="460"/>
      <c r="BP108" s="460"/>
      <c r="BQ108" s="460"/>
      <c r="BR108" s="460"/>
      <c r="BS108" s="460"/>
      <c r="BT108" s="460"/>
      <c r="BU108" s="460"/>
      <c r="BV108" s="460"/>
      <c r="BW108" s="461"/>
      <c r="BX108" s="497"/>
      <c r="BY108" s="498"/>
      <c r="BZ108" s="498"/>
      <c r="CA108" s="498"/>
      <c r="CB108" s="499"/>
      <c r="CC108" s="880"/>
      <c r="CD108" s="881"/>
      <c r="CE108" s="881"/>
      <c r="CF108" s="882"/>
      <c r="CG108" s="434" t="s">
        <v>140</v>
      </c>
      <c r="CH108" s="435"/>
      <c r="CI108" s="883"/>
      <c r="CJ108" s="884"/>
      <c r="CK108" s="885"/>
      <c r="CL108" s="725"/>
      <c r="CM108" s="667"/>
      <c r="CN108" s="667"/>
      <c r="CO108" s="667"/>
      <c r="CP108" s="667"/>
      <c r="CQ108" s="667"/>
      <c r="CR108" s="667"/>
      <c r="CS108" s="192" t="s">
        <v>141</v>
      </c>
      <c r="CT108" s="192"/>
      <c r="CU108" s="192"/>
      <c r="CV108" s="192"/>
      <c r="CW108" s="365"/>
      <c r="CX108" s="250"/>
      <c r="CY108" s="250"/>
      <c r="CZ108" s="250"/>
      <c r="DA108" s="250"/>
      <c r="DB108" s="261"/>
      <c r="DC108" s="1244"/>
      <c r="DD108" s="1245"/>
      <c r="DE108" s="1245"/>
      <c r="DF108" s="442"/>
      <c r="DG108" s="249" t="s">
        <v>141</v>
      </c>
      <c r="DH108" s="1254"/>
      <c r="DI108" s="1255"/>
      <c r="DJ108" s="1255"/>
      <c r="DK108" s="1255"/>
      <c r="DL108" s="1255"/>
      <c r="DM108" s="341" t="s">
        <v>69</v>
      </c>
      <c r="DN108" s="114"/>
      <c r="DO108" s="114"/>
      <c r="DP108" s="114"/>
      <c r="DQ108" s="114"/>
      <c r="DR108" s="114"/>
      <c r="DS108" s="295">
        <f t="shared" si="2"/>
        <v>0</v>
      </c>
      <c r="DT108" s="390">
        <f t="shared" ref="DT108" si="36">SUM(DS107:DS108)</f>
        <v>0</v>
      </c>
    </row>
    <row r="109" spans="3:126" ht="12.95" customHeight="1">
      <c r="C109" s="581"/>
      <c r="D109" s="582"/>
      <c r="E109" s="640" t="s">
        <v>228</v>
      </c>
      <c r="F109" s="641"/>
      <c r="G109" s="641"/>
      <c r="H109" s="641"/>
      <c r="I109" s="642"/>
      <c r="J109" s="1185">
        <f t="shared" ref="J109" si="37">S109+CL109+CL110</f>
        <v>0</v>
      </c>
      <c r="K109" s="1186"/>
      <c r="L109" s="1186"/>
      <c r="M109" s="1186"/>
      <c r="N109" s="119"/>
      <c r="O109" s="119"/>
      <c r="P109" s="302"/>
      <c r="Q109" s="303"/>
      <c r="R109" s="304"/>
      <c r="S109" s="243"/>
      <c r="T109" s="243"/>
      <c r="U109" s="243"/>
      <c r="V109" s="243"/>
      <c r="W109" s="243"/>
      <c r="X109" s="366"/>
      <c r="Y109" s="243"/>
      <c r="Z109" s="243"/>
      <c r="AA109" s="243"/>
      <c r="AB109" s="355"/>
      <c r="AC109" s="243"/>
      <c r="AD109" s="243"/>
      <c r="AE109" s="243"/>
      <c r="AF109" s="244"/>
      <c r="AG109" s="243"/>
      <c r="AH109" s="243"/>
      <c r="AI109" s="243"/>
      <c r="AJ109" s="245"/>
      <c r="AK109" s="595" t="s">
        <v>139</v>
      </c>
      <c r="AL109" s="596"/>
      <c r="AM109" s="596"/>
      <c r="AN109" s="596"/>
      <c r="AO109" s="466"/>
      <c r="AP109" s="463"/>
      <c r="AQ109" s="463"/>
      <c r="AR109" s="463"/>
      <c r="AS109" s="463"/>
      <c r="AT109" s="463"/>
      <c r="AU109" s="463"/>
      <c r="AV109" s="463"/>
      <c r="AW109" s="463"/>
      <c r="AX109" s="463"/>
      <c r="AY109" s="463"/>
      <c r="AZ109" s="463"/>
      <c r="BA109" s="464"/>
      <c r="BB109" s="480"/>
      <c r="BC109" s="481"/>
      <c r="BD109" s="481"/>
      <c r="BE109" s="481"/>
      <c r="BF109" s="482"/>
      <c r="BG109" s="480"/>
      <c r="BH109" s="503"/>
      <c r="BI109" s="503"/>
      <c r="BJ109" s="504"/>
      <c r="BK109" s="466"/>
      <c r="BL109" s="463"/>
      <c r="BM109" s="463"/>
      <c r="BN109" s="463"/>
      <c r="BO109" s="463"/>
      <c r="BP109" s="463"/>
      <c r="BQ109" s="463"/>
      <c r="BR109" s="463"/>
      <c r="BS109" s="463"/>
      <c r="BT109" s="463"/>
      <c r="BU109" s="463"/>
      <c r="BV109" s="463"/>
      <c r="BW109" s="464"/>
      <c r="BX109" s="500"/>
      <c r="BY109" s="501"/>
      <c r="BZ109" s="501"/>
      <c r="CA109" s="501"/>
      <c r="CB109" s="502"/>
      <c r="CC109" s="726"/>
      <c r="CD109" s="727"/>
      <c r="CE109" s="727"/>
      <c r="CF109" s="728"/>
      <c r="CG109" s="432" t="s">
        <v>140</v>
      </c>
      <c r="CH109" s="433"/>
      <c r="CI109" s="729"/>
      <c r="CJ109" s="730"/>
      <c r="CK109" s="731"/>
      <c r="CL109" s="732"/>
      <c r="CM109" s="733"/>
      <c r="CN109" s="733"/>
      <c r="CO109" s="733"/>
      <c r="CP109" s="733"/>
      <c r="CQ109" s="733"/>
      <c r="CR109" s="733"/>
      <c r="CS109" s="441" t="s">
        <v>141</v>
      </c>
      <c r="CT109" s="441"/>
      <c r="CU109" s="441"/>
      <c r="CV109" s="441"/>
      <c r="CW109" s="362"/>
      <c r="CX109" s="255"/>
      <c r="CY109" s="255"/>
      <c r="CZ109" s="255"/>
      <c r="DA109" s="255"/>
      <c r="DB109" s="260"/>
      <c r="DC109" s="1244">
        <f t="shared" ref="DC109" si="38">DS109+DS110</f>
        <v>0</v>
      </c>
      <c r="DD109" s="1245"/>
      <c r="DE109" s="1245"/>
      <c r="DF109" s="441"/>
      <c r="DG109" s="270"/>
      <c r="DH109" s="1252">
        <f t="shared" ref="DH109" si="39">IFERROR((S109+DC109)*100/J109,0)</f>
        <v>0</v>
      </c>
      <c r="DI109" s="1253"/>
      <c r="DJ109" s="1253"/>
      <c r="DK109" s="1253"/>
      <c r="DL109" s="1253"/>
      <c r="DM109" s="342"/>
      <c r="DN109" s="114"/>
      <c r="DO109" s="114"/>
      <c r="DP109" s="114"/>
      <c r="DQ109" s="114"/>
      <c r="DR109" s="114"/>
      <c r="DS109" s="295">
        <f t="shared" si="2"/>
        <v>0</v>
      </c>
      <c r="DT109" s="392">
        <f t="shared" ref="DT109" si="40">SUM(J109)</f>
        <v>0</v>
      </c>
      <c r="DU109" s="390">
        <f t="shared" si="6"/>
        <v>0</v>
      </c>
    </row>
    <row r="110" spans="3:126" ht="12.95" customHeight="1">
      <c r="C110" s="581"/>
      <c r="D110" s="582"/>
      <c r="E110" s="657"/>
      <c r="F110" s="658"/>
      <c r="G110" s="658"/>
      <c r="H110" s="658"/>
      <c r="I110" s="659"/>
      <c r="J110" s="1187"/>
      <c r="K110" s="1188"/>
      <c r="L110" s="1188"/>
      <c r="M110" s="1188"/>
      <c r="N110" s="442"/>
      <c r="O110" s="248" t="s">
        <v>141</v>
      </c>
      <c r="P110" s="356"/>
      <c r="Q110" s="357"/>
      <c r="R110" s="358"/>
      <c r="S110" s="250"/>
      <c r="T110" s="250"/>
      <c r="U110" s="250"/>
      <c r="V110" s="250"/>
      <c r="W110" s="364"/>
      <c r="X110" s="365"/>
      <c r="Y110" s="250"/>
      <c r="Z110" s="250"/>
      <c r="AA110" s="250"/>
      <c r="AB110" s="261"/>
      <c r="AC110" s="250"/>
      <c r="AD110" s="250"/>
      <c r="AE110" s="250"/>
      <c r="AF110" s="349"/>
      <c r="AG110" s="250"/>
      <c r="AH110" s="250"/>
      <c r="AI110" s="250"/>
      <c r="AJ110" s="350"/>
      <c r="AK110" s="483" t="s">
        <v>142</v>
      </c>
      <c r="AL110" s="484"/>
      <c r="AM110" s="484"/>
      <c r="AN110" s="484"/>
      <c r="AO110" s="465"/>
      <c r="AP110" s="460"/>
      <c r="AQ110" s="460"/>
      <c r="AR110" s="460"/>
      <c r="AS110" s="460"/>
      <c r="AT110" s="460"/>
      <c r="AU110" s="460"/>
      <c r="AV110" s="460"/>
      <c r="AW110" s="460"/>
      <c r="AX110" s="460"/>
      <c r="AY110" s="460"/>
      <c r="AZ110" s="460"/>
      <c r="BA110" s="461"/>
      <c r="BB110" s="485"/>
      <c r="BC110" s="486"/>
      <c r="BD110" s="486"/>
      <c r="BE110" s="486"/>
      <c r="BF110" s="487"/>
      <c r="BG110" s="485"/>
      <c r="BH110" s="494"/>
      <c r="BI110" s="494"/>
      <c r="BJ110" s="495"/>
      <c r="BK110" s="465"/>
      <c r="BL110" s="460"/>
      <c r="BM110" s="460"/>
      <c r="BN110" s="460"/>
      <c r="BO110" s="460"/>
      <c r="BP110" s="460"/>
      <c r="BQ110" s="460"/>
      <c r="BR110" s="460"/>
      <c r="BS110" s="460"/>
      <c r="BT110" s="460"/>
      <c r="BU110" s="460"/>
      <c r="BV110" s="460"/>
      <c r="BW110" s="461"/>
      <c r="BX110" s="497"/>
      <c r="BY110" s="498"/>
      <c r="BZ110" s="498"/>
      <c r="CA110" s="498"/>
      <c r="CB110" s="499"/>
      <c r="CC110" s="880"/>
      <c r="CD110" s="881"/>
      <c r="CE110" s="881"/>
      <c r="CF110" s="882"/>
      <c r="CG110" s="434" t="s">
        <v>140</v>
      </c>
      <c r="CH110" s="435"/>
      <c r="CI110" s="883"/>
      <c r="CJ110" s="884"/>
      <c r="CK110" s="885"/>
      <c r="CL110" s="725"/>
      <c r="CM110" s="667"/>
      <c r="CN110" s="667"/>
      <c r="CO110" s="667"/>
      <c r="CP110" s="667"/>
      <c r="CQ110" s="667"/>
      <c r="CR110" s="667"/>
      <c r="CS110" s="192" t="s">
        <v>141</v>
      </c>
      <c r="CT110" s="192"/>
      <c r="CU110" s="192"/>
      <c r="CV110" s="192"/>
      <c r="CW110" s="365"/>
      <c r="CX110" s="250"/>
      <c r="CY110" s="250"/>
      <c r="CZ110" s="250"/>
      <c r="DA110" s="250"/>
      <c r="DB110" s="261"/>
      <c r="DC110" s="1244"/>
      <c r="DD110" s="1245"/>
      <c r="DE110" s="1245"/>
      <c r="DF110" s="442"/>
      <c r="DG110" s="249" t="s">
        <v>141</v>
      </c>
      <c r="DH110" s="1254"/>
      <c r="DI110" s="1255"/>
      <c r="DJ110" s="1255"/>
      <c r="DK110" s="1255"/>
      <c r="DL110" s="1255"/>
      <c r="DM110" s="341" t="s">
        <v>69</v>
      </c>
      <c r="DN110" s="114"/>
      <c r="DO110" s="114"/>
      <c r="DP110" s="114"/>
      <c r="DQ110" s="114"/>
      <c r="DR110" s="114"/>
      <c r="DS110" s="295">
        <f t="shared" si="2"/>
        <v>0</v>
      </c>
      <c r="DT110" s="390">
        <f t="shared" ref="DT110" si="41">SUM(DS109:DS110)</f>
        <v>0</v>
      </c>
    </row>
    <row r="111" spans="3:126" ht="12.95" customHeight="1">
      <c r="C111" s="581"/>
      <c r="D111" s="582"/>
      <c r="E111" s="509" t="s">
        <v>229</v>
      </c>
      <c r="F111" s="505"/>
      <c r="G111" s="505"/>
      <c r="H111" s="505"/>
      <c r="I111" s="510"/>
      <c r="J111" s="1185">
        <f t="shared" ref="J111" si="42">S111+CL111+CL112</f>
        <v>0</v>
      </c>
      <c r="K111" s="1186"/>
      <c r="L111" s="1186"/>
      <c r="M111" s="1186"/>
      <c r="N111" s="119"/>
      <c r="O111" s="119"/>
      <c r="P111" s="302"/>
      <c r="Q111" s="303"/>
      <c r="R111" s="304"/>
      <c r="S111" s="243"/>
      <c r="T111" s="243"/>
      <c r="U111" s="243"/>
      <c r="V111" s="243"/>
      <c r="W111" s="243"/>
      <c r="X111" s="366"/>
      <c r="Y111" s="243"/>
      <c r="Z111" s="243"/>
      <c r="AA111" s="243"/>
      <c r="AB111" s="355"/>
      <c r="AC111" s="243"/>
      <c r="AD111" s="243"/>
      <c r="AE111" s="243"/>
      <c r="AF111" s="244"/>
      <c r="AG111" s="243"/>
      <c r="AH111" s="243"/>
      <c r="AI111" s="243"/>
      <c r="AJ111" s="245"/>
      <c r="AK111" s="595" t="s">
        <v>139</v>
      </c>
      <c r="AL111" s="596"/>
      <c r="AM111" s="596"/>
      <c r="AN111" s="596"/>
      <c r="AO111" s="466"/>
      <c r="AP111" s="463"/>
      <c r="AQ111" s="463"/>
      <c r="AR111" s="463"/>
      <c r="AS111" s="463"/>
      <c r="AT111" s="463"/>
      <c r="AU111" s="463"/>
      <c r="AV111" s="463"/>
      <c r="AW111" s="463"/>
      <c r="AX111" s="463"/>
      <c r="AY111" s="463"/>
      <c r="AZ111" s="463"/>
      <c r="BA111" s="464"/>
      <c r="BB111" s="480"/>
      <c r="BC111" s="481"/>
      <c r="BD111" s="481"/>
      <c r="BE111" s="481"/>
      <c r="BF111" s="482"/>
      <c r="BG111" s="480"/>
      <c r="BH111" s="503"/>
      <c r="BI111" s="503"/>
      <c r="BJ111" s="504"/>
      <c r="BK111" s="466"/>
      <c r="BL111" s="463"/>
      <c r="BM111" s="463"/>
      <c r="BN111" s="463"/>
      <c r="BO111" s="463"/>
      <c r="BP111" s="463"/>
      <c r="BQ111" s="463"/>
      <c r="BR111" s="463"/>
      <c r="BS111" s="463"/>
      <c r="BT111" s="463"/>
      <c r="BU111" s="463"/>
      <c r="BV111" s="463"/>
      <c r="BW111" s="464"/>
      <c r="BX111" s="500"/>
      <c r="BY111" s="501"/>
      <c r="BZ111" s="501"/>
      <c r="CA111" s="501"/>
      <c r="CB111" s="502"/>
      <c r="CC111" s="726"/>
      <c r="CD111" s="727"/>
      <c r="CE111" s="727"/>
      <c r="CF111" s="728"/>
      <c r="CG111" s="432" t="s">
        <v>140</v>
      </c>
      <c r="CH111" s="433"/>
      <c r="CI111" s="729"/>
      <c r="CJ111" s="730"/>
      <c r="CK111" s="731"/>
      <c r="CL111" s="732"/>
      <c r="CM111" s="733"/>
      <c r="CN111" s="733"/>
      <c r="CO111" s="733"/>
      <c r="CP111" s="733"/>
      <c r="CQ111" s="733"/>
      <c r="CR111" s="733"/>
      <c r="CS111" s="441" t="s">
        <v>141</v>
      </c>
      <c r="CT111" s="441"/>
      <c r="CU111" s="441"/>
      <c r="CV111" s="441"/>
      <c r="CW111" s="362"/>
      <c r="CX111" s="255"/>
      <c r="CY111" s="255"/>
      <c r="CZ111" s="255"/>
      <c r="DA111" s="255"/>
      <c r="DB111" s="260"/>
      <c r="DC111" s="1244">
        <f t="shared" ref="DC111" si="43">DS111+DS112</f>
        <v>0</v>
      </c>
      <c r="DD111" s="1245"/>
      <c r="DE111" s="1245"/>
      <c r="DF111" s="441"/>
      <c r="DG111" s="270"/>
      <c r="DH111" s="1252">
        <f t="shared" ref="DH111" si="44">IFERROR((S111+DC111)*100/J111,0)</f>
        <v>0</v>
      </c>
      <c r="DI111" s="1253"/>
      <c r="DJ111" s="1253"/>
      <c r="DK111" s="1253"/>
      <c r="DL111" s="1253"/>
      <c r="DM111" s="342"/>
      <c r="DN111" s="114"/>
      <c r="DO111" s="114"/>
      <c r="DP111" s="114"/>
      <c r="DQ111" s="114"/>
      <c r="DR111" s="114"/>
      <c r="DS111" s="295">
        <f t="shared" si="2"/>
        <v>0</v>
      </c>
      <c r="DT111" s="392">
        <f t="shared" ref="DT111" si="45">SUM(J111)</f>
        <v>0</v>
      </c>
      <c r="DU111" s="390">
        <f t="shared" si="6"/>
        <v>0</v>
      </c>
    </row>
    <row r="112" spans="3:126" ht="12.95" customHeight="1">
      <c r="C112" s="581"/>
      <c r="D112" s="582"/>
      <c r="E112" s="511"/>
      <c r="F112" s="506"/>
      <c r="G112" s="506"/>
      <c r="H112" s="506"/>
      <c r="I112" s="512"/>
      <c r="J112" s="1187"/>
      <c r="K112" s="1188"/>
      <c r="L112" s="1188"/>
      <c r="M112" s="1188"/>
      <c r="N112" s="442"/>
      <c r="O112" s="248" t="s">
        <v>141</v>
      </c>
      <c r="P112" s="356"/>
      <c r="Q112" s="357"/>
      <c r="R112" s="358"/>
      <c r="S112" s="250"/>
      <c r="T112" s="250"/>
      <c r="U112" s="250"/>
      <c r="V112" s="250"/>
      <c r="W112" s="250"/>
      <c r="X112" s="365"/>
      <c r="Y112" s="250"/>
      <c r="Z112" s="250"/>
      <c r="AA112" s="250"/>
      <c r="AB112" s="348"/>
      <c r="AC112" s="250"/>
      <c r="AD112" s="250"/>
      <c r="AE112" s="250"/>
      <c r="AF112" s="349"/>
      <c r="AG112" s="250"/>
      <c r="AH112" s="250"/>
      <c r="AI112" s="250"/>
      <c r="AJ112" s="367"/>
      <c r="AK112" s="483" t="s">
        <v>142</v>
      </c>
      <c r="AL112" s="484"/>
      <c r="AM112" s="484"/>
      <c r="AN112" s="484"/>
      <c r="AO112" s="465"/>
      <c r="AP112" s="460"/>
      <c r="AQ112" s="460"/>
      <c r="AR112" s="460"/>
      <c r="AS112" s="460"/>
      <c r="AT112" s="460"/>
      <c r="AU112" s="460"/>
      <c r="AV112" s="460"/>
      <c r="AW112" s="460"/>
      <c r="AX112" s="460"/>
      <c r="AY112" s="460"/>
      <c r="AZ112" s="460"/>
      <c r="BA112" s="461"/>
      <c r="BB112" s="485"/>
      <c r="BC112" s="486"/>
      <c r="BD112" s="486"/>
      <c r="BE112" s="486"/>
      <c r="BF112" s="487"/>
      <c r="BG112" s="485"/>
      <c r="BH112" s="494"/>
      <c r="BI112" s="494"/>
      <c r="BJ112" s="495"/>
      <c r="BK112" s="465"/>
      <c r="BL112" s="460"/>
      <c r="BM112" s="460"/>
      <c r="BN112" s="460"/>
      <c r="BO112" s="460"/>
      <c r="BP112" s="460"/>
      <c r="BQ112" s="460"/>
      <c r="BR112" s="460"/>
      <c r="BS112" s="460"/>
      <c r="BT112" s="460"/>
      <c r="BU112" s="460"/>
      <c r="BV112" s="460"/>
      <c r="BW112" s="461"/>
      <c r="BX112" s="497"/>
      <c r="BY112" s="498"/>
      <c r="BZ112" s="498"/>
      <c r="CA112" s="498"/>
      <c r="CB112" s="499"/>
      <c r="CC112" s="880"/>
      <c r="CD112" s="881"/>
      <c r="CE112" s="881"/>
      <c r="CF112" s="882"/>
      <c r="CG112" s="434" t="s">
        <v>140</v>
      </c>
      <c r="CH112" s="435"/>
      <c r="CI112" s="883"/>
      <c r="CJ112" s="884"/>
      <c r="CK112" s="885"/>
      <c r="CL112" s="725"/>
      <c r="CM112" s="667"/>
      <c r="CN112" s="667"/>
      <c r="CO112" s="667"/>
      <c r="CP112" s="667"/>
      <c r="CQ112" s="667"/>
      <c r="CR112" s="667"/>
      <c r="CS112" s="192" t="s">
        <v>141</v>
      </c>
      <c r="CT112" s="192"/>
      <c r="CU112" s="192"/>
      <c r="CV112" s="192"/>
      <c r="CW112" s="365"/>
      <c r="CX112" s="250"/>
      <c r="CY112" s="250"/>
      <c r="CZ112" s="250"/>
      <c r="DA112" s="250"/>
      <c r="DB112" s="261"/>
      <c r="DC112" s="1244"/>
      <c r="DD112" s="1245"/>
      <c r="DE112" s="1245"/>
      <c r="DF112" s="442"/>
      <c r="DG112" s="249" t="s">
        <v>141</v>
      </c>
      <c r="DH112" s="1254"/>
      <c r="DI112" s="1255"/>
      <c r="DJ112" s="1255"/>
      <c r="DK112" s="1255"/>
      <c r="DL112" s="1255"/>
      <c r="DM112" s="341" t="s">
        <v>69</v>
      </c>
      <c r="DN112" s="114"/>
      <c r="DO112" s="114"/>
      <c r="DP112" s="114"/>
      <c r="DQ112" s="114"/>
      <c r="DR112" s="114"/>
      <c r="DS112" s="295">
        <f t="shared" si="2"/>
        <v>0</v>
      </c>
      <c r="DT112" s="390">
        <f t="shared" ref="DT112" si="46">SUM(DS111:DS112)</f>
        <v>0</v>
      </c>
    </row>
    <row r="113" spans="3:125" ht="12.95" customHeight="1">
      <c r="C113" s="581"/>
      <c r="D113" s="582"/>
      <c r="E113" s="509" t="s">
        <v>230</v>
      </c>
      <c r="F113" s="505"/>
      <c r="G113" s="505"/>
      <c r="H113" s="505"/>
      <c r="I113" s="510"/>
      <c r="J113" s="1185">
        <f t="shared" ref="J113" si="47">S113+CL113+CL114</f>
        <v>0</v>
      </c>
      <c r="K113" s="1186"/>
      <c r="L113" s="1186"/>
      <c r="M113" s="1186"/>
      <c r="N113" s="441"/>
      <c r="O113" s="441"/>
      <c r="P113" s="359"/>
      <c r="Q113" s="360"/>
      <c r="R113" s="361"/>
      <c r="S113" s="255"/>
      <c r="T113" s="255"/>
      <c r="U113" s="255"/>
      <c r="V113" s="255"/>
      <c r="W113" s="255"/>
      <c r="X113" s="362"/>
      <c r="Y113" s="255"/>
      <c r="Z113" s="255"/>
      <c r="AA113" s="255"/>
      <c r="AB113" s="256"/>
      <c r="AC113" s="254"/>
      <c r="AD113" s="254"/>
      <c r="AE113" s="254"/>
      <c r="AF113" s="351"/>
      <c r="AG113" s="254"/>
      <c r="AH113" s="254"/>
      <c r="AI113" s="254"/>
      <c r="AJ113" s="352"/>
      <c r="AK113" s="595" t="s">
        <v>139</v>
      </c>
      <c r="AL113" s="596"/>
      <c r="AM113" s="596"/>
      <c r="AN113" s="596"/>
      <c r="AO113" s="466"/>
      <c r="AP113" s="463"/>
      <c r="AQ113" s="463"/>
      <c r="AR113" s="463"/>
      <c r="AS113" s="463"/>
      <c r="AT113" s="463"/>
      <c r="AU113" s="463"/>
      <c r="AV113" s="463"/>
      <c r="AW113" s="463"/>
      <c r="AX113" s="463"/>
      <c r="AY113" s="463"/>
      <c r="AZ113" s="463"/>
      <c r="BA113" s="464"/>
      <c r="BB113" s="480"/>
      <c r="BC113" s="481"/>
      <c r="BD113" s="481"/>
      <c r="BE113" s="481"/>
      <c r="BF113" s="482"/>
      <c r="BG113" s="480"/>
      <c r="BH113" s="503"/>
      <c r="BI113" s="503"/>
      <c r="BJ113" s="504"/>
      <c r="BK113" s="466"/>
      <c r="BL113" s="463"/>
      <c r="BM113" s="463"/>
      <c r="BN113" s="463"/>
      <c r="BO113" s="463"/>
      <c r="BP113" s="463"/>
      <c r="BQ113" s="463"/>
      <c r="BR113" s="463"/>
      <c r="BS113" s="463"/>
      <c r="BT113" s="463"/>
      <c r="BU113" s="463"/>
      <c r="BV113" s="463"/>
      <c r="BW113" s="464"/>
      <c r="BX113" s="500"/>
      <c r="BY113" s="501"/>
      <c r="BZ113" s="501"/>
      <c r="CA113" s="501"/>
      <c r="CB113" s="502"/>
      <c r="CC113" s="726"/>
      <c r="CD113" s="727"/>
      <c r="CE113" s="727"/>
      <c r="CF113" s="728"/>
      <c r="CG113" s="432" t="s">
        <v>140</v>
      </c>
      <c r="CH113" s="433"/>
      <c r="CI113" s="729"/>
      <c r="CJ113" s="730"/>
      <c r="CK113" s="731"/>
      <c r="CL113" s="732"/>
      <c r="CM113" s="733"/>
      <c r="CN113" s="733"/>
      <c r="CO113" s="733"/>
      <c r="CP113" s="733"/>
      <c r="CQ113" s="733"/>
      <c r="CR113" s="733"/>
      <c r="CS113" s="236" t="s">
        <v>141</v>
      </c>
      <c r="CT113" s="236"/>
      <c r="CU113" s="236"/>
      <c r="CV113" s="235"/>
      <c r="CW113" s="362"/>
      <c r="CX113" s="255"/>
      <c r="CY113" s="255"/>
      <c r="CZ113" s="255"/>
      <c r="DA113" s="255"/>
      <c r="DB113" s="260"/>
      <c r="DC113" s="1244">
        <f t="shared" ref="DC113" si="48">DS113+DS114</f>
        <v>0</v>
      </c>
      <c r="DD113" s="1245"/>
      <c r="DE113" s="1245"/>
      <c r="DF113" s="441"/>
      <c r="DG113" s="270"/>
      <c r="DH113" s="1252">
        <f t="shared" ref="DH113" si="49">IFERROR((S113+DC113)*100/J113,0)</f>
        <v>0</v>
      </c>
      <c r="DI113" s="1253"/>
      <c r="DJ113" s="1253"/>
      <c r="DK113" s="1253"/>
      <c r="DL113" s="1253"/>
      <c r="DM113" s="342"/>
      <c r="DN113" s="114"/>
      <c r="DO113" s="114"/>
      <c r="DP113" s="114"/>
      <c r="DQ113" s="114"/>
      <c r="DR113" s="114"/>
      <c r="DS113" s="295">
        <f t="shared" si="2"/>
        <v>0</v>
      </c>
      <c r="DT113" s="392">
        <f t="shared" ref="DT113" si="50">SUM(J113)</f>
        <v>0</v>
      </c>
      <c r="DU113" s="390">
        <f t="shared" si="6"/>
        <v>0</v>
      </c>
    </row>
    <row r="114" spans="3:125" ht="12.95" customHeight="1">
      <c r="C114" s="581"/>
      <c r="D114" s="582"/>
      <c r="E114" s="511"/>
      <c r="F114" s="506"/>
      <c r="G114" s="506"/>
      <c r="H114" s="506"/>
      <c r="I114" s="512"/>
      <c r="J114" s="1187"/>
      <c r="K114" s="1188"/>
      <c r="L114" s="1188"/>
      <c r="M114" s="1188"/>
      <c r="N114" s="442"/>
      <c r="O114" s="248" t="s">
        <v>141</v>
      </c>
      <c r="P114" s="356"/>
      <c r="Q114" s="357"/>
      <c r="R114" s="358"/>
      <c r="S114" s="250"/>
      <c r="T114" s="250"/>
      <c r="U114" s="250"/>
      <c r="V114" s="250"/>
      <c r="W114" s="250"/>
      <c r="X114" s="365"/>
      <c r="Y114" s="250"/>
      <c r="Z114" s="250"/>
      <c r="AA114" s="250"/>
      <c r="AB114" s="348"/>
      <c r="AC114" s="258"/>
      <c r="AD114" s="258"/>
      <c r="AE114" s="258"/>
      <c r="AF114" s="353"/>
      <c r="AG114" s="258"/>
      <c r="AH114" s="258"/>
      <c r="AI114" s="258"/>
      <c r="AJ114" s="354"/>
      <c r="AK114" s="483" t="s">
        <v>142</v>
      </c>
      <c r="AL114" s="484"/>
      <c r="AM114" s="484"/>
      <c r="AN114" s="484"/>
      <c r="AO114" s="465"/>
      <c r="AP114" s="460"/>
      <c r="AQ114" s="460"/>
      <c r="AR114" s="460"/>
      <c r="AS114" s="460"/>
      <c r="AT114" s="460"/>
      <c r="AU114" s="460"/>
      <c r="AV114" s="460"/>
      <c r="AW114" s="460"/>
      <c r="AX114" s="460"/>
      <c r="AY114" s="460"/>
      <c r="AZ114" s="460"/>
      <c r="BA114" s="461"/>
      <c r="BB114" s="485"/>
      <c r="BC114" s="486"/>
      <c r="BD114" s="486"/>
      <c r="BE114" s="486"/>
      <c r="BF114" s="487"/>
      <c r="BG114" s="485"/>
      <c r="BH114" s="494"/>
      <c r="BI114" s="494"/>
      <c r="BJ114" s="495"/>
      <c r="BK114" s="465"/>
      <c r="BL114" s="460"/>
      <c r="BM114" s="460"/>
      <c r="BN114" s="460"/>
      <c r="BO114" s="460"/>
      <c r="BP114" s="460"/>
      <c r="BQ114" s="460"/>
      <c r="BR114" s="460"/>
      <c r="BS114" s="460"/>
      <c r="BT114" s="460"/>
      <c r="BU114" s="460"/>
      <c r="BV114" s="460"/>
      <c r="BW114" s="461"/>
      <c r="BX114" s="497"/>
      <c r="BY114" s="498"/>
      <c r="BZ114" s="498"/>
      <c r="CA114" s="498"/>
      <c r="CB114" s="499"/>
      <c r="CC114" s="880"/>
      <c r="CD114" s="881"/>
      <c r="CE114" s="881"/>
      <c r="CF114" s="882"/>
      <c r="CG114" s="434" t="s">
        <v>140</v>
      </c>
      <c r="CH114" s="435"/>
      <c r="CI114" s="883"/>
      <c r="CJ114" s="884"/>
      <c r="CK114" s="885"/>
      <c r="CL114" s="725"/>
      <c r="CM114" s="667"/>
      <c r="CN114" s="667"/>
      <c r="CO114" s="667"/>
      <c r="CP114" s="667"/>
      <c r="CQ114" s="667"/>
      <c r="CR114" s="667"/>
      <c r="CS114" s="192" t="s">
        <v>141</v>
      </c>
      <c r="CT114" s="192"/>
      <c r="CU114" s="192"/>
      <c r="CV114" s="435"/>
      <c r="CW114" s="365"/>
      <c r="CX114" s="250"/>
      <c r="CY114" s="250"/>
      <c r="CZ114" s="250"/>
      <c r="DA114" s="250"/>
      <c r="DB114" s="261"/>
      <c r="DC114" s="1244"/>
      <c r="DD114" s="1245"/>
      <c r="DE114" s="1245"/>
      <c r="DF114" s="442"/>
      <c r="DG114" s="249" t="s">
        <v>141</v>
      </c>
      <c r="DH114" s="1254"/>
      <c r="DI114" s="1255"/>
      <c r="DJ114" s="1255"/>
      <c r="DK114" s="1255"/>
      <c r="DL114" s="1255"/>
      <c r="DM114" s="341" t="s">
        <v>69</v>
      </c>
      <c r="DN114" s="114"/>
      <c r="DO114" s="114"/>
      <c r="DP114" s="114"/>
      <c r="DQ114" s="114"/>
      <c r="DR114" s="114"/>
      <c r="DS114" s="295">
        <f t="shared" si="2"/>
        <v>0</v>
      </c>
      <c r="DT114" s="390">
        <f t="shared" ref="DT114" si="51">SUM(DS113:DS114)</f>
        <v>0</v>
      </c>
    </row>
    <row r="115" spans="3:125" ht="12.95" customHeight="1">
      <c r="C115" s="581"/>
      <c r="D115" s="582"/>
      <c r="E115" s="654" t="s">
        <v>145</v>
      </c>
      <c r="F115" s="655"/>
      <c r="G115" s="655"/>
      <c r="H115" s="655"/>
      <c r="I115" s="656"/>
      <c r="J115" s="1185">
        <f t="shared" ref="J115" si="52">S115+CL115+CL116</f>
        <v>0</v>
      </c>
      <c r="K115" s="1186"/>
      <c r="L115" s="1186"/>
      <c r="M115" s="1186"/>
      <c r="N115" s="119"/>
      <c r="O115" s="119"/>
      <c r="P115" s="302"/>
      <c r="Q115" s="303"/>
      <c r="R115" s="304"/>
      <c r="S115" s="243"/>
      <c r="T115" s="243"/>
      <c r="U115" s="243"/>
      <c r="V115" s="243"/>
      <c r="W115" s="243"/>
      <c r="X115" s="366"/>
      <c r="Y115" s="243"/>
      <c r="Z115" s="243"/>
      <c r="AA115" s="243"/>
      <c r="AB115" s="355"/>
      <c r="AC115" s="243"/>
      <c r="AD115" s="243"/>
      <c r="AE115" s="243"/>
      <c r="AF115" s="244"/>
      <c r="AG115" s="243"/>
      <c r="AH115" s="243"/>
      <c r="AI115" s="243"/>
      <c r="AJ115" s="245"/>
      <c r="AK115" s="478" t="s">
        <v>139</v>
      </c>
      <c r="AL115" s="479"/>
      <c r="AM115" s="479"/>
      <c r="AN115" s="479"/>
      <c r="AO115" s="466"/>
      <c r="AP115" s="463"/>
      <c r="AQ115" s="463"/>
      <c r="AR115" s="463"/>
      <c r="AS115" s="463"/>
      <c r="AT115" s="463"/>
      <c r="AU115" s="463"/>
      <c r="AV115" s="463"/>
      <c r="AW115" s="463"/>
      <c r="AX115" s="463"/>
      <c r="AY115" s="463"/>
      <c r="AZ115" s="463"/>
      <c r="BA115" s="464"/>
      <c r="BB115" s="480"/>
      <c r="BC115" s="481"/>
      <c r="BD115" s="481"/>
      <c r="BE115" s="481"/>
      <c r="BF115" s="482"/>
      <c r="BG115" s="480"/>
      <c r="BH115" s="503"/>
      <c r="BI115" s="503"/>
      <c r="BJ115" s="504"/>
      <c r="BK115" s="466"/>
      <c r="BL115" s="463"/>
      <c r="BM115" s="463"/>
      <c r="BN115" s="463"/>
      <c r="BO115" s="463"/>
      <c r="BP115" s="463"/>
      <c r="BQ115" s="463"/>
      <c r="BR115" s="463"/>
      <c r="BS115" s="463"/>
      <c r="BT115" s="463"/>
      <c r="BU115" s="463"/>
      <c r="BV115" s="463"/>
      <c r="BW115" s="464"/>
      <c r="BX115" s="500"/>
      <c r="BY115" s="501"/>
      <c r="BZ115" s="501"/>
      <c r="CA115" s="501"/>
      <c r="CB115" s="502"/>
      <c r="CC115" s="726"/>
      <c r="CD115" s="727"/>
      <c r="CE115" s="727"/>
      <c r="CF115" s="728"/>
      <c r="CG115" s="429" t="s">
        <v>140</v>
      </c>
      <c r="CH115" s="240"/>
      <c r="CI115" s="729"/>
      <c r="CJ115" s="730"/>
      <c r="CK115" s="731"/>
      <c r="CL115" s="732"/>
      <c r="CM115" s="733"/>
      <c r="CN115" s="733"/>
      <c r="CO115" s="733"/>
      <c r="CP115" s="733"/>
      <c r="CQ115" s="733"/>
      <c r="CR115" s="733"/>
      <c r="CS115" s="119" t="s">
        <v>141</v>
      </c>
      <c r="CT115" s="119"/>
      <c r="CU115" s="119"/>
      <c r="CV115" s="119"/>
      <c r="CW115" s="366"/>
      <c r="CX115" s="243"/>
      <c r="CY115" s="243"/>
      <c r="CZ115" s="243"/>
      <c r="DA115" s="243"/>
      <c r="DB115" s="263"/>
      <c r="DC115" s="1244">
        <f t="shared" ref="DC115" si="53">DS115+DS116</f>
        <v>0</v>
      </c>
      <c r="DD115" s="1245"/>
      <c r="DE115" s="1245"/>
      <c r="DF115" s="119"/>
      <c r="DG115" s="246"/>
      <c r="DH115" s="1252">
        <f t="shared" ref="DH115" si="54">IFERROR((S115+DC115)*100/J115,0)</f>
        <v>0</v>
      </c>
      <c r="DI115" s="1253"/>
      <c r="DJ115" s="1253"/>
      <c r="DK115" s="1253"/>
      <c r="DL115" s="1253"/>
      <c r="DM115" s="340"/>
      <c r="DN115" s="114"/>
      <c r="DO115" s="114"/>
      <c r="DP115" s="114"/>
      <c r="DQ115" s="114"/>
      <c r="DR115" s="114"/>
      <c r="DS115" s="295">
        <f t="shared" si="2"/>
        <v>0</v>
      </c>
      <c r="DT115" s="392">
        <f t="shared" ref="DT115" si="55">SUM(J115)</f>
        <v>0</v>
      </c>
      <c r="DU115" s="390">
        <f t="shared" si="6"/>
        <v>0</v>
      </c>
    </row>
    <row r="116" spans="3:125" ht="12.95" customHeight="1">
      <c r="C116" s="581"/>
      <c r="D116" s="582"/>
      <c r="E116" s="657"/>
      <c r="F116" s="658"/>
      <c r="G116" s="658"/>
      <c r="H116" s="658"/>
      <c r="I116" s="659"/>
      <c r="J116" s="1187"/>
      <c r="K116" s="1188"/>
      <c r="L116" s="1188"/>
      <c r="M116" s="1188"/>
      <c r="N116" s="442"/>
      <c r="O116" s="248" t="s">
        <v>141</v>
      </c>
      <c r="P116" s="356"/>
      <c r="Q116" s="357"/>
      <c r="R116" s="358"/>
      <c r="S116" s="250"/>
      <c r="T116" s="250"/>
      <c r="U116" s="250"/>
      <c r="V116" s="250"/>
      <c r="W116" s="364"/>
      <c r="X116" s="365"/>
      <c r="Y116" s="250"/>
      <c r="Z116" s="250"/>
      <c r="AA116" s="250"/>
      <c r="AB116" s="261"/>
      <c r="AC116" s="250"/>
      <c r="AD116" s="250"/>
      <c r="AE116" s="250"/>
      <c r="AF116" s="349"/>
      <c r="AG116" s="250"/>
      <c r="AH116" s="250"/>
      <c r="AI116" s="250"/>
      <c r="AJ116" s="367"/>
      <c r="AK116" s="483" t="s">
        <v>142</v>
      </c>
      <c r="AL116" s="484"/>
      <c r="AM116" s="484"/>
      <c r="AN116" s="484"/>
      <c r="AO116" s="465"/>
      <c r="AP116" s="460"/>
      <c r="AQ116" s="460"/>
      <c r="AR116" s="460"/>
      <c r="AS116" s="460"/>
      <c r="AT116" s="460"/>
      <c r="AU116" s="460"/>
      <c r="AV116" s="460"/>
      <c r="AW116" s="460"/>
      <c r="AX116" s="460"/>
      <c r="AY116" s="460"/>
      <c r="AZ116" s="460"/>
      <c r="BA116" s="461"/>
      <c r="BB116" s="485"/>
      <c r="BC116" s="486"/>
      <c r="BD116" s="486"/>
      <c r="BE116" s="486"/>
      <c r="BF116" s="487"/>
      <c r="BG116" s="485"/>
      <c r="BH116" s="494"/>
      <c r="BI116" s="494"/>
      <c r="BJ116" s="495"/>
      <c r="BK116" s="465"/>
      <c r="BL116" s="460"/>
      <c r="BM116" s="460"/>
      <c r="BN116" s="460"/>
      <c r="BO116" s="460"/>
      <c r="BP116" s="460"/>
      <c r="BQ116" s="460"/>
      <c r="BR116" s="460"/>
      <c r="BS116" s="460"/>
      <c r="BT116" s="460"/>
      <c r="BU116" s="460"/>
      <c r="BV116" s="460"/>
      <c r="BW116" s="461"/>
      <c r="BX116" s="497"/>
      <c r="BY116" s="498"/>
      <c r="BZ116" s="498"/>
      <c r="CA116" s="498"/>
      <c r="CB116" s="499"/>
      <c r="CC116" s="880"/>
      <c r="CD116" s="881"/>
      <c r="CE116" s="881"/>
      <c r="CF116" s="882"/>
      <c r="CG116" s="434" t="s">
        <v>140</v>
      </c>
      <c r="CH116" s="435"/>
      <c r="CI116" s="883"/>
      <c r="CJ116" s="884"/>
      <c r="CK116" s="885"/>
      <c r="CL116" s="725"/>
      <c r="CM116" s="667"/>
      <c r="CN116" s="667"/>
      <c r="CO116" s="667"/>
      <c r="CP116" s="667"/>
      <c r="CQ116" s="667"/>
      <c r="CR116" s="667"/>
      <c r="CS116" s="192" t="s">
        <v>141</v>
      </c>
      <c r="CT116" s="192"/>
      <c r="CU116" s="192"/>
      <c r="CV116" s="192"/>
      <c r="CW116" s="365"/>
      <c r="CX116" s="250"/>
      <c r="CY116" s="250"/>
      <c r="CZ116" s="250"/>
      <c r="DA116" s="250"/>
      <c r="DB116" s="261"/>
      <c r="DC116" s="1244"/>
      <c r="DD116" s="1245"/>
      <c r="DE116" s="1245"/>
      <c r="DF116" s="442"/>
      <c r="DG116" s="249" t="s">
        <v>141</v>
      </c>
      <c r="DH116" s="1254"/>
      <c r="DI116" s="1255"/>
      <c r="DJ116" s="1255"/>
      <c r="DK116" s="1255"/>
      <c r="DL116" s="1255"/>
      <c r="DM116" s="341" t="s">
        <v>69</v>
      </c>
      <c r="DN116" s="114"/>
      <c r="DO116" s="114"/>
      <c r="DP116" s="114"/>
      <c r="DQ116" s="114"/>
      <c r="DR116" s="114"/>
      <c r="DS116" s="295">
        <f t="shared" si="2"/>
        <v>0</v>
      </c>
      <c r="DT116" s="390">
        <f t="shared" ref="DT116" si="56">SUM(DS115:DS116)</f>
        <v>0</v>
      </c>
    </row>
    <row r="117" spans="3:125" ht="12.95" customHeight="1">
      <c r="C117" s="581"/>
      <c r="D117" s="582"/>
      <c r="E117" s="640" t="s">
        <v>231</v>
      </c>
      <c r="F117" s="641"/>
      <c r="G117" s="641"/>
      <c r="H117" s="641"/>
      <c r="I117" s="642"/>
      <c r="J117" s="1185">
        <f t="shared" ref="J117" si="57">S117+CL117+CL118</f>
        <v>0</v>
      </c>
      <c r="K117" s="1186"/>
      <c r="L117" s="1186"/>
      <c r="M117" s="1186"/>
      <c r="N117" s="441"/>
      <c r="O117" s="441"/>
      <c r="P117" s="359"/>
      <c r="Q117" s="360"/>
      <c r="R117" s="361"/>
      <c r="S117" s="255"/>
      <c r="T117" s="255"/>
      <c r="U117" s="255"/>
      <c r="V117" s="255"/>
      <c r="W117" s="255"/>
      <c r="X117" s="362"/>
      <c r="Y117" s="255"/>
      <c r="Z117" s="255"/>
      <c r="AA117" s="255"/>
      <c r="AB117" s="256"/>
      <c r="AC117" s="255"/>
      <c r="AD117" s="255"/>
      <c r="AE117" s="255"/>
      <c r="AF117" s="262"/>
      <c r="AG117" s="255"/>
      <c r="AH117" s="255"/>
      <c r="AI117" s="255"/>
      <c r="AJ117" s="363"/>
      <c r="AK117" s="595" t="s">
        <v>139</v>
      </c>
      <c r="AL117" s="596"/>
      <c r="AM117" s="596"/>
      <c r="AN117" s="596"/>
      <c r="AO117" s="466"/>
      <c r="AP117" s="463"/>
      <c r="AQ117" s="463"/>
      <c r="AR117" s="463"/>
      <c r="AS117" s="463"/>
      <c r="AT117" s="463"/>
      <c r="AU117" s="463"/>
      <c r="AV117" s="463"/>
      <c r="AW117" s="463"/>
      <c r="AX117" s="463"/>
      <c r="AY117" s="463"/>
      <c r="AZ117" s="463"/>
      <c r="BA117" s="464"/>
      <c r="BB117" s="480"/>
      <c r="BC117" s="481"/>
      <c r="BD117" s="481"/>
      <c r="BE117" s="481"/>
      <c r="BF117" s="482"/>
      <c r="BG117" s="480"/>
      <c r="BH117" s="503"/>
      <c r="BI117" s="503"/>
      <c r="BJ117" s="504"/>
      <c r="BK117" s="466"/>
      <c r="BL117" s="463"/>
      <c r="BM117" s="463"/>
      <c r="BN117" s="463"/>
      <c r="BO117" s="463"/>
      <c r="BP117" s="463"/>
      <c r="BQ117" s="463"/>
      <c r="BR117" s="463"/>
      <c r="BS117" s="463"/>
      <c r="BT117" s="463"/>
      <c r="BU117" s="463"/>
      <c r="BV117" s="463"/>
      <c r="BW117" s="464"/>
      <c r="BX117" s="500"/>
      <c r="BY117" s="501"/>
      <c r="BZ117" s="501"/>
      <c r="CA117" s="501"/>
      <c r="CB117" s="502"/>
      <c r="CC117" s="726"/>
      <c r="CD117" s="727"/>
      <c r="CE117" s="727"/>
      <c r="CF117" s="728"/>
      <c r="CG117" s="432" t="s">
        <v>140</v>
      </c>
      <c r="CH117" s="433"/>
      <c r="CI117" s="729"/>
      <c r="CJ117" s="730"/>
      <c r="CK117" s="731"/>
      <c r="CL117" s="732"/>
      <c r="CM117" s="733"/>
      <c r="CN117" s="733"/>
      <c r="CO117" s="733"/>
      <c r="CP117" s="733"/>
      <c r="CQ117" s="733"/>
      <c r="CR117" s="733"/>
      <c r="CS117" s="441" t="s">
        <v>141</v>
      </c>
      <c r="CT117" s="441"/>
      <c r="CU117" s="441"/>
      <c r="CV117" s="441"/>
      <c r="CW117" s="362"/>
      <c r="CX117" s="255"/>
      <c r="CY117" s="255"/>
      <c r="CZ117" s="255"/>
      <c r="DA117" s="255"/>
      <c r="DB117" s="260"/>
      <c r="DC117" s="1244">
        <f t="shared" ref="DC117" si="58">DS117+DS118</f>
        <v>0</v>
      </c>
      <c r="DD117" s="1245"/>
      <c r="DE117" s="1245"/>
      <c r="DF117" s="441"/>
      <c r="DG117" s="270"/>
      <c r="DH117" s="1252">
        <f t="shared" ref="DH117" si="59">IFERROR((S117+DC117)*100/J117,0)</f>
        <v>0</v>
      </c>
      <c r="DI117" s="1253"/>
      <c r="DJ117" s="1253"/>
      <c r="DK117" s="1253"/>
      <c r="DL117" s="1253"/>
      <c r="DM117" s="342"/>
      <c r="DN117" s="114"/>
      <c r="DO117" s="114"/>
      <c r="DP117" s="114"/>
      <c r="DQ117" s="114"/>
      <c r="DR117" s="114"/>
      <c r="DS117" s="295">
        <f t="shared" si="2"/>
        <v>0</v>
      </c>
      <c r="DT117" s="392">
        <f t="shared" ref="DT117" si="60">SUM(J117)</f>
        <v>0</v>
      </c>
      <c r="DU117" s="390">
        <f t="shared" si="6"/>
        <v>0</v>
      </c>
    </row>
    <row r="118" spans="3:125" ht="12.95" customHeight="1">
      <c r="C118" s="581"/>
      <c r="D118" s="582"/>
      <c r="E118" s="643"/>
      <c r="F118" s="644"/>
      <c r="G118" s="644"/>
      <c r="H118" s="644"/>
      <c r="I118" s="645"/>
      <c r="J118" s="1187"/>
      <c r="K118" s="1188"/>
      <c r="L118" s="1188"/>
      <c r="M118" s="1188"/>
      <c r="N118" s="442"/>
      <c r="O118" s="248" t="s">
        <v>141</v>
      </c>
      <c r="P118" s="356"/>
      <c r="Q118" s="357"/>
      <c r="R118" s="358"/>
      <c r="S118" s="250"/>
      <c r="T118" s="250"/>
      <c r="U118" s="250"/>
      <c r="V118" s="250"/>
      <c r="W118" s="364"/>
      <c r="X118" s="365"/>
      <c r="Y118" s="250"/>
      <c r="Z118" s="250"/>
      <c r="AA118" s="250"/>
      <c r="AB118" s="261"/>
      <c r="AC118" s="250"/>
      <c r="AD118" s="250"/>
      <c r="AE118" s="250"/>
      <c r="AF118" s="349"/>
      <c r="AG118" s="250"/>
      <c r="AH118" s="250"/>
      <c r="AI118" s="250"/>
      <c r="AJ118" s="367"/>
      <c r="AK118" s="483" t="s">
        <v>142</v>
      </c>
      <c r="AL118" s="484"/>
      <c r="AM118" s="484"/>
      <c r="AN118" s="484"/>
      <c r="AO118" s="465"/>
      <c r="AP118" s="460"/>
      <c r="AQ118" s="460"/>
      <c r="AR118" s="460"/>
      <c r="AS118" s="460"/>
      <c r="AT118" s="460"/>
      <c r="AU118" s="460"/>
      <c r="AV118" s="460"/>
      <c r="AW118" s="460"/>
      <c r="AX118" s="460"/>
      <c r="AY118" s="460"/>
      <c r="AZ118" s="460"/>
      <c r="BA118" s="461"/>
      <c r="BB118" s="485"/>
      <c r="BC118" s="486"/>
      <c r="BD118" s="486"/>
      <c r="BE118" s="486"/>
      <c r="BF118" s="487"/>
      <c r="BG118" s="485"/>
      <c r="BH118" s="494"/>
      <c r="BI118" s="494"/>
      <c r="BJ118" s="495"/>
      <c r="BK118" s="465"/>
      <c r="BL118" s="460"/>
      <c r="BM118" s="460"/>
      <c r="BN118" s="460"/>
      <c r="BO118" s="460"/>
      <c r="BP118" s="460"/>
      <c r="BQ118" s="460"/>
      <c r="BR118" s="460"/>
      <c r="BS118" s="460"/>
      <c r="BT118" s="460"/>
      <c r="BU118" s="460"/>
      <c r="BV118" s="460"/>
      <c r="BW118" s="461"/>
      <c r="BX118" s="497"/>
      <c r="BY118" s="498"/>
      <c r="BZ118" s="498"/>
      <c r="CA118" s="498"/>
      <c r="CB118" s="499"/>
      <c r="CC118" s="880"/>
      <c r="CD118" s="881"/>
      <c r="CE118" s="881"/>
      <c r="CF118" s="882"/>
      <c r="CG118" s="434" t="s">
        <v>140</v>
      </c>
      <c r="CH118" s="435"/>
      <c r="CI118" s="883"/>
      <c r="CJ118" s="884"/>
      <c r="CK118" s="885"/>
      <c r="CL118" s="725"/>
      <c r="CM118" s="667"/>
      <c r="CN118" s="667"/>
      <c r="CO118" s="667"/>
      <c r="CP118" s="667"/>
      <c r="CQ118" s="667"/>
      <c r="CR118" s="667"/>
      <c r="CS118" s="192" t="s">
        <v>141</v>
      </c>
      <c r="CT118" s="192"/>
      <c r="CU118" s="192"/>
      <c r="CV118" s="192"/>
      <c r="CW118" s="365"/>
      <c r="CX118" s="250"/>
      <c r="CY118" s="250"/>
      <c r="CZ118" s="250"/>
      <c r="DA118" s="250"/>
      <c r="DB118" s="261"/>
      <c r="DC118" s="1244"/>
      <c r="DD118" s="1245"/>
      <c r="DE118" s="1245"/>
      <c r="DF118" s="442"/>
      <c r="DG118" s="249" t="s">
        <v>141</v>
      </c>
      <c r="DH118" s="1254"/>
      <c r="DI118" s="1255"/>
      <c r="DJ118" s="1255"/>
      <c r="DK118" s="1255"/>
      <c r="DL118" s="1255"/>
      <c r="DM118" s="341" t="s">
        <v>69</v>
      </c>
      <c r="DN118" s="114"/>
      <c r="DO118" s="114"/>
      <c r="DP118" s="114"/>
      <c r="DQ118" s="114"/>
      <c r="DR118" s="114"/>
      <c r="DS118" s="295">
        <f t="shared" si="2"/>
        <v>0</v>
      </c>
      <c r="DT118" s="390">
        <f t="shared" ref="DT118" si="61">SUM(DS117:DS118)</f>
        <v>0</v>
      </c>
    </row>
    <row r="119" spans="3:125" ht="12.95" customHeight="1">
      <c r="C119" s="583"/>
      <c r="D119" s="584"/>
      <c r="E119" s="646" t="s">
        <v>232</v>
      </c>
      <c r="F119" s="647"/>
      <c r="G119" s="647"/>
      <c r="H119" s="647"/>
      <c r="I119" s="648"/>
      <c r="J119" s="1185">
        <f t="shared" ref="J119" si="62">S119+CL119+CL120</f>
        <v>0</v>
      </c>
      <c r="K119" s="1186"/>
      <c r="L119" s="1186"/>
      <c r="M119" s="1186"/>
      <c r="N119" s="119"/>
      <c r="O119" s="119"/>
      <c r="P119" s="368"/>
      <c r="Q119" s="369"/>
      <c r="R119" s="370"/>
      <c r="S119" s="254"/>
      <c r="T119" s="254"/>
      <c r="U119" s="254"/>
      <c r="V119" s="254"/>
      <c r="W119" s="254"/>
      <c r="X119" s="371"/>
      <c r="Y119" s="254"/>
      <c r="Z119" s="254"/>
      <c r="AA119" s="254"/>
      <c r="AB119" s="372"/>
      <c r="AC119" s="254"/>
      <c r="AD119" s="254"/>
      <c r="AE119" s="254"/>
      <c r="AF119" s="351"/>
      <c r="AG119" s="254"/>
      <c r="AH119" s="254"/>
      <c r="AI119" s="254"/>
      <c r="AJ119" s="352"/>
      <c r="AK119" s="478" t="s">
        <v>139</v>
      </c>
      <c r="AL119" s="479"/>
      <c r="AM119" s="479"/>
      <c r="AN119" s="479"/>
      <c r="AO119" s="466"/>
      <c r="AP119" s="463"/>
      <c r="AQ119" s="463"/>
      <c r="AR119" s="463"/>
      <c r="AS119" s="463"/>
      <c r="AT119" s="463"/>
      <c r="AU119" s="463"/>
      <c r="AV119" s="463"/>
      <c r="AW119" s="463"/>
      <c r="AX119" s="463"/>
      <c r="AY119" s="463"/>
      <c r="AZ119" s="463"/>
      <c r="BA119" s="464"/>
      <c r="BB119" s="480"/>
      <c r="BC119" s="481"/>
      <c r="BD119" s="481"/>
      <c r="BE119" s="481"/>
      <c r="BF119" s="482"/>
      <c r="BG119" s="480"/>
      <c r="BH119" s="503"/>
      <c r="BI119" s="503"/>
      <c r="BJ119" s="504"/>
      <c r="BK119" s="466"/>
      <c r="BL119" s="463"/>
      <c r="BM119" s="463"/>
      <c r="BN119" s="463"/>
      <c r="BO119" s="463"/>
      <c r="BP119" s="463"/>
      <c r="BQ119" s="463"/>
      <c r="BR119" s="463"/>
      <c r="BS119" s="463"/>
      <c r="BT119" s="463"/>
      <c r="BU119" s="463"/>
      <c r="BV119" s="463"/>
      <c r="BW119" s="464"/>
      <c r="BX119" s="500"/>
      <c r="BY119" s="501"/>
      <c r="BZ119" s="501"/>
      <c r="CA119" s="501"/>
      <c r="CB119" s="502"/>
      <c r="CC119" s="726"/>
      <c r="CD119" s="727"/>
      <c r="CE119" s="727"/>
      <c r="CF119" s="728"/>
      <c r="CG119" s="429" t="s">
        <v>140</v>
      </c>
      <c r="CH119" s="240"/>
      <c r="CI119" s="729"/>
      <c r="CJ119" s="730"/>
      <c r="CK119" s="731"/>
      <c r="CL119" s="732"/>
      <c r="CM119" s="733"/>
      <c r="CN119" s="733"/>
      <c r="CO119" s="733"/>
      <c r="CP119" s="733"/>
      <c r="CQ119" s="733"/>
      <c r="CR119" s="733"/>
      <c r="CS119" s="119" t="s">
        <v>141</v>
      </c>
      <c r="CT119" s="119"/>
      <c r="CU119" s="119"/>
      <c r="CV119" s="119"/>
      <c r="CW119" s="371"/>
      <c r="CX119" s="254"/>
      <c r="CY119" s="254"/>
      <c r="CZ119" s="254"/>
      <c r="DA119" s="254"/>
      <c r="DB119" s="264"/>
      <c r="DC119" s="1248">
        <f t="shared" ref="DC119" si="63">DS119+DS120</f>
        <v>0</v>
      </c>
      <c r="DD119" s="1249"/>
      <c r="DE119" s="1249"/>
      <c r="DF119" s="119"/>
      <c r="DG119" s="246"/>
      <c r="DH119" s="1254">
        <f t="shared" ref="DH119" si="64">IFERROR((S119+DC119)*100/J119,0)</f>
        <v>0</v>
      </c>
      <c r="DI119" s="1255"/>
      <c r="DJ119" s="1255"/>
      <c r="DK119" s="1255"/>
      <c r="DL119" s="1255"/>
      <c r="DM119" s="340"/>
      <c r="DN119" s="114"/>
      <c r="DO119" s="114"/>
      <c r="DP119" s="114"/>
      <c r="DQ119" s="114"/>
      <c r="DR119" s="114"/>
      <c r="DS119" s="295">
        <f t="shared" si="2"/>
        <v>0</v>
      </c>
      <c r="DT119" s="392">
        <f t="shared" ref="DT119:DT133" si="65">SUM(J119)</f>
        <v>0</v>
      </c>
      <c r="DU119" s="390">
        <f t="shared" si="6"/>
        <v>0</v>
      </c>
    </row>
    <row r="120" spans="3:125" ht="12.95" customHeight="1" thickBot="1">
      <c r="C120" s="585"/>
      <c r="D120" s="586"/>
      <c r="E120" s="608" t="s">
        <v>233</v>
      </c>
      <c r="F120" s="609"/>
      <c r="G120" s="609"/>
      <c r="H120" s="609"/>
      <c r="I120" s="610"/>
      <c r="J120" s="1164"/>
      <c r="K120" s="1165"/>
      <c r="L120" s="1165"/>
      <c r="M120" s="1165"/>
      <c r="N120" s="442"/>
      <c r="O120" s="248" t="s">
        <v>141</v>
      </c>
      <c r="P120" s="373"/>
      <c r="Q120" s="374"/>
      <c r="R120" s="375"/>
      <c r="S120" s="376"/>
      <c r="T120" s="258"/>
      <c r="U120" s="258"/>
      <c r="V120" s="258"/>
      <c r="W120" s="377"/>
      <c r="X120" s="378"/>
      <c r="Y120" s="258"/>
      <c r="Z120" s="258"/>
      <c r="AA120" s="258"/>
      <c r="AB120" s="265"/>
      <c r="AC120" s="258"/>
      <c r="AD120" s="258"/>
      <c r="AE120" s="258"/>
      <c r="AF120" s="353"/>
      <c r="AG120" s="258"/>
      <c r="AH120" s="258"/>
      <c r="AI120" s="258"/>
      <c r="AJ120" s="354"/>
      <c r="AK120" s="483" t="s">
        <v>142</v>
      </c>
      <c r="AL120" s="484"/>
      <c r="AM120" s="484"/>
      <c r="AN120" s="484"/>
      <c r="AO120" s="931"/>
      <c r="AP120" s="932"/>
      <c r="AQ120" s="932"/>
      <c r="AR120" s="932"/>
      <c r="AS120" s="932"/>
      <c r="AT120" s="932"/>
      <c r="AU120" s="932"/>
      <c r="AV120" s="932"/>
      <c r="AW120" s="932"/>
      <c r="AX120" s="932"/>
      <c r="AY120" s="932"/>
      <c r="AZ120" s="932"/>
      <c r="BA120" s="933"/>
      <c r="BB120" s="651"/>
      <c r="BC120" s="652"/>
      <c r="BD120" s="652"/>
      <c r="BE120" s="652"/>
      <c r="BF120" s="653"/>
      <c r="BG120" s="651"/>
      <c r="BH120" s="934"/>
      <c r="BI120" s="934"/>
      <c r="BJ120" s="935"/>
      <c r="BK120" s="931"/>
      <c r="BL120" s="932"/>
      <c r="BM120" s="932"/>
      <c r="BN120" s="932"/>
      <c r="BO120" s="932"/>
      <c r="BP120" s="932"/>
      <c r="BQ120" s="932"/>
      <c r="BR120" s="932"/>
      <c r="BS120" s="932"/>
      <c r="BT120" s="932"/>
      <c r="BU120" s="932"/>
      <c r="BV120" s="932"/>
      <c r="BW120" s="933"/>
      <c r="BX120" s="936"/>
      <c r="BY120" s="937"/>
      <c r="BZ120" s="937"/>
      <c r="CA120" s="937"/>
      <c r="CB120" s="938"/>
      <c r="CC120" s="939"/>
      <c r="CD120" s="940"/>
      <c r="CE120" s="940"/>
      <c r="CF120" s="941"/>
      <c r="CG120" s="434" t="s">
        <v>140</v>
      </c>
      <c r="CH120" s="435"/>
      <c r="CI120" s="942"/>
      <c r="CJ120" s="943"/>
      <c r="CK120" s="944"/>
      <c r="CL120" s="945"/>
      <c r="CM120" s="946"/>
      <c r="CN120" s="946"/>
      <c r="CO120" s="946"/>
      <c r="CP120" s="946"/>
      <c r="CQ120" s="946"/>
      <c r="CR120" s="946"/>
      <c r="CS120" s="192" t="s">
        <v>141</v>
      </c>
      <c r="CT120" s="192"/>
      <c r="CU120" s="192"/>
      <c r="CV120" s="192"/>
      <c r="CW120" s="378"/>
      <c r="CX120" s="258"/>
      <c r="CY120" s="258"/>
      <c r="CZ120" s="258"/>
      <c r="DA120" s="258"/>
      <c r="DB120" s="265"/>
      <c r="DC120" s="1258"/>
      <c r="DD120" s="1259"/>
      <c r="DE120" s="1259"/>
      <c r="DF120" s="442"/>
      <c r="DG120" s="249" t="s">
        <v>141</v>
      </c>
      <c r="DH120" s="1260"/>
      <c r="DI120" s="1261"/>
      <c r="DJ120" s="1261"/>
      <c r="DK120" s="1261"/>
      <c r="DL120" s="1261"/>
      <c r="DM120" s="341" t="s">
        <v>69</v>
      </c>
      <c r="DN120" s="114"/>
      <c r="DO120" s="114"/>
      <c r="DP120" s="114"/>
      <c r="DQ120" s="114"/>
      <c r="DR120" s="114"/>
      <c r="DS120" s="295">
        <f t="shared" si="2"/>
        <v>0</v>
      </c>
      <c r="DT120" s="390">
        <f t="shared" ref="DT120:DT134" si="66">SUM(DS119:DS120)</f>
        <v>0</v>
      </c>
    </row>
    <row r="121" spans="3:125" ht="12.95" customHeight="1">
      <c r="C121" s="165"/>
      <c r="D121" s="119"/>
      <c r="E121" s="628" t="s">
        <v>146</v>
      </c>
      <c r="F121" s="629"/>
      <c r="G121" s="629"/>
      <c r="H121" s="629"/>
      <c r="I121" s="630"/>
      <c r="J121" s="1183">
        <f>S121+CL121+CL122</f>
        <v>0</v>
      </c>
      <c r="K121" s="1184"/>
      <c r="L121" s="1184"/>
      <c r="M121" s="126"/>
      <c r="N121" s="126"/>
      <c r="O121" s="126"/>
      <c r="P121" s="633"/>
      <c r="Q121" s="634"/>
      <c r="R121" s="635"/>
      <c r="S121" s="1129"/>
      <c r="T121" s="1130"/>
      <c r="U121" s="1130"/>
      <c r="V121" s="1130"/>
      <c r="W121" s="1131"/>
      <c r="X121" s="1132"/>
      <c r="Y121" s="1130"/>
      <c r="Z121" s="1130"/>
      <c r="AA121" s="1130"/>
      <c r="AB121" s="1133"/>
      <c r="AC121" s="379"/>
      <c r="AD121" s="379"/>
      <c r="AE121" s="379"/>
      <c r="AF121" s="380"/>
      <c r="AG121" s="379"/>
      <c r="AH121" s="379"/>
      <c r="AI121" s="379"/>
      <c r="AJ121" s="381"/>
      <c r="AK121" s="636" t="s">
        <v>139</v>
      </c>
      <c r="AL121" s="637"/>
      <c r="AM121" s="637"/>
      <c r="AN121" s="637"/>
      <c r="AO121" s="918"/>
      <c r="AP121" s="919"/>
      <c r="AQ121" s="919"/>
      <c r="AR121" s="919"/>
      <c r="AS121" s="919"/>
      <c r="AT121" s="919"/>
      <c r="AU121" s="919"/>
      <c r="AV121" s="919"/>
      <c r="AW121" s="919"/>
      <c r="AX121" s="919"/>
      <c r="AY121" s="919"/>
      <c r="AZ121" s="919"/>
      <c r="BA121" s="920"/>
      <c r="BB121" s="480"/>
      <c r="BC121" s="481"/>
      <c r="BD121" s="481"/>
      <c r="BE121" s="481"/>
      <c r="BF121" s="482"/>
      <c r="BG121" s="480"/>
      <c r="BH121" s="503"/>
      <c r="BI121" s="503"/>
      <c r="BJ121" s="504"/>
      <c r="BK121" s="918"/>
      <c r="BL121" s="919"/>
      <c r="BM121" s="919"/>
      <c r="BN121" s="919"/>
      <c r="BO121" s="919"/>
      <c r="BP121" s="919"/>
      <c r="BQ121" s="919"/>
      <c r="BR121" s="919"/>
      <c r="BS121" s="919"/>
      <c r="BT121" s="919"/>
      <c r="BU121" s="919"/>
      <c r="BV121" s="919"/>
      <c r="BW121" s="920"/>
      <c r="BX121" s="921"/>
      <c r="BY121" s="922"/>
      <c r="BZ121" s="922"/>
      <c r="CA121" s="922"/>
      <c r="CB121" s="923"/>
      <c r="CC121" s="924"/>
      <c r="CD121" s="925"/>
      <c r="CE121" s="925"/>
      <c r="CF121" s="926"/>
      <c r="CG121" s="436" t="s">
        <v>140</v>
      </c>
      <c r="CH121" s="437"/>
      <c r="CI121" s="729"/>
      <c r="CJ121" s="730"/>
      <c r="CK121" s="731"/>
      <c r="CL121" s="927"/>
      <c r="CM121" s="928"/>
      <c r="CN121" s="928"/>
      <c r="CO121" s="928"/>
      <c r="CP121" s="928"/>
      <c r="CQ121" s="928"/>
      <c r="CR121" s="928"/>
      <c r="CS121" s="126" t="s">
        <v>14172</v>
      </c>
      <c r="CT121" s="126"/>
      <c r="CU121" s="126"/>
      <c r="CV121" s="126"/>
      <c r="CW121" s="929"/>
      <c r="CX121" s="930"/>
      <c r="CY121" s="930"/>
      <c r="CZ121" s="126"/>
      <c r="DA121" s="126"/>
      <c r="DB121" s="266" t="s">
        <v>14172</v>
      </c>
      <c r="DC121" s="1179">
        <f>DS121+DS122</f>
        <v>0</v>
      </c>
      <c r="DD121" s="1180"/>
      <c r="DE121" s="126"/>
      <c r="DF121" s="126"/>
      <c r="DG121" s="266"/>
      <c r="DH121" s="1250">
        <f>IFERROR((S121+DS121+DS122)/J121,0)*100</f>
        <v>0</v>
      </c>
      <c r="DI121" s="1251"/>
      <c r="DJ121" s="1251"/>
      <c r="DK121" s="1251"/>
      <c r="DL121" s="1251"/>
      <c r="DM121" s="343"/>
      <c r="DN121" s="114"/>
      <c r="DO121" s="114"/>
      <c r="DP121" s="114"/>
      <c r="DQ121" s="114"/>
      <c r="DR121" s="114"/>
      <c r="DS121" s="295">
        <f>IF(CI121="6.仮置(無)",0,IF(CI121="9.最終覆外",0,IF(CI121="10.土捨場",0,IF(CI121="",0,CL121))))</f>
        <v>0</v>
      </c>
      <c r="DT121" s="392">
        <f t="shared" si="65"/>
        <v>0</v>
      </c>
      <c r="DU121" s="390">
        <f t="shared" si="6"/>
        <v>0</v>
      </c>
    </row>
    <row r="122" spans="3:125" ht="12.95" customHeight="1">
      <c r="C122" s="165"/>
      <c r="D122" s="119"/>
      <c r="E122" s="511" t="s">
        <v>234</v>
      </c>
      <c r="F122" s="506"/>
      <c r="G122" s="506"/>
      <c r="H122" s="506"/>
      <c r="I122" s="512"/>
      <c r="J122" s="1158"/>
      <c r="K122" s="1159"/>
      <c r="L122" s="1159"/>
      <c r="M122" s="119"/>
      <c r="N122" s="119"/>
      <c r="O122" s="212" t="s">
        <v>278</v>
      </c>
      <c r="P122" s="625"/>
      <c r="Q122" s="626"/>
      <c r="R122" s="627"/>
      <c r="S122" s="423"/>
      <c r="T122" s="424"/>
      <c r="U122" s="442"/>
      <c r="V122" s="442"/>
      <c r="W122" s="248" t="s">
        <v>14172</v>
      </c>
      <c r="X122" s="425"/>
      <c r="Y122" s="424"/>
      <c r="Z122" s="442"/>
      <c r="AA122" s="442"/>
      <c r="AB122" s="249" t="s">
        <v>14172</v>
      </c>
      <c r="AC122" s="243"/>
      <c r="AD122" s="243"/>
      <c r="AE122" s="243"/>
      <c r="AF122" s="244"/>
      <c r="AG122" s="243"/>
      <c r="AH122" s="243"/>
      <c r="AI122" s="243"/>
      <c r="AJ122" s="245"/>
      <c r="AK122" s="638" t="s">
        <v>142</v>
      </c>
      <c r="AL122" s="639"/>
      <c r="AM122" s="639"/>
      <c r="AN122" s="639"/>
      <c r="AO122" s="465"/>
      <c r="AP122" s="460"/>
      <c r="AQ122" s="460"/>
      <c r="AR122" s="460"/>
      <c r="AS122" s="460"/>
      <c r="AT122" s="460"/>
      <c r="AU122" s="460"/>
      <c r="AV122" s="460"/>
      <c r="AW122" s="460"/>
      <c r="AX122" s="460"/>
      <c r="AY122" s="460"/>
      <c r="AZ122" s="460"/>
      <c r="BA122" s="461"/>
      <c r="BB122" s="485"/>
      <c r="BC122" s="486"/>
      <c r="BD122" s="486"/>
      <c r="BE122" s="486"/>
      <c r="BF122" s="487"/>
      <c r="BG122" s="485"/>
      <c r="BH122" s="494"/>
      <c r="BI122" s="494"/>
      <c r="BJ122" s="495"/>
      <c r="BK122" s="465"/>
      <c r="BL122" s="460"/>
      <c r="BM122" s="460"/>
      <c r="BN122" s="460"/>
      <c r="BO122" s="460"/>
      <c r="BP122" s="460"/>
      <c r="BQ122" s="460"/>
      <c r="BR122" s="460"/>
      <c r="BS122" s="460"/>
      <c r="BT122" s="460"/>
      <c r="BU122" s="460"/>
      <c r="BV122" s="460"/>
      <c r="BW122" s="461"/>
      <c r="BX122" s="497"/>
      <c r="BY122" s="498"/>
      <c r="BZ122" s="498"/>
      <c r="CA122" s="498"/>
      <c r="CB122" s="499"/>
      <c r="CC122" s="880"/>
      <c r="CD122" s="881"/>
      <c r="CE122" s="881"/>
      <c r="CF122" s="882"/>
      <c r="CG122" s="438" t="s">
        <v>140</v>
      </c>
      <c r="CH122" s="439"/>
      <c r="CI122" s="883"/>
      <c r="CJ122" s="884"/>
      <c r="CK122" s="885"/>
      <c r="CL122" s="725"/>
      <c r="CM122" s="667"/>
      <c r="CN122" s="667"/>
      <c r="CO122" s="667"/>
      <c r="CP122" s="667"/>
      <c r="CQ122" s="667"/>
      <c r="CR122" s="667"/>
      <c r="CS122" s="267" t="s">
        <v>14172</v>
      </c>
      <c r="CT122" s="267"/>
      <c r="CU122" s="267"/>
      <c r="CV122" s="267"/>
      <c r="CW122" s="886"/>
      <c r="CX122" s="491"/>
      <c r="CY122" s="491"/>
      <c r="CZ122" s="267"/>
      <c r="DA122" s="267"/>
      <c r="DB122" s="268" t="s">
        <v>14172</v>
      </c>
      <c r="DC122" s="1181"/>
      <c r="DD122" s="1182"/>
      <c r="DE122" s="119"/>
      <c r="DF122" s="119"/>
      <c r="DG122" s="246" t="s">
        <v>14172</v>
      </c>
      <c r="DH122" s="1250"/>
      <c r="DI122" s="1251"/>
      <c r="DJ122" s="1251"/>
      <c r="DK122" s="1251"/>
      <c r="DL122" s="1251"/>
      <c r="DM122" s="344" t="s">
        <v>69</v>
      </c>
      <c r="DN122" s="114"/>
      <c r="DO122" s="114"/>
      <c r="DP122" s="114"/>
      <c r="DQ122" s="114"/>
      <c r="DR122" s="114"/>
      <c r="DS122" s="295">
        <f t="shared" ref="DS122:DS134" si="67">IF(CI122="6.仮置(無)",0,IF(CI122="9.最終覆外",0,IF(CI122="10.土捨場",0,IF(CI122="",0,CL122))))</f>
        <v>0</v>
      </c>
      <c r="DT122" s="390">
        <f t="shared" si="66"/>
        <v>0</v>
      </c>
    </row>
    <row r="123" spans="3:125" ht="12.95" customHeight="1">
      <c r="C123" s="603"/>
      <c r="D123" s="604"/>
      <c r="E123" s="509" t="s">
        <v>147</v>
      </c>
      <c r="F123" s="505"/>
      <c r="G123" s="505"/>
      <c r="H123" s="505"/>
      <c r="I123" s="510"/>
      <c r="J123" s="1172">
        <f t="shared" ref="J123" si="68">S123+CL123+CL124</f>
        <v>0</v>
      </c>
      <c r="K123" s="1173"/>
      <c r="L123" s="1173"/>
      <c r="M123" s="441"/>
      <c r="N123" s="441"/>
      <c r="O123" s="441"/>
      <c r="P123" s="622"/>
      <c r="Q123" s="623"/>
      <c r="R123" s="624"/>
      <c r="S123" s="615"/>
      <c r="T123" s="616"/>
      <c r="U123" s="616"/>
      <c r="V123" s="616"/>
      <c r="W123" s="617"/>
      <c r="X123" s="618"/>
      <c r="Y123" s="616"/>
      <c r="Z123" s="616"/>
      <c r="AA123" s="616"/>
      <c r="AB123" s="619"/>
      <c r="AC123" s="255"/>
      <c r="AD123" s="255"/>
      <c r="AE123" s="255"/>
      <c r="AF123" s="262"/>
      <c r="AG123" s="255"/>
      <c r="AH123" s="255"/>
      <c r="AI123" s="255"/>
      <c r="AJ123" s="363"/>
      <c r="AK123" s="595" t="s">
        <v>139</v>
      </c>
      <c r="AL123" s="596"/>
      <c r="AM123" s="596"/>
      <c r="AN123" s="596"/>
      <c r="AO123" s="466"/>
      <c r="AP123" s="463"/>
      <c r="AQ123" s="463"/>
      <c r="AR123" s="463"/>
      <c r="AS123" s="463"/>
      <c r="AT123" s="463"/>
      <c r="AU123" s="463"/>
      <c r="AV123" s="463"/>
      <c r="AW123" s="463"/>
      <c r="AX123" s="463"/>
      <c r="AY123" s="463"/>
      <c r="AZ123" s="463"/>
      <c r="BA123" s="464"/>
      <c r="BB123" s="480"/>
      <c r="BC123" s="481"/>
      <c r="BD123" s="481"/>
      <c r="BE123" s="481"/>
      <c r="BF123" s="482"/>
      <c r="BG123" s="480"/>
      <c r="BH123" s="503"/>
      <c r="BI123" s="503"/>
      <c r="BJ123" s="504"/>
      <c r="BK123" s="466"/>
      <c r="BL123" s="463"/>
      <c r="BM123" s="463"/>
      <c r="BN123" s="463"/>
      <c r="BO123" s="463"/>
      <c r="BP123" s="463"/>
      <c r="BQ123" s="463"/>
      <c r="BR123" s="463"/>
      <c r="BS123" s="463"/>
      <c r="BT123" s="463"/>
      <c r="BU123" s="463"/>
      <c r="BV123" s="463"/>
      <c r="BW123" s="464"/>
      <c r="BX123" s="500"/>
      <c r="BY123" s="501"/>
      <c r="BZ123" s="501"/>
      <c r="CA123" s="501"/>
      <c r="CB123" s="502"/>
      <c r="CC123" s="726"/>
      <c r="CD123" s="727"/>
      <c r="CE123" s="727"/>
      <c r="CF123" s="728"/>
      <c r="CG123" s="432" t="s">
        <v>140</v>
      </c>
      <c r="CH123" s="433"/>
      <c r="CI123" s="729"/>
      <c r="CJ123" s="730"/>
      <c r="CK123" s="731"/>
      <c r="CL123" s="732"/>
      <c r="CM123" s="733"/>
      <c r="CN123" s="733"/>
      <c r="CO123" s="733"/>
      <c r="CP123" s="733"/>
      <c r="CQ123" s="733"/>
      <c r="CR123" s="733"/>
      <c r="CS123" s="441" t="s">
        <v>14172</v>
      </c>
      <c r="CT123" s="441"/>
      <c r="CU123" s="441"/>
      <c r="CV123" s="441"/>
      <c r="CW123" s="907"/>
      <c r="CX123" s="908"/>
      <c r="CY123" s="908"/>
      <c r="CZ123" s="441"/>
      <c r="DA123" s="441"/>
      <c r="DB123" s="270" t="s">
        <v>14172</v>
      </c>
      <c r="DC123" s="1170">
        <f>DS123+DS124</f>
        <v>0</v>
      </c>
      <c r="DD123" s="1171"/>
      <c r="DE123" s="441"/>
      <c r="DF123" s="441"/>
      <c r="DG123" s="270"/>
      <c r="DH123" s="1256">
        <f t="shared" ref="DH123" si="69">IFERROR((S123+DS123+DS124)/J123,0)*100</f>
        <v>0</v>
      </c>
      <c r="DI123" s="1257"/>
      <c r="DJ123" s="1257"/>
      <c r="DK123" s="1257"/>
      <c r="DL123" s="1257"/>
      <c r="DM123" s="342"/>
      <c r="DN123" s="114"/>
      <c r="DO123" s="114"/>
      <c r="DP123" s="114"/>
      <c r="DQ123" s="114"/>
      <c r="DR123" s="114"/>
      <c r="DS123" s="295">
        <f t="shared" si="67"/>
        <v>0</v>
      </c>
      <c r="DT123" s="392">
        <f t="shared" si="65"/>
        <v>0</v>
      </c>
      <c r="DU123" s="390">
        <f t="shared" si="6"/>
        <v>0</v>
      </c>
    </row>
    <row r="124" spans="3:125" ht="12.95" customHeight="1">
      <c r="C124" s="603" t="s">
        <v>235</v>
      </c>
      <c r="D124" s="604"/>
      <c r="E124" s="511" t="s">
        <v>234</v>
      </c>
      <c r="F124" s="506"/>
      <c r="G124" s="506"/>
      <c r="H124" s="506"/>
      <c r="I124" s="512"/>
      <c r="J124" s="1172"/>
      <c r="K124" s="1173"/>
      <c r="L124" s="1173"/>
      <c r="M124" s="442"/>
      <c r="N124" s="442"/>
      <c r="O124" s="248" t="s">
        <v>278</v>
      </c>
      <c r="P124" s="625"/>
      <c r="Q124" s="626"/>
      <c r="R124" s="627"/>
      <c r="S124" s="423"/>
      <c r="T124" s="424"/>
      <c r="U124" s="442"/>
      <c r="V124" s="442"/>
      <c r="W124" s="248" t="s">
        <v>14172</v>
      </c>
      <c r="X124" s="425"/>
      <c r="Y124" s="424"/>
      <c r="Z124" s="442"/>
      <c r="AA124" s="442"/>
      <c r="AB124" s="249" t="s">
        <v>14172</v>
      </c>
      <c r="AC124" s="250"/>
      <c r="AD124" s="250"/>
      <c r="AE124" s="250"/>
      <c r="AF124" s="349"/>
      <c r="AG124" s="250"/>
      <c r="AH124" s="250"/>
      <c r="AI124" s="250"/>
      <c r="AJ124" s="350"/>
      <c r="AK124" s="488" t="s">
        <v>142</v>
      </c>
      <c r="AL124" s="489"/>
      <c r="AM124" s="489"/>
      <c r="AN124" s="489"/>
      <c r="AO124" s="465"/>
      <c r="AP124" s="460"/>
      <c r="AQ124" s="460"/>
      <c r="AR124" s="460"/>
      <c r="AS124" s="460"/>
      <c r="AT124" s="460"/>
      <c r="AU124" s="460"/>
      <c r="AV124" s="460"/>
      <c r="AW124" s="460"/>
      <c r="AX124" s="460"/>
      <c r="AY124" s="460"/>
      <c r="AZ124" s="460"/>
      <c r="BA124" s="461"/>
      <c r="BB124" s="485"/>
      <c r="BC124" s="486"/>
      <c r="BD124" s="486"/>
      <c r="BE124" s="486"/>
      <c r="BF124" s="487"/>
      <c r="BG124" s="485"/>
      <c r="BH124" s="494"/>
      <c r="BI124" s="494"/>
      <c r="BJ124" s="495"/>
      <c r="BK124" s="465"/>
      <c r="BL124" s="460"/>
      <c r="BM124" s="460"/>
      <c r="BN124" s="460"/>
      <c r="BO124" s="460"/>
      <c r="BP124" s="460"/>
      <c r="BQ124" s="460"/>
      <c r="BR124" s="460"/>
      <c r="BS124" s="460"/>
      <c r="BT124" s="460"/>
      <c r="BU124" s="460"/>
      <c r="BV124" s="460"/>
      <c r="BW124" s="461"/>
      <c r="BX124" s="497"/>
      <c r="BY124" s="498"/>
      <c r="BZ124" s="498"/>
      <c r="CA124" s="498"/>
      <c r="CB124" s="499"/>
      <c r="CC124" s="880"/>
      <c r="CD124" s="881"/>
      <c r="CE124" s="881"/>
      <c r="CF124" s="882"/>
      <c r="CG124" s="430" t="s">
        <v>140</v>
      </c>
      <c r="CH124" s="431"/>
      <c r="CI124" s="883"/>
      <c r="CJ124" s="884"/>
      <c r="CK124" s="885"/>
      <c r="CL124" s="725"/>
      <c r="CM124" s="667"/>
      <c r="CN124" s="667"/>
      <c r="CO124" s="667"/>
      <c r="CP124" s="667"/>
      <c r="CQ124" s="667"/>
      <c r="CR124" s="667"/>
      <c r="CS124" s="251" t="s">
        <v>14172</v>
      </c>
      <c r="CT124" s="251"/>
      <c r="CU124" s="251"/>
      <c r="CV124" s="251"/>
      <c r="CW124" s="886"/>
      <c r="CX124" s="491"/>
      <c r="CY124" s="491"/>
      <c r="CZ124" s="251"/>
      <c r="DA124" s="251"/>
      <c r="DB124" s="252" t="s">
        <v>14172</v>
      </c>
      <c r="DC124" s="1170"/>
      <c r="DD124" s="1171"/>
      <c r="DE124" s="119"/>
      <c r="DF124" s="119"/>
      <c r="DG124" s="246" t="s">
        <v>14172</v>
      </c>
      <c r="DH124" s="1256"/>
      <c r="DI124" s="1257"/>
      <c r="DJ124" s="1257"/>
      <c r="DK124" s="1257"/>
      <c r="DL124" s="1257"/>
      <c r="DM124" s="344" t="s">
        <v>69</v>
      </c>
      <c r="DN124" s="114"/>
      <c r="DO124" s="114"/>
      <c r="DP124" s="114"/>
      <c r="DQ124" s="114"/>
      <c r="DR124" s="114"/>
      <c r="DS124" s="295">
        <f t="shared" si="67"/>
        <v>0</v>
      </c>
      <c r="DT124" s="390">
        <f t="shared" si="66"/>
        <v>0</v>
      </c>
    </row>
    <row r="125" spans="3:125" ht="12.95" customHeight="1">
      <c r="C125" s="603" t="s">
        <v>236</v>
      </c>
      <c r="D125" s="604"/>
      <c r="E125" s="509" t="s">
        <v>148</v>
      </c>
      <c r="F125" s="505"/>
      <c r="G125" s="505"/>
      <c r="H125" s="505"/>
      <c r="I125" s="510"/>
      <c r="J125" s="1172">
        <f t="shared" ref="J125" si="70">S125+CL125+CL126</f>
        <v>0</v>
      </c>
      <c r="K125" s="1173"/>
      <c r="L125" s="1173"/>
      <c r="M125" s="119"/>
      <c r="N125" s="119"/>
      <c r="O125" s="119"/>
      <c r="P125" s="622"/>
      <c r="Q125" s="623"/>
      <c r="R125" s="624"/>
      <c r="S125" s="615"/>
      <c r="T125" s="616"/>
      <c r="U125" s="616"/>
      <c r="V125" s="616"/>
      <c r="W125" s="617"/>
      <c r="X125" s="618"/>
      <c r="Y125" s="616"/>
      <c r="Z125" s="616"/>
      <c r="AA125" s="616"/>
      <c r="AB125" s="619"/>
      <c r="AC125" s="243"/>
      <c r="AD125" s="243"/>
      <c r="AE125" s="243"/>
      <c r="AF125" s="244"/>
      <c r="AG125" s="243"/>
      <c r="AH125" s="243"/>
      <c r="AI125" s="243"/>
      <c r="AJ125" s="245"/>
      <c r="AK125" s="595" t="s">
        <v>139</v>
      </c>
      <c r="AL125" s="596"/>
      <c r="AM125" s="596"/>
      <c r="AN125" s="596"/>
      <c r="AO125" s="466"/>
      <c r="AP125" s="463"/>
      <c r="AQ125" s="463"/>
      <c r="AR125" s="463"/>
      <c r="AS125" s="463"/>
      <c r="AT125" s="463"/>
      <c r="AU125" s="463"/>
      <c r="AV125" s="463"/>
      <c r="AW125" s="463"/>
      <c r="AX125" s="463"/>
      <c r="AY125" s="463"/>
      <c r="AZ125" s="463"/>
      <c r="BA125" s="464"/>
      <c r="BB125" s="480"/>
      <c r="BC125" s="481"/>
      <c r="BD125" s="481"/>
      <c r="BE125" s="481"/>
      <c r="BF125" s="482"/>
      <c r="BG125" s="480"/>
      <c r="BH125" s="503"/>
      <c r="BI125" s="503"/>
      <c r="BJ125" s="504"/>
      <c r="BK125" s="466"/>
      <c r="BL125" s="463"/>
      <c r="BM125" s="463"/>
      <c r="BN125" s="463"/>
      <c r="BO125" s="463"/>
      <c r="BP125" s="463"/>
      <c r="BQ125" s="463"/>
      <c r="BR125" s="463"/>
      <c r="BS125" s="463"/>
      <c r="BT125" s="463"/>
      <c r="BU125" s="463"/>
      <c r="BV125" s="463"/>
      <c r="BW125" s="464"/>
      <c r="BX125" s="500"/>
      <c r="BY125" s="501"/>
      <c r="BZ125" s="501"/>
      <c r="CA125" s="501"/>
      <c r="CB125" s="502"/>
      <c r="CC125" s="726"/>
      <c r="CD125" s="727"/>
      <c r="CE125" s="727"/>
      <c r="CF125" s="728"/>
      <c r="CG125" s="432" t="s">
        <v>140</v>
      </c>
      <c r="CH125" s="433"/>
      <c r="CI125" s="729"/>
      <c r="CJ125" s="730"/>
      <c r="CK125" s="731"/>
      <c r="CL125" s="732"/>
      <c r="CM125" s="733"/>
      <c r="CN125" s="733"/>
      <c r="CO125" s="733"/>
      <c r="CP125" s="733"/>
      <c r="CQ125" s="733"/>
      <c r="CR125" s="733"/>
      <c r="CS125" s="441" t="s">
        <v>14172</v>
      </c>
      <c r="CT125" s="441"/>
      <c r="CU125" s="441"/>
      <c r="CV125" s="441"/>
      <c r="CW125" s="907"/>
      <c r="CX125" s="908"/>
      <c r="CY125" s="908"/>
      <c r="CZ125" s="441"/>
      <c r="DA125" s="441"/>
      <c r="DB125" s="270" t="s">
        <v>14172</v>
      </c>
      <c r="DC125" s="1170">
        <f>DS125+DS126</f>
        <v>0</v>
      </c>
      <c r="DD125" s="1171"/>
      <c r="DE125" s="441"/>
      <c r="DF125" s="441"/>
      <c r="DG125" s="270"/>
      <c r="DH125" s="1256">
        <f t="shared" ref="DH125" si="71">IFERROR((S125+DS125+DS126)/J125,0)*100</f>
        <v>0</v>
      </c>
      <c r="DI125" s="1257"/>
      <c r="DJ125" s="1257"/>
      <c r="DK125" s="1257"/>
      <c r="DL125" s="1257"/>
      <c r="DM125" s="342"/>
      <c r="DN125" s="114"/>
      <c r="DO125" s="114"/>
      <c r="DP125" s="114"/>
      <c r="DQ125" s="114"/>
      <c r="DR125" s="114"/>
      <c r="DS125" s="295">
        <f t="shared" si="67"/>
        <v>0</v>
      </c>
      <c r="DT125" s="392">
        <f t="shared" si="65"/>
        <v>0</v>
      </c>
      <c r="DU125" s="390">
        <f t="shared" si="6"/>
        <v>0</v>
      </c>
    </row>
    <row r="126" spans="3:125" ht="12.95" customHeight="1">
      <c r="C126" s="603" t="s">
        <v>237</v>
      </c>
      <c r="D126" s="604"/>
      <c r="E126" s="511" t="s">
        <v>234</v>
      </c>
      <c r="F126" s="506"/>
      <c r="G126" s="506"/>
      <c r="H126" s="506"/>
      <c r="I126" s="512"/>
      <c r="J126" s="1172"/>
      <c r="K126" s="1173"/>
      <c r="L126" s="1173"/>
      <c r="M126" s="119"/>
      <c r="N126" s="119"/>
      <c r="O126" s="212" t="s">
        <v>278</v>
      </c>
      <c r="P126" s="625"/>
      <c r="Q126" s="626"/>
      <c r="R126" s="627"/>
      <c r="S126" s="423"/>
      <c r="T126" s="424"/>
      <c r="U126" s="442"/>
      <c r="V126" s="442"/>
      <c r="W126" s="248" t="s">
        <v>14172</v>
      </c>
      <c r="X126" s="425"/>
      <c r="Y126" s="424"/>
      <c r="Z126" s="442"/>
      <c r="AA126" s="442"/>
      <c r="AB126" s="249" t="s">
        <v>14172</v>
      </c>
      <c r="AC126" s="243"/>
      <c r="AD126" s="243"/>
      <c r="AE126" s="243"/>
      <c r="AF126" s="244"/>
      <c r="AG126" s="243"/>
      <c r="AH126" s="243"/>
      <c r="AI126" s="243"/>
      <c r="AJ126" s="245"/>
      <c r="AK126" s="483" t="s">
        <v>142</v>
      </c>
      <c r="AL126" s="484"/>
      <c r="AM126" s="484"/>
      <c r="AN126" s="484"/>
      <c r="AO126" s="465"/>
      <c r="AP126" s="460"/>
      <c r="AQ126" s="460"/>
      <c r="AR126" s="460"/>
      <c r="AS126" s="460"/>
      <c r="AT126" s="460"/>
      <c r="AU126" s="460"/>
      <c r="AV126" s="460"/>
      <c r="AW126" s="460"/>
      <c r="AX126" s="460"/>
      <c r="AY126" s="460"/>
      <c r="AZ126" s="460"/>
      <c r="BA126" s="461"/>
      <c r="BB126" s="485"/>
      <c r="BC126" s="486"/>
      <c r="BD126" s="486"/>
      <c r="BE126" s="486"/>
      <c r="BF126" s="487"/>
      <c r="BG126" s="485"/>
      <c r="BH126" s="494"/>
      <c r="BI126" s="494"/>
      <c r="BJ126" s="495"/>
      <c r="BK126" s="465"/>
      <c r="BL126" s="460"/>
      <c r="BM126" s="460"/>
      <c r="BN126" s="460"/>
      <c r="BO126" s="460"/>
      <c r="BP126" s="460"/>
      <c r="BQ126" s="460"/>
      <c r="BR126" s="460"/>
      <c r="BS126" s="460"/>
      <c r="BT126" s="460"/>
      <c r="BU126" s="460"/>
      <c r="BV126" s="460"/>
      <c r="BW126" s="461"/>
      <c r="BX126" s="497"/>
      <c r="BY126" s="498"/>
      <c r="BZ126" s="498"/>
      <c r="CA126" s="498"/>
      <c r="CB126" s="499"/>
      <c r="CC126" s="880"/>
      <c r="CD126" s="881"/>
      <c r="CE126" s="881"/>
      <c r="CF126" s="882"/>
      <c r="CG126" s="434" t="s">
        <v>140</v>
      </c>
      <c r="CH126" s="435"/>
      <c r="CI126" s="883"/>
      <c r="CJ126" s="884"/>
      <c r="CK126" s="885"/>
      <c r="CL126" s="725"/>
      <c r="CM126" s="667"/>
      <c r="CN126" s="667"/>
      <c r="CO126" s="667"/>
      <c r="CP126" s="667"/>
      <c r="CQ126" s="667"/>
      <c r="CR126" s="667"/>
      <c r="CS126" s="192" t="s">
        <v>14172</v>
      </c>
      <c r="CT126" s="192"/>
      <c r="CU126" s="192"/>
      <c r="CV126" s="192"/>
      <c r="CW126" s="886"/>
      <c r="CX126" s="491"/>
      <c r="CY126" s="491"/>
      <c r="CZ126" s="192"/>
      <c r="DA126" s="192"/>
      <c r="DB126" s="271" t="s">
        <v>14172</v>
      </c>
      <c r="DC126" s="1170"/>
      <c r="DD126" s="1171"/>
      <c r="DE126" s="442"/>
      <c r="DF126" s="442"/>
      <c r="DG126" s="249" t="s">
        <v>14172</v>
      </c>
      <c r="DH126" s="1256"/>
      <c r="DI126" s="1257"/>
      <c r="DJ126" s="1257"/>
      <c r="DK126" s="1257"/>
      <c r="DL126" s="1257"/>
      <c r="DM126" s="341" t="s">
        <v>69</v>
      </c>
      <c r="DN126" s="114"/>
      <c r="DO126" s="114"/>
      <c r="DP126" s="114"/>
      <c r="DQ126" s="114"/>
      <c r="DR126" s="114"/>
      <c r="DS126" s="295">
        <f t="shared" si="67"/>
        <v>0</v>
      </c>
      <c r="DT126" s="390">
        <f t="shared" si="66"/>
        <v>0</v>
      </c>
    </row>
    <row r="127" spans="3:125" ht="12.95" customHeight="1">
      <c r="C127" s="603" t="s">
        <v>149</v>
      </c>
      <c r="D127" s="604"/>
      <c r="E127" s="509" t="s">
        <v>150</v>
      </c>
      <c r="F127" s="505"/>
      <c r="G127" s="505"/>
      <c r="H127" s="505"/>
      <c r="I127" s="510"/>
      <c r="J127" s="1172">
        <f t="shared" ref="J127" si="72">S127+CL127+CL128</f>
        <v>0</v>
      </c>
      <c r="K127" s="1173"/>
      <c r="L127" s="1173"/>
      <c r="M127" s="441"/>
      <c r="N127" s="441"/>
      <c r="O127" s="441"/>
      <c r="P127" s="622"/>
      <c r="Q127" s="623"/>
      <c r="R127" s="624"/>
      <c r="S127" s="615"/>
      <c r="T127" s="616"/>
      <c r="U127" s="616"/>
      <c r="V127" s="616"/>
      <c r="W127" s="617"/>
      <c r="X127" s="618"/>
      <c r="Y127" s="616"/>
      <c r="Z127" s="616"/>
      <c r="AA127" s="616"/>
      <c r="AB127" s="619"/>
      <c r="AC127" s="255"/>
      <c r="AD127" s="255"/>
      <c r="AE127" s="255"/>
      <c r="AF127" s="262"/>
      <c r="AG127" s="255"/>
      <c r="AH127" s="255"/>
      <c r="AI127" s="255"/>
      <c r="AJ127" s="363"/>
      <c r="AK127" s="595" t="s">
        <v>139</v>
      </c>
      <c r="AL127" s="596"/>
      <c r="AM127" s="596"/>
      <c r="AN127" s="596"/>
      <c r="AO127" s="466"/>
      <c r="AP127" s="463"/>
      <c r="AQ127" s="463"/>
      <c r="AR127" s="463"/>
      <c r="AS127" s="463"/>
      <c r="AT127" s="463"/>
      <c r="AU127" s="463"/>
      <c r="AV127" s="463"/>
      <c r="AW127" s="463"/>
      <c r="AX127" s="463"/>
      <c r="AY127" s="463"/>
      <c r="AZ127" s="463"/>
      <c r="BA127" s="464"/>
      <c r="BB127" s="480"/>
      <c r="BC127" s="481"/>
      <c r="BD127" s="481"/>
      <c r="BE127" s="481"/>
      <c r="BF127" s="482"/>
      <c r="BG127" s="480"/>
      <c r="BH127" s="503"/>
      <c r="BI127" s="503"/>
      <c r="BJ127" s="504"/>
      <c r="BK127" s="462"/>
      <c r="BL127" s="463"/>
      <c r="BM127" s="463"/>
      <c r="BN127" s="463"/>
      <c r="BO127" s="463"/>
      <c r="BP127" s="463"/>
      <c r="BQ127" s="463"/>
      <c r="BR127" s="463"/>
      <c r="BS127" s="463"/>
      <c r="BT127" s="463"/>
      <c r="BU127" s="463"/>
      <c r="BV127" s="463"/>
      <c r="BW127" s="464"/>
      <c r="BX127" s="500"/>
      <c r="BY127" s="501"/>
      <c r="BZ127" s="501"/>
      <c r="CA127" s="501"/>
      <c r="CB127" s="502"/>
      <c r="CC127" s="726"/>
      <c r="CD127" s="727"/>
      <c r="CE127" s="727"/>
      <c r="CF127" s="728"/>
      <c r="CG127" s="432" t="s">
        <v>140</v>
      </c>
      <c r="CH127" s="433"/>
      <c r="CI127" s="729"/>
      <c r="CJ127" s="730"/>
      <c r="CK127" s="731"/>
      <c r="CL127" s="732"/>
      <c r="CM127" s="733"/>
      <c r="CN127" s="733"/>
      <c r="CO127" s="733"/>
      <c r="CP127" s="733"/>
      <c r="CQ127" s="733"/>
      <c r="CR127" s="733"/>
      <c r="CS127" s="441" t="s">
        <v>14172</v>
      </c>
      <c r="CT127" s="441"/>
      <c r="CU127" s="441"/>
      <c r="CV127" s="441"/>
      <c r="CW127" s="907"/>
      <c r="CX127" s="908"/>
      <c r="CY127" s="908"/>
      <c r="CZ127" s="441"/>
      <c r="DA127" s="441"/>
      <c r="DB127" s="270" t="s">
        <v>14172</v>
      </c>
      <c r="DC127" s="1170">
        <f>DS127+DS128</f>
        <v>0</v>
      </c>
      <c r="DD127" s="1171"/>
      <c r="DE127" s="441"/>
      <c r="DF127" s="441"/>
      <c r="DG127" s="270"/>
      <c r="DH127" s="1256">
        <f t="shared" ref="DH127" si="73">IFERROR((S127+DS127+DS128)/J127,0)*100</f>
        <v>0</v>
      </c>
      <c r="DI127" s="1257"/>
      <c r="DJ127" s="1257"/>
      <c r="DK127" s="1257"/>
      <c r="DL127" s="1257"/>
      <c r="DM127" s="342"/>
      <c r="DN127" s="114"/>
      <c r="DO127" s="114"/>
      <c r="DP127" s="114"/>
      <c r="DQ127" s="114"/>
      <c r="DR127" s="114"/>
      <c r="DS127" s="295">
        <f t="shared" si="67"/>
        <v>0</v>
      </c>
      <c r="DT127" s="392">
        <f t="shared" si="65"/>
        <v>0</v>
      </c>
      <c r="DU127" s="390">
        <f t="shared" si="6"/>
        <v>0</v>
      </c>
    </row>
    <row r="128" spans="3:125" ht="12.95" customHeight="1">
      <c r="C128" s="603" t="s">
        <v>151</v>
      </c>
      <c r="D128" s="604"/>
      <c r="E128" s="511" t="s">
        <v>234</v>
      </c>
      <c r="F128" s="506"/>
      <c r="G128" s="506"/>
      <c r="H128" s="506"/>
      <c r="I128" s="512"/>
      <c r="J128" s="1172"/>
      <c r="K128" s="1173"/>
      <c r="L128" s="1173"/>
      <c r="M128" s="442"/>
      <c r="N128" s="442"/>
      <c r="O128" s="248" t="s">
        <v>278</v>
      </c>
      <c r="P128" s="625"/>
      <c r="Q128" s="626"/>
      <c r="R128" s="627"/>
      <c r="S128" s="423"/>
      <c r="T128" s="424"/>
      <c r="U128" s="442"/>
      <c r="V128" s="442"/>
      <c r="W128" s="248" t="s">
        <v>14172</v>
      </c>
      <c r="X128" s="425"/>
      <c r="Y128" s="424"/>
      <c r="Z128" s="442"/>
      <c r="AA128" s="442"/>
      <c r="AB128" s="249" t="s">
        <v>14172</v>
      </c>
      <c r="AC128" s="250"/>
      <c r="AD128" s="250"/>
      <c r="AE128" s="250"/>
      <c r="AF128" s="349"/>
      <c r="AG128" s="250"/>
      <c r="AH128" s="250"/>
      <c r="AI128" s="250"/>
      <c r="AJ128" s="350"/>
      <c r="AK128" s="488" t="s">
        <v>142</v>
      </c>
      <c r="AL128" s="489"/>
      <c r="AM128" s="489"/>
      <c r="AN128" s="489"/>
      <c r="AO128" s="465"/>
      <c r="AP128" s="460"/>
      <c r="AQ128" s="460"/>
      <c r="AR128" s="460"/>
      <c r="AS128" s="460"/>
      <c r="AT128" s="460"/>
      <c r="AU128" s="460"/>
      <c r="AV128" s="460"/>
      <c r="AW128" s="460"/>
      <c r="AX128" s="460"/>
      <c r="AY128" s="460"/>
      <c r="AZ128" s="460"/>
      <c r="BA128" s="461"/>
      <c r="BB128" s="485"/>
      <c r="BC128" s="486"/>
      <c r="BD128" s="486"/>
      <c r="BE128" s="486"/>
      <c r="BF128" s="487"/>
      <c r="BG128" s="485"/>
      <c r="BH128" s="494"/>
      <c r="BI128" s="494"/>
      <c r="BJ128" s="495"/>
      <c r="BK128" s="459"/>
      <c r="BL128" s="460"/>
      <c r="BM128" s="460"/>
      <c r="BN128" s="460"/>
      <c r="BO128" s="460"/>
      <c r="BP128" s="460"/>
      <c r="BQ128" s="460"/>
      <c r="BR128" s="460"/>
      <c r="BS128" s="460"/>
      <c r="BT128" s="460"/>
      <c r="BU128" s="460"/>
      <c r="BV128" s="460"/>
      <c r="BW128" s="461"/>
      <c r="BX128" s="497"/>
      <c r="BY128" s="498"/>
      <c r="BZ128" s="498"/>
      <c r="CA128" s="498"/>
      <c r="CB128" s="499"/>
      <c r="CC128" s="880"/>
      <c r="CD128" s="881"/>
      <c r="CE128" s="881"/>
      <c r="CF128" s="882"/>
      <c r="CG128" s="430" t="s">
        <v>140</v>
      </c>
      <c r="CH128" s="431"/>
      <c r="CI128" s="883"/>
      <c r="CJ128" s="884"/>
      <c r="CK128" s="885"/>
      <c r="CL128" s="725"/>
      <c r="CM128" s="667"/>
      <c r="CN128" s="667"/>
      <c r="CO128" s="667"/>
      <c r="CP128" s="667"/>
      <c r="CQ128" s="667"/>
      <c r="CR128" s="667"/>
      <c r="CS128" s="251" t="s">
        <v>14172</v>
      </c>
      <c r="CT128" s="251"/>
      <c r="CU128" s="251"/>
      <c r="CV128" s="251"/>
      <c r="CW128" s="886"/>
      <c r="CX128" s="491"/>
      <c r="CY128" s="491"/>
      <c r="CZ128" s="251"/>
      <c r="DA128" s="251"/>
      <c r="DB128" s="252" t="s">
        <v>14172</v>
      </c>
      <c r="DC128" s="1170"/>
      <c r="DD128" s="1171"/>
      <c r="DE128" s="119"/>
      <c r="DF128" s="119"/>
      <c r="DG128" s="246" t="s">
        <v>14172</v>
      </c>
      <c r="DH128" s="1256"/>
      <c r="DI128" s="1257"/>
      <c r="DJ128" s="1257"/>
      <c r="DK128" s="1257"/>
      <c r="DL128" s="1257"/>
      <c r="DM128" s="344" t="s">
        <v>69</v>
      </c>
      <c r="DN128" s="114"/>
      <c r="DO128" s="114"/>
      <c r="DP128" s="114"/>
      <c r="DQ128" s="114"/>
      <c r="DR128" s="114"/>
      <c r="DS128" s="295">
        <f t="shared" si="67"/>
        <v>0</v>
      </c>
      <c r="DT128" s="390">
        <f t="shared" si="66"/>
        <v>0</v>
      </c>
    </row>
    <row r="129" spans="3:129" ht="12.95" customHeight="1">
      <c r="C129" s="603"/>
      <c r="D129" s="604"/>
      <c r="E129" s="605" t="s">
        <v>292</v>
      </c>
      <c r="F129" s="606"/>
      <c r="G129" s="606"/>
      <c r="H129" s="606"/>
      <c r="I129" s="607"/>
      <c r="J129" s="1172">
        <f t="shared" ref="J129" si="74">S129+CL129+CL130</f>
        <v>0</v>
      </c>
      <c r="K129" s="1173"/>
      <c r="L129" s="1173"/>
      <c r="M129" s="441"/>
      <c r="N129" s="441"/>
      <c r="O129" s="441"/>
      <c r="P129" s="622"/>
      <c r="Q129" s="623"/>
      <c r="R129" s="624"/>
      <c r="S129" s="615"/>
      <c r="T129" s="616"/>
      <c r="U129" s="616"/>
      <c r="V129" s="616"/>
      <c r="W129" s="617"/>
      <c r="X129" s="618"/>
      <c r="Y129" s="616"/>
      <c r="Z129" s="616"/>
      <c r="AA129" s="616"/>
      <c r="AB129" s="619"/>
      <c r="AC129" s="255"/>
      <c r="AD129" s="255"/>
      <c r="AE129" s="255"/>
      <c r="AF129" s="262"/>
      <c r="AG129" s="255"/>
      <c r="AH129" s="255"/>
      <c r="AI129" s="255"/>
      <c r="AJ129" s="363"/>
      <c r="AK129" s="595" t="s">
        <v>139</v>
      </c>
      <c r="AL129" s="596"/>
      <c r="AM129" s="596"/>
      <c r="AN129" s="596"/>
      <c r="AO129" s="466"/>
      <c r="AP129" s="463"/>
      <c r="AQ129" s="463"/>
      <c r="AR129" s="463"/>
      <c r="AS129" s="463"/>
      <c r="AT129" s="463"/>
      <c r="AU129" s="463"/>
      <c r="AV129" s="463"/>
      <c r="AW129" s="463"/>
      <c r="AX129" s="463"/>
      <c r="AY129" s="463"/>
      <c r="AZ129" s="463"/>
      <c r="BA129" s="464"/>
      <c r="BB129" s="480"/>
      <c r="BC129" s="481"/>
      <c r="BD129" s="481"/>
      <c r="BE129" s="481"/>
      <c r="BF129" s="482"/>
      <c r="BG129" s="480"/>
      <c r="BH129" s="503"/>
      <c r="BI129" s="503"/>
      <c r="BJ129" s="504"/>
      <c r="BK129" s="462"/>
      <c r="BL129" s="463"/>
      <c r="BM129" s="463"/>
      <c r="BN129" s="463"/>
      <c r="BO129" s="463"/>
      <c r="BP129" s="463"/>
      <c r="BQ129" s="463"/>
      <c r="BR129" s="463"/>
      <c r="BS129" s="463"/>
      <c r="BT129" s="463"/>
      <c r="BU129" s="463"/>
      <c r="BV129" s="463"/>
      <c r="BW129" s="464"/>
      <c r="BX129" s="500"/>
      <c r="BY129" s="501"/>
      <c r="BZ129" s="501"/>
      <c r="CA129" s="501"/>
      <c r="CB129" s="502"/>
      <c r="CC129" s="726"/>
      <c r="CD129" s="727"/>
      <c r="CE129" s="727"/>
      <c r="CF129" s="728"/>
      <c r="CG129" s="432" t="s">
        <v>140</v>
      </c>
      <c r="CH129" s="433"/>
      <c r="CI129" s="729"/>
      <c r="CJ129" s="730"/>
      <c r="CK129" s="731"/>
      <c r="CL129" s="732"/>
      <c r="CM129" s="733"/>
      <c r="CN129" s="733"/>
      <c r="CO129" s="733"/>
      <c r="CP129" s="733"/>
      <c r="CQ129" s="733"/>
      <c r="CR129" s="733"/>
      <c r="CS129" s="441" t="s">
        <v>14172</v>
      </c>
      <c r="CT129" s="441"/>
      <c r="CU129" s="441"/>
      <c r="CV129" s="441"/>
      <c r="CW129" s="907"/>
      <c r="CX129" s="908"/>
      <c r="CY129" s="908"/>
      <c r="CZ129" s="441"/>
      <c r="DA129" s="441"/>
      <c r="DB129" s="270" t="s">
        <v>14172</v>
      </c>
      <c r="DC129" s="1170">
        <f>DS129+DS130</f>
        <v>0</v>
      </c>
      <c r="DD129" s="1171"/>
      <c r="DE129" s="441"/>
      <c r="DF129" s="441"/>
      <c r="DG129" s="270"/>
      <c r="DH129" s="1256">
        <f t="shared" ref="DH129" si="75">IFERROR((S129+DS129+DS130)/J129,0)*100</f>
        <v>0</v>
      </c>
      <c r="DI129" s="1257"/>
      <c r="DJ129" s="1257"/>
      <c r="DK129" s="1257"/>
      <c r="DL129" s="1257"/>
      <c r="DM129" s="342"/>
      <c r="DN129" s="114"/>
      <c r="DO129" s="114"/>
      <c r="DP129" s="114"/>
      <c r="DQ129" s="114"/>
      <c r="DR129" s="114"/>
      <c r="DS129" s="295">
        <f t="shared" si="67"/>
        <v>0</v>
      </c>
      <c r="DT129" s="392">
        <f t="shared" si="65"/>
        <v>0</v>
      </c>
      <c r="DU129" s="390">
        <f t="shared" si="6"/>
        <v>0</v>
      </c>
    </row>
    <row r="130" spans="3:129" ht="12.95" customHeight="1">
      <c r="C130" s="603"/>
      <c r="D130" s="604"/>
      <c r="E130" s="608"/>
      <c r="F130" s="609"/>
      <c r="G130" s="609"/>
      <c r="H130" s="609"/>
      <c r="I130" s="610"/>
      <c r="J130" s="1172"/>
      <c r="K130" s="1173"/>
      <c r="L130" s="1173"/>
      <c r="M130" s="442"/>
      <c r="N130" s="442"/>
      <c r="O130" s="248" t="s">
        <v>278</v>
      </c>
      <c r="P130" s="625"/>
      <c r="Q130" s="626"/>
      <c r="R130" s="627"/>
      <c r="S130" s="423"/>
      <c r="T130" s="424"/>
      <c r="U130" s="442"/>
      <c r="V130" s="442"/>
      <c r="W130" s="248" t="s">
        <v>14172</v>
      </c>
      <c r="X130" s="425"/>
      <c r="Y130" s="424"/>
      <c r="Z130" s="442"/>
      <c r="AA130" s="442"/>
      <c r="AB130" s="249" t="s">
        <v>14172</v>
      </c>
      <c r="AC130" s="250"/>
      <c r="AD130" s="250"/>
      <c r="AE130" s="250"/>
      <c r="AF130" s="349"/>
      <c r="AG130" s="250"/>
      <c r="AH130" s="250"/>
      <c r="AI130" s="250"/>
      <c r="AJ130" s="350"/>
      <c r="AK130" s="488" t="s">
        <v>142</v>
      </c>
      <c r="AL130" s="489"/>
      <c r="AM130" s="489"/>
      <c r="AN130" s="489"/>
      <c r="AO130" s="465"/>
      <c r="AP130" s="460"/>
      <c r="AQ130" s="460"/>
      <c r="AR130" s="460"/>
      <c r="AS130" s="460"/>
      <c r="AT130" s="460"/>
      <c r="AU130" s="460"/>
      <c r="AV130" s="460"/>
      <c r="AW130" s="460"/>
      <c r="AX130" s="460"/>
      <c r="AY130" s="460"/>
      <c r="AZ130" s="460"/>
      <c r="BA130" s="461"/>
      <c r="BB130" s="485"/>
      <c r="BC130" s="486"/>
      <c r="BD130" s="486"/>
      <c r="BE130" s="486"/>
      <c r="BF130" s="487"/>
      <c r="BG130" s="485"/>
      <c r="BH130" s="494"/>
      <c r="BI130" s="494"/>
      <c r="BJ130" s="495"/>
      <c r="BK130" s="459"/>
      <c r="BL130" s="460"/>
      <c r="BM130" s="460"/>
      <c r="BN130" s="460"/>
      <c r="BO130" s="460"/>
      <c r="BP130" s="460"/>
      <c r="BQ130" s="460"/>
      <c r="BR130" s="460"/>
      <c r="BS130" s="460"/>
      <c r="BT130" s="460"/>
      <c r="BU130" s="460"/>
      <c r="BV130" s="460"/>
      <c r="BW130" s="461"/>
      <c r="BX130" s="497"/>
      <c r="BY130" s="498"/>
      <c r="BZ130" s="498"/>
      <c r="CA130" s="498"/>
      <c r="CB130" s="499"/>
      <c r="CC130" s="880"/>
      <c r="CD130" s="881"/>
      <c r="CE130" s="881"/>
      <c r="CF130" s="882"/>
      <c r="CG130" s="430" t="s">
        <v>140</v>
      </c>
      <c r="CH130" s="431"/>
      <c r="CI130" s="883"/>
      <c r="CJ130" s="884"/>
      <c r="CK130" s="885"/>
      <c r="CL130" s="725"/>
      <c r="CM130" s="667"/>
      <c r="CN130" s="667"/>
      <c r="CO130" s="667"/>
      <c r="CP130" s="667"/>
      <c r="CQ130" s="667"/>
      <c r="CR130" s="667"/>
      <c r="CS130" s="251" t="s">
        <v>14172</v>
      </c>
      <c r="CT130" s="251"/>
      <c r="CU130" s="251"/>
      <c r="CV130" s="251"/>
      <c r="CW130" s="886"/>
      <c r="CX130" s="491"/>
      <c r="CY130" s="491"/>
      <c r="CZ130" s="251"/>
      <c r="DA130" s="251"/>
      <c r="DB130" s="252" t="s">
        <v>14172</v>
      </c>
      <c r="DC130" s="1170"/>
      <c r="DD130" s="1171"/>
      <c r="DE130" s="119"/>
      <c r="DF130" s="119"/>
      <c r="DG130" s="246" t="s">
        <v>14172</v>
      </c>
      <c r="DH130" s="1256"/>
      <c r="DI130" s="1257"/>
      <c r="DJ130" s="1257"/>
      <c r="DK130" s="1257"/>
      <c r="DL130" s="1257"/>
      <c r="DM130" s="344" t="s">
        <v>69</v>
      </c>
      <c r="DN130" s="114"/>
      <c r="DO130" s="114"/>
      <c r="DP130" s="114"/>
      <c r="DQ130" s="114"/>
      <c r="DR130" s="114"/>
      <c r="DS130" s="295">
        <f t="shared" si="67"/>
        <v>0</v>
      </c>
      <c r="DT130" s="390">
        <f t="shared" si="66"/>
        <v>0</v>
      </c>
    </row>
    <row r="131" spans="3:129" ht="12.95" customHeight="1">
      <c r="C131" s="165"/>
      <c r="D131" s="119"/>
      <c r="E131" s="509" t="s">
        <v>238</v>
      </c>
      <c r="F131" s="505"/>
      <c r="G131" s="505"/>
      <c r="H131" s="505"/>
      <c r="I131" s="510"/>
      <c r="J131" s="1172">
        <f t="shared" ref="J131" si="76">S131+CL131+CL132</f>
        <v>0</v>
      </c>
      <c r="K131" s="1173"/>
      <c r="L131" s="1173"/>
      <c r="M131" s="119"/>
      <c r="N131" s="119"/>
      <c r="O131" s="119"/>
      <c r="P131" s="622"/>
      <c r="Q131" s="623"/>
      <c r="R131" s="624"/>
      <c r="S131" s="615"/>
      <c r="T131" s="616"/>
      <c r="U131" s="616"/>
      <c r="V131" s="616"/>
      <c r="W131" s="617"/>
      <c r="X131" s="618"/>
      <c r="Y131" s="616"/>
      <c r="Z131" s="616"/>
      <c r="AA131" s="616"/>
      <c r="AB131" s="619"/>
      <c r="AC131" s="243"/>
      <c r="AD131" s="243"/>
      <c r="AE131" s="243"/>
      <c r="AF131" s="244"/>
      <c r="AG131" s="243"/>
      <c r="AH131" s="243"/>
      <c r="AI131" s="243"/>
      <c r="AJ131" s="245"/>
      <c r="AK131" s="595" t="s">
        <v>139</v>
      </c>
      <c r="AL131" s="596"/>
      <c r="AM131" s="596"/>
      <c r="AN131" s="596"/>
      <c r="AO131" s="466"/>
      <c r="AP131" s="463"/>
      <c r="AQ131" s="463"/>
      <c r="AR131" s="463"/>
      <c r="AS131" s="463"/>
      <c r="AT131" s="463"/>
      <c r="AU131" s="463"/>
      <c r="AV131" s="463"/>
      <c r="AW131" s="463"/>
      <c r="AX131" s="463"/>
      <c r="AY131" s="463"/>
      <c r="AZ131" s="463"/>
      <c r="BA131" s="464"/>
      <c r="BB131" s="480"/>
      <c r="BC131" s="481"/>
      <c r="BD131" s="481"/>
      <c r="BE131" s="481"/>
      <c r="BF131" s="482"/>
      <c r="BG131" s="480"/>
      <c r="BH131" s="503"/>
      <c r="BI131" s="503"/>
      <c r="BJ131" s="504"/>
      <c r="BK131" s="462"/>
      <c r="BL131" s="463"/>
      <c r="BM131" s="463"/>
      <c r="BN131" s="463"/>
      <c r="BO131" s="463"/>
      <c r="BP131" s="463"/>
      <c r="BQ131" s="463"/>
      <c r="BR131" s="463"/>
      <c r="BS131" s="463"/>
      <c r="BT131" s="463"/>
      <c r="BU131" s="463"/>
      <c r="BV131" s="463"/>
      <c r="BW131" s="464"/>
      <c r="BX131" s="500"/>
      <c r="BY131" s="501"/>
      <c r="BZ131" s="501"/>
      <c r="CA131" s="501"/>
      <c r="CB131" s="502"/>
      <c r="CC131" s="726"/>
      <c r="CD131" s="727"/>
      <c r="CE131" s="727"/>
      <c r="CF131" s="728"/>
      <c r="CG131" s="432" t="s">
        <v>140</v>
      </c>
      <c r="CH131" s="433"/>
      <c r="CI131" s="729"/>
      <c r="CJ131" s="730"/>
      <c r="CK131" s="731"/>
      <c r="CL131" s="732"/>
      <c r="CM131" s="733"/>
      <c r="CN131" s="733"/>
      <c r="CO131" s="733"/>
      <c r="CP131" s="733"/>
      <c r="CQ131" s="733"/>
      <c r="CR131" s="733"/>
      <c r="CS131" s="441" t="s">
        <v>14172</v>
      </c>
      <c r="CT131" s="441"/>
      <c r="CU131" s="441"/>
      <c r="CV131" s="441"/>
      <c r="CW131" s="907"/>
      <c r="CX131" s="908"/>
      <c r="CY131" s="908"/>
      <c r="CZ131" s="441"/>
      <c r="DA131" s="441"/>
      <c r="DB131" s="270" t="s">
        <v>14172</v>
      </c>
      <c r="DC131" s="1170">
        <f>DS131+DS132</f>
        <v>0</v>
      </c>
      <c r="DD131" s="1171"/>
      <c r="DE131" s="441"/>
      <c r="DF131" s="441"/>
      <c r="DG131" s="270"/>
      <c r="DH131" s="1256">
        <f t="shared" ref="DH131" si="77">IFERROR((S131+DS131+DS132)/J131,0)*100</f>
        <v>0</v>
      </c>
      <c r="DI131" s="1257"/>
      <c r="DJ131" s="1257"/>
      <c r="DK131" s="1257"/>
      <c r="DL131" s="1257"/>
      <c r="DM131" s="342"/>
      <c r="DN131" s="114"/>
      <c r="DO131" s="114"/>
      <c r="DP131" s="114"/>
      <c r="DQ131" s="114"/>
      <c r="DR131" s="114"/>
      <c r="DS131" s="295">
        <f t="shared" si="67"/>
        <v>0</v>
      </c>
      <c r="DT131" s="392">
        <f t="shared" si="65"/>
        <v>0</v>
      </c>
      <c r="DU131" s="390">
        <f t="shared" si="6"/>
        <v>0</v>
      </c>
    </row>
    <row r="132" spans="3:129" ht="12.95" customHeight="1">
      <c r="C132" s="165"/>
      <c r="D132" s="119"/>
      <c r="E132" s="597" t="s">
        <v>293</v>
      </c>
      <c r="F132" s="598"/>
      <c r="G132" s="598"/>
      <c r="H132" s="598"/>
      <c r="I132" s="599"/>
      <c r="J132" s="1172"/>
      <c r="K132" s="1173"/>
      <c r="L132" s="1173"/>
      <c r="M132" s="442"/>
      <c r="N132" s="442"/>
      <c r="O132" s="248" t="s">
        <v>278</v>
      </c>
      <c r="P132" s="625"/>
      <c r="Q132" s="626"/>
      <c r="R132" s="627"/>
      <c r="S132" s="423"/>
      <c r="T132" s="424"/>
      <c r="U132" s="442"/>
      <c r="V132" s="442"/>
      <c r="W132" s="248" t="s">
        <v>14172</v>
      </c>
      <c r="X132" s="425"/>
      <c r="Y132" s="424"/>
      <c r="Z132" s="442"/>
      <c r="AA132" s="442"/>
      <c r="AB132" s="249" t="s">
        <v>14172</v>
      </c>
      <c r="AC132" s="250"/>
      <c r="AD132" s="250"/>
      <c r="AE132" s="250"/>
      <c r="AF132" s="349"/>
      <c r="AG132" s="250"/>
      <c r="AH132" s="250"/>
      <c r="AI132" s="250"/>
      <c r="AJ132" s="350"/>
      <c r="AK132" s="483" t="s">
        <v>142</v>
      </c>
      <c r="AL132" s="484"/>
      <c r="AM132" s="484"/>
      <c r="AN132" s="484"/>
      <c r="AO132" s="465"/>
      <c r="AP132" s="460"/>
      <c r="AQ132" s="460"/>
      <c r="AR132" s="460"/>
      <c r="AS132" s="460"/>
      <c r="AT132" s="460"/>
      <c r="AU132" s="460"/>
      <c r="AV132" s="460"/>
      <c r="AW132" s="460"/>
      <c r="AX132" s="460"/>
      <c r="AY132" s="460"/>
      <c r="AZ132" s="460"/>
      <c r="BA132" s="461"/>
      <c r="BB132" s="485"/>
      <c r="BC132" s="486"/>
      <c r="BD132" s="486"/>
      <c r="BE132" s="486"/>
      <c r="BF132" s="487"/>
      <c r="BG132" s="485"/>
      <c r="BH132" s="494"/>
      <c r="BI132" s="494"/>
      <c r="BJ132" s="495"/>
      <c r="BK132" s="459"/>
      <c r="BL132" s="460"/>
      <c r="BM132" s="460"/>
      <c r="BN132" s="460"/>
      <c r="BO132" s="460"/>
      <c r="BP132" s="460"/>
      <c r="BQ132" s="460"/>
      <c r="BR132" s="460"/>
      <c r="BS132" s="460"/>
      <c r="BT132" s="460"/>
      <c r="BU132" s="460"/>
      <c r="BV132" s="460"/>
      <c r="BW132" s="461"/>
      <c r="BX132" s="497"/>
      <c r="BY132" s="498"/>
      <c r="BZ132" s="498"/>
      <c r="CA132" s="498"/>
      <c r="CB132" s="499"/>
      <c r="CC132" s="880"/>
      <c r="CD132" s="881"/>
      <c r="CE132" s="881"/>
      <c r="CF132" s="882"/>
      <c r="CG132" s="434" t="s">
        <v>140</v>
      </c>
      <c r="CH132" s="435"/>
      <c r="CI132" s="883"/>
      <c r="CJ132" s="884"/>
      <c r="CK132" s="885"/>
      <c r="CL132" s="725"/>
      <c r="CM132" s="667"/>
      <c r="CN132" s="667"/>
      <c r="CO132" s="667"/>
      <c r="CP132" s="667"/>
      <c r="CQ132" s="667"/>
      <c r="CR132" s="667"/>
      <c r="CS132" s="192" t="s">
        <v>14172</v>
      </c>
      <c r="CT132" s="192"/>
      <c r="CU132" s="192"/>
      <c r="CV132" s="192"/>
      <c r="CW132" s="886"/>
      <c r="CX132" s="491"/>
      <c r="CY132" s="491"/>
      <c r="CZ132" s="192"/>
      <c r="DA132" s="192"/>
      <c r="DB132" s="271" t="s">
        <v>14172</v>
      </c>
      <c r="DC132" s="1170"/>
      <c r="DD132" s="1171"/>
      <c r="DE132" s="442"/>
      <c r="DF132" s="442"/>
      <c r="DG132" s="249" t="s">
        <v>14172</v>
      </c>
      <c r="DH132" s="1256"/>
      <c r="DI132" s="1257"/>
      <c r="DJ132" s="1257"/>
      <c r="DK132" s="1257"/>
      <c r="DL132" s="1257"/>
      <c r="DM132" s="341" t="s">
        <v>69</v>
      </c>
      <c r="DN132" s="114"/>
      <c r="DO132" s="114"/>
      <c r="DP132" s="114"/>
      <c r="DQ132" s="114"/>
      <c r="DR132" s="114"/>
      <c r="DS132" s="295">
        <f t="shared" si="67"/>
        <v>0</v>
      </c>
      <c r="DT132" s="390">
        <f t="shared" si="66"/>
        <v>0</v>
      </c>
    </row>
    <row r="133" spans="3:129" ht="12.95" customHeight="1">
      <c r="C133" s="165"/>
      <c r="D133" s="119"/>
      <c r="E133" s="509" t="s">
        <v>152</v>
      </c>
      <c r="F133" s="505"/>
      <c r="G133" s="505"/>
      <c r="H133" s="505"/>
      <c r="I133" s="510"/>
      <c r="J133" s="1158">
        <f>S133+CL133+CL134</f>
        <v>0</v>
      </c>
      <c r="K133" s="1159"/>
      <c r="L133" s="1159"/>
      <c r="M133" s="119"/>
      <c r="N133" s="119"/>
      <c r="O133" s="119"/>
      <c r="P133" s="302"/>
      <c r="Q133" s="303"/>
      <c r="R133" s="304"/>
      <c r="S133" s="1174">
        <f>S121+S123+S125+S127+S129+S131</f>
        <v>0</v>
      </c>
      <c r="T133" s="1175"/>
      <c r="U133" s="1175"/>
      <c r="V133" s="1175"/>
      <c r="W133" s="1176"/>
      <c r="X133" s="1177">
        <f>X121+X123+X125+X127+X129+X131</f>
        <v>0</v>
      </c>
      <c r="Y133" s="1175"/>
      <c r="Z133" s="1175"/>
      <c r="AA133" s="1175"/>
      <c r="AB133" s="1178"/>
      <c r="AC133" s="243"/>
      <c r="AD133" s="243"/>
      <c r="AE133" s="243"/>
      <c r="AF133" s="244"/>
      <c r="AG133" s="243"/>
      <c r="AH133" s="243"/>
      <c r="AI133" s="243"/>
      <c r="AJ133" s="245"/>
      <c r="AK133" s="259"/>
      <c r="AL133" s="243"/>
      <c r="AM133" s="243"/>
      <c r="AN133" s="243"/>
      <c r="AO133" s="243"/>
      <c r="AP133" s="243"/>
      <c r="AQ133" s="243"/>
      <c r="AR133" s="243"/>
      <c r="AS133" s="243"/>
      <c r="AT133" s="243"/>
      <c r="AU133" s="243"/>
      <c r="AV133" s="243"/>
      <c r="AW133" s="243"/>
      <c r="AX133" s="243"/>
      <c r="AY133" s="243"/>
      <c r="AZ133" s="243"/>
      <c r="BA133" s="243"/>
      <c r="BB133" s="243"/>
      <c r="BC133" s="243"/>
      <c r="BD133" s="243"/>
      <c r="BE133" s="243"/>
      <c r="BF133" s="243"/>
      <c r="BG133" s="243"/>
      <c r="BH133" s="243"/>
      <c r="BI133" s="243"/>
      <c r="BJ133" s="256"/>
      <c r="BK133" s="262"/>
      <c r="BL133" s="243"/>
      <c r="BM133" s="243"/>
      <c r="BN133" s="243"/>
      <c r="BO133" s="243"/>
      <c r="BP133" s="243"/>
      <c r="BQ133" s="243"/>
      <c r="BR133" s="243"/>
      <c r="BS133" s="243"/>
      <c r="BT133" s="243"/>
      <c r="BU133" s="243"/>
      <c r="BV133" s="243"/>
      <c r="BW133" s="243"/>
      <c r="BX133" s="243"/>
      <c r="BY133" s="243"/>
      <c r="BZ133" s="243"/>
      <c r="CA133" s="243"/>
      <c r="CB133" s="243"/>
      <c r="CC133" s="243"/>
      <c r="CD133" s="243"/>
      <c r="CE133" s="243"/>
      <c r="CF133" s="243"/>
      <c r="CG133" s="243"/>
      <c r="CH133" s="243"/>
      <c r="CI133" s="243"/>
      <c r="CJ133" s="243"/>
      <c r="CK133" s="243"/>
      <c r="CL133" s="1162">
        <f>SUM(CL121:CR132)</f>
        <v>0</v>
      </c>
      <c r="CM133" s="1163"/>
      <c r="CN133" s="1163"/>
      <c r="CO133" s="1163"/>
      <c r="CP133" s="1163"/>
      <c r="CQ133" s="1163"/>
      <c r="CR133" s="1163"/>
      <c r="CS133" s="119"/>
      <c r="CT133" s="119"/>
      <c r="CU133" s="119"/>
      <c r="CV133" s="119"/>
      <c r="CW133" s="1166">
        <f>SUM(CW121:CY132)</f>
        <v>0</v>
      </c>
      <c r="CX133" s="1167"/>
      <c r="CY133" s="1167"/>
      <c r="CZ133" s="119"/>
      <c r="DA133" s="119"/>
      <c r="DB133" s="139"/>
      <c r="DC133" s="1181">
        <f>SUM(DC121:DD132)</f>
        <v>0</v>
      </c>
      <c r="DD133" s="1182"/>
      <c r="DE133" s="119"/>
      <c r="DF133" s="119"/>
      <c r="DG133" s="246"/>
      <c r="DH133" s="1250">
        <f>IFERROR((S133+DC133)/J133,0)*100</f>
        <v>0</v>
      </c>
      <c r="DI133" s="1251"/>
      <c r="DJ133" s="1251"/>
      <c r="DK133" s="1251"/>
      <c r="DL133" s="1251"/>
      <c r="DM133" s="340"/>
      <c r="DN133" s="114"/>
      <c r="DO133" s="114"/>
      <c r="DP133" s="114"/>
      <c r="DQ133" s="114"/>
      <c r="DR133" s="114"/>
      <c r="DS133" s="295">
        <f t="shared" si="67"/>
        <v>0</v>
      </c>
      <c r="DT133" s="392">
        <f t="shared" si="65"/>
        <v>0</v>
      </c>
      <c r="DU133" s="390">
        <f t="shared" si="6"/>
        <v>0</v>
      </c>
      <c r="DV133" s="392">
        <f>SUM(X133)</f>
        <v>0</v>
      </c>
      <c r="DW133" s="392">
        <f>CL133</f>
        <v>0</v>
      </c>
      <c r="DX133" s="392">
        <f>CW133</f>
        <v>0</v>
      </c>
      <c r="DY133" s="392">
        <f>DC133</f>
        <v>0</v>
      </c>
    </row>
    <row r="134" spans="3:129" ht="12.95" customHeight="1" thickBot="1">
      <c r="C134" s="272"/>
      <c r="D134" s="130"/>
      <c r="E134" s="600"/>
      <c r="F134" s="601"/>
      <c r="G134" s="601"/>
      <c r="H134" s="601"/>
      <c r="I134" s="602"/>
      <c r="J134" s="1160"/>
      <c r="K134" s="1161"/>
      <c r="L134" s="1161"/>
      <c r="M134" s="314"/>
      <c r="N134" s="314"/>
      <c r="O134" s="273" t="s">
        <v>278</v>
      </c>
      <c r="P134" s="305"/>
      <c r="Q134" s="204"/>
      <c r="R134" s="306"/>
      <c r="S134" s="426"/>
      <c r="T134" s="427"/>
      <c r="U134" s="277"/>
      <c r="V134" s="277"/>
      <c r="W134" s="278" t="s">
        <v>278</v>
      </c>
      <c r="X134" s="428"/>
      <c r="Y134" s="427"/>
      <c r="Z134" s="277"/>
      <c r="AA134" s="277"/>
      <c r="AB134" s="150" t="s">
        <v>278</v>
      </c>
      <c r="AC134" s="275"/>
      <c r="AD134" s="275"/>
      <c r="AE134" s="275"/>
      <c r="AF134" s="279"/>
      <c r="AG134" s="275"/>
      <c r="AH134" s="275"/>
      <c r="AI134" s="275"/>
      <c r="AJ134" s="280"/>
      <c r="AK134" s="274"/>
      <c r="AL134" s="275"/>
      <c r="AM134" s="275"/>
      <c r="AN134" s="275"/>
      <c r="AO134" s="275"/>
      <c r="AP134" s="275"/>
      <c r="AQ134" s="275"/>
      <c r="AR134" s="275"/>
      <c r="AS134" s="275"/>
      <c r="AT134" s="275"/>
      <c r="AU134" s="275"/>
      <c r="AV134" s="275"/>
      <c r="AW134" s="275"/>
      <c r="AX134" s="275"/>
      <c r="AY134" s="275"/>
      <c r="AZ134" s="275"/>
      <c r="BA134" s="275"/>
      <c r="BB134" s="275"/>
      <c r="BC134" s="275"/>
      <c r="BD134" s="275"/>
      <c r="BE134" s="275"/>
      <c r="BF134" s="275"/>
      <c r="BG134" s="275"/>
      <c r="BH134" s="275"/>
      <c r="BI134" s="275"/>
      <c r="BJ134" s="276"/>
      <c r="BK134" s="279"/>
      <c r="BL134" s="275"/>
      <c r="BM134" s="275"/>
      <c r="BN134" s="275"/>
      <c r="BO134" s="275"/>
      <c r="BP134" s="275"/>
      <c r="BQ134" s="275"/>
      <c r="BR134" s="275"/>
      <c r="BS134" s="275"/>
      <c r="BT134" s="275"/>
      <c r="BU134" s="275"/>
      <c r="BV134" s="275"/>
      <c r="BW134" s="275"/>
      <c r="BX134" s="275"/>
      <c r="BY134" s="275"/>
      <c r="BZ134" s="275"/>
      <c r="CA134" s="275"/>
      <c r="CB134" s="275"/>
      <c r="CC134" s="275"/>
      <c r="CD134" s="275"/>
      <c r="CE134" s="275"/>
      <c r="CF134" s="275"/>
      <c r="CG134" s="275"/>
      <c r="CH134" s="275"/>
      <c r="CI134" s="275"/>
      <c r="CJ134" s="275"/>
      <c r="CK134" s="275"/>
      <c r="CL134" s="1164"/>
      <c r="CM134" s="1165"/>
      <c r="CN134" s="1165"/>
      <c r="CO134" s="1165"/>
      <c r="CP134" s="1165"/>
      <c r="CQ134" s="1165"/>
      <c r="CR134" s="1165"/>
      <c r="CS134" s="130" t="s">
        <v>14172</v>
      </c>
      <c r="CT134" s="130"/>
      <c r="CU134" s="130"/>
      <c r="CV134" s="130"/>
      <c r="CW134" s="1168"/>
      <c r="CX134" s="1169"/>
      <c r="CY134" s="1169"/>
      <c r="CZ134" s="130"/>
      <c r="DA134" s="130"/>
      <c r="DB134" s="150" t="s">
        <v>14172</v>
      </c>
      <c r="DC134" s="1262"/>
      <c r="DD134" s="1263"/>
      <c r="DE134" s="130"/>
      <c r="DF134" s="130"/>
      <c r="DG134" s="150" t="s">
        <v>14172</v>
      </c>
      <c r="DH134" s="1250"/>
      <c r="DI134" s="1251"/>
      <c r="DJ134" s="1251"/>
      <c r="DK134" s="1251"/>
      <c r="DL134" s="1251"/>
      <c r="DM134" s="345" t="s">
        <v>69</v>
      </c>
      <c r="DN134" s="165"/>
      <c r="DO134" s="114"/>
      <c r="DP134" s="114"/>
      <c r="DQ134" s="114"/>
      <c r="DR134" s="114"/>
      <c r="DS134" s="295">
        <f t="shared" si="67"/>
        <v>0</v>
      </c>
      <c r="DT134" s="390">
        <f t="shared" si="66"/>
        <v>0</v>
      </c>
    </row>
    <row r="135" spans="3:129" ht="3" customHeight="1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2"/>
    </row>
    <row r="136" spans="3:129" ht="7.5" customHeight="1">
      <c r="F136" s="2" t="s">
        <v>153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S136" s="2" t="s">
        <v>162</v>
      </c>
      <c r="T136" s="2"/>
      <c r="U136" s="2"/>
      <c r="V136" s="2"/>
      <c r="W136" s="2"/>
      <c r="X136" s="2"/>
      <c r="Y136" s="2"/>
      <c r="Z136" s="2"/>
      <c r="AA136" s="2"/>
      <c r="AB136" s="2"/>
      <c r="AC136" s="2"/>
      <c r="AE136" s="2" t="s">
        <v>154</v>
      </c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Y136" s="2" t="s">
        <v>291</v>
      </c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N136" s="2"/>
    </row>
    <row r="137" spans="3:129" ht="9.1999999999999993" customHeight="1">
      <c r="F137" s="7"/>
      <c r="G137" s="97" t="s">
        <v>155</v>
      </c>
      <c r="H137" s="97"/>
      <c r="I137" s="97"/>
      <c r="J137" s="97"/>
      <c r="K137" s="97"/>
      <c r="L137" s="97" t="s">
        <v>156</v>
      </c>
      <c r="M137" s="97"/>
      <c r="N137" s="97"/>
      <c r="O137" s="97"/>
      <c r="P137" s="97"/>
      <c r="Q137" s="8"/>
      <c r="S137" s="7"/>
      <c r="T137" s="97" t="s">
        <v>164</v>
      </c>
      <c r="U137" s="97"/>
      <c r="V137" s="97"/>
      <c r="W137" s="97"/>
      <c r="X137" s="97"/>
      <c r="Y137" s="97" t="s">
        <v>165</v>
      </c>
      <c r="Z137" s="97"/>
      <c r="AA137" s="97"/>
      <c r="AB137" s="97"/>
      <c r="AC137" s="8"/>
      <c r="AE137" s="7" t="s">
        <v>105</v>
      </c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8"/>
      <c r="AY137" s="32" t="s">
        <v>239</v>
      </c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5"/>
      <c r="CC137" s="6" t="s">
        <v>240</v>
      </c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5"/>
      <c r="DN137" s="34"/>
      <c r="DO137" s="34"/>
      <c r="DP137" s="34"/>
      <c r="DQ137" s="34"/>
      <c r="DR137" s="34"/>
    </row>
    <row r="138" spans="3:129" ht="9.1999999999999993" customHeight="1">
      <c r="F138" s="1"/>
      <c r="G138" s="2" t="s">
        <v>157</v>
      </c>
      <c r="H138" s="2"/>
      <c r="I138" s="2"/>
      <c r="J138" s="2"/>
      <c r="K138" s="2"/>
      <c r="L138" s="2"/>
      <c r="M138" s="2"/>
      <c r="N138" s="2"/>
      <c r="O138" s="2"/>
      <c r="P138" s="2"/>
      <c r="Q138" s="9"/>
      <c r="S138" s="1"/>
      <c r="T138" s="2" t="s">
        <v>167</v>
      </c>
      <c r="U138" s="2"/>
      <c r="V138" s="2"/>
      <c r="W138" s="2"/>
      <c r="X138" s="2"/>
      <c r="Y138" s="2"/>
      <c r="Z138" s="2"/>
      <c r="AA138" s="2"/>
      <c r="AB138" s="2"/>
      <c r="AC138" s="9"/>
      <c r="AE138" s="1"/>
      <c r="AF138" s="2" t="s">
        <v>158</v>
      </c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9"/>
      <c r="AY138" s="1"/>
      <c r="AZ138" s="2" t="s">
        <v>241</v>
      </c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M138" s="2"/>
      <c r="BO138" s="2" t="s">
        <v>242</v>
      </c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9"/>
      <c r="CC138" s="2"/>
      <c r="CD138" s="2" t="s">
        <v>241</v>
      </c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U138" s="37" t="s">
        <v>311</v>
      </c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9"/>
      <c r="DN138" s="34"/>
      <c r="DO138" s="34"/>
      <c r="DP138" s="34"/>
      <c r="DQ138" s="34"/>
      <c r="DR138" s="34"/>
    </row>
    <row r="139" spans="3:129" ht="9.1999999999999993" customHeight="1">
      <c r="F139" s="10"/>
      <c r="G139" s="98" t="s">
        <v>14176</v>
      </c>
      <c r="H139" s="98"/>
      <c r="I139" s="98"/>
      <c r="J139" s="98"/>
      <c r="K139" s="98"/>
      <c r="L139" s="98"/>
      <c r="M139" s="98"/>
      <c r="N139" s="98"/>
      <c r="O139" s="98"/>
      <c r="P139" s="98"/>
      <c r="Q139" s="12"/>
      <c r="S139" s="10"/>
      <c r="T139" s="98" t="s">
        <v>14176</v>
      </c>
      <c r="U139" s="98"/>
      <c r="V139" s="98"/>
      <c r="W139" s="98"/>
      <c r="X139" s="98"/>
      <c r="Y139" s="98"/>
      <c r="Z139" s="98"/>
      <c r="AA139" s="98"/>
      <c r="AB139" s="98"/>
      <c r="AC139" s="12"/>
      <c r="AE139" s="1"/>
      <c r="AF139" s="2"/>
      <c r="AG139" s="2" t="s">
        <v>159</v>
      </c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9"/>
      <c r="AY139" s="1"/>
      <c r="AZ139" s="2" t="s">
        <v>243</v>
      </c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O139" s="3" t="s">
        <v>279</v>
      </c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9"/>
      <c r="CC139" s="2"/>
      <c r="CD139" s="2" t="s">
        <v>244</v>
      </c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 t="s">
        <v>319</v>
      </c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9"/>
      <c r="DN139" s="2"/>
      <c r="DO139" s="2"/>
      <c r="DP139" s="2"/>
      <c r="DQ139" s="2"/>
      <c r="DR139" s="2"/>
    </row>
    <row r="140" spans="3:129" ht="9.1999999999999993" customHeight="1">
      <c r="Q140" s="2"/>
      <c r="R140" s="2"/>
      <c r="S140" s="2"/>
      <c r="T140" s="2"/>
      <c r="U140" s="2"/>
      <c r="AE140" s="1"/>
      <c r="AF140" s="2" t="s">
        <v>160</v>
      </c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9"/>
      <c r="AY140" s="1"/>
      <c r="AZ140" s="2" t="s">
        <v>245</v>
      </c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9"/>
      <c r="CC140" s="2"/>
      <c r="CD140" s="3" t="s">
        <v>246</v>
      </c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U140" s="42" t="s">
        <v>312</v>
      </c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9"/>
      <c r="DN140" s="2"/>
      <c r="DO140" s="2"/>
      <c r="DP140" s="2"/>
      <c r="DQ140" s="2"/>
      <c r="DR140" s="2"/>
    </row>
    <row r="141" spans="3:129" ht="9.1999999999999993" customHeight="1">
      <c r="C141" s="2" t="s">
        <v>313</v>
      </c>
      <c r="D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AE141" s="1"/>
      <c r="AF141" s="2"/>
      <c r="AG141" s="2" t="s">
        <v>163</v>
      </c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9"/>
      <c r="AY141" s="1"/>
      <c r="AZ141" s="3" t="s">
        <v>280</v>
      </c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9"/>
      <c r="CC141" s="2"/>
      <c r="CD141" s="2"/>
      <c r="CE141" s="2" t="s">
        <v>161</v>
      </c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U141" s="37" t="s">
        <v>322</v>
      </c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9"/>
      <c r="DN141" s="2"/>
      <c r="DO141" s="2"/>
      <c r="DP141" s="2"/>
      <c r="DQ141" s="2"/>
      <c r="DR141" s="2"/>
    </row>
    <row r="142" spans="3:129" ht="9.1999999999999993" customHeight="1">
      <c r="C142" s="2"/>
      <c r="D142" s="2" t="s">
        <v>314</v>
      </c>
      <c r="E142" s="3" t="s">
        <v>315</v>
      </c>
      <c r="F142" s="2"/>
      <c r="G142" s="2"/>
      <c r="H142" s="2"/>
      <c r="U142" s="2"/>
      <c r="AE142" s="1"/>
      <c r="AF142" s="2"/>
      <c r="AG142" s="2" t="s">
        <v>166</v>
      </c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9"/>
      <c r="AY142" s="1"/>
      <c r="AZ142" s="3" t="s">
        <v>247</v>
      </c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9"/>
      <c r="CC142" s="2"/>
      <c r="CD142" s="37" t="s">
        <v>309</v>
      </c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U142" s="2" t="s">
        <v>320</v>
      </c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9"/>
      <c r="DN142" s="2"/>
      <c r="DO142" s="2"/>
      <c r="DP142" s="2"/>
      <c r="DQ142" s="2"/>
      <c r="DR142" s="2"/>
    </row>
    <row r="143" spans="3:129" ht="9.1999999999999993" customHeight="1">
      <c r="C143" s="2"/>
      <c r="D143" s="2" t="s">
        <v>314</v>
      </c>
      <c r="E143" s="3" t="s">
        <v>316</v>
      </c>
      <c r="F143" s="2"/>
      <c r="G143" s="2"/>
      <c r="H143" s="2"/>
      <c r="U143" s="2"/>
      <c r="AE143" s="10"/>
      <c r="AF143" s="98" t="s">
        <v>168</v>
      </c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12"/>
      <c r="AY143" s="1"/>
      <c r="AZ143" s="2" t="s">
        <v>248</v>
      </c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9"/>
      <c r="CC143" s="2"/>
      <c r="CD143" s="37" t="s">
        <v>310</v>
      </c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U143" s="37" t="s">
        <v>321</v>
      </c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9"/>
      <c r="DN143" s="2"/>
      <c r="DO143" s="2"/>
      <c r="DP143" s="2"/>
      <c r="DQ143" s="2"/>
      <c r="DR143" s="2"/>
    </row>
    <row r="144" spans="3:129" ht="9.1999999999999993" customHeight="1">
      <c r="C144" s="2"/>
      <c r="D144" s="2"/>
      <c r="F144" s="2"/>
      <c r="G144" s="2"/>
      <c r="H144" s="2"/>
      <c r="U144" s="2"/>
      <c r="AY144" s="10"/>
      <c r="AZ144" s="98" t="s">
        <v>249</v>
      </c>
      <c r="BA144" s="98"/>
      <c r="BB144" s="98"/>
      <c r="BC144" s="98"/>
      <c r="BD144" s="98"/>
      <c r="BE144" s="98"/>
      <c r="BF144" s="98"/>
      <c r="BG144" s="98"/>
      <c r="BH144" s="98"/>
      <c r="BI144" s="98"/>
      <c r="BJ144" s="98"/>
      <c r="BK144" s="98"/>
      <c r="BL144" s="98"/>
      <c r="BM144" s="98"/>
      <c r="BN144" s="98"/>
      <c r="BO144" s="98"/>
      <c r="BP144" s="98"/>
      <c r="BQ144" s="98"/>
      <c r="BR144" s="98"/>
      <c r="BS144" s="98"/>
      <c r="BT144" s="98"/>
      <c r="BU144" s="98"/>
      <c r="BV144" s="98"/>
      <c r="BW144" s="98"/>
      <c r="BX144" s="98"/>
      <c r="BY144" s="98"/>
      <c r="BZ144" s="98"/>
      <c r="CA144" s="98"/>
      <c r="CB144" s="12"/>
      <c r="CC144" s="98"/>
      <c r="CD144" s="98"/>
      <c r="CE144" s="43" t="s">
        <v>318</v>
      </c>
      <c r="CF144" s="98"/>
      <c r="CG144" s="98"/>
      <c r="CH144" s="98"/>
      <c r="CI144" s="98"/>
      <c r="CJ144" s="98"/>
      <c r="CK144" s="98"/>
      <c r="CL144" s="98"/>
      <c r="CM144" s="98"/>
      <c r="CN144" s="98"/>
      <c r="CO144" s="98"/>
      <c r="CP144" s="98"/>
      <c r="CQ144" s="98"/>
      <c r="CR144" s="98"/>
      <c r="CS144" s="98"/>
      <c r="CT144" s="98"/>
      <c r="CU144" s="98"/>
      <c r="CV144" s="98"/>
      <c r="CW144" s="98"/>
      <c r="CX144" s="98"/>
      <c r="CY144" s="98"/>
      <c r="CZ144" s="98"/>
      <c r="DA144" s="98"/>
      <c r="DB144" s="98"/>
      <c r="DC144" s="98"/>
      <c r="DD144" s="98"/>
      <c r="DE144" s="98"/>
      <c r="DF144" s="98"/>
      <c r="DG144" s="98"/>
      <c r="DH144" s="98"/>
      <c r="DI144" s="98"/>
      <c r="DJ144" s="98"/>
      <c r="DK144" s="98"/>
      <c r="DL144" s="98"/>
      <c r="DM144" s="12"/>
      <c r="DN144" s="2"/>
      <c r="DO144" s="2"/>
      <c r="DP144" s="2"/>
      <c r="DQ144" s="2"/>
      <c r="DR144" s="2"/>
    </row>
    <row r="145" spans="3:126" ht="9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BY145" s="2"/>
      <c r="BZ145" s="2"/>
      <c r="CA145" s="2"/>
      <c r="CB145" s="2"/>
      <c r="CC145" s="2" t="s">
        <v>323</v>
      </c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36"/>
      <c r="DA145" s="35"/>
      <c r="DB145" s="35"/>
      <c r="DC145" s="35"/>
      <c r="DD145" s="35"/>
      <c r="DE145" s="35"/>
      <c r="DF145" s="35"/>
      <c r="DG145" s="35"/>
    </row>
    <row r="146" spans="3:126" ht="9.6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</row>
    <row r="147" spans="3:126" ht="3" customHeight="1" thickBot="1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</row>
    <row r="148" spans="3:126" ht="8.1" customHeight="1" thickTop="1">
      <c r="DD148" s="1234" t="s">
        <v>0</v>
      </c>
      <c r="DE148" s="1204"/>
      <c r="DF148" s="1204"/>
      <c r="DG148" s="1204"/>
      <c r="DH148" s="1204"/>
      <c r="DI148" s="1204"/>
      <c r="DJ148" s="1204"/>
      <c r="DK148" s="1204"/>
      <c r="DL148" s="1204"/>
      <c r="DM148" s="1205"/>
      <c r="DN148" s="1246" t="s">
        <v>14170</v>
      </c>
      <c r="DO148" s="1247"/>
      <c r="DP148" s="1247"/>
      <c r="DQ148" s="1247"/>
      <c r="DR148" s="1247"/>
    </row>
    <row r="149" spans="3:126" ht="8.1" customHeight="1">
      <c r="DD149" s="1235"/>
      <c r="DE149" s="1236"/>
      <c r="DF149" s="1236"/>
      <c r="DG149" s="1236"/>
      <c r="DH149" s="1236"/>
      <c r="DI149" s="1236"/>
      <c r="DJ149" s="1236"/>
      <c r="DK149" s="1236"/>
      <c r="DL149" s="1236"/>
      <c r="DM149" s="1237"/>
      <c r="DN149" s="1247"/>
      <c r="DO149" s="1247"/>
      <c r="DP149" s="1247"/>
      <c r="DQ149" s="1247"/>
      <c r="DR149" s="1247"/>
    </row>
    <row r="150" spans="3:126" ht="8.1" customHeight="1" thickBot="1">
      <c r="DD150" s="1206"/>
      <c r="DE150" s="1207"/>
      <c r="DF150" s="1207"/>
      <c r="DG150" s="1207"/>
      <c r="DH150" s="1207"/>
      <c r="DI150" s="1207"/>
      <c r="DJ150" s="1207"/>
      <c r="DK150" s="1207"/>
      <c r="DL150" s="1207"/>
      <c r="DM150" s="1208"/>
      <c r="DN150" s="1247"/>
      <c r="DO150" s="1247"/>
      <c r="DP150" s="1247"/>
      <c r="DQ150" s="1247"/>
      <c r="DR150" s="1247"/>
    </row>
    <row r="151" spans="3:126" ht="24.75" thickTop="1">
      <c r="C151" s="24" t="s">
        <v>281</v>
      </c>
      <c r="J151" s="15" t="s">
        <v>282</v>
      </c>
      <c r="BC151" s="25" t="s">
        <v>337</v>
      </c>
      <c r="BR151" s="26"/>
      <c r="DN151" s="1247"/>
      <c r="DO151" s="1247"/>
      <c r="DP151" s="1247"/>
      <c r="DQ151" s="1247"/>
      <c r="DR151" s="1247"/>
    </row>
    <row r="152" spans="3:126" ht="18.75">
      <c r="C152" s="24"/>
      <c r="D152" s="1246" t="s">
        <v>14170</v>
      </c>
      <c r="E152" s="1246"/>
      <c r="F152" s="1246"/>
      <c r="G152" s="1246"/>
      <c r="H152" s="1246"/>
      <c r="I152" s="1246"/>
      <c r="J152" s="1246"/>
      <c r="BC152" s="25"/>
      <c r="BR152" s="26"/>
    </row>
    <row r="153" spans="3:126" ht="17.25" customHeight="1">
      <c r="C153" s="49" t="s">
        <v>14173</v>
      </c>
      <c r="S153" s="14"/>
      <c r="T153" s="292"/>
      <c r="U153" s="292"/>
      <c r="V153" s="288"/>
      <c r="W153" s="292"/>
      <c r="X153" s="292"/>
      <c r="Y153" s="1238"/>
      <c r="Z153" s="1236"/>
      <c r="AA153" s="1236"/>
      <c r="AB153" s="1236"/>
      <c r="AC153" s="1236"/>
      <c r="AD153" s="1236"/>
      <c r="AE153" s="1236"/>
      <c r="AF153" s="1236"/>
      <c r="AG153" s="1236"/>
      <c r="AH153" s="1236"/>
      <c r="AI153" s="1236"/>
      <c r="AJ153" s="1236"/>
      <c r="AK153" s="1236"/>
      <c r="AL153" s="1236"/>
      <c r="AM153" s="1236"/>
      <c r="AN153" s="1236"/>
      <c r="AO153" s="1236"/>
      <c r="AP153" s="1236"/>
      <c r="AQ153" s="1236"/>
      <c r="AR153" s="1236"/>
      <c r="AS153" s="1236"/>
      <c r="AT153" s="1236"/>
      <c r="AU153" s="1236"/>
      <c r="AV153" s="1236"/>
      <c r="AW153" s="1236"/>
      <c r="AX153" s="1236"/>
      <c r="AY153" s="1236"/>
      <c r="AZ153" s="1236"/>
      <c r="BA153" s="1236"/>
      <c r="BB153" s="1236"/>
      <c r="BC153" s="1236"/>
      <c r="BD153" s="1236"/>
      <c r="BE153" s="1236"/>
      <c r="BF153" s="1236"/>
      <c r="BM153" s="1209"/>
      <c r="BN153" s="1209"/>
      <c r="BO153" s="1209"/>
      <c r="BP153" s="1209"/>
      <c r="BQ153" s="1209"/>
      <c r="BR153" s="1209"/>
      <c r="BS153" s="1209"/>
      <c r="BT153" s="1209"/>
      <c r="BU153" s="1209"/>
      <c r="BV153" s="1209"/>
      <c r="BW153" s="1209"/>
      <c r="BX153" s="1209"/>
      <c r="BY153" s="1209"/>
      <c r="BZ153" s="1209"/>
      <c r="CA153" s="1209"/>
      <c r="CB153" s="1209"/>
      <c r="CC153" s="1209"/>
      <c r="CD153" s="1209"/>
      <c r="CE153" s="1209"/>
      <c r="CF153" s="1209"/>
      <c r="CG153" s="1209"/>
      <c r="CH153" s="1209"/>
      <c r="CI153" s="289"/>
      <c r="CJ153" s="289"/>
      <c r="CK153" s="289"/>
      <c r="CO153" s="1241"/>
      <c r="CP153" s="1236"/>
      <c r="CQ153" s="1236"/>
      <c r="CR153" s="1236"/>
      <c r="CS153" s="1236"/>
      <c r="CT153" s="1236"/>
      <c r="CU153" s="1236"/>
      <c r="CV153" s="1236"/>
      <c r="CW153" s="1236"/>
      <c r="CX153" s="1236"/>
      <c r="CY153" s="1236"/>
      <c r="CZ153" s="1236"/>
      <c r="DA153" s="1236"/>
      <c r="DB153" s="1236"/>
      <c r="DC153" s="1236"/>
      <c r="DD153" s="1236"/>
      <c r="DE153" s="1236"/>
      <c r="DF153" s="1236"/>
      <c r="DG153" s="1236"/>
      <c r="DH153" s="1236"/>
      <c r="DI153" s="1236"/>
      <c r="DJ153" s="1236"/>
      <c r="DK153" s="1236"/>
      <c r="DL153" s="1236"/>
      <c r="DM153" s="1236"/>
      <c r="DN153" s="1236"/>
      <c r="DO153" s="1236"/>
      <c r="DP153" s="1236"/>
      <c r="DQ153" s="1236"/>
      <c r="DR153" s="1236"/>
    </row>
    <row r="154" spans="3:126" ht="3" customHeight="1" thickBot="1">
      <c r="S154" s="27"/>
      <c r="T154" s="27"/>
      <c r="U154" s="27"/>
      <c r="V154" s="27"/>
      <c r="W154" s="27"/>
      <c r="X154" s="27"/>
      <c r="Y154" s="1239"/>
      <c r="Z154" s="1239"/>
      <c r="AA154" s="1239"/>
      <c r="AB154" s="1239"/>
      <c r="AC154" s="1239"/>
      <c r="AD154" s="1239"/>
      <c r="AE154" s="1239"/>
      <c r="AF154" s="1239"/>
      <c r="AG154" s="1239"/>
      <c r="AH154" s="1239"/>
      <c r="AI154" s="1239"/>
      <c r="AJ154" s="1239"/>
      <c r="AK154" s="1239"/>
      <c r="AL154" s="1239"/>
      <c r="AM154" s="1239"/>
      <c r="AN154" s="1239"/>
      <c r="AO154" s="1239"/>
      <c r="AP154" s="1239"/>
      <c r="AQ154" s="1239"/>
      <c r="AR154" s="1239"/>
      <c r="AS154" s="1239"/>
      <c r="AT154" s="1239"/>
      <c r="AU154" s="1239"/>
      <c r="AV154" s="1239"/>
      <c r="AW154" s="1239"/>
      <c r="AX154" s="1239"/>
      <c r="AY154" s="1239"/>
      <c r="AZ154" s="1239"/>
      <c r="BA154" s="1239"/>
      <c r="BB154" s="1239"/>
      <c r="BC154" s="1239"/>
      <c r="BD154" s="1239"/>
      <c r="BE154" s="1239"/>
      <c r="BF154" s="1239"/>
      <c r="BM154" s="1240"/>
      <c r="BN154" s="1240"/>
      <c r="BO154" s="1240"/>
      <c r="BP154" s="1240"/>
      <c r="BQ154" s="1240"/>
      <c r="BR154" s="1240"/>
      <c r="BS154" s="1240"/>
      <c r="BT154" s="1240"/>
      <c r="BU154" s="1240"/>
      <c r="BV154" s="1240"/>
      <c r="BW154" s="1240"/>
      <c r="BX154" s="1240"/>
      <c r="BY154" s="1240"/>
      <c r="BZ154" s="1240"/>
      <c r="CA154" s="1240"/>
      <c r="CB154" s="1240"/>
      <c r="CC154" s="1240"/>
      <c r="CD154" s="1240"/>
      <c r="CE154" s="1240"/>
      <c r="CF154" s="1240"/>
      <c r="CG154" s="1240"/>
      <c r="CH154" s="1240"/>
      <c r="CI154" s="290"/>
      <c r="CJ154" s="290"/>
      <c r="CK154" s="290"/>
      <c r="CO154" s="1239"/>
      <c r="CP154" s="1239"/>
      <c r="CQ154" s="1239"/>
      <c r="CR154" s="1239"/>
      <c r="CS154" s="1239"/>
      <c r="CT154" s="1239"/>
      <c r="CU154" s="1239"/>
      <c r="CV154" s="1239"/>
      <c r="CW154" s="1239"/>
      <c r="CX154" s="1239"/>
      <c r="CY154" s="1239"/>
      <c r="CZ154" s="1239"/>
      <c r="DA154" s="1239"/>
      <c r="DB154" s="1239"/>
      <c r="DC154" s="1239"/>
      <c r="DD154" s="1239"/>
      <c r="DE154" s="1239"/>
      <c r="DF154" s="1239"/>
      <c r="DG154" s="1239"/>
      <c r="DH154" s="1239"/>
      <c r="DI154" s="1239"/>
      <c r="DJ154" s="1239"/>
      <c r="DK154" s="1239"/>
      <c r="DL154" s="1239"/>
      <c r="DM154" s="1239"/>
      <c r="DN154" s="1239"/>
      <c r="DO154" s="1239"/>
      <c r="DP154" s="1239"/>
      <c r="DQ154" s="1239"/>
      <c r="DR154" s="1239"/>
    </row>
    <row r="155" spans="3:126" ht="14.25">
      <c r="C155" s="890" t="s">
        <v>252</v>
      </c>
      <c r="D155" s="1217"/>
      <c r="E155" s="1217"/>
      <c r="F155" s="1217"/>
      <c r="G155" s="1217"/>
      <c r="H155" s="1217"/>
      <c r="I155" s="1217"/>
      <c r="J155" s="1217"/>
      <c r="K155" s="1217"/>
      <c r="L155" s="1217"/>
      <c r="M155" s="1217"/>
      <c r="N155" s="1217"/>
      <c r="O155" s="1217"/>
      <c r="P155" s="1217"/>
      <c r="Q155" s="1217"/>
      <c r="R155" s="1217"/>
      <c r="S155" s="1217"/>
      <c r="T155" s="1217"/>
      <c r="U155" s="1217"/>
      <c r="V155" s="1217"/>
      <c r="W155" s="1217"/>
      <c r="X155" s="1217"/>
      <c r="Y155" s="1217"/>
      <c r="Z155" s="1217"/>
      <c r="AA155" s="1217"/>
      <c r="AB155" s="1217"/>
      <c r="AC155" s="1217"/>
      <c r="AD155" s="1217"/>
      <c r="AE155" s="1217"/>
      <c r="AF155" s="1217"/>
      <c r="AG155" s="1217"/>
      <c r="AH155" s="1217"/>
      <c r="AI155" s="1217"/>
      <c r="AJ155" s="1218"/>
      <c r="AK155" s="178" t="s">
        <v>177</v>
      </c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79"/>
      <c r="AV155" s="179"/>
      <c r="AW155" s="179"/>
      <c r="AX155" s="179"/>
      <c r="AY155" s="179"/>
      <c r="AZ155" s="179"/>
      <c r="BA155" s="179"/>
      <c r="BB155" s="179"/>
      <c r="BC155" s="179"/>
      <c r="BD155" s="179"/>
      <c r="BE155" s="180"/>
      <c r="BF155" s="180" t="s">
        <v>253</v>
      </c>
      <c r="BG155" s="180"/>
      <c r="BH155" s="179"/>
      <c r="BI155" s="179"/>
      <c r="BJ155" s="179"/>
      <c r="BK155" s="179"/>
      <c r="BL155" s="179"/>
      <c r="BM155" s="179"/>
      <c r="BN155" s="179"/>
      <c r="BO155" s="180"/>
      <c r="BP155" s="180"/>
      <c r="BQ155" s="180"/>
      <c r="BR155" s="180"/>
      <c r="BS155" s="180"/>
      <c r="BT155" s="180"/>
      <c r="BU155" s="180"/>
      <c r="BV155" s="180"/>
      <c r="BW155" s="180"/>
      <c r="BX155" s="180"/>
      <c r="BY155" s="180"/>
      <c r="BZ155" s="180"/>
      <c r="CA155" s="180"/>
      <c r="CB155" s="180"/>
      <c r="CC155" s="180"/>
      <c r="CD155" s="180"/>
      <c r="CE155" s="180"/>
      <c r="CF155" s="180"/>
      <c r="CG155" s="180"/>
      <c r="CH155" s="180"/>
      <c r="CI155" s="180"/>
      <c r="CJ155" s="180"/>
      <c r="CK155" s="180"/>
      <c r="CL155" s="180"/>
      <c r="CM155" s="180"/>
      <c r="CN155" s="180"/>
      <c r="CO155" s="180"/>
      <c r="CP155" s="180"/>
      <c r="CQ155" s="180"/>
      <c r="CR155" s="180"/>
      <c r="CS155" s="180"/>
      <c r="CT155" s="180"/>
      <c r="CU155" s="180"/>
      <c r="CV155" s="180"/>
      <c r="CW155" s="180"/>
      <c r="CX155" s="180"/>
      <c r="CY155" s="180"/>
      <c r="CZ155" s="180"/>
      <c r="DA155" s="180"/>
      <c r="DB155" s="180"/>
      <c r="DC155" s="180"/>
      <c r="DD155" s="180"/>
      <c r="DE155" s="180"/>
      <c r="DF155" s="180"/>
      <c r="DG155" s="180"/>
      <c r="DH155" s="180"/>
      <c r="DI155" s="180"/>
      <c r="DJ155" s="180"/>
      <c r="DK155" s="180"/>
      <c r="DL155" s="181"/>
      <c r="DM155" s="892" t="s">
        <v>47</v>
      </c>
      <c r="DN155" s="1219"/>
      <c r="DO155" s="1219"/>
      <c r="DP155" s="1219"/>
      <c r="DQ155" s="1219"/>
      <c r="DR155" s="1220"/>
      <c r="DS155" s="2"/>
      <c r="DT155" s="391"/>
      <c r="DU155" s="391"/>
      <c r="DV155" s="391"/>
    </row>
    <row r="156" spans="3:126" ht="9.9499999999999993" customHeight="1">
      <c r="C156" s="895" t="s">
        <v>48</v>
      </c>
      <c r="D156" s="505"/>
      <c r="E156" s="505"/>
      <c r="F156" s="505"/>
      <c r="G156" s="505"/>
      <c r="H156" s="510"/>
      <c r="I156" s="509" t="s">
        <v>49</v>
      </c>
      <c r="J156" s="505"/>
      <c r="K156" s="505"/>
      <c r="L156" s="510"/>
      <c r="M156" s="509" t="s">
        <v>50</v>
      </c>
      <c r="N156" s="505"/>
      <c r="O156" s="505"/>
      <c r="P156" s="505"/>
      <c r="Q156" s="505"/>
      <c r="R156" s="505"/>
      <c r="S156" s="510"/>
      <c r="T156" s="509" t="s">
        <v>51</v>
      </c>
      <c r="U156" s="505"/>
      <c r="V156" s="505"/>
      <c r="W156" s="505"/>
      <c r="X156" s="505"/>
      <c r="Y156" s="510"/>
      <c r="Z156" s="509" t="s">
        <v>52</v>
      </c>
      <c r="AA156" s="505"/>
      <c r="AB156" s="505"/>
      <c r="AC156" s="505"/>
      <c r="AD156" s="505"/>
      <c r="AE156" s="505"/>
      <c r="AF156" s="505"/>
      <c r="AG156" s="441"/>
      <c r="AH156" s="441"/>
      <c r="AI156" s="441"/>
      <c r="AJ156" s="441"/>
      <c r="AK156" s="704" t="s">
        <v>56</v>
      </c>
      <c r="AL156" s="505"/>
      <c r="AM156" s="505"/>
      <c r="AN156" s="505"/>
      <c r="AO156" s="505"/>
      <c r="AP156" s="505"/>
      <c r="AQ156" s="510"/>
      <c r="AR156" s="156" t="s">
        <v>57</v>
      </c>
      <c r="AS156" s="441"/>
      <c r="AT156" s="441"/>
      <c r="AU156" s="441"/>
      <c r="AV156" s="441"/>
      <c r="AW156" s="441"/>
      <c r="AX156" s="441"/>
      <c r="AY156" s="441"/>
      <c r="AZ156" s="441"/>
      <c r="BA156" s="441"/>
      <c r="BB156" s="138"/>
      <c r="BC156" s="723" t="s">
        <v>53</v>
      </c>
      <c r="BD156" s="1227"/>
      <c r="BE156" s="1227"/>
      <c r="BF156" s="1227"/>
      <c r="BG156" s="1227"/>
      <c r="BH156" s="1227"/>
      <c r="BI156" s="1227"/>
      <c r="BJ156" s="1227"/>
      <c r="BK156" s="1227"/>
      <c r="BL156" s="1227"/>
      <c r="BM156" s="1227"/>
      <c r="BN156" s="1227"/>
      <c r="BO156" s="1227"/>
      <c r="BP156" s="1227"/>
      <c r="BQ156" s="1227"/>
      <c r="BR156" s="1227"/>
      <c r="BS156" s="1227"/>
      <c r="BT156" s="1227"/>
      <c r="BU156" s="1227"/>
      <c r="BV156" s="1227"/>
      <c r="BW156" s="1227"/>
      <c r="BX156" s="1228"/>
      <c r="BY156" s="839" t="s">
        <v>54</v>
      </c>
      <c r="BZ156" s="505"/>
      <c r="CA156" s="505"/>
      <c r="CB156" s="1233"/>
      <c r="CC156" s="839" t="s">
        <v>55</v>
      </c>
      <c r="CD156" s="505"/>
      <c r="CE156" s="505"/>
      <c r="CF156" s="510"/>
      <c r="CG156" s="723" t="s">
        <v>304</v>
      </c>
      <c r="CH156" s="1227"/>
      <c r="CI156" s="1227"/>
      <c r="CJ156" s="1227"/>
      <c r="CK156" s="1227"/>
      <c r="CL156" s="1227"/>
      <c r="CM156" s="1227"/>
      <c r="CN156" s="1227"/>
      <c r="CO156" s="1227"/>
      <c r="CP156" s="1227"/>
      <c r="CQ156" s="1227"/>
      <c r="CR156" s="1227"/>
      <c r="CS156" s="1227"/>
      <c r="CT156" s="1227"/>
      <c r="CU156" s="1227"/>
      <c r="CV156" s="1227"/>
      <c r="CW156" s="1227"/>
      <c r="CX156" s="1227"/>
      <c r="CY156" s="1227"/>
      <c r="CZ156" s="1227"/>
      <c r="DA156" s="1227"/>
      <c r="DB156" s="1227"/>
      <c r="DC156" s="1227"/>
      <c r="DD156" s="1227"/>
      <c r="DE156" s="1227"/>
      <c r="DF156" s="1227"/>
      <c r="DG156" s="1227"/>
      <c r="DH156" s="119"/>
      <c r="DI156" s="119"/>
      <c r="DJ156" s="119"/>
      <c r="DK156" s="119"/>
      <c r="DL156" s="138"/>
      <c r="DM156" s="848" t="s">
        <v>58</v>
      </c>
      <c r="DN156" s="1224"/>
      <c r="DO156" s="1224"/>
      <c r="DP156" s="1224"/>
      <c r="DQ156" s="1224"/>
      <c r="DR156" s="1225"/>
      <c r="DS156" s="2"/>
      <c r="DT156" s="391"/>
      <c r="DU156" s="391"/>
      <c r="DV156" s="391"/>
    </row>
    <row r="157" spans="3:126" ht="8.1" customHeight="1">
      <c r="C157" s="603"/>
      <c r="D157" s="677"/>
      <c r="E157" s="677"/>
      <c r="F157" s="677"/>
      <c r="G157" s="677"/>
      <c r="H157" s="604"/>
      <c r="I157" s="532"/>
      <c r="J157" s="677"/>
      <c r="K157" s="677"/>
      <c r="L157" s="604"/>
      <c r="M157" s="532"/>
      <c r="N157" s="677"/>
      <c r="O157" s="677"/>
      <c r="P157" s="677"/>
      <c r="Q157" s="677"/>
      <c r="R157" s="677"/>
      <c r="S157" s="604"/>
      <c r="T157" s="532"/>
      <c r="U157" s="677"/>
      <c r="V157" s="677"/>
      <c r="W157" s="677"/>
      <c r="X157" s="677"/>
      <c r="Y157" s="604"/>
      <c r="Z157" s="162"/>
      <c r="AA157" s="182" t="s">
        <v>307</v>
      </c>
      <c r="AB157" s="152"/>
      <c r="AC157" s="152"/>
      <c r="AD157" s="152"/>
      <c r="AE157" s="152"/>
      <c r="AF157" s="152"/>
      <c r="AG157" s="119"/>
      <c r="AH157" s="119"/>
      <c r="AI157" s="119"/>
      <c r="AJ157" s="119"/>
      <c r="AK157" s="789"/>
      <c r="AL157" s="677"/>
      <c r="AM157" s="677"/>
      <c r="AN157" s="677"/>
      <c r="AO157" s="677"/>
      <c r="AP157" s="677"/>
      <c r="AQ157" s="604"/>
      <c r="AR157" s="183"/>
      <c r="AS157" s="182" t="s">
        <v>307</v>
      </c>
      <c r="AT157" s="152"/>
      <c r="AU157" s="152"/>
      <c r="AV157" s="152"/>
      <c r="AW157" s="152"/>
      <c r="AX157" s="152"/>
      <c r="AY157" s="119"/>
      <c r="AZ157" s="119"/>
      <c r="BA157" s="119"/>
      <c r="BB157" s="139"/>
      <c r="BC157" s="848"/>
      <c r="BD157" s="1224"/>
      <c r="BE157" s="1224"/>
      <c r="BF157" s="1224"/>
      <c r="BG157" s="1224"/>
      <c r="BH157" s="1224"/>
      <c r="BI157" s="1224"/>
      <c r="BJ157" s="1224"/>
      <c r="BK157" s="1224"/>
      <c r="BL157" s="1224"/>
      <c r="BM157" s="1224"/>
      <c r="BN157" s="1224"/>
      <c r="BO157" s="1224"/>
      <c r="BP157" s="1224"/>
      <c r="BQ157" s="1224"/>
      <c r="BR157" s="1224"/>
      <c r="BS157" s="1224"/>
      <c r="BT157" s="1224"/>
      <c r="BU157" s="1224"/>
      <c r="BV157" s="1224"/>
      <c r="BW157" s="1224"/>
      <c r="BX157" s="1229"/>
      <c r="BY157" s="676" t="s">
        <v>59</v>
      </c>
      <c r="BZ157" s="677"/>
      <c r="CA157" s="677"/>
      <c r="CB157" s="678"/>
      <c r="CC157" s="676" t="s">
        <v>60</v>
      </c>
      <c r="CD157" s="677"/>
      <c r="CE157" s="677"/>
      <c r="CF157" s="604"/>
      <c r="CG157" s="848"/>
      <c r="CH157" s="1224"/>
      <c r="CI157" s="1224"/>
      <c r="CJ157" s="1224"/>
      <c r="CK157" s="1224"/>
      <c r="CL157" s="1224"/>
      <c r="CM157" s="1224"/>
      <c r="CN157" s="1224"/>
      <c r="CO157" s="1224"/>
      <c r="CP157" s="1224"/>
      <c r="CQ157" s="1224"/>
      <c r="CR157" s="1224"/>
      <c r="CS157" s="1224"/>
      <c r="CT157" s="1224"/>
      <c r="CU157" s="1224"/>
      <c r="CV157" s="1224"/>
      <c r="CW157" s="1224"/>
      <c r="CX157" s="1224"/>
      <c r="CY157" s="1224"/>
      <c r="CZ157" s="1224"/>
      <c r="DA157" s="1224"/>
      <c r="DB157" s="1224"/>
      <c r="DC157" s="1224"/>
      <c r="DD157" s="1224"/>
      <c r="DE157" s="1224"/>
      <c r="DF157" s="1224"/>
      <c r="DG157" s="1224"/>
      <c r="DH157" s="753" t="s">
        <v>61</v>
      </c>
      <c r="DI157" s="674"/>
      <c r="DJ157" s="674"/>
      <c r="DK157" s="674"/>
      <c r="DL157" s="752"/>
      <c r="DM157" s="848"/>
      <c r="DN157" s="1224"/>
      <c r="DO157" s="1224"/>
      <c r="DP157" s="1224"/>
      <c r="DQ157" s="1224"/>
      <c r="DR157" s="1225"/>
      <c r="DS157" s="2"/>
      <c r="DT157" s="391"/>
      <c r="DU157" s="391"/>
      <c r="DV157" s="391"/>
    </row>
    <row r="158" spans="3:126" ht="8.1" customHeight="1" thickBot="1">
      <c r="C158" s="1221"/>
      <c r="D158" s="680"/>
      <c r="E158" s="680"/>
      <c r="F158" s="680"/>
      <c r="G158" s="680"/>
      <c r="H158" s="722"/>
      <c r="I158" s="795" t="s">
        <v>62</v>
      </c>
      <c r="J158" s="680"/>
      <c r="K158" s="680"/>
      <c r="L158" s="722"/>
      <c r="M158" s="184"/>
      <c r="N158" s="185"/>
      <c r="O158" s="185"/>
      <c r="P158" s="185"/>
      <c r="Q158" s="185"/>
      <c r="R158" s="185"/>
      <c r="S158" s="186"/>
      <c r="T158" s="795" t="s">
        <v>63</v>
      </c>
      <c r="U158" s="680"/>
      <c r="V158" s="680"/>
      <c r="W158" s="680"/>
      <c r="X158" s="680"/>
      <c r="Y158" s="722"/>
      <c r="Z158" s="187"/>
      <c r="AA158" s="188"/>
      <c r="AB158" s="188"/>
      <c r="AC158" s="188"/>
      <c r="AD158" s="188"/>
      <c r="AE158" s="188"/>
      <c r="AF158" s="188"/>
      <c r="AG158" s="185"/>
      <c r="AH158" s="185"/>
      <c r="AI158" s="185"/>
      <c r="AJ158" s="185"/>
      <c r="AK158" s="790" t="s">
        <v>345</v>
      </c>
      <c r="AL158" s="680"/>
      <c r="AM158" s="680"/>
      <c r="AN158" s="680"/>
      <c r="AO158" s="680"/>
      <c r="AP158" s="680"/>
      <c r="AQ158" s="722"/>
      <c r="AR158" s="187"/>
      <c r="AS158" s="188"/>
      <c r="AT158" s="188"/>
      <c r="AU158" s="188"/>
      <c r="AV158" s="188"/>
      <c r="AW158" s="188"/>
      <c r="AX158" s="188"/>
      <c r="AY158" s="185"/>
      <c r="AZ158" s="185"/>
      <c r="BA158" s="185"/>
      <c r="BB158" s="186"/>
      <c r="BC158" s="1230"/>
      <c r="BD158" s="1231"/>
      <c r="BE158" s="1231"/>
      <c r="BF158" s="1231"/>
      <c r="BG158" s="1231"/>
      <c r="BH158" s="1231"/>
      <c r="BI158" s="1231"/>
      <c r="BJ158" s="1231"/>
      <c r="BK158" s="1231"/>
      <c r="BL158" s="1231"/>
      <c r="BM158" s="1231"/>
      <c r="BN158" s="1231"/>
      <c r="BO158" s="1231"/>
      <c r="BP158" s="1231"/>
      <c r="BQ158" s="1231"/>
      <c r="BR158" s="1231"/>
      <c r="BS158" s="1231"/>
      <c r="BT158" s="1231"/>
      <c r="BU158" s="1231"/>
      <c r="BV158" s="1231"/>
      <c r="BW158" s="1231"/>
      <c r="BX158" s="1232"/>
      <c r="BY158" s="679" t="s">
        <v>346</v>
      </c>
      <c r="BZ158" s="680"/>
      <c r="CA158" s="680"/>
      <c r="CB158" s="681"/>
      <c r="CC158" s="679" t="s">
        <v>347</v>
      </c>
      <c r="CD158" s="680"/>
      <c r="CE158" s="680"/>
      <c r="CF158" s="722"/>
      <c r="CG158" s="1230"/>
      <c r="CH158" s="1231"/>
      <c r="CI158" s="1231"/>
      <c r="CJ158" s="1231"/>
      <c r="CK158" s="1231"/>
      <c r="CL158" s="1231"/>
      <c r="CM158" s="1231"/>
      <c r="CN158" s="1231"/>
      <c r="CO158" s="1231"/>
      <c r="CP158" s="1231"/>
      <c r="CQ158" s="1231"/>
      <c r="CR158" s="1231"/>
      <c r="CS158" s="1231"/>
      <c r="CT158" s="1231"/>
      <c r="CU158" s="1231"/>
      <c r="CV158" s="1231"/>
      <c r="CW158" s="1231"/>
      <c r="CX158" s="1231"/>
      <c r="CY158" s="1231"/>
      <c r="CZ158" s="1231"/>
      <c r="DA158" s="1231"/>
      <c r="DB158" s="1231"/>
      <c r="DC158" s="1231"/>
      <c r="DD158" s="1231"/>
      <c r="DE158" s="1231"/>
      <c r="DF158" s="1231"/>
      <c r="DG158" s="1231"/>
      <c r="DH158" s="679" t="s">
        <v>64</v>
      </c>
      <c r="DI158" s="680"/>
      <c r="DJ158" s="680"/>
      <c r="DK158" s="680"/>
      <c r="DL158" s="722"/>
      <c r="DM158" s="795" t="s">
        <v>65</v>
      </c>
      <c r="DN158" s="680"/>
      <c r="DO158" s="680"/>
      <c r="DP158" s="680"/>
      <c r="DQ158" s="680"/>
      <c r="DR158" s="1226"/>
      <c r="DS158" s="2"/>
      <c r="DT158" s="391"/>
      <c r="DU158" s="391"/>
      <c r="DV158" s="391"/>
    </row>
    <row r="159" spans="3:126" ht="12" customHeight="1" thickTop="1">
      <c r="C159" s="817" t="s">
        <v>66</v>
      </c>
      <c r="D159" s="818"/>
      <c r="E159" s="826" t="s">
        <v>67</v>
      </c>
      <c r="F159" s="1212"/>
      <c r="G159" s="1212"/>
      <c r="H159" s="1213"/>
      <c r="I159" s="836"/>
      <c r="J159" s="784"/>
      <c r="K159" s="784"/>
      <c r="L159" s="785"/>
      <c r="M159" s="814"/>
      <c r="N159" s="517"/>
      <c r="O159" s="517"/>
      <c r="P159" s="517"/>
      <c r="Q159" s="517"/>
      <c r="R159" s="517"/>
      <c r="S159" s="837"/>
      <c r="T159" s="330"/>
      <c r="U159" s="331"/>
      <c r="V159" s="331"/>
      <c r="W159" s="331"/>
      <c r="X159" s="331"/>
      <c r="Y159" s="332"/>
      <c r="Z159" s="815"/>
      <c r="AA159" s="816"/>
      <c r="AB159" s="816"/>
      <c r="AC159" s="816"/>
      <c r="AD159" s="816"/>
      <c r="AE159" s="816"/>
      <c r="AF159" s="816"/>
      <c r="AG159" s="812" t="s">
        <v>68</v>
      </c>
      <c r="AH159" s="812"/>
      <c r="AI159" s="812"/>
      <c r="AJ159" s="813"/>
      <c r="AK159" s="838"/>
      <c r="AL159" s="784"/>
      <c r="AM159" s="784"/>
      <c r="AN159" s="784"/>
      <c r="AO159" s="784"/>
      <c r="AP159" s="784"/>
      <c r="AQ159" s="785"/>
      <c r="AR159" s="815"/>
      <c r="AS159" s="816"/>
      <c r="AT159" s="816"/>
      <c r="AU159" s="816"/>
      <c r="AV159" s="816"/>
      <c r="AW159" s="816"/>
      <c r="AX159" s="816"/>
      <c r="AY159" s="812" t="s">
        <v>68</v>
      </c>
      <c r="AZ159" s="812"/>
      <c r="BA159" s="812"/>
      <c r="BB159" s="813"/>
      <c r="BC159" s="1242"/>
      <c r="BD159" s="969"/>
      <c r="BE159" s="969"/>
      <c r="BF159" s="969"/>
      <c r="BG159" s="969"/>
      <c r="BH159" s="969"/>
      <c r="BI159" s="969"/>
      <c r="BJ159" s="969"/>
      <c r="BK159" s="969"/>
      <c r="BL159" s="969"/>
      <c r="BM159" s="969"/>
      <c r="BN159" s="969"/>
      <c r="BO159" s="969"/>
      <c r="BP159" s="969"/>
      <c r="BQ159" s="969"/>
      <c r="BR159" s="969"/>
      <c r="BS159" s="969"/>
      <c r="BT159" s="969"/>
      <c r="BU159" s="969"/>
      <c r="BV159" s="969"/>
      <c r="BW159" s="969"/>
      <c r="BX159" s="970"/>
      <c r="BY159" s="783"/>
      <c r="BZ159" s="784"/>
      <c r="CA159" s="784"/>
      <c r="CB159" s="842"/>
      <c r="CC159" s="783"/>
      <c r="CD159" s="784"/>
      <c r="CE159" s="784"/>
      <c r="CF159" s="785"/>
      <c r="CG159" s="814"/>
      <c r="CH159" s="517"/>
      <c r="CI159" s="517"/>
      <c r="CJ159" s="517"/>
      <c r="CK159" s="517"/>
      <c r="CL159" s="517"/>
      <c r="CM159" s="517"/>
      <c r="CN159" s="517"/>
      <c r="CO159" s="517"/>
      <c r="CP159" s="517"/>
      <c r="CQ159" s="517"/>
      <c r="CR159" s="517"/>
      <c r="CS159" s="517"/>
      <c r="CT159" s="517"/>
      <c r="CU159" s="517"/>
      <c r="CV159" s="517"/>
      <c r="CW159" s="517"/>
      <c r="CX159" s="517"/>
      <c r="CY159" s="517"/>
      <c r="CZ159" s="517"/>
      <c r="DA159" s="517"/>
      <c r="DB159" s="517"/>
      <c r="DC159" s="517"/>
      <c r="DD159" s="517"/>
      <c r="DE159" s="517"/>
      <c r="DF159" s="517"/>
      <c r="DG159" s="518"/>
      <c r="DH159" s="956"/>
      <c r="DI159" s="957"/>
      <c r="DJ159" s="957"/>
      <c r="DK159" s="957"/>
      <c r="DL159" s="958"/>
      <c r="DM159" s="965">
        <f t="shared" ref="DM159:DM182" si="78">IFERROR((AR159*100/Z159),0)</f>
        <v>0</v>
      </c>
      <c r="DN159" s="966"/>
      <c r="DO159" s="966"/>
      <c r="DP159" s="966"/>
      <c r="DQ159" s="189"/>
      <c r="DR159" s="190" t="s">
        <v>69</v>
      </c>
      <c r="DS159" s="2"/>
      <c r="DT159" s="391"/>
      <c r="DU159" s="391"/>
      <c r="DV159" s="391"/>
    </row>
    <row r="160" spans="3:126" ht="12" customHeight="1">
      <c r="C160" s="581"/>
      <c r="D160" s="582"/>
      <c r="E160" s="443"/>
      <c r="F160" s="443"/>
      <c r="G160" s="443"/>
      <c r="H160" s="444"/>
      <c r="I160" s="824"/>
      <c r="J160" s="486"/>
      <c r="K160" s="486"/>
      <c r="L160" s="493"/>
      <c r="M160" s="459"/>
      <c r="N160" s="460"/>
      <c r="O160" s="460"/>
      <c r="P160" s="460"/>
      <c r="Q160" s="460"/>
      <c r="R160" s="460"/>
      <c r="S160" s="749"/>
      <c r="T160" s="333"/>
      <c r="U160" s="334"/>
      <c r="V160" s="334"/>
      <c r="W160" s="334"/>
      <c r="X160" s="334"/>
      <c r="Y160" s="335"/>
      <c r="Z160" s="490"/>
      <c r="AA160" s="491"/>
      <c r="AB160" s="491"/>
      <c r="AC160" s="491"/>
      <c r="AD160" s="491"/>
      <c r="AE160" s="491"/>
      <c r="AF160" s="491"/>
      <c r="AG160" s="967" t="s">
        <v>68</v>
      </c>
      <c r="AH160" s="967"/>
      <c r="AI160" s="967"/>
      <c r="AJ160" s="968"/>
      <c r="AK160" s="492"/>
      <c r="AL160" s="486"/>
      <c r="AM160" s="486"/>
      <c r="AN160" s="486"/>
      <c r="AO160" s="486"/>
      <c r="AP160" s="486"/>
      <c r="AQ160" s="493"/>
      <c r="AR160" s="490"/>
      <c r="AS160" s="491"/>
      <c r="AT160" s="491"/>
      <c r="AU160" s="491"/>
      <c r="AV160" s="491"/>
      <c r="AW160" s="491"/>
      <c r="AX160" s="491"/>
      <c r="AY160" s="967" t="s">
        <v>68</v>
      </c>
      <c r="AZ160" s="967"/>
      <c r="BA160" s="967"/>
      <c r="BB160" s="968"/>
      <c r="BC160" s="1216"/>
      <c r="BD160" s="971"/>
      <c r="BE160" s="971"/>
      <c r="BF160" s="971"/>
      <c r="BG160" s="971"/>
      <c r="BH160" s="971"/>
      <c r="BI160" s="971"/>
      <c r="BJ160" s="971"/>
      <c r="BK160" s="971"/>
      <c r="BL160" s="971"/>
      <c r="BM160" s="971"/>
      <c r="BN160" s="971"/>
      <c r="BO160" s="971"/>
      <c r="BP160" s="971"/>
      <c r="BQ160" s="971"/>
      <c r="BR160" s="971"/>
      <c r="BS160" s="971"/>
      <c r="BT160" s="971"/>
      <c r="BU160" s="971"/>
      <c r="BV160" s="971"/>
      <c r="BW160" s="971"/>
      <c r="BX160" s="972"/>
      <c r="BY160" s="485"/>
      <c r="BZ160" s="486"/>
      <c r="CA160" s="486"/>
      <c r="CB160" s="487"/>
      <c r="CC160" s="485"/>
      <c r="CD160" s="486"/>
      <c r="CE160" s="486"/>
      <c r="CF160" s="493"/>
      <c r="CG160" s="459"/>
      <c r="CH160" s="460"/>
      <c r="CI160" s="460"/>
      <c r="CJ160" s="460"/>
      <c r="CK160" s="460"/>
      <c r="CL160" s="460"/>
      <c r="CM160" s="460"/>
      <c r="CN160" s="460"/>
      <c r="CO160" s="460"/>
      <c r="CP160" s="460"/>
      <c r="CQ160" s="460"/>
      <c r="CR160" s="460"/>
      <c r="CS160" s="460"/>
      <c r="CT160" s="460"/>
      <c r="CU160" s="460"/>
      <c r="CV160" s="460"/>
      <c r="CW160" s="460"/>
      <c r="CX160" s="460"/>
      <c r="CY160" s="460"/>
      <c r="CZ160" s="460"/>
      <c r="DA160" s="460"/>
      <c r="DB160" s="460"/>
      <c r="DC160" s="460"/>
      <c r="DD160" s="460"/>
      <c r="DE160" s="460"/>
      <c r="DF160" s="460"/>
      <c r="DG160" s="461"/>
      <c r="DH160" s="497"/>
      <c r="DI160" s="498"/>
      <c r="DJ160" s="498"/>
      <c r="DK160" s="498"/>
      <c r="DL160" s="499"/>
      <c r="DM160" s="1195">
        <f t="shared" si="78"/>
        <v>0</v>
      </c>
      <c r="DN160" s="1196"/>
      <c r="DO160" s="1196"/>
      <c r="DP160" s="1196"/>
      <c r="DQ160" s="192"/>
      <c r="DR160" s="193" t="s">
        <v>69</v>
      </c>
      <c r="DS160" s="2"/>
      <c r="DT160" s="391"/>
      <c r="DU160" s="391"/>
      <c r="DV160" s="391"/>
    </row>
    <row r="161" spans="3:126" ht="12" customHeight="1" thickBot="1">
      <c r="C161" s="581"/>
      <c r="D161" s="582"/>
      <c r="E161" s="445"/>
      <c r="F161" s="445"/>
      <c r="G161" s="445"/>
      <c r="H161" s="680" t="s">
        <v>70</v>
      </c>
      <c r="I161" s="680"/>
      <c r="J161" s="680"/>
      <c r="K161" s="680"/>
      <c r="L161" s="680"/>
      <c r="M161" s="680"/>
      <c r="N161" s="680"/>
      <c r="O161" s="680"/>
      <c r="P161" s="680"/>
      <c r="Q161" s="680"/>
      <c r="R161" s="680"/>
      <c r="S161" s="680"/>
      <c r="T161" s="680"/>
      <c r="U161" s="445"/>
      <c r="V161" s="445"/>
      <c r="W161" s="445"/>
      <c r="X161" s="445"/>
      <c r="Y161" s="445"/>
      <c r="Z161" s="1197">
        <f>SUM(Z159:AF160)</f>
        <v>0</v>
      </c>
      <c r="AA161" s="1198"/>
      <c r="AB161" s="1198"/>
      <c r="AC161" s="1198"/>
      <c r="AD161" s="1198"/>
      <c r="AE161" s="1198"/>
      <c r="AF161" s="1198"/>
      <c r="AG161" s="185" t="s">
        <v>68</v>
      </c>
      <c r="AH161" s="185"/>
      <c r="AI161" s="185"/>
      <c r="AJ161" s="185"/>
      <c r="AK161" s="396"/>
      <c r="AL161" s="397"/>
      <c r="AM161" s="397"/>
      <c r="AN161" s="397"/>
      <c r="AO161" s="397"/>
      <c r="AP161" s="397"/>
      <c r="AQ161" s="398"/>
      <c r="AR161" s="1197">
        <f>SUM(AR159:AX160)</f>
        <v>0</v>
      </c>
      <c r="AS161" s="1198"/>
      <c r="AT161" s="1198"/>
      <c r="AU161" s="1198"/>
      <c r="AV161" s="1198"/>
      <c r="AW161" s="1198"/>
      <c r="AX161" s="1198"/>
      <c r="AY161" s="194" t="s">
        <v>68</v>
      </c>
      <c r="AZ161" s="194"/>
      <c r="BA161" s="194"/>
      <c r="BB161" s="394"/>
      <c r="BC161" s="405"/>
      <c r="BD161" s="405"/>
      <c r="BE161" s="405"/>
      <c r="BF161" s="405"/>
      <c r="BG161" s="405"/>
      <c r="BH161" s="405"/>
      <c r="BI161" s="405"/>
      <c r="BJ161" s="406"/>
      <c r="BK161" s="406"/>
      <c r="BL161" s="406"/>
      <c r="BM161" s="406"/>
      <c r="BN161" s="406"/>
      <c r="BO161" s="406"/>
      <c r="BP161" s="406"/>
      <c r="BQ161" s="406"/>
      <c r="BR161" s="406"/>
      <c r="BS161" s="406"/>
      <c r="BT161" s="406"/>
      <c r="BU161" s="406"/>
      <c r="BV161" s="406"/>
      <c r="BW161" s="406"/>
      <c r="BX161" s="406"/>
      <c r="BY161" s="407"/>
      <c r="BZ161" s="408"/>
      <c r="CA161" s="408"/>
      <c r="CB161" s="409"/>
      <c r="CC161" s="408"/>
      <c r="CD161" s="408"/>
      <c r="CE161" s="408"/>
      <c r="CF161" s="410"/>
      <c r="CG161" s="411"/>
      <c r="CH161" s="406"/>
      <c r="CI161" s="406"/>
      <c r="CJ161" s="406"/>
      <c r="CK161" s="406"/>
      <c r="CL161" s="406"/>
      <c r="CM161" s="406"/>
      <c r="CN161" s="406"/>
      <c r="CO161" s="406"/>
      <c r="CP161" s="406"/>
      <c r="CQ161" s="406"/>
      <c r="CR161" s="406"/>
      <c r="CS161" s="406"/>
      <c r="CT161" s="406"/>
      <c r="CU161" s="406"/>
      <c r="CV161" s="406"/>
      <c r="CW161" s="406"/>
      <c r="CX161" s="406"/>
      <c r="CY161" s="406"/>
      <c r="CZ161" s="406"/>
      <c r="DA161" s="406"/>
      <c r="DB161" s="406"/>
      <c r="DC161" s="406"/>
      <c r="DD161" s="406"/>
      <c r="DE161" s="406"/>
      <c r="DF161" s="406"/>
      <c r="DG161" s="406"/>
      <c r="DH161" s="408"/>
      <c r="DI161" s="408"/>
      <c r="DJ161" s="408"/>
      <c r="DK161" s="408"/>
      <c r="DL161" s="410"/>
      <c r="DM161" s="1199">
        <f t="shared" si="78"/>
        <v>0</v>
      </c>
      <c r="DN161" s="1200"/>
      <c r="DO161" s="1200"/>
      <c r="DP161" s="1200"/>
      <c r="DQ161" s="194"/>
      <c r="DR161" s="195" t="s">
        <v>69</v>
      </c>
      <c r="DS161" s="2"/>
      <c r="DT161" s="391"/>
      <c r="DU161" s="391"/>
      <c r="DV161" s="391"/>
    </row>
    <row r="162" spans="3:126" ht="12" customHeight="1" thickTop="1">
      <c r="C162" s="581"/>
      <c r="D162" s="582"/>
      <c r="E162" s="866" t="s">
        <v>71</v>
      </c>
      <c r="F162" s="867"/>
      <c r="G162" s="867"/>
      <c r="H162" s="867"/>
      <c r="I162" s="836"/>
      <c r="J162" s="784"/>
      <c r="K162" s="784"/>
      <c r="L162" s="785"/>
      <c r="M162" s="814"/>
      <c r="N162" s="517"/>
      <c r="O162" s="517"/>
      <c r="P162" s="517"/>
      <c r="Q162" s="517"/>
      <c r="R162" s="517"/>
      <c r="S162" s="837"/>
      <c r="T162" s="330"/>
      <c r="U162" s="331"/>
      <c r="V162" s="331"/>
      <c r="W162" s="331"/>
      <c r="X162" s="331"/>
      <c r="Y162" s="332"/>
      <c r="Z162" s="815"/>
      <c r="AA162" s="816"/>
      <c r="AB162" s="816"/>
      <c r="AC162" s="816"/>
      <c r="AD162" s="816"/>
      <c r="AE162" s="816"/>
      <c r="AF162" s="816"/>
      <c r="AG162" s="812" t="s">
        <v>68</v>
      </c>
      <c r="AH162" s="812"/>
      <c r="AI162" s="812"/>
      <c r="AJ162" s="813"/>
      <c r="AK162" s="838"/>
      <c r="AL162" s="784"/>
      <c r="AM162" s="784"/>
      <c r="AN162" s="784"/>
      <c r="AO162" s="784"/>
      <c r="AP162" s="784"/>
      <c r="AQ162" s="785"/>
      <c r="AR162" s="815"/>
      <c r="AS162" s="816"/>
      <c r="AT162" s="816"/>
      <c r="AU162" s="816"/>
      <c r="AV162" s="816"/>
      <c r="AW162" s="816"/>
      <c r="AX162" s="816"/>
      <c r="AY162" s="812" t="s">
        <v>68</v>
      </c>
      <c r="AZ162" s="812"/>
      <c r="BA162" s="812"/>
      <c r="BB162" s="813"/>
      <c r="BC162" s="843"/>
      <c r="BD162" s="517"/>
      <c r="BE162" s="517"/>
      <c r="BF162" s="517"/>
      <c r="BG162" s="517"/>
      <c r="BH162" s="517"/>
      <c r="BI162" s="517"/>
      <c r="BJ162" s="517"/>
      <c r="BK162" s="517"/>
      <c r="BL162" s="517"/>
      <c r="BM162" s="517"/>
      <c r="BN162" s="517"/>
      <c r="BO162" s="517"/>
      <c r="BP162" s="517"/>
      <c r="BQ162" s="517"/>
      <c r="BR162" s="517"/>
      <c r="BS162" s="517"/>
      <c r="BT162" s="517"/>
      <c r="BU162" s="517"/>
      <c r="BV162" s="517"/>
      <c r="BW162" s="517"/>
      <c r="BX162" s="518"/>
      <c r="BY162" s="783"/>
      <c r="BZ162" s="784"/>
      <c r="CA162" s="784"/>
      <c r="CB162" s="842"/>
      <c r="CC162" s="783"/>
      <c r="CD162" s="784"/>
      <c r="CE162" s="784"/>
      <c r="CF162" s="785"/>
      <c r="CG162" s="814"/>
      <c r="CH162" s="517"/>
      <c r="CI162" s="517"/>
      <c r="CJ162" s="517"/>
      <c r="CK162" s="517"/>
      <c r="CL162" s="517"/>
      <c r="CM162" s="517"/>
      <c r="CN162" s="517"/>
      <c r="CO162" s="517"/>
      <c r="CP162" s="517"/>
      <c r="CQ162" s="517"/>
      <c r="CR162" s="517"/>
      <c r="CS162" s="517"/>
      <c r="CT162" s="517"/>
      <c r="CU162" s="517"/>
      <c r="CV162" s="517"/>
      <c r="CW162" s="517"/>
      <c r="CX162" s="517"/>
      <c r="CY162" s="517"/>
      <c r="CZ162" s="517"/>
      <c r="DA162" s="517"/>
      <c r="DB162" s="517"/>
      <c r="DC162" s="517"/>
      <c r="DD162" s="517"/>
      <c r="DE162" s="517"/>
      <c r="DF162" s="517"/>
      <c r="DG162" s="518"/>
      <c r="DH162" s="956"/>
      <c r="DI162" s="957"/>
      <c r="DJ162" s="957"/>
      <c r="DK162" s="957"/>
      <c r="DL162" s="958"/>
      <c r="DM162" s="965">
        <f t="shared" si="78"/>
        <v>0</v>
      </c>
      <c r="DN162" s="966"/>
      <c r="DO162" s="966"/>
      <c r="DP162" s="966"/>
      <c r="DQ162" s="189"/>
      <c r="DR162" s="190" t="s">
        <v>69</v>
      </c>
      <c r="DS162" s="2"/>
      <c r="DT162" s="391"/>
      <c r="DU162" s="391"/>
      <c r="DV162" s="391"/>
    </row>
    <row r="163" spans="3:126" ht="12" customHeight="1">
      <c r="C163" s="581"/>
      <c r="D163" s="582"/>
      <c r="E163" s="868"/>
      <c r="F163" s="869"/>
      <c r="G163" s="869"/>
      <c r="H163" s="869"/>
      <c r="I163" s="824"/>
      <c r="J163" s="486"/>
      <c r="K163" s="486"/>
      <c r="L163" s="493"/>
      <c r="M163" s="459"/>
      <c r="N163" s="460"/>
      <c r="O163" s="460"/>
      <c r="P163" s="460"/>
      <c r="Q163" s="460"/>
      <c r="R163" s="460"/>
      <c r="S163" s="749"/>
      <c r="T163" s="333"/>
      <c r="U163" s="334"/>
      <c r="V163" s="334"/>
      <c r="W163" s="334"/>
      <c r="X163" s="334"/>
      <c r="Y163" s="335"/>
      <c r="Z163" s="490"/>
      <c r="AA163" s="491"/>
      <c r="AB163" s="491"/>
      <c r="AC163" s="491"/>
      <c r="AD163" s="491"/>
      <c r="AE163" s="491"/>
      <c r="AF163" s="491"/>
      <c r="AG163" s="967" t="s">
        <v>68</v>
      </c>
      <c r="AH163" s="967"/>
      <c r="AI163" s="967"/>
      <c r="AJ163" s="968"/>
      <c r="AK163" s="492"/>
      <c r="AL163" s="486"/>
      <c r="AM163" s="486"/>
      <c r="AN163" s="486"/>
      <c r="AO163" s="486"/>
      <c r="AP163" s="486"/>
      <c r="AQ163" s="493"/>
      <c r="AR163" s="490"/>
      <c r="AS163" s="491"/>
      <c r="AT163" s="491"/>
      <c r="AU163" s="491"/>
      <c r="AV163" s="491"/>
      <c r="AW163" s="491"/>
      <c r="AX163" s="491"/>
      <c r="AY163" s="967" t="s">
        <v>68</v>
      </c>
      <c r="AZ163" s="967"/>
      <c r="BA163" s="967"/>
      <c r="BB163" s="968"/>
      <c r="BC163" s="750"/>
      <c r="BD163" s="460"/>
      <c r="BE163" s="460"/>
      <c r="BF163" s="460"/>
      <c r="BG163" s="460"/>
      <c r="BH163" s="460"/>
      <c r="BI163" s="460"/>
      <c r="BJ163" s="460"/>
      <c r="BK163" s="460"/>
      <c r="BL163" s="460"/>
      <c r="BM163" s="460"/>
      <c r="BN163" s="460"/>
      <c r="BO163" s="460"/>
      <c r="BP163" s="460"/>
      <c r="BQ163" s="460"/>
      <c r="BR163" s="460"/>
      <c r="BS163" s="460"/>
      <c r="BT163" s="460"/>
      <c r="BU163" s="460"/>
      <c r="BV163" s="460"/>
      <c r="BW163" s="460"/>
      <c r="BX163" s="461"/>
      <c r="BY163" s="485"/>
      <c r="BZ163" s="486"/>
      <c r="CA163" s="486"/>
      <c r="CB163" s="487"/>
      <c r="CC163" s="485"/>
      <c r="CD163" s="486"/>
      <c r="CE163" s="486"/>
      <c r="CF163" s="493"/>
      <c r="CG163" s="459"/>
      <c r="CH163" s="460"/>
      <c r="CI163" s="460"/>
      <c r="CJ163" s="460"/>
      <c r="CK163" s="460"/>
      <c r="CL163" s="460"/>
      <c r="CM163" s="460"/>
      <c r="CN163" s="460"/>
      <c r="CO163" s="460"/>
      <c r="CP163" s="460"/>
      <c r="CQ163" s="460"/>
      <c r="CR163" s="460"/>
      <c r="CS163" s="460"/>
      <c r="CT163" s="460"/>
      <c r="CU163" s="460"/>
      <c r="CV163" s="460"/>
      <c r="CW163" s="460"/>
      <c r="CX163" s="460"/>
      <c r="CY163" s="460"/>
      <c r="CZ163" s="460"/>
      <c r="DA163" s="460"/>
      <c r="DB163" s="460"/>
      <c r="DC163" s="460"/>
      <c r="DD163" s="460"/>
      <c r="DE163" s="460"/>
      <c r="DF163" s="460"/>
      <c r="DG163" s="461"/>
      <c r="DH163" s="497"/>
      <c r="DI163" s="498"/>
      <c r="DJ163" s="498"/>
      <c r="DK163" s="498"/>
      <c r="DL163" s="499"/>
      <c r="DM163" s="1195">
        <f t="shared" si="78"/>
        <v>0</v>
      </c>
      <c r="DN163" s="1196"/>
      <c r="DO163" s="1196"/>
      <c r="DP163" s="1196"/>
      <c r="DQ163" s="192"/>
      <c r="DR163" s="193" t="s">
        <v>69</v>
      </c>
      <c r="DS163" s="2"/>
      <c r="DT163" s="391"/>
      <c r="DU163" s="391"/>
      <c r="DV163" s="391"/>
    </row>
    <row r="164" spans="3:126" ht="12" customHeight="1" thickBot="1">
      <c r="C164" s="581"/>
      <c r="D164" s="582"/>
      <c r="E164" s="870"/>
      <c r="F164" s="871"/>
      <c r="G164" s="871"/>
      <c r="H164" s="871"/>
      <c r="I164" s="834" t="s">
        <v>70</v>
      </c>
      <c r="J164" s="834"/>
      <c r="K164" s="834"/>
      <c r="L164" s="834"/>
      <c r="M164" s="834"/>
      <c r="N164" s="834"/>
      <c r="O164" s="834"/>
      <c r="P164" s="834"/>
      <c r="Q164" s="834"/>
      <c r="R164" s="834"/>
      <c r="S164" s="834"/>
      <c r="T164" s="449"/>
      <c r="U164" s="445"/>
      <c r="V164" s="445"/>
      <c r="W164" s="445"/>
      <c r="X164" s="445"/>
      <c r="Y164" s="445"/>
      <c r="Z164" s="1197">
        <f>SUM(Z162:AF163)</f>
        <v>0</v>
      </c>
      <c r="AA164" s="1198"/>
      <c r="AB164" s="1198"/>
      <c r="AC164" s="1198"/>
      <c r="AD164" s="1198"/>
      <c r="AE164" s="1198"/>
      <c r="AF164" s="1198"/>
      <c r="AG164" s="185" t="s">
        <v>68</v>
      </c>
      <c r="AH164" s="185"/>
      <c r="AI164" s="185"/>
      <c r="AJ164" s="185"/>
      <c r="AK164" s="396"/>
      <c r="AL164" s="397"/>
      <c r="AM164" s="397"/>
      <c r="AN164" s="397"/>
      <c r="AO164" s="397"/>
      <c r="AP164" s="397"/>
      <c r="AQ164" s="398"/>
      <c r="AR164" s="1197">
        <f>SUM(AR162:AX163)</f>
        <v>0</v>
      </c>
      <c r="AS164" s="1198"/>
      <c r="AT164" s="1198"/>
      <c r="AU164" s="1198"/>
      <c r="AV164" s="1198"/>
      <c r="AW164" s="1198"/>
      <c r="AX164" s="1198"/>
      <c r="AY164" s="194" t="s">
        <v>68</v>
      </c>
      <c r="AZ164" s="194"/>
      <c r="BA164" s="194"/>
      <c r="BB164" s="394"/>
      <c r="BC164" s="405"/>
      <c r="BD164" s="405"/>
      <c r="BE164" s="405"/>
      <c r="BF164" s="405"/>
      <c r="BG164" s="405"/>
      <c r="BH164" s="405"/>
      <c r="BI164" s="405"/>
      <c r="BJ164" s="406"/>
      <c r="BK164" s="406"/>
      <c r="BL164" s="406"/>
      <c r="BM164" s="406"/>
      <c r="BN164" s="406"/>
      <c r="BO164" s="406"/>
      <c r="BP164" s="406"/>
      <c r="BQ164" s="406"/>
      <c r="BR164" s="406"/>
      <c r="BS164" s="406"/>
      <c r="BT164" s="406"/>
      <c r="BU164" s="406"/>
      <c r="BV164" s="406"/>
      <c r="BW164" s="406"/>
      <c r="BX164" s="406"/>
      <c r="BY164" s="407"/>
      <c r="BZ164" s="408"/>
      <c r="CA164" s="408"/>
      <c r="CB164" s="409"/>
      <c r="CC164" s="408"/>
      <c r="CD164" s="408"/>
      <c r="CE164" s="408"/>
      <c r="CF164" s="410"/>
      <c r="CG164" s="411"/>
      <c r="CH164" s="406"/>
      <c r="CI164" s="406"/>
      <c r="CJ164" s="406"/>
      <c r="CK164" s="406"/>
      <c r="CL164" s="406"/>
      <c r="CM164" s="406"/>
      <c r="CN164" s="406"/>
      <c r="CO164" s="406"/>
      <c r="CP164" s="406"/>
      <c r="CQ164" s="406"/>
      <c r="CR164" s="406"/>
      <c r="CS164" s="406"/>
      <c r="CT164" s="406"/>
      <c r="CU164" s="406"/>
      <c r="CV164" s="406"/>
      <c r="CW164" s="406"/>
      <c r="CX164" s="406"/>
      <c r="CY164" s="406"/>
      <c r="CZ164" s="406"/>
      <c r="DA164" s="406"/>
      <c r="DB164" s="406"/>
      <c r="DC164" s="406"/>
      <c r="DD164" s="406"/>
      <c r="DE164" s="406"/>
      <c r="DF164" s="406"/>
      <c r="DG164" s="406"/>
      <c r="DH164" s="408"/>
      <c r="DI164" s="408"/>
      <c r="DJ164" s="408"/>
      <c r="DK164" s="408"/>
      <c r="DL164" s="410"/>
      <c r="DM164" s="1199">
        <f t="shared" si="78"/>
        <v>0</v>
      </c>
      <c r="DN164" s="1200"/>
      <c r="DO164" s="1200"/>
      <c r="DP164" s="1200"/>
      <c r="DQ164" s="194"/>
      <c r="DR164" s="195" t="s">
        <v>69</v>
      </c>
      <c r="DS164" s="2"/>
      <c r="DT164" s="391"/>
      <c r="DU164" s="391"/>
      <c r="DV164" s="391"/>
    </row>
    <row r="165" spans="3:126" ht="12" customHeight="1" thickTop="1">
      <c r="C165" s="581"/>
      <c r="D165" s="582"/>
      <c r="E165" s="821" t="s">
        <v>72</v>
      </c>
      <c r="F165" s="1201"/>
      <c r="G165" s="1201"/>
      <c r="H165" s="1202"/>
      <c r="I165" s="836"/>
      <c r="J165" s="784"/>
      <c r="K165" s="784"/>
      <c r="L165" s="785"/>
      <c r="M165" s="814"/>
      <c r="N165" s="517"/>
      <c r="O165" s="517"/>
      <c r="P165" s="517"/>
      <c r="Q165" s="517"/>
      <c r="R165" s="517"/>
      <c r="S165" s="837"/>
      <c r="T165" s="330"/>
      <c r="U165" s="331"/>
      <c r="V165" s="331"/>
      <c r="W165" s="331"/>
      <c r="X165" s="331"/>
      <c r="Y165" s="332"/>
      <c r="Z165" s="815"/>
      <c r="AA165" s="816"/>
      <c r="AB165" s="816"/>
      <c r="AC165" s="816"/>
      <c r="AD165" s="816"/>
      <c r="AE165" s="816"/>
      <c r="AF165" s="816"/>
      <c r="AG165" s="812" t="s">
        <v>68</v>
      </c>
      <c r="AH165" s="812"/>
      <c r="AI165" s="812"/>
      <c r="AJ165" s="813"/>
      <c r="AK165" s="838"/>
      <c r="AL165" s="784"/>
      <c r="AM165" s="784"/>
      <c r="AN165" s="784"/>
      <c r="AO165" s="784"/>
      <c r="AP165" s="784"/>
      <c r="AQ165" s="785"/>
      <c r="AR165" s="815"/>
      <c r="AS165" s="816"/>
      <c r="AT165" s="816"/>
      <c r="AU165" s="816"/>
      <c r="AV165" s="816"/>
      <c r="AW165" s="816"/>
      <c r="AX165" s="816"/>
      <c r="AY165" s="812" t="s">
        <v>68</v>
      </c>
      <c r="AZ165" s="812"/>
      <c r="BA165" s="812"/>
      <c r="BB165" s="813"/>
      <c r="BC165" s="843"/>
      <c r="BD165" s="517"/>
      <c r="BE165" s="517"/>
      <c r="BF165" s="517"/>
      <c r="BG165" s="517"/>
      <c r="BH165" s="517"/>
      <c r="BI165" s="517"/>
      <c r="BJ165" s="517"/>
      <c r="BK165" s="517"/>
      <c r="BL165" s="517"/>
      <c r="BM165" s="517"/>
      <c r="BN165" s="517"/>
      <c r="BO165" s="517"/>
      <c r="BP165" s="517"/>
      <c r="BQ165" s="517"/>
      <c r="BR165" s="517"/>
      <c r="BS165" s="517"/>
      <c r="BT165" s="517"/>
      <c r="BU165" s="517"/>
      <c r="BV165" s="517"/>
      <c r="BW165" s="517"/>
      <c r="BX165" s="518"/>
      <c r="BY165" s="783"/>
      <c r="BZ165" s="784"/>
      <c r="CA165" s="784"/>
      <c r="CB165" s="842"/>
      <c r="CC165" s="783"/>
      <c r="CD165" s="784"/>
      <c r="CE165" s="784"/>
      <c r="CF165" s="785"/>
      <c r="CG165" s="814"/>
      <c r="CH165" s="517"/>
      <c r="CI165" s="517"/>
      <c r="CJ165" s="517"/>
      <c r="CK165" s="517"/>
      <c r="CL165" s="517"/>
      <c r="CM165" s="517"/>
      <c r="CN165" s="517"/>
      <c r="CO165" s="517"/>
      <c r="CP165" s="517"/>
      <c r="CQ165" s="517"/>
      <c r="CR165" s="517"/>
      <c r="CS165" s="517"/>
      <c r="CT165" s="517"/>
      <c r="CU165" s="517"/>
      <c r="CV165" s="517"/>
      <c r="CW165" s="517"/>
      <c r="CX165" s="517"/>
      <c r="CY165" s="517"/>
      <c r="CZ165" s="517"/>
      <c r="DA165" s="517"/>
      <c r="DB165" s="517"/>
      <c r="DC165" s="517"/>
      <c r="DD165" s="517"/>
      <c r="DE165" s="517"/>
      <c r="DF165" s="517"/>
      <c r="DG165" s="518"/>
      <c r="DH165" s="956"/>
      <c r="DI165" s="957"/>
      <c r="DJ165" s="957"/>
      <c r="DK165" s="957"/>
      <c r="DL165" s="958"/>
      <c r="DM165" s="965">
        <f t="shared" si="78"/>
        <v>0</v>
      </c>
      <c r="DN165" s="966"/>
      <c r="DO165" s="966"/>
      <c r="DP165" s="966"/>
      <c r="DQ165" s="189"/>
      <c r="DR165" s="190" t="s">
        <v>69</v>
      </c>
      <c r="DS165" s="2"/>
      <c r="DT165" s="391"/>
      <c r="DU165" s="391"/>
      <c r="DV165" s="391"/>
    </row>
    <row r="166" spans="3:126" ht="12" customHeight="1">
      <c r="C166" s="581"/>
      <c r="D166" s="582"/>
      <c r="E166" s="443"/>
      <c r="F166" s="443"/>
      <c r="G166" s="443"/>
      <c r="H166" s="444"/>
      <c r="I166" s="824"/>
      <c r="J166" s="486"/>
      <c r="K166" s="486"/>
      <c r="L166" s="493"/>
      <c r="M166" s="459"/>
      <c r="N166" s="460"/>
      <c r="O166" s="460"/>
      <c r="P166" s="460"/>
      <c r="Q166" s="460"/>
      <c r="R166" s="460"/>
      <c r="S166" s="749"/>
      <c r="T166" s="333"/>
      <c r="U166" s="334"/>
      <c r="V166" s="334"/>
      <c r="W166" s="334"/>
      <c r="X166" s="334"/>
      <c r="Y166" s="335"/>
      <c r="Z166" s="490"/>
      <c r="AA166" s="491"/>
      <c r="AB166" s="491"/>
      <c r="AC166" s="491"/>
      <c r="AD166" s="491"/>
      <c r="AE166" s="491"/>
      <c r="AF166" s="491"/>
      <c r="AG166" s="967" t="s">
        <v>68</v>
      </c>
      <c r="AH166" s="967"/>
      <c r="AI166" s="967"/>
      <c r="AJ166" s="968"/>
      <c r="AK166" s="492"/>
      <c r="AL166" s="486"/>
      <c r="AM166" s="486"/>
      <c r="AN166" s="486"/>
      <c r="AO166" s="486"/>
      <c r="AP166" s="486"/>
      <c r="AQ166" s="493"/>
      <c r="AR166" s="490"/>
      <c r="AS166" s="491"/>
      <c r="AT166" s="491"/>
      <c r="AU166" s="491"/>
      <c r="AV166" s="491"/>
      <c r="AW166" s="491"/>
      <c r="AX166" s="491"/>
      <c r="AY166" s="967" t="s">
        <v>68</v>
      </c>
      <c r="AZ166" s="967"/>
      <c r="BA166" s="967"/>
      <c r="BB166" s="968"/>
      <c r="BC166" s="750"/>
      <c r="BD166" s="460"/>
      <c r="BE166" s="460"/>
      <c r="BF166" s="460"/>
      <c r="BG166" s="460"/>
      <c r="BH166" s="460"/>
      <c r="BI166" s="460"/>
      <c r="BJ166" s="460"/>
      <c r="BK166" s="460"/>
      <c r="BL166" s="460"/>
      <c r="BM166" s="460"/>
      <c r="BN166" s="460"/>
      <c r="BO166" s="460"/>
      <c r="BP166" s="460"/>
      <c r="BQ166" s="460"/>
      <c r="BR166" s="460"/>
      <c r="BS166" s="460"/>
      <c r="BT166" s="460"/>
      <c r="BU166" s="460"/>
      <c r="BV166" s="460"/>
      <c r="BW166" s="460"/>
      <c r="BX166" s="461"/>
      <c r="BY166" s="485"/>
      <c r="BZ166" s="486"/>
      <c r="CA166" s="486"/>
      <c r="CB166" s="487"/>
      <c r="CC166" s="485"/>
      <c r="CD166" s="486"/>
      <c r="CE166" s="486"/>
      <c r="CF166" s="493"/>
      <c r="CG166" s="459"/>
      <c r="CH166" s="460"/>
      <c r="CI166" s="460"/>
      <c r="CJ166" s="460"/>
      <c r="CK166" s="460"/>
      <c r="CL166" s="460"/>
      <c r="CM166" s="460"/>
      <c r="CN166" s="460"/>
      <c r="CO166" s="460"/>
      <c r="CP166" s="460"/>
      <c r="CQ166" s="460"/>
      <c r="CR166" s="460"/>
      <c r="CS166" s="460"/>
      <c r="CT166" s="460"/>
      <c r="CU166" s="460"/>
      <c r="CV166" s="460"/>
      <c r="CW166" s="460"/>
      <c r="CX166" s="460"/>
      <c r="CY166" s="460"/>
      <c r="CZ166" s="460"/>
      <c r="DA166" s="460"/>
      <c r="DB166" s="460"/>
      <c r="DC166" s="460"/>
      <c r="DD166" s="460"/>
      <c r="DE166" s="460"/>
      <c r="DF166" s="460"/>
      <c r="DG166" s="461"/>
      <c r="DH166" s="497"/>
      <c r="DI166" s="498"/>
      <c r="DJ166" s="498"/>
      <c r="DK166" s="498"/>
      <c r="DL166" s="499"/>
      <c r="DM166" s="1195">
        <f t="shared" si="78"/>
        <v>0</v>
      </c>
      <c r="DN166" s="1196"/>
      <c r="DO166" s="1196"/>
      <c r="DP166" s="1196"/>
      <c r="DQ166" s="192"/>
      <c r="DR166" s="193" t="s">
        <v>69</v>
      </c>
      <c r="DS166" s="2"/>
      <c r="DT166" s="391"/>
      <c r="DU166" s="391"/>
      <c r="DV166" s="391"/>
    </row>
    <row r="167" spans="3:126" ht="12" customHeight="1" thickBot="1">
      <c r="C167" s="581"/>
      <c r="D167" s="582"/>
      <c r="E167" s="445"/>
      <c r="F167" s="445"/>
      <c r="G167" s="445"/>
      <c r="H167" s="680" t="s">
        <v>70</v>
      </c>
      <c r="I167" s="680"/>
      <c r="J167" s="680"/>
      <c r="K167" s="680"/>
      <c r="L167" s="680"/>
      <c r="M167" s="680"/>
      <c r="N167" s="680"/>
      <c r="O167" s="680"/>
      <c r="P167" s="680"/>
      <c r="Q167" s="680"/>
      <c r="R167" s="680"/>
      <c r="S167" s="680"/>
      <c r="T167" s="680"/>
      <c r="U167" s="445"/>
      <c r="V167" s="445"/>
      <c r="W167" s="445"/>
      <c r="X167" s="445"/>
      <c r="Y167" s="445"/>
      <c r="Z167" s="1197">
        <f>SUM(Z165:AF166)</f>
        <v>0</v>
      </c>
      <c r="AA167" s="1198"/>
      <c r="AB167" s="1198"/>
      <c r="AC167" s="1198"/>
      <c r="AD167" s="1198"/>
      <c r="AE167" s="1198"/>
      <c r="AF167" s="1198"/>
      <c r="AG167" s="185" t="s">
        <v>68</v>
      </c>
      <c r="AH167" s="185"/>
      <c r="AI167" s="185"/>
      <c r="AJ167" s="185"/>
      <c r="AK167" s="396"/>
      <c r="AL167" s="397"/>
      <c r="AM167" s="397"/>
      <c r="AN167" s="397"/>
      <c r="AO167" s="397"/>
      <c r="AP167" s="397"/>
      <c r="AQ167" s="398"/>
      <c r="AR167" s="1197">
        <f>SUM(AR165:AX166)</f>
        <v>0</v>
      </c>
      <c r="AS167" s="1198"/>
      <c r="AT167" s="1198"/>
      <c r="AU167" s="1198"/>
      <c r="AV167" s="1198"/>
      <c r="AW167" s="1198"/>
      <c r="AX167" s="1198"/>
      <c r="AY167" s="194" t="s">
        <v>68</v>
      </c>
      <c r="AZ167" s="194"/>
      <c r="BA167" s="194"/>
      <c r="BB167" s="394"/>
      <c r="BC167" s="405"/>
      <c r="BD167" s="405"/>
      <c r="BE167" s="405"/>
      <c r="BF167" s="405"/>
      <c r="BG167" s="405"/>
      <c r="BH167" s="405"/>
      <c r="BI167" s="405"/>
      <c r="BJ167" s="406"/>
      <c r="BK167" s="406"/>
      <c r="BL167" s="406"/>
      <c r="BM167" s="406"/>
      <c r="BN167" s="406"/>
      <c r="BO167" s="406"/>
      <c r="BP167" s="406"/>
      <c r="BQ167" s="406"/>
      <c r="BR167" s="406"/>
      <c r="BS167" s="406"/>
      <c r="BT167" s="406"/>
      <c r="BU167" s="406"/>
      <c r="BV167" s="406"/>
      <c r="BW167" s="406"/>
      <c r="BX167" s="406"/>
      <c r="BY167" s="407"/>
      <c r="BZ167" s="408"/>
      <c r="CA167" s="408"/>
      <c r="CB167" s="409"/>
      <c r="CC167" s="408"/>
      <c r="CD167" s="408"/>
      <c r="CE167" s="408"/>
      <c r="CF167" s="410"/>
      <c r="CG167" s="411"/>
      <c r="CH167" s="406"/>
      <c r="CI167" s="406"/>
      <c r="CJ167" s="406"/>
      <c r="CK167" s="406"/>
      <c r="CL167" s="406"/>
      <c r="CM167" s="406"/>
      <c r="CN167" s="406"/>
      <c r="CO167" s="406"/>
      <c r="CP167" s="406"/>
      <c r="CQ167" s="406"/>
      <c r="CR167" s="406"/>
      <c r="CS167" s="406"/>
      <c r="CT167" s="406"/>
      <c r="CU167" s="406"/>
      <c r="CV167" s="406"/>
      <c r="CW167" s="406"/>
      <c r="CX167" s="406"/>
      <c r="CY167" s="406"/>
      <c r="CZ167" s="406"/>
      <c r="DA167" s="406"/>
      <c r="DB167" s="406"/>
      <c r="DC167" s="406"/>
      <c r="DD167" s="406"/>
      <c r="DE167" s="406"/>
      <c r="DF167" s="406"/>
      <c r="DG167" s="406"/>
      <c r="DH167" s="408"/>
      <c r="DI167" s="408"/>
      <c r="DJ167" s="408"/>
      <c r="DK167" s="408"/>
      <c r="DL167" s="410"/>
      <c r="DM167" s="1199">
        <f t="shared" si="78"/>
        <v>0</v>
      </c>
      <c r="DN167" s="1200"/>
      <c r="DO167" s="1200"/>
      <c r="DP167" s="1200"/>
      <c r="DQ167" s="194"/>
      <c r="DR167" s="195" t="s">
        <v>69</v>
      </c>
      <c r="DS167" s="2"/>
      <c r="DT167" s="391"/>
      <c r="DU167" s="391"/>
      <c r="DV167" s="391"/>
    </row>
    <row r="168" spans="3:126" ht="12" customHeight="1" thickTop="1">
      <c r="C168" s="581"/>
      <c r="D168" s="582"/>
      <c r="E168" s="826" t="s">
        <v>73</v>
      </c>
      <c r="F168" s="1212"/>
      <c r="G168" s="1212"/>
      <c r="H168" s="1213"/>
      <c r="I168" s="836"/>
      <c r="J168" s="784"/>
      <c r="K168" s="784"/>
      <c r="L168" s="785"/>
      <c r="M168" s="814"/>
      <c r="N168" s="517"/>
      <c r="O168" s="517"/>
      <c r="P168" s="517"/>
      <c r="Q168" s="517"/>
      <c r="R168" s="517"/>
      <c r="S168" s="837"/>
      <c r="T168" s="836"/>
      <c r="U168" s="784"/>
      <c r="V168" s="784"/>
      <c r="W168" s="784"/>
      <c r="X168" s="784"/>
      <c r="Y168" s="785"/>
      <c r="Z168" s="815"/>
      <c r="AA168" s="816"/>
      <c r="AB168" s="816"/>
      <c r="AC168" s="816"/>
      <c r="AD168" s="816"/>
      <c r="AE168" s="816"/>
      <c r="AF168" s="816"/>
      <c r="AG168" s="812" t="s">
        <v>68</v>
      </c>
      <c r="AH168" s="812"/>
      <c r="AI168" s="812"/>
      <c r="AJ168" s="813"/>
      <c r="AK168" s="838"/>
      <c r="AL168" s="784"/>
      <c r="AM168" s="784"/>
      <c r="AN168" s="784"/>
      <c r="AO168" s="784"/>
      <c r="AP168" s="784"/>
      <c r="AQ168" s="785"/>
      <c r="AR168" s="815"/>
      <c r="AS168" s="816"/>
      <c r="AT168" s="816"/>
      <c r="AU168" s="816"/>
      <c r="AV168" s="816"/>
      <c r="AW168" s="816"/>
      <c r="AX168" s="816"/>
      <c r="AY168" s="812" t="s">
        <v>68</v>
      </c>
      <c r="AZ168" s="812"/>
      <c r="BA168" s="812"/>
      <c r="BB168" s="813"/>
      <c r="BC168" s="843"/>
      <c r="BD168" s="517"/>
      <c r="BE168" s="517"/>
      <c r="BF168" s="517"/>
      <c r="BG168" s="517"/>
      <c r="BH168" s="517"/>
      <c r="BI168" s="517"/>
      <c r="BJ168" s="517"/>
      <c r="BK168" s="517"/>
      <c r="BL168" s="517"/>
      <c r="BM168" s="517"/>
      <c r="BN168" s="517"/>
      <c r="BO168" s="517"/>
      <c r="BP168" s="517"/>
      <c r="BQ168" s="517"/>
      <c r="BR168" s="517"/>
      <c r="BS168" s="517"/>
      <c r="BT168" s="517"/>
      <c r="BU168" s="517"/>
      <c r="BV168" s="517"/>
      <c r="BW168" s="517"/>
      <c r="BX168" s="518"/>
      <c r="BY168" s="783"/>
      <c r="BZ168" s="784"/>
      <c r="CA168" s="784"/>
      <c r="CB168" s="842"/>
      <c r="CC168" s="783"/>
      <c r="CD168" s="784"/>
      <c r="CE168" s="784"/>
      <c r="CF168" s="785"/>
      <c r="CG168" s="814"/>
      <c r="CH168" s="517"/>
      <c r="CI168" s="517"/>
      <c r="CJ168" s="517"/>
      <c r="CK168" s="517"/>
      <c r="CL168" s="517"/>
      <c r="CM168" s="517"/>
      <c r="CN168" s="517"/>
      <c r="CO168" s="517"/>
      <c r="CP168" s="517"/>
      <c r="CQ168" s="517"/>
      <c r="CR168" s="517"/>
      <c r="CS168" s="517"/>
      <c r="CT168" s="517"/>
      <c r="CU168" s="517"/>
      <c r="CV168" s="517"/>
      <c r="CW168" s="517"/>
      <c r="CX168" s="517"/>
      <c r="CY168" s="517"/>
      <c r="CZ168" s="517"/>
      <c r="DA168" s="517"/>
      <c r="DB168" s="517"/>
      <c r="DC168" s="517"/>
      <c r="DD168" s="517"/>
      <c r="DE168" s="517"/>
      <c r="DF168" s="517"/>
      <c r="DG168" s="518"/>
      <c r="DH168" s="956"/>
      <c r="DI168" s="957"/>
      <c r="DJ168" s="957"/>
      <c r="DK168" s="957"/>
      <c r="DL168" s="958"/>
      <c r="DM168" s="965">
        <f t="shared" si="78"/>
        <v>0</v>
      </c>
      <c r="DN168" s="966"/>
      <c r="DO168" s="966"/>
      <c r="DP168" s="966"/>
      <c r="DQ168" s="189"/>
      <c r="DR168" s="190" t="s">
        <v>69</v>
      </c>
      <c r="DS168" s="2"/>
      <c r="DT168" s="391"/>
      <c r="DU168" s="391"/>
      <c r="DV168" s="391"/>
    </row>
    <row r="169" spans="3:126" ht="12" customHeight="1">
      <c r="C169" s="581"/>
      <c r="D169" s="582"/>
      <c r="E169" s="874" t="s">
        <v>305</v>
      </c>
      <c r="F169" s="1214"/>
      <c r="G169" s="1214"/>
      <c r="H169" s="1215"/>
      <c r="I169" s="824"/>
      <c r="J169" s="486"/>
      <c r="K169" s="486"/>
      <c r="L169" s="493"/>
      <c r="M169" s="459"/>
      <c r="N169" s="460"/>
      <c r="O169" s="460"/>
      <c r="P169" s="460"/>
      <c r="Q169" s="460"/>
      <c r="R169" s="460"/>
      <c r="S169" s="749"/>
      <c r="T169" s="824"/>
      <c r="U169" s="486"/>
      <c r="V169" s="486"/>
      <c r="W169" s="486"/>
      <c r="X169" s="486"/>
      <c r="Y169" s="493"/>
      <c r="Z169" s="490"/>
      <c r="AA169" s="491"/>
      <c r="AB169" s="491"/>
      <c r="AC169" s="491"/>
      <c r="AD169" s="491"/>
      <c r="AE169" s="491"/>
      <c r="AF169" s="491"/>
      <c r="AG169" s="967" t="s">
        <v>68</v>
      </c>
      <c r="AH169" s="967"/>
      <c r="AI169" s="967"/>
      <c r="AJ169" s="968"/>
      <c r="AK169" s="492"/>
      <c r="AL169" s="486"/>
      <c r="AM169" s="486"/>
      <c r="AN169" s="486"/>
      <c r="AO169" s="486"/>
      <c r="AP169" s="486"/>
      <c r="AQ169" s="493"/>
      <c r="AR169" s="490"/>
      <c r="AS169" s="491"/>
      <c r="AT169" s="491"/>
      <c r="AU169" s="491"/>
      <c r="AV169" s="491"/>
      <c r="AW169" s="491"/>
      <c r="AX169" s="491"/>
      <c r="AY169" s="967" t="s">
        <v>68</v>
      </c>
      <c r="AZ169" s="967"/>
      <c r="BA169" s="967"/>
      <c r="BB169" s="968"/>
      <c r="BC169" s="750"/>
      <c r="BD169" s="460"/>
      <c r="BE169" s="460"/>
      <c r="BF169" s="460"/>
      <c r="BG169" s="460"/>
      <c r="BH169" s="460"/>
      <c r="BI169" s="460"/>
      <c r="BJ169" s="460"/>
      <c r="BK169" s="460"/>
      <c r="BL169" s="460"/>
      <c r="BM169" s="460"/>
      <c r="BN169" s="460"/>
      <c r="BO169" s="460"/>
      <c r="BP169" s="460"/>
      <c r="BQ169" s="460"/>
      <c r="BR169" s="460"/>
      <c r="BS169" s="460"/>
      <c r="BT169" s="460"/>
      <c r="BU169" s="460"/>
      <c r="BV169" s="460"/>
      <c r="BW169" s="460"/>
      <c r="BX169" s="461"/>
      <c r="BY169" s="485"/>
      <c r="BZ169" s="486"/>
      <c r="CA169" s="486"/>
      <c r="CB169" s="487"/>
      <c r="CC169" s="485"/>
      <c r="CD169" s="486"/>
      <c r="CE169" s="486"/>
      <c r="CF169" s="493"/>
      <c r="CG169" s="459"/>
      <c r="CH169" s="460"/>
      <c r="CI169" s="460"/>
      <c r="CJ169" s="460"/>
      <c r="CK169" s="460"/>
      <c r="CL169" s="460"/>
      <c r="CM169" s="460"/>
      <c r="CN169" s="460"/>
      <c r="CO169" s="460"/>
      <c r="CP169" s="460"/>
      <c r="CQ169" s="460"/>
      <c r="CR169" s="460"/>
      <c r="CS169" s="460"/>
      <c r="CT169" s="460"/>
      <c r="CU169" s="460"/>
      <c r="CV169" s="460"/>
      <c r="CW169" s="460"/>
      <c r="CX169" s="460"/>
      <c r="CY169" s="460"/>
      <c r="CZ169" s="460"/>
      <c r="DA169" s="460"/>
      <c r="DB169" s="460"/>
      <c r="DC169" s="460"/>
      <c r="DD169" s="460"/>
      <c r="DE169" s="460"/>
      <c r="DF169" s="460"/>
      <c r="DG169" s="461"/>
      <c r="DH169" s="497"/>
      <c r="DI169" s="498"/>
      <c r="DJ169" s="498"/>
      <c r="DK169" s="498"/>
      <c r="DL169" s="499"/>
      <c r="DM169" s="1195">
        <f t="shared" si="78"/>
        <v>0</v>
      </c>
      <c r="DN169" s="1196"/>
      <c r="DO169" s="1196"/>
      <c r="DP169" s="1196"/>
      <c r="DQ169" s="192"/>
      <c r="DR169" s="193" t="s">
        <v>69</v>
      </c>
      <c r="DS169" s="2"/>
      <c r="DT169" s="391"/>
      <c r="DU169" s="391"/>
      <c r="DV169" s="391"/>
    </row>
    <row r="170" spans="3:126" ht="12" customHeight="1" thickBot="1">
      <c r="C170" s="1222"/>
      <c r="D170" s="1223"/>
      <c r="E170" s="445"/>
      <c r="F170" s="445"/>
      <c r="G170" s="445"/>
      <c r="H170" s="680" t="s">
        <v>70</v>
      </c>
      <c r="I170" s="680"/>
      <c r="J170" s="680"/>
      <c r="K170" s="680"/>
      <c r="L170" s="680"/>
      <c r="M170" s="680"/>
      <c r="N170" s="680"/>
      <c r="O170" s="680"/>
      <c r="P170" s="680"/>
      <c r="Q170" s="680"/>
      <c r="R170" s="680"/>
      <c r="S170" s="680"/>
      <c r="T170" s="680"/>
      <c r="U170" s="445"/>
      <c r="V170" s="445"/>
      <c r="W170" s="445"/>
      <c r="X170" s="445"/>
      <c r="Y170" s="445"/>
      <c r="Z170" s="1197">
        <f>SUM(Z168:AF169)</f>
        <v>0</v>
      </c>
      <c r="AA170" s="1198"/>
      <c r="AB170" s="1198"/>
      <c r="AC170" s="1198"/>
      <c r="AD170" s="1198"/>
      <c r="AE170" s="1198"/>
      <c r="AF170" s="1198"/>
      <c r="AG170" s="185" t="s">
        <v>68</v>
      </c>
      <c r="AH170" s="185"/>
      <c r="AI170" s="185"/>
      <c r="AJ170" s="185"/>
      <c r="AK170" s="396"/>
      <c r="AL170" s="397"/>
      <c r="AM170" s="397"/>
      <c r="AN170" s="397"/>
      <c r="AO170" s="397"/>
      <c r="AP170" s="397"/>
      <c r="AQ170" s="398"/>
      <c r="AR170" s="1197">
        <f>SUM(AR168:AX169)</f>
        <v>0</v>
      </c>
      <c r="AS170" s="1198"/>
      <c r="AT170" s="1198"/>
      <c r="AU170" s="1198"/>
      <c r="AV170" s="1198"/>
      <c r="AW170" s="1198"/>
      <c r="AX170" s="1198"/>
      <c r="AY170" s="194" t="s">
        <v>68</v>
      </c>
      <c r="AZ170" s="194"/>
      <c r="BA170" s="194"/>
      <c r="BB170" s="394"/>
      <c r="BC170" s="412"/>
      <c r="BD170" s="412"/>
      <c r="BE170" s="412"/>
      <c r="BF170" s="412"/>
      <c r="BG170" s="412"/>
      <c r="BH170" s="412"/>
      <c r="BI170" s="412"/>
      <c r="BJ170" s="413"/>
      <c r="BK170" s="413"/>
      <c r="BL170" s="413"/>
      <c r="BM170" s="413"/>
      <c r="BN170" s="413"/>
      <c r="BO170" s="413"/>
      <c r="BP170" s="413"/>
      <c r="BQ170" s="413"/>
      <c r="BR170" s="413"/>
      <c r="BS170" s="413"/>
      <c r="BT170" s="413"/>
      <c r="BU170" s="413"/>
      <c r="BV170" s="413"/>
      <c r="BW170" s="413"/>
      <c r="BX170" s="413"/>
      <c r="BY170" s="414"/>
      <c r="BZ170" s="413"/>
      <c r="CA170" s="413"/>
      <c r="CB170" s="415"/>
      <c r="CC170" s="413"/>
      <c r="CD170" s="413"/>
      <c r="CE170" s="413"/>
      <c r="CF170" s="416"/>
      <c r="CG170" s="417"/>
      <c r="CH170" s="413"/>
      <c r="CI170" s="413"/>
      <c r="CJ170" s="413"/>
      <c r="CK170" s="413"/>
      <c r="CL170" s="413"/>
      <c r="CM170" s="413"/>
      <c r="CN170" s="413"/>
      <c r="CO170" s="413"/>
      <c r="CP170" s="413"/>
      <c r="CQ170" s="413"/>
      <c r="CR170" s="413"/>
      <c r="CS170" s="413"/>
      <c r="CT170" s="413"/>
      <c r="CU170" s="413"/>
      <c r="CV170" s="413"/>
      <c r="CW170" s="413"/>
      <c r="CX170" s="413"/>
      <c r="CY170" s="413"/>
      <c r="CZ170" s="413"/>
      <c r="DA170" s="413"/>
      <c r="DB170" s="413"/>
      <c r="DC170" s="413"/>
      <c r="DD170" s="413"/>
      <c r="DE170" s="413"/>
      <c r="DF170" s="413"/>
      <c r="DG170" s="413"/>
      <c r="DH170" s="413"/>
      <c r="DI170" s="413"/>
      <c r="DJ170" s="413"/>
      <c r="DK170" s="413"/>
      <c r="DL170" s="416"/>
      <c r="DM170" s="1199">
        <f t="shared" si="78"/>
        <v>0</v>
      </c>
      <c r="DN170" s="1200"/>
      <c r="DO170" s="1200"/>
      <c r="DP170" s="1200"/>
      <c r="DQ170" s="194"/>
      <c r="DR170" s="195" t="s">
        <v>69</v>
      </c>
      <c r="DS170" s="2"/>
      <c r="DT170" s="391"/>
      <c r="DU170" s="391"/>
      <c r="DV170" s="391"/>
    </row>
    <row r="171" spans="3:126" ht="12" customHeight="1" thickTop="1">
      <c r="C171" s="817" t="s">
        <v>74</v>
      </c>
      <c r="D171" s="818"/>
      <c r="E171" s="821" t="s">
        <v>75</v>
      </c>
      <c r="F171" s="1201"/>
      <c r="G171" s="1201"/>
      <c r="H171" s="1202"/>
      <c r="I171" s="836"/>
      <c r="J171" s="784"/>
      <c r="K171" s="784"/>
      <c r="L171" s="785"/>
      <c r="M171" s="331"/>
      <c r="N171" s="331"/>
      <c r="O171" s="331"/>
      <c r="P171" s="331"/>
      <c r="Q171" s="331"/>
      <c r="R171" s="331"/>
      <c r="S171" s="331"/>
      <c r="T171" s="836"/>
      <c r="U171" s="784"/>
      <c r="V171" s="784"/>
      <c r="W171" s="784"/>
      <c r="X171" s="784"/>
      <c r="Y171" s="785"/>
      <c r="Z171" s="815"/>
      <c r="AA171" s="816"/>
      <c r="AB171" s="816"/>
      <c r="AC171" s="816"/>
      <c r="AD171" s="816"/>
      <c r="AE171" s="816"/>
      <c r="AF171" s="816"/>
      <c r="AG171" s="992" t="s">
        <v>254</v>
      </c>
      <c r="AH171" s="992"/>
      <c r="AI171" s="992"/>
      <c r="AJ171" s="993"/>
      <c r="AK171" s="838"/>
      <c r="AL171" s="784"/>
      <c r="AM171" s="784"/>
      <c r="AN171" s="784"/>
      <c r="AO171" s="784"/>
      <c r="AP171" s="784"/>
      <c r="AQ171" s="785"/>
      <c r="AR171" s="815"/>
      <c r="AS171" s="816"/>
      <c r="AT171" s="816"/>
      <c r="AU171" s="816"/>
      <c r="AV171" s="816"/>
      <c r="AW171" s="816"/>
      <c r="AX171" s="816"/>
      <c r="AY171" s="992" t="s">
        <v>254</v>
      </c>
      <c r="AZ171" s="992"/>
      <c r="BA171" s="992"/>
      <c r="BB171" s="993"/>
      <c r="BC171" s="843"/>
      <c r="BD171" s="517"/>
      <c r="BE171" s="517"/>
      <c r="BF171" s="517"/>
      <c r="BG171" s="517"/>
      <c r="BH171" s="517"/>
      <c r="BI171" s="517"/>
      <c r="BJ171" s="517"/>
      <c r="BK171" s="517"/>
      <c r="BL171" s="517"/>
      <c r="BM171" s="517"/>
      <c r="BN171" s="517"/>
      <c r="BO171" s="517"/>
      <c r="BP171" s="517"/>
      <c r="BQ171" s="517"/>
      <c r="BR171" s="517"/>
      <c r="BS171" s="517"/>
      <c r="BT171" s="517"/>
      <c r="BU171" s="517"/>
      <c r="BV171" s="517"/>
      <c r="BW171" s="517"/>
      <c r="BX171" s="518"/>
      <c r="BY171" s="783"/>
      <c r="BZ171" s="784"/>
      <c r="CA171" s="784"/>
      <c r="CB171" s="842"/>
      <c r="CC171" s="783"/>
      <c r="CD171" s="784"/>
      <c r="CE171" s="784"/>
      <c r="CF171" s="785"/>
      <c r="CG171" s="814"/>
      <c r="CH171" s="517"/>
      <c r="CI171" s="517"/>
      <c r="CJ171" s="517"/>
      <c r="CK171" s="517"/>
      <c r="CL171" s="517"/>
      <c r="CM171" s="517"/>
      <c r="CN171" s="517"/>
      <c r="CO171" s="517"/>
      <c r="CP171" s="517"/>
      <c r="CQ171" s="517"/>
      <c r="CR171" s="517"/>
      <c r="CS171" s="517"/>
      <c r="CT171" s="517"/>
      <c r="CU171" s="517"/>
      <c r="CV171" s="517"/>
      <c r="CW171" s="517"/>
      <c r="CX171" s="517"/>
      <c r="CY171" s="517"/>
      <c r="CZ171" s="517"/>
      <c r="DA171" s="517"/>
      <c r="DB171" s="517"/>
      <c r="DC171" s="517"/>
      <c r="DD171" s="517"/>
      <c r="DE171" s="517"/>
      <c r="DF171" s="517"/>
      <c r="DG171" s="518"/>
      <c r="DH171" s="956"/>
      <c r="DI171" s="957"/>
      <c r="DJ171" s="957"/>
      <c r="DK171" s="957"/>
      <c r="DL171" s="958"/>
      <c r="DM171" s="965">
        <f t="shared" si="78"/>
        <v>0</v>
      </c>
      <c r="DN171" s="966"/>
      <c r="DO171" s="966"/>
      <c r="DP171" s="966"/>
      <c r="DQ171" s="189"/>
      <c r="DR171" s="190" t="s">
        <v>69</v>
      </c>
      <c r="DS171" s="2"/>
      <c r="DT171" s="391"/>
      <c r="DU171" s="391"/>
      <c r="DV171" s="391"/>
    </row>
    <row r="172" spans="3:126" ht="12" customHeight="1">
      <c r="C172" s="581"/>
      <c r="D172" s="582"/>
      <c r="E172" s="443"/>
      <c r="F172" s="443"/>
      <c r="G172" s="443"/>
      <c r="H172" s="444"/>
      <c r="I172" s="824"/>
      <c r="J172" s="486"/>
      <c r="K172" s="486"/>
      <c r="L172" s="493"/>
      <c r="M172" s="334"/>
      <c r="N172" s="334"/>
      <c r="O172" s="334"/>
      <c r="P172" s="334"/>
      <c r="Q172" s="334"/>
      <c r="R172" s="334"/>
      <c r="S172" s="334"/>
      <c r="T172" s="824"/>
      <c r="U172" s="486"/>
      <c r="V172" s="486"/>
      <c r="W172" s="486"/>
      <c r="X172" s="486"/>
      <c r="Y172" s="493"/>
      <c r="Z172" s="490"/>
      <c r="AA172" s="491"/>
      <c r="AB172" s="491"/>
      <c r="AC172" s="491"/>
      <c r="AD172" s="491"/>
      <c r="AE172" s="491"/>
      <c r="AF172" s="491"/>
      <c r="AG172" s="994" t="s">
        <v>254</v>
      </c>
      <c r="AH172" s="994"/>
      <c r="AI172" s="994"/>
      <c r="AJ172" s="995"/>
      <c r="AK172" s="492"/>
      <c r="AL172" s="486"/>
      <c r="AM172" s="486"/>
      <c r="AN172" s="486"/>
      <c r="AO172" s="486"/>
      <c r="AP172" s="486"/>
      <c r="AQ172" s="493"/>
      <c r="AR172" s="490"/>
      <c r="AS172" s="491"/>
      <c r="AT172" s="491"/>
      <c r="AU172" s="491"/>
      <c r="AV172" s="491"/>
      <c r="AW172" s="491"/>
      <c r="AX172" s="491"/>
      <c r="AY172" s="994" t="s">
        <v>254</v>
      </c>
      <c r="AZ172" s="994"/>
      <c r="BA172" s="994"/>
      <c r="BB172" s="995"/>
      <c r="BC172" s="750"/>
      <c r="BD172" s="460"/>
      <c r="BE172" s="460"/>
      <c r="BF172" s="460"/>
      <c r="BG172" s="460"/>
      <c r="BH172" s="460"/>
      <c r="BI172" s="460"/>
      <c r="BJ172" s="460"/>
      <c r="BK172" s="460"/>
      <c r="BL172" s="460"/>
      <c r="BM172" s="460"/>
      <c r="BN172" s="460"/>
      <c r="BO172" s="460"/>
      <c r="BP172" s="460"/>
      <c r="BQ172" s="460"/>
      <c r="BR172" s="460"/>
      <c r="BS172" s="460"/>
      <c r="BT172" s="460"/>
      <c r="BU172" s="460"/>
      <c r="BV172" s="460"/>
      <c r="BW172" s="460"/>
      <c r="BX172" s="461"/>
      <c r="BY172" s="485"/>
      <c r="BZ172" s="486"/>
      <c r="CA172" s="486"/>
      <c r="CB172" s="487"/>
      <c r="CC172" s="485"/>
      <c r="CD172" s="486"/>
      <c r="CE172" s="486"/>
      <c r="CF172" s="493"/>
      <c r="CG172" s="459"/>
      <c r="CH172" s="460"/>
      <c r="CI172" s="460"/>
      <c r="CJ172" s="460"/>
      <c r="CK172" s="460"/>
      <c r="CL172" s="460"/>
      <c r="CM172" s="460"/>
      <c r="CN172" s="460"/>
      <c r="CO172" s="460"/>
      <c r="CP172" s="460"/>
      <c r="CQ172" s="460"/>
      <c r="CR172" s="460"/>
      <c r="CS172" s="460"/>
      <c r="CT172" s="460"/>
      <c r="CU172" s="460"/>
      <c r="CV172" s="460"/>
      <c r="CW172" s="460"/>
      <c r="CX172" s="460"/>
      <c r="CY172" s="460"/>
      <c r="CZ172" s="460"/>
      <c r="DA172" s="460"/>
      <c r="DB172" s="460"/>
      <c r="DC172" s="460"/>
      <c r="DD172" s="460"/>
      <c r="DE172" s="460"/>
      <c r="DF172" s="460"/>
      <c r="DG172" s="461"/>
      <c r="DH172" s="497"/>
      <c r="DI172" s="498"/>
      <c r="DJ172" s="498"/>
      <c r="DK172" s="498"/>
      <c r="DL172" s="499"/>
      <c r="DM172" s="1195">
        <f t="shared" si="78"/>
        <v>0</v>
      </c>
      <c r="DN172" s="1196"/>
      <c r="DO172" s="1196"/>
      <c r="DP172" s="1196"/>
      <c r="DQ172" s="192"/>
      <c r="DR172" s="193" t="s">
        <v>69</v>
      </c>
      <c r="DS172" s="2"/>
      <c r="DT172" s="391"/>
      <c r="DU172" s="391"/>
      <c r="DV172" s="391"/>
    </row>
    <row r="173" spans="3:126" ht="12" customHeight="1" thickBot="1">
      <c r="C173" s="581"/>
      <c r="D173" s="582"/>
      <c r="E173" s="445"/>
      <c r="F173" s="445"/>
      <c r="G173" s="445"/>
      <c r="H173" s="680" t="s">
        <v>70</v>
      </c>
      <c r="I173" s="680"/>
      <c r="J173" s="680"/>
      <c r="K173" s="680"/>
      <c r="L173" s="680"/>
      <c r="M173" s="680"/>
      <c r="N173" s="680"/>
      <c r="O173" s="680"/>
      <c r="P173" s="680"/>
      <c r="Q173" s="680"/>
      <c r="R173" s="680"/>
      <c r="S173" s="680"/>
      <c r="T173" s="680"/>
      <c r="U173" s="445"/>
      <c r="V173" s="445"/>
      <c r="W173" s="445"/>
      <c r="X173" s="445"/>
      <c r="Y173" s="445"/>
      <c r="Z173" s="1197">
        <f>SUM(Z171:AF172)</f>
        <v>0</v>
      </c>
      <c r="AA173" s="1198"/>
      <c r="AB173" s="1198"/>
      <c r="AC173" s="1198"/>
      <c r="AD173" s="1198"/>
      <c r="AE173" s="1198"/>
      <c r="AF173" s="1198"/>
      <c r="AG173" s="393" t="s">
        <v>254</v>
      </c>
      <c r="AH173" s="393"/>
      <c r="AI173" s="393"/>
      <c r="AJ173" s="393"/>
      <c r="AK173" s="396"/>
      <c r="AL173" s="397"/>
      <c r="AM173" s="397"/>
      <c r="AN173" s="397"/>
      <c r="AO173" s="397"/>
      <c r="AP173" s="397"/>
      <c r="AQ173" s="398"/>
      <c r="AR173" s="1197">
        <f>SUM(AR171:AX172)</f>
        <v>0</v>
      </c>
      <c r="AS173" s="1198"/>
      <c r="AT173" s="1198"/>
      <c r="AU173" s="1198"/>
      <c r="AV173" s="1198"/>
      <c r="AW173" s="1198"/>
      <c r="AX173" s="1198"/>
      <c r="AY173" s="393" t="s">
        <v>254</v>
      </c>
      <c r="AZ173" s="393"/>
      <c r="BA173" s="393"/>
      <c r="BB173" s="395"/>
      <c r="BC173" s="412"/>
      <c r="BD173" s="412"/>
      <c r="BE173" s="412"/>
      <c r="BF173" s="412"/>
      <c r="BG173" s="412"/>
      <c r="BH173" s="412"/>
      <c r="BI173" s="412"/>
      <c r="BJ173" s="413"/>
      <c r="BK173" s="413"/>
      <c r="BL173" s="413"/>
      <c r="BM173" s="413"/>
      <c r="BN173" s="413"/>
      <c r="BO173" s="413"/>
      <c r="BP173" s="413"/>
      <c r="BQ173" s="413"/>
      <c r="BR173" s="413"/>
      <c r="BS173" s="413"/>
      <c r="BT173" s="413"/>
      <c r="BU173" s="413"/>
      <c r="BV173" s="413"/>
      <c r="BW173" s="413"/>
      <c r="BX173" s="413"/>
      <c r="BY173" s="414"/>
      <c r="BZ173" s="413"/>
      <c r="CA173" s="413"/>
      <c r="CB173" s="415"/>
      <c r="CC173" s="413"/>
      <c r="CD173" s="413"/>
      <c r="CE173" s="413"/>
      <c r="CF173" s="416"/>
      <c r="CG173" s="417"/>
      <c r="CH173" s="413"/>
      <c r="CI173" s="413"/>
      <c r="CJ173" s="413"/>
      <c r="CK173" s="413"/>
      <c r="CL173" s="413"/>
      <c r="CM173" s="413"/>
      <c r="CN173" s="413"/>
      <c r="CO173" s="413"/>
      <c r="CP173" s="413"/>
      <c r="CQ173" s="413"/>
      <c r="CR173" s="413"/>
      <c r="CS173" s="413"/>
      <c r="CT173" s="413"/>
      <c r="CU173" s="413"/>
      <c r="CV173" s="413"/>
      <c r="CW173" s="413"/>
      <c r="CX173" s="413"/>
      <c r="CY173" s="413"/>
      <c r="CZ173" s="413"/>
      <c r="DA173" s="413"/>
      <c r="DB173" s="413"/>
      <c r="DC173" s="413"/>
      <c r="DD173" s="413"/>
      <c r="DE173" s="413"/>
      <c r="DF173" s="413"/>
      <c r="DG173" s="413"/>
      <c r="DH173" s="413"/>
      <c r="DI173" s="413"/>
      <c r="DJ173" s="413"/>
      <c r="DK173" s="413"/>
      <c r="DL173" s="416"/>
      <c r="DM173" s="1199">
        <f t="shared" si="78"/>
        <v>0</v>
      </c>
      <c r="DN173" s="1200"/>
      <c r="DO173" s="1200"/>
      <c r="DP173" s="1200"/>
      <c r="DQ173" s="194"/>
      <c r="DR173" s="195" t="s">
        <v>69</v>
      </c>
      <c r="DS173" s="2"/>
      <c r="DT173" s="391"/>
      <c r="DU173" s="391"/>
      <c r="DV173" s="391"/>
    </row>
    <row r="174" spans="3:126" ht="12" customHeight="1" thickTop="1">
      <c r="C174" s="581"/>
      <c r="D174" s="582"/>
      <c r="E174" s="821" t="s">
        <v>76</v>
      </c>
      <c r="F174" s="1201"/>
      <c r="G174" s="1201"/>
      <c r="H174" s="1202"/>
      <c r="I174" s="836"/>
      <c r="J174" s="784"/>
      <c r="K174" s="784"/>
      <c r="L174" s="785"/>
      <c r="M174" s="814"/>
      <c r="N174" s="517"/>
      <c r="O174" s="517"/>
      <c r="P174" s="517"/>
      <c r="Q174" s="517"/>
      <c r="R174" s="517"/>
      <c r="S174" s="837"/>
      <c r="T174" s="836"/>
      <c r="U174" s="784"/>
      <c r="V174" s="784"/>
      <c r="W174" s="784"/>
      <c r="X174" s="784"/>
      <c r="Y174" s="785"/>
      <c r="Z174" s="815"/>
      <c r="AA174" s="816"/>
      <c r="AB174" s="816"/>
      <c r="AC174" s="816"/>
      <c r="AD174" s="816"/>
      <c r="AE174" s="816"/>
      <c r="AF174" s="816"/>
      <c r="AG174" s="984" t="s">
        <v>255</v>
      </c>
      <c r="AH174" s="984"/>
      <c r="AI174" s="984"/>
      <c r="AJ174" s="985"/>
      <c r="AK174" s="838"/>
      <c r="AL174" s="784"/>
      <c r="AM174" s="784"/>
      <c r="AN174" s="784"/>
      <c r="AO174" s="784"/>
      <c r="AP174" s="784"/>
      <c r="AQ174" s="785"/>
      <c r="AR174" s="815"/>
      <c r="AS174" s="816"/>
      <c r="AT174" s="816"/>
      <c r="AU174" s="816"/>
      <c r="AV174" s="816"/>
      <c r="AW174" s="816"/>
      <c r="AX174" s="816"/>
      <c r="AY174" s="984" t="s">
        <v>255</v>
      </c>
      <c r="AZ174" s="984"/>
      <c r="BA174" s="984"/>
      <c r="BB174" s="985"/>
      <c r="BC174" s="843"/>
      <c r="BD174" s="517"/>
      <c r="BE174" s="517"/>
      <c r="BF174" s="517"/>
      <c r="BG174" s="517"/>
      <c r="BH174" s="517"/>
      <c r="BI174" s="517"/>
      <c r="BJ174" s="517"/>
      <c r="BK174" s="517"/>
      <c r="BL174" s="517"/>
      <c r="BM174" s="517"/>
      <c r="BN174" s="517"/>
      <c r="BO174" s="517"/>
      <c r="BP174" s="517"/>
      <c r="BQ174" s="517"/>
      <c r="BR174" s="517"/>
      <c r="BS174" s="517"/>
      <c r="BT174" s="517"/>
      <c r="BU174" s="517"/>
      <c r="BV174" s="517"/>
      <c r="BW174" s="517"/>
      <c r="BX174" s="518"/>
      <c r="BY174" s="783"/>
      <c r="BZ174" s="784"/>
      <c r="CA174" s="784"/>
      <c r="CB174" s="842"/>
      <c r="CC174" s="783"/>
      <c r="CD174" s="784"/>
      <c r="CE174" s="784"/>
      <c r="CF174" s="785"/>
      <c r="CG174" s="814"/>
      <c r="CH174" s="517"/>
      <c r="CI174" s="517"/>
      <c r="CJ174" s="517"/>
      <c r="CK174" s="517"/>
      <c r="CL174" s="517"/>
      <c r="CM174" s="517"/>
      <c r="CN174" s="517"/>
      <c r="CO174" s="517"/>
      <c r="CP174" s="517"/>
      <c r="CQ174" s="517"/>
      <c r="CR174" s="517"/>
      <c r="CS174" s="517"/>
      <c r="CT174" s="517"/>
      <c r="CU174" s="517"/>
      <c r="CV174" s="517"/>
      <c r="CW174" s="517"/>
      <c r="CX174" s="517"/>
      <c r="CY174" s="517"/>
      <c r="CZ174" s="517"/>
      <c r="DA174" s="517"/>
      <c r="DB174" s="517"/>
      <c r="DC174" s="517"/>
      <c r="DD174" s="517"/>
      <c r="DE174" s="517"/>
      <c r="DF174" s="517"/>
      <c r="DG174" s="518"/>
      <c r="DH174" s="956"/>
      <c r="DI174" s="957"/>
      <c r="DJ174" s="957"/>
      <c r="DK174" s="957"/>
      <c r="DL174" s="958"/>
      <c r="DM174" s="965">
        <f t="shared" si="78"/>
        <v>0</v>
      </c>
      <c r="DN174" s="966"/>
      <c r="DO174" s="966"/>
      <c r="DP174" s="966"/>
      <c r="DQ174" s="189"/>
      <c r="DR174" s="190" t="s">
        <v>69</v>
      </c>
      <c r="DS174" s="2"/>
      <c r="DT174" s="391"/>
      <c r="DU174" s="391"/>
      <c r="DV174" s="391"/>
    </row>
    <row r="175" spans="3:126" ht="12" customHeight="1">
      <c r="C175" s="581"/>
      <c r="D175" s="582"/>
      <c r="E175" s="443"/>
      <c r="F175" s="443"/>
      <c r="G175" s="443"/>
      <c r="H175" s="444"/>
      <c r="I175" s="824"/>
      <c r="J175" s="486"/>
      <c r="K175" s="486"/>
      <c r="L175" s="493"/>
      <c r="M175" s="459"/>
      <c r="N175" s="460"/>
      <c r="O175" s="460"/>
      <c r="P175" s="460"/>
      <c r="Q175" s="460"/>
      <c r="R175" s="460"/>
      <c r="S175" s="749"/>
      <c r="T175" s="824"/>
      <c r="U175" s="486"/>
      <c r="V175" s="486"/>
      <c r="W175" s="486"/>
      <c r="X175" s="486"/>
      <c r="Y175" s="493"/>
      <c r="Z175" s="490"/>
      <c r="AA175" s="491"/>
      <c r="AB175" s="491"/>
      <c r="AC175" s="491"/>
      <c r="AD175" s="491"/>
      <c r="AE175" s="491"/>
      <c r="AF175" s="491"/>
      <c r="AG175" s="986" t="s">
        <v>255</v>
      </c>
      <c r="AH175" s="986"/>
      <c r="AI175" s="986"/>
      <c r="AJ175" s="987"/>
      <c r="AK175" s="492"/>
      <c r="AL175" s="486"/>
      <c r="AM175" s="486"/>
      <c r="AN175" s="486"/>
      <c r="AO175" s="486"/>
      <c r="AP175" s="486"/>
      <c r="AQ175" s="493"/>
      <c r="AR175" s="490"/>
      <c r="AS175" s="491"/>
      <c r="AT175" s="491"/>
      <c r="AU175" s="491"/>
      <c r="AV175" s="491"/>
      <c r="AW175" s="491"/>
      <c r="AX175" s="491"/>
      <c r="AY175" s="986" t="s">
        <v>255</v>
      </c>
      <c r="AZ175" s="986"/>
      <c r="BA175" s="986"/>
      <c r="BB175" s="987"/>
      <c r="BC175" s="750"/>
      <c r="BD175" s="460"/>
      <c r="BE175" s="460"/>
      <c r="BF175" s="460"/>
      <c r="BG175" s="460"/>
      <c r="BH175" s="460"/>
      <c r="BI175" s="460"/>
      <c r="BJ175" s="460"/>
      <c r="BK175" s="460"/>
      <c r="BL175" s="460"/>
      <c r="BM175" s="460"/>
      <c r="BN175" s="460"/>
      <c r="BO175" s="460"/>
      <c r="BP175" s="460"/>
      <c r="BQ175" s="460"/>
      <c r="BR175" s="460"/>
      <c r="BS175" s="460"/>
      <c r="BT175" s="460"/>
      <c r="BU175" s="460"/>
      <c r="BV175" s="460"/>
      <c r="BW175" s="460"/>
      <c r="BX175" s="461"/>
      <c r="BY175" s="485"/>
      <c r="BZ175" s="486"/>
      <c r="CA175" s="486"/>
      <c r="CB175" s="487"/>
      <c r="CC175" s="485"/>
      <c r="CD175" s="486"/>
      <c r="CE175" s="486"/>
      <c r="CF175" s="493"/>
      <c r="CG175" s="459"/>
      <c r="CH175" s="460"/>
      <c r="CI175" s="460"/>
      <c r="CJ175" s="460"/>
      <c r="CK175" s="460"/>
      <c r="CL175" s="460"/>
      <c r="CM175" s="460"/>
      <c r="CN175" s="460"/>
      <c r="CO175" s="460"/>
      <c r="CP175" s="460"/>
      <c r="CQ175" s="460"/>
      <c r="CR175" s="460"/>
      <c r="CS175" s="460"/>
      <c r="CT175" s="460"/>
      <c r="CU175" s="460"/>
      <c r="CV175" s="460"/>
      <c r="CW175" s="460"/>
      <c r="CX175" s="460"/>
      <c r="CY175" s="460"/>
      <c r="CZ175" s="460"/>
      <c r="DA175" s="460"/>
      <c r="DB175" s="460"/>
      <c r="DC175" s="460"/>
      <c r="DD175" s="460"/>
      <c r="DE175" s="460"/>
      <c r="DF175" s="460"/>
      <c r="DG175" s="461"/>
      <c r="DH175" s="497"/>
      <c r="DI175" s="498"/>
      <c r="DJ175" s="498"/>
      <c r="DK175" s="498"/>
      <c r="DL175" s="499"/>
      <c r="DM175" s="1195">
        <f t="shared" si="78"/>
        <v>0</v>
      </c>
      <c r="DN175" s="1196"/>
      <c r="DO175" s="1196"/>
      <c r="DP175" s="1196"/>
      <c r="DQ175" s="192"/>
      <c r="DR175" s="193" t="s">
        <v>69</v>
      </c>
      <c r="DS175" s="2"/>
      <c r="DT175" s="391"/>
      <c r="DU175" s="391"/>
      <c r="DV175" s="391"/>
    </row>
    <row r="176" spans="3:126" ht="12" customHeight="1" thickBot="1">
      <c r="C176" s="581"/>
      <c r="D176" s="582"/>
      <c r="E176" s="445"/>
      <c r="F176" s="445"/>
      <c r="G176" s="445"/>
      <c r="H176" s="680" t="s">
        <v>70</v>
      </c>
      <c r="I176" s="680"/>
      <c r="J176" s="680"/>
      <c r="K176" s="680"/>
      <c r="L176" s="680"/>
      <c r="M176" s="680"/>
      <c r="N176" s="680"/>
      <c r="O176" s="680"/>
      <c r="P176" s="680"/>
      <c r="Q176" s="680"/>
      <c r="R176" s="680"/>
      <c r="S176" s="680"/>
      <c r="T176" s="680"/>
      <c r="U176" s="445"/>
      <c r="V176" s="445"/>
      <c r="W176" s="445"/>
      <c r="X176" s="445"/>
      <c r="Y176" s="445"/>
      <c r="Z176" s="1197">
        <f>SUM(Z174:AF175)</f>
        <v>0</v>
      </c>
      <c r="AA176" s="1198"/>
      <c r="AB176" s="1198"/>
      <c r="AC176" s="1198"/>
      <c r="AD176" s="1198"/>
      <c r="AE176" s="1198"/>
      <c r="AF176" s="1198"/>
      <c r="AG176" s="988" t="s">
        <v>255</v>
      </c>
      <c r="AH176" s="988"/>
      <c r="AI176" s="988"/>
      <c r="AJ176" s="989"/>
      <c r="AK176" s="396"/>
      <c r="AL176" s="397"/>
      <c r="AM176" s="397"/>
      <c r="AN176" s="397"/>
      <c r="AO176" s="397"/>
      <c r="AP176" s="397"/>
      <c r="AQ176" s="398"/>
      <c r="AR176" s="1197">
        <f>SUM(AR174:AX175)</f>
        <v>0</v>
      </c>
      <c r="AS176" s="1198"/>
      <c r="AT176" s="1198"/>
      <c r="AU176" s="1198"/>
      <c r="AV176" s="1198"/>
      <c r="AW176" s="1198"/>
      <c r="AX176" s="1198"/>
      <c r="AY176" s="988" t="s">
        <v>255</v>
      </c>
      <c r="AZ176" s="988"/>
      <c r="BA176" s="988"/>
      <c r="BB176" s="989"/>
      <c r="BC176" s="412"/>
      <c r="BD176" s="412"/>
      <c r="BE176" s="412"/>
      <c r="BF176" s="412"/>
      <c r="BG176" s="412"/>
      <c r="BH176" s="412"/>
      <c r="BI176" s="412"/>
      <c r="BJ176" s="413"/>
      <c r="BK176" s="413"/>
      <c r="BL176" s="413"/>
      <c r="BM176" s="413"/>
      <c r="BN176" s="413"/>
      <c r="BO176" s="413"/>
      <c r="BP176" s="413"/>
      <c r="BQ176" s="413"/>
      <c r="BR176" s="413"/>
      <c r="BS176" s="413"/>
      <c r="BT176" s="413"/>
      <c r="BU176" s="413"/>
      <c r="BV176" s="413"/>
      <c r="BW176" s="413"/>
      <c r="BX176" s="413"/>
      <c r="BY176" s="414"/>
      <c r="BZ176" s="413"/>
      <c r="CA176" s="413"/>
      <c r="CB176" s="415"/>
      <c r="CC176" s="413"/>
      <c r="CD176" s="413"/>
      <c r="CE176" s="413"/>
      <c r="CF176" s="416"/>
      <c r="CG176" s="417"/>
      <c r="CH176" s="413"/>
      <c r="CI176" s="413"/>
      <c r="CJ176" s="413"/>
      <c r="CK176" s="413"/>
      <c r="CL176" s="413"/>
      <c r="CM176" s="413"/>
      <c r="CN176" s="413"/>
      <c r="CO176" s="413"/>
      <c r="CP176" s="413"/>
      <c r="CQ176" s="413"/>
      <c r="CR176" s="413"/>
      <c r="CS176" s="413"/>
      <c r="CT176" s="413"/>
      <c r="CU176" s="413"/>
      <c r="CV176" s="413"/>
      <c r="CW176" s="413"/>
      <c r="CX176" s="413"/>
      <c r="CY176" s="413"/>
      <c r="CZ176" s="413"/>
      <c r="DA176" s="413"/>
      <c r="DB176" s="413"/>
      <c r="DC176" s="413"/>
      <c r="DD176" s="413"/>
      <c r="DE176" s="413"/>
      <c r="DF176" s="413"/>
      <c r="DG176" s="413"/>
      <c r="DH176" s="413"/>
      <c r="DI176" s="413"/>
      <c r="DJ176" s="413"/>
      <c r="DK176" s="413"/>
      <c r="DL176" s="416"/>
      <c r="DM176" s="1199">
        <f t="shared" si="78"/>
        <v>0</v>
      </c>
      <c r="DN176" s="1200"/>
      <c r="DO176" s="1200"/>
      <c r="DP176" s="1200"/>
      <c r="DQ176" s="194"/>
      <c r="DR176" s="195" t="s">
        <v>69</v>
      </c>
      <c r="DS176" s="2"/>
      <c r="DT176" s="391"/>
      <c r="DU176" s="391"/>
      <c r="DV176" s="391"/>
    </row>
    <row r="177" spans="3:126" ht="12" customHeight="1" thickTop="1">
      <c r="C177" s="581"/>
      <c r="D177" s="582"/>
      <c r="E177" s="826" t="s">
        <v>178</v>
      </c>
      <c r="F177" s="1212"/>
      <c r="G177" s="1212"/>
      <c r="H177" s="1213"/>
      <c r="I177" s="836"/>
      <c r="J177" s="784"/>
      <c r="K177" s="784"/>
      <c r="L177" s="785"/>
      <c r="M177" s="814"/>
      <c r="N177" s="517"/>
      <c r="O177" s="517"/>
      <c r="P177" s="517"/>
      <c r="Q177" s="517"/>
      <c r="R177" s="517"/>
      <c r="S177" s="837"/>
      <c r="T177" s="836"/>
      <c r="U177" s="784"/>
      <c r="V177" s="784"/>
      <c r="W177" s="784"/>
      <c r="X177" s="784"/>
      <c r="Y177" s="785"/>
      <c r="Z177" s="815"/>
      <c r="AA177" s="816"/>
      <c r="AB177" s="816"/>
      <c r="AC177" s="816"/>
      <c r="AD177" s="816"/>
      <c r="AE177" s="816"/>
      <c r="AF177" s="816"/>
      <c r="AG177" s="812" t="s">
        <v>68</v>
      </c>
      <c r="AH177" s="812"/>
      <c r="AI177" s="812"/>
      <c r="AJ177" s="813"/>
      <c r="AK177" s="838"/>
      <c r="AL177" s="784"/>
      <c r="AM177" s="784"/>
      <c r="AN177" s="784"/>
      <c r="AO177" s="784"/>
      <c r="AP177" s="784"/>
      <c r="AQ177" s="785"/>
      <c r="AR177" s="815"/>
      <c r="AS177" s="816"/>
      <c r="AT177" s="816"/>
      <c r="AU177" s="816"/>
      <c r="AV177" s="816"/>
      <c r="AW177" s="816"/>
      <c r="AX177" s="816"/>
      <c r="AY177" s="812" t="s">
        <v>68</v>
      </c>
      <c r="AZ177" s="812"/>
      <c r="BA177" s="812"/>
      <c r="BB177" s="813"/>
      <c r="BC177" s="843"/>
      <c r="BD177" s="517"/>
      <c r="BE177" s="517"/>
      <c r="BF177" s="517"/>
      <c r="BG177" s="517"/>
      <c r="BH177" s="517"/>
      <c r="BI177" s="517"/>
      <c r="BJ177" s="517"/>
      <c r="BK177" s="517"/>
      <c r="BL177" s="517"/>
      <c r="BM177" s="517"/>
      <c r="BN177" s="517"/>
      <c r="BO177" s="517"/>
      <c r="BP177" s="517"/>
      <c r="BQ177" s="517"/>
      <c r="BR177" s="517"/>
      <c r="BS177" s="517"/>
      <c r="BT177" s="517"/>
      <c r="BU177" s="517"/>
      <c r="BV177" s="517"/>
      <c r="BW177" s="517"/>
      <c r="BX177" s="518"/>
      <c r="BY177" s="783"/>
      <c r="BZ177" s="784"/>
      <c r="CA177" s="784"/>
      <c r="CB177" s="842"/>
      <c r="CC177" s="783"/>
      <c r="CD177" s="784"/>
      <c r="CE177" s="784"/>
      <c r="CF177" s="785"/>
      <c r="CG177" s="814"/>
      <c r="CH177" s="517"/>
      <c r="CI177" s="517"/>
      <c r="CJ177" s="517"/>
      <c r="CK177" s="517"/>
      <c r="CL177" s="517"/>
      <c r="CM177" s="517"/>
      <c r="CN177" s="517"/>
      <c r="CO177" s="517"/>
      <c r="CP177" s="517"/>
      <c r="CQ177" s="517"/>
      <c r="CR177" s="517"/>
      <c r="CS177" s="517"/>
      <c r="CT177" s="517"/>
      <c r="CU177" s="517"/>
      <c r="CV177" s="517"/>
      <c r="CW177" s="517"/>
      <c r="CX177" s="517"/>
      <c r="CY177" s="517"/>
      <c r="CZ177" s="517"/>
      <c r="DA177" s="517"/>
      <c r="DB177" s="517"/>
      <c r="DC177" s="517"/>
      <c r="DD177" s="517"/>
      <c r="DE177" s="517"/>
      <c r="DF177" s="517"/>
      <c r="DG177" s="518"/>
      <c r="DH177" s="956"/>
      <c r="DI177" s="957"/>
      <c r="DJ177" s="957"/>
      <c r="DK177" s="957"/>
      <c r="DL177" s="958"/>
      <c r="DM177" s="965">
        <f t="shared" si="78"/>
        <v>0</v>
      </c>
      <c r="DN177" s="966"/>
      <c r="DO177" s="966"/>
      <c r="DP177" s="966"/>
      <c r="DQ177" s="189"/>
      <c r="DR177" s="190" t="s">
        <v>69</v>
      </c>
      <c r="DS177" s="2"/>
    </row>
    <row r="178" spans="3:126" ht="12" customHeight="1">
      <c r="C178" s="581"/>
      <c r="D178" s="582"/>
      <c r="E178" s="532" t="s">
        <v>77</v>
      </c>
      <c r="F178" s="677"/>
      <c r="G178" s="677"/>
      <c r="H178" s="604"/>
      <c r="I178" s="824"/>
      <c r="J178" s="486"/>
      <c r="K178" s="486"/>
      <c r="L178" s="493"/>
      <c r="M178" s="459"/>
      <c r="N178" s="460"/>
      <c r="O178" s="460"/>
      <c r="P178" s="460"/>
      <c r="Q178" s="460"/>
      <c r="R178" s="460"/>
      <c r="S178" s="749"/>
      <c r="T178" s="824"/>
      <c r="U178" s="486"/>
      <c r="V178" s="486"/>
      <c r="W178" s="486"/>
      <c r="X178" s="486"/>
      <c r="Y178" s="493"/>
      <c r="Z178" s="490"/>
      <c r="AA178" s="491"/>
      <c r="AB178" s="491"/>
      <c r="AC178" s="491"/>
      <c r="AD178" s="491"/>
      <c r="AE178" s="491"/>
      <c r="AF178" s="491"/>
      <c r="AG178" s="967" t="s">
        <v>68</v>
      </c>
      <c r="AH178" s="967"/>
      <c r="AI178" s="967"/>
      <c r="AJ178" s="968"/>
      <c r="AK178" s="492"/>
      <c r="AL178" s="486"/>
      <c r="AM178" s="486"/>
      <c r="AN178" s="486"/>
      <c r="AO178" s="486"/>
      <c r="AP178" s="486"/>
      <c r="AQ178" s="493"/>
      <c r="AR178" s="490"/>
      <c r="AS178" s="491"/>
      <c r="AT178" s="491"/>
      <c r="AU178" s="491"/>
      <c r="AV178" s="491"/>
      <c r="AW178" s="491"/>
      <c r="AX178" s="491"/>
      <c r="AY178" s="967" t="s">
        <v>68</v>
      </c>
      <c r="AZ178" s="967"/>
      <c r="BA178" s="967"/>
      <c r="BB178" s="968"/>
      <c r="BC178" s="750"/>
      <c r="BD178" s="460"/>
      <c r="BE178" s="460"/>
      <c r="BF178" s="460"/>
      <c r="BG178" s="460"/>
      <c r="BH178" s="460"/>
      <c r="BI178" s="460"/>
      <c r="BJ178" s="460"/>
      <c r="BK178" s="460"/>
      <c r="BL178" s="460"/>
      <c r="BM178" s="460"/>
      <c r="BN178" s="460"/>
      <c r="BO178" s="460"/>
      <c r="BP178" s="460"/>
      <c r="BQ178" s="460"/>
      <c r="BR178" s="460"/>
      <c r="BS178" s="460"/>
      <c r="BT178" s="460"/>
      <c r="BU178" s="460"/>
      <c r="BV178" s="460"/>
      <c r="BW178" s="460"/>
      <c r="BX178" s="461"/>
      <c r="BY178" s="485"/>
      <c r="BZ178" s="486"/>
      <c r="CA178" s="486"/>
      <c r="CB178" s="487"/>
      <c r="CC178" s="485"/>
      <c r="CD178" s="486"/>
      <c r="CE178" s="486"/>
      <c r="CF178" s="493"/>
      <c r="CG178" s="459"/>
      <c r="CH178" s="460"/>
      <c r="CI178" s="460"/>
      <c r="CJ178" s="460"/>
      <c r="CK178" s="460"/>
      <c r="CL178" s="460"/>
      <c r="CM178" s="460"/>
      <c r="CN178" s="460"/>
      <c r="CO178" s="460"/>
      <c r="CP178" s="460"/>
      <c r="CQ178" s="460"/>
      <c r="CR178" s="460"/>
      <c r="CS178" s="460"/>
      <c r="CT178" s="460"/>
      <c r="CU178" s="460"/>
      <c r="CV178" s="460"/>
      <c r="CW178" s="460"/>
      <c r="CX178" s="460"/>
      <c r="CY178" s="460"/>
      <c r="CZ178" s="460"/>
      <c r="DA178" s="460"/>
      <c r="DB178" s="460"/>
      <c r="DC178" s="460"/>
      <c r="DD178" s="460"/>
      <c r="DE178" s="460"/>
      <c r="DF178" s="460"/>
      <c r="DG178" s="461"/>
      <c r="DH178" s="497"/>
      <c r="DI178" s="498"/>
      <c r="DJ178" s="498"/>
      <c r="DK178" s="498"/>
      <c r="DL178" s="499"/>
      <c r="DM178" s="1195">
        <f t="shared" si="78"/>
        <v>0</v>
      </c>
      <c r="DN178" s="1196"/>
      <c r="DO178" s="1196"/>
      <c r="DP178" s="1196"/>
      <c r="DQ178" s="192"/>
      <c r="DR178" s="193" t="s">
        <v>69</v>
      </c>
      <c r="DS178" s="2"/>
    </row>
    <row r="179" spans="3:126" ht="12" customHeight="1" thickBot="1">
      <c r="C179" s="581"/>
      <c r="D179" s="582"/>
      <c r="E179" s="445"/>
      <c r="F179" s="445"/>
      <c r="G179" s="445"/>
      <c r="H179" s="680" t="s">
        <v>70</v>
      </c>
      <c r="I179" s="680"/>
      <c r="J179" s="680"/>
      <c r="K179" s="680"/>
      <c r="L179" s="680"/>
      <c r="M179" s="680"/>
      <c r="N179" s="680"/>
      <c r="O179" s="680"/>
      <c r="P179" s="680"/>
      <c r="Q179" s="680"/>
      <c r="R179" s="680"/>
      <c r="S179" s="680"/>
      <c r="T179" s="680"/>
      <c r="U179" s="445"/>
      <c r="V179" s="445"/>
      <c r="W179" s="445"/>
      <c r="X179" s="445"/>
      <c r="Y179" s="445"/>
      <c r="Z179" s="1197">
        <f>SUM(Z177:AF178)</f>
        <v>0</v>
      </c>
      <c r="AA179" s="1198"/>
      <c r="AB179" s="1198"/>
      <c r="AC179" s="1198"/>
      <c r="AD179" s="1198"/>
      <c r="AE179" s="1198"/>
      <c r="AF179" s="1198"/>
      <c r="AG179" s="834" t="s">
        <v>68</v>
      </c>
      <c r="AH179" s="834"/>
      <c r="AI179" s="834"/>
      <c r="AJ179" s="835"/>
      <c r="AK179" s="396"/>
      <c r="AL179" s="397"/>
      <c r="AM179" s="397"/>
      <c r="AN179" s="397"/>
      <c r="AO179" s="397"/>
      <c r="AP179" s="397"/>
      <c r="AQ179" s="398"/>
      <c r="AR179" s="1197">
        <f>SUM(AR177:AX178)</f>
        <v>0</v>
      </c>
      <c r="AS179" s="1198"/>
      <c r="AT179" s="1198"/>
      <c r="AU179" s="1198"/>
      <c r="AV179" s="1198"/>
      <c r="AW179" s="1198"/>
      <c r="AX179" s="1198"/>
      <c r="AY179" s="194" t="s">
        <v>68</v>
      </c>
      <c r="AZ179" s="185"/>
      <c r="BA179" s="185"/>
      <c r="BB179" s="394"/>
      <c r="BC179" s="412"/>
      <c r="BD179" s="412"/>
      <c r="BE179" s="412"/>
      <c r="BF179" s="412"/>
      <c r="BG179" s="412"/>
      <c r="BH179" s="412"/>
      <c r="BI179" s="412"/>
      <c r="BJ179" s="413"/>
      <c r="BK179" s="413"/>
      <c r="BL179" s="413"/>
      <c r="BM179" s="413"/>
      <c r="BN179" s="413"/>
      <c r="BO179" s="413"/>
      <c r="BP179" s="413"/>
      <c r="BQ179" s="413"/>
      <c r="BR179" s="413"/>
      <c r="BS179" s="413"/>
      <c r="BT179" s="413"/>
      <c r="BU179" s="413"/>
      <c r="BV179" s="413"/>
      <c r="BW179" s="413"/>
      <c r="BX179" s="413"/>
      <c r="BY179" s="414"/>
      <c r="BZ179" s="413"/>
      <c r="CA179" s="413"/>
      <c r="CB179" s="415"/>
      <c r="CC179" s="413"/>
      <c r="CD179" s="413"/>
      <c r="CE179" s="413"/>
      <c r="CF179" s="416"/>
      <c r="CG179" s="417"/>
      <c r="CH179" s="413"/>
      <c r="CI179" s="413"/>
      <c r="CJ179" s="413"/>
      <c r="CK179" s="413"/>
      <c r="CL179" s="413"/>
      <c r="CM179" s="413"/>
      <c r="CN179" s="413"/>
      <c r="CO179" s="413"/>
      <c r="CP179" s="413"/>
      <c r="CQ179" s="413"/>
      <c r="CR179" s="413"/>
      <c r="CS179" s="413"/>
      <c r="CT179" s="413"/>
      <c r="CU179" s="413"/>
      <c r="CV179" s="413"/>
      <c r="CW179" s="413"/>
      <c r="CX179" s="413"/>
      <c r="CY179" s="413"/>
      <c r="CZ179" s="413"/>
      <c r="DA179" s="413"/>
      <c r="DB179" s="413"/>
      <c r="DC179" s="413"/>
      <c r="DD179" s="413"/>
      <c r="DE179" s="413"/>
      <c r="DF179" s="413"/>
      <c r="DG179" s="413"/>
      <c r="DH179" s="413"/>
      <c r="DI179" s="413"/>
      <c r="DJ179" s="413"/>
      <c r="DK179" s="413"/>
      <c r="DL179" s="416"/>
      <c r="DM179" s="1199">
        <f t="shared" si="78"/>
        <v>0</v>
      </c>
      <c r="DN179" s="1200"/>
      <c r="DO179" s="1200"/>
      <c r="DP179" s="1200"/>
      <c r="DQ179" s="194"/>
      <c r="DR179" s="195" t="s">
        <v>69</v>
      </c>
      <c r="DS179" s="2"/>
    </row>
    <row r="180" spans="3:126" ht="12" customHeight="1" thickTop="1">
      <c r="C180" s="581"/>
      <c r="D180" s="582"/>
      <c r="E180" s="826" t="s">
        <v>179</v>
      </c>
      <c r="F180" s="1212"/>
      <c r="G180" s="1212"/>
      <c r="H180" s="1213"/>
      <c r="I180" s="836"/>
      <c r="J180" s="784"/>
      <c r="K180" s="784"/>
      <c r="L180" s="785"/>
      <c r="M180" s="814"/>
      <c r="N180" s="517"/>
      <c r="O180" s="517"/>
      <c r="P180" s="517"/>
      <c r="Q180" s="517"/>
      <c r="R180" s="517"/>
      <c r="S180" s="837"/>
      <c r="T180" s="836"/>
      <c r="U180" s="784"/>
      <c r="V180" s="784"/>
      <c r="W180" s="784"/>
      <c r="X180" s="784"/>
      <c r="Y180" s="785"/>
      <c r="Z180" s="815"/>
      <c r="AA180" s="816"/>
      <c r="AB180" s="816"/>
      <c r="AC180" s="816"/>
      <c r="AD180" s="816"/>
      <c r="AE180" s="816"/>
      <c r="AF180" s="816"/>
      <c r="AG180" s="812" t="s">
        <v>68</v>
      </c>
      <c r="AH180" s="812"/>
      <c r="AI180" s="812"/>
      <c r="AJ180" s="813"/>
      <c r="AK180" s="399"/>
      <c r="AL180" s="400"/>
      <c r="AM180" s="400"/>
      <c r="AN180" s="400"/>
      <c r="AO180" s="400"/>
      <c r="AP180" s="400"/>
      <c r="AQ180" s="401"/>
      <c r="AR180" s="815"/>
      <c r="AS180" s="816"/>
      <c r="AT180" s="816"/>
      <c r="AU180" s="816"/>
      <c r="AV180" s="816"/>
      <c r="AW180" s="816"/>
      <c r="AX180" s="816"/>
      <c r="AY180" s="812" t="s">
        <v>68</v>
      </c>
      <c r="AZ180" s="812"/>
      <c r="BA180" s="812"/>
      <c r="BB180" s="813"/>
      <c r="BC180" s="843"/>
      <c r="BD180" s="517"/>
      <c r="BE180" s="517"/>
      <c r="BF180" s="517"/>
      <c r="BG180" s="517"/>
      <c r="BH180" s="517"/>
      <c r="BI180" s="517"/>
      <c r="BJ180" s="517"/>
      <c r="BK180" s="517"/>
      <c r="BL180" s="517"/>
      <c r="BM180" s="517"/>
      <c r="BN180" s="517"/>
      <c r="BO180" s="517"/>
      <c r="BP180" s="517"/>
      <c r="BQ180" s="517"/>
      <c r="BR180" s="517"/>
      <c r="BS180" s="517"/>
      <c r="BT180" s="517"/>
      <c r="BU180" s="517"/>
      <c r="BV180" s="517"/>
      <c r="BW180" s="517"/>
      <c r="BX180" s="518"/>
      <c r="BY180" s="783"/>
      <c r="BZ180" s="784"/>
      <c r="CA180" s="784"/>
      <c r="CB180" s="842"/>
      <c r="CC180" s="783"/>
      <c r="CD180" s="784"/>
      <c r="CE180" s="784"/>
      <c r="CF180" s="785"/>
      <c r="CG180" s="814"/>
      <c r="CH180" s="517"/>
      <c r="CI180" s="517"/>
      <c r="CJ180" s="517"/>
      <c r="CK180" s="517"/>
      <c r="CL180" s="517"/>
      <c r="CM180" s="517"/>
      <c r="CN180" s="517"/>
      <c r="CO180" s="517"/>
      <c r="CP180" s="517"/>
      <c r="CQ180" s="517"/>
      <c r="CR180" s="517"/>
      <c r="CS180" s="517"/>
      <c r="CT180" s="517"/>
      <c r="CU180" s="517"/>
      <c r="CV180" s="517"/>
      <c r="CW180" s="517"/>
      <c r="CX180" s="517"/>
      <c r="CY180" s="517"/>
      <c r="CZ180" s="517"/>
      <c r="DA180" s="517"/>
      <c r="DB180" s="517"/>
      <c r="DC180" s="517"/>
      <c r="DD180" s="517"/>
      <c r="DE180" s="517"/>
      <c r="DF180" s="517"/>
      <c r="DG180" s="518"/>
      <c r="DH180" s="956"/>
      <c r="DI180" s="957"/>
      <c r="DJ180" s="957"/>
      <c r="DK180" s="957"/>
      <c r="DL180" s="958"/>
      <c r="DM180" s="965">
        <f t="shared" si="78"/>
        <v>0</v>
      </c>
      <c r="DN180" s="966"/>
      <c r="DO180" s="966"/>
      <c r="DP180" s="966"/>
      <c r="DQ180" s="189"/>
      <c r="DR180" s="190" t="s">
        <v>69</v>
      </c>
      <c r="DS180" s="2"/>
    </row>
    <row r="181" spans="3:126" ht="12" customHeight="1">
      <c r="C181" s="581"/>
      <c r="D181" s="582"/>
      <c r="E181" s="443"/>
      <c r="F181" s="443"/>
      <c r="G181" s="443"/>
      <c r="H181" s="444"/>
      <c r="I181" s="824"/>
      <c r="J181" s="486"/>
      <c r="K181" s="486"/>
      <c r="L181" s="493"/>
      <c r="M181" s="459"/>
      <c r="N181" s="460"/>
      <c r="O181" s="460"/>
      <c r="P181" s="460"/>
      <c r="Q181" s="460"/>
      <c r="R181" s="460"/>
      <c r="S181" s="749"/>
      <c r="T181" s="824"/>
      <c r="U181" s="486"/>
      <c r="V181" s="486"/>
      <c r="W181" s="486"/>
      <c r="X181" s="486"/>
      <c r="Y181" s="493"/>
      <c r="Z181" s="490"/>
      <c r="AA181" s="491"/>
      <c r="AB181" s="491"/>
      <c r="AC181" s="491"/>
      <c r="AD181" s="491"/>
      <c r="AE181" s="491"/>
      <c r="AF181" s="491"/>
      <c r="AG181" s="967" t="s">
        <v>68</v>
      </c>
      <c r="AH181" s="967"/>
      <c r="AI181" s="967"/>
      <c r="AJ181" s="968"/>
      <c r="AK181" s="402"/>
      <c r="AL181" s="403"/>
      <c r="AM181" s="403"/>
      <c r="AN181" s="403"/>
      <c r="AO181" s="403"/>
      <c r="AP181" s="403"/>
      <c r="AQ181" s="404"/>
      <c r="AR181" s="490"/>
      <c r="AS181" s="491"/>
      <c r="AT181" s="491"/>
      <c r="AU181" s="491"/>
      <c r="AV181" s="491"/>
      <c r="AW181" s="491"/>
      <c r="AX181" s="491"/>
      <c r="AY181" s="967" t="s">
        <v>68</v>
      </c>
      <c r="AZ181" s="967"/>
      <c r="BA181" s="967"/>
      <c r="BB181" s="968"/>
      <c r="BC181" s="750"/>
      <c r="BD181" s="460"/>
      <c r="BE181" s="460"/>
      <c r="BF181" s="460"/>
      <c r="BG181" s="460"/>
      <c r="BH181" s="460"/>
      <c r="BI181" s="460"/>
      <c r="BJ181" s="460"/>
      <c r="BK181" s="460"/>
      <c r="BL181" s="460"/>
      <c r="BM181" s="460"/>
      <c r="BN181" s="460"/>
      <c r="BO181" s="460"/>
      <c r="BP181" s="460"/>
      <c r="BQ181" s="460"/>
      <c r="BR181" s="460"/>
      <c r="BS181" s="460"/>
      <c r="BT181" s="460"/>
      <c r="BU181" s="460"/>
      <c r="BV181" s="460"/>
      <c r="BW181" s="460"/>
      <c r="BX181" s="461"/>
      <c r="BY181" s="485"/>
      <c r="BZ181" s="486"/>
      <c r="CA181" s="486"/>
      <c r="CB181" s="487"/>
      <c r="CC181" s="485"/>
      <c r="CD181" s="486"/>
      <c r="CE181" s="486"/>
      <c r="CF181" s="493"/>
      <c r="CG181" s="459"/>
      <c r="CH181" s="460"/>
      <c r="CI181" s="460"/>
      <c r="CJ181" s="460"/>
      <c r="CK181" s="460"/>
      <c r="CL181" s="460"/>
      <c r="CM181" s="460"/>
      <c r="CN181" s="460"/>
      <c r="CO181" s="460"/>
      <c r="CP181" s="460"/>
      <c r="CQ181" s="460"/>
      <c r="CR181" s="460"/>
      <c r="CS181" s="460"/>
      <c r="CT181" s="460"/>
      <c r="CU181" s="460"/>
      <c r="CV181" s="460"/>
      <c r="CW181" s="460"/>
      <c r="CX181" s="460"/>
      <c r="CY181" s="460"/>
      <c r="CZ181" s="460"/>
      <c r="DA181" s="460"/>
      <c r="DB181" s="460"/>
      <c r="DC181" s="460"/>
      <c r="DD181" s="460"/>
      <c r="DE181" s="460"/>
      <c r="DF181" s="460"/>
      <c r="DG181" s="461"/>
      <c r="DH181" s="497"/>
      <c r="DI181" s="498"/>
      <c r="DJ181" s="498"/>
      <c r="DK181" s="498"/>
      <c r="DL181" s="499"/>
      <c r="DM181" s="1195">
        <f t="shared" si="78"/>
        <v>0</v>
      </c>
      <c r="DN181" s="1196"/>
      <c r="DO181" s="1196"/>
      <c r="DP181" s="1196"/>
      <c r="DQ181" s="192"/>
      <c r="DR181" s="193" t="s">
        <v>69</v>
      </c>
      <c r="DS181" s="2"/>
    </row>
    <row r="182" spans="3:126" ht="12" customHeight="1" thickBot="1">
      <c r="C182" s="581"/>
      <c r="D182" s="582"/>
      <c r="E182" s="445"/>
      <c r="F182" s="445"/>
      <c r="G182" s="445"/>
      <c r="H182" s="680" t="s">
        <v>70</v>
      </c>
      <c r="I182" s="680"/>
      <c r="J182" s="680"/>
      <c r="K182" s="680"/>
      <c r="L182" s="680"/>
      <c r="M182" s="680"/>
      <c r="N182" s="680"/>
      <c r="O182" s="680"/>
      <c r="P182" s="680"/>
      <c r="Q182" s="680"/>
      <c r="R182" s="680"/>
      <c r="S182" s="680"/>
      <c r="T182" s="680"/>
      <c r="U182" s="445"/>
      <c r="V182" s="445"/>
      <c r="W182" s="445"/>
      <c r="X182" s="445"/>
      <c r="Y182" s="445"/>
      <c r="Z182" s="1197">
        <f>SUM(Z180:AF181)</f>
        <v>0</v>
      </c>
      <c r="AA182" s="1198"/>
      <c r="AB182" s="1198"/>
      <c r="AC182" s="1198"/>
      <c r="AD182" s="1198"/>
      <c r="AE182" s="1198"/>
      <c r="AF182" s="1198"/>
      <c r="AG182" s="194" t="s">
        <v>68</v>
      </c>
      <c r="AH182" s="185"/>
      <c r="AI182" s="185"/>
      <c r="AJ182" s="185"/>
      <c r="AK182" s="396"/>
      <c r="AL182" s="397"/>
      <c r="AM182" s="397"/>
      <c r="AN182" s="397"/>
      <c r="AO182" s="397"/>
      <c r="AP182" s="397"/>
      <c r="AQ182" s="398"/>
      <c r="AR182" s="1197">
        <f>SUM(AR180:AX181)</f>
        <v>0</v>
      </c>
      <c r="AS182" s="1198"/>
      <c r="AT182" s="1198"/>
      <c r="AU182" s="1198"/>
      <c r="AV182" s="1198"/>
      <c r="AW182" s="1198"/>
      <c r="AX182" s="1198"/>
      <c r="AY182" s="194" t="s">
        <v>68</v>
      </c>
      <c r="AZ182" s="194"/>
      <c r="BA182" s="194"/>
      <c r="BB182" s="394"/>
      <c r="BC182" s="412"/>
      <c r="BD182" s="412"/>
      <c r="BE182" s="412"/>
      <c r="BF182" s="412"/>
      <c r="BG182" s="412"/>
      <c r="BH182" s="412"/>
      <c r="BI182" s="412"/>
      <c r="BJ182" s="413"/>
      <c r="BK182" s="413"/>
      <c r="BL182" s="413"/>
      <c r="BM182" s="413"/>
      <c r="BN182" s="413"/>
      <c r="BO182" s="413"/>
      <c r="BP182" s="413"/>
      <c r="BQ182" s="413"/>
      <c r="BR182" s="413"/>
      <c r="BS182" s="413"/>
      <c r="BT182" s="413"/>
      <c r="BU182" s="413"/>
      <c r="BV182" s="413"/>
      <c r="BW182" s="413"/>
      <c r="BX182" s="413"/>
      <c r="BY182" s="414"/>
      <c r="BZ182" s="413"/>
      <c r="CA182" s="413"/>
      <c r="CB182" s="415"/>
      <c r="CC182" s="413"/>
      <c r="CD182" s="413"/>
      <c r="CE182" s="413"/>
      <c r="CF182" s="416"/>
      <c r="CG182" s="417"/>
      <c r="CH182" s="413"/>
      <c r="CI182" s="413"/>
      <c r="CJ182" s="413"/>
      <c r="CK182" s="413"/>
      <c r="CL182" s="413"/>
      <c r="CM182" s="413"/>
      <c r="CN182" s="413"/>
      <c r="CO182" s="413"/>
      <c r="CP182" s="413"/>
      <c r="CQ182" s="413"/>
      <c r="CR182" s="413"/>
      <c r="CS182" s="413"/>
      <c r="CT182" s="413"/>
      <c r="CU182" s="413"/>
      <c r="CV182" s="413"/>
      <c r="CW182" s="413"/>
      <c r="CX182" s="413"/>
      <c r="CY182" s="413"/>
      <c r="CZ182" s="413"/>
      <c r="DA182" s="413"/>
      <c r="DB182" s="413"/>
      <c r="DC182" s="413"/>
      <c r="DD182" s="413"/>
      <c r="DE182" s="413"/>
      <c r="DF182" s="413"/>
      <c r="DG182" s="413"/>
      <c r="DH182" s="413"/>
      <c r="DI182" s="413"/>
      <c r="DJ182" s="413"/>
      <c r="DK182" s="413"/>
      <c r="DL182" s="416"/>
      <c r="DM182" s="1199">
        <f t="shared" si="78"/>
        <v>0</v>
      </c>
      <c r="DN182" s="1200"/>
      <c r="DO182" s="1200"/>
      <c r="DP182" s="1200"/>
      <c r="DQ182" s="194"/>
      <c r="DR182" s="195" t="s">
        <v>69</v>
      </c>
      <c r="DS182" s="2"/>
    </row>
    <row r="183" spans="3:126" ht="12" customHeight="1" thickTop="1">
      <c r="C183" s="581"/>
      <c r="D183" s="582"/>
      <c r="E183" s="821" t="s">
        <v>256</v>
      </c>
      <c r="F183" s="1201"/>
      <c r="G183" s="1201"/>
      <c r="H183" s="1202"/>
      <c r="I183" s="814"/>
      <c r="J183" s="517"/>
      <c r="K183" s="517"/>
      <c r="L183" s="837"/>
      <c r="M183" s="814"/>
      <c r="N183" s="517"/>
      <c r="O183" s="517"/>
      <c r="P183" s="517"/>
      <c r="Q183" s="517"/>
      <c r="R183" s="517"/>
      <c r="S183" s="837"/>
      <c r="T183" s="814"/>
      <c r="U183" s="517"/>
      <c r="V183" s="517"/>
      <c r="W183" s="517"/>
      <c r="X183" s="517"/>
      <c r="Y183" s="837"/>
      <c r="Z183" s="815"/>
      <c r="AA183" s="816"/>
      <c r="AB183" s="816"/>
      <c r="AC183" s="816"/>
      <c r="AD183" s="816"/>
      <c r="AE183" s="816"/>
      <c r="AF183" s="816"/>
      <c r="AG183" s="812" t="s">
        <v>68</v>
      </c>
      <c r="AH183" s="812"/>
      <c r="AI183" s="812"/>
      <c r="AJ183" s="813"/>
      <c r="AK183" s="843"/>
      <c r="AL183" s="517"/>
      <c r="AM183" s="517"/>
      <c r="AN183" s="517"/>
      <c r="AO183" s="517"/>
      <c r="AP183" s="517"/>
      <c r="AQ183" s="837"/>
      <c r="AR183" s="815"/>
      <c r="AS183" s="816"/>
      <c r="AT183" s="816"/>
      <c r="AU183" s="816"/>
      <c r="AV183" s="816"/>
      <c r="AW183" s="816"/>
      <c r="AX183" s="816"/>
      <c r="AY183" s="812" t="s">
        <v>68</v>
      </c>
      <c r="AZ183" s="812"/>
      <c r="BA183" s="812"/>
      <c r="BB183" s="813"/>
      <c r="BC183" s="843"/>
      <c r="BD183" s="517"/>
      <c r="BE183" s="517"/>
      <c r="BF183" s="517"/>
      <c r="BG183" s="517"/>
      <c r="BH183" s="517"/>
      <c r="BI183" s="517"/>
      <c r="BJ183" s="517"/>
      <c r="BK183" s="517"/>
      <c r="BL183" s="517"/>
      <c r="BM183" s="517"/>
      <c r="BN183" s="517"/>
      <c r="BO183" s="517"/>
      <c r="BP183" s="517"/>
      <c r="BQ183" s="517"/>
      <c r="BR183" s="517"/>
      <c r="BS183" s="517"/>
      <c r="BT183" s="517"/>
      <c r="BU183" s="517"/>
      <c r="BV183" s="517"/>
      <c r="BW183" s="517"/>
      <c r="BX183" s="518"/>
      <c r="BY183" s="783"/>
      <c r="BZ183" s="784"/>
      <c r="CA183" s="784"/>
      <c r="CB183" s="842"/>
      <c r="CC183" s="783"/>
      <c r="CD183" s="784"/>
      <c r="CE183" s="784"/>
      <c r="CF183" s="785"/>
      <c r="CG183" s="814"/>
      <c r="CH183" s="517"/>
      <c r="CI183" s="517"/>
      <c r="CJ183" s="517"/>
      <c r="CK183" s="517"/>
      <c r="CL183" s="517"/>
      <c r="CM183" s="517"/>
      <c r="CN183" s="517"/>
      <c r="CO183" s="517"/>
      <c r="CP183" s="517"/>
      <c r="CQ183" s="517"/>
      <c r="CR183" s="517"/>
      <c r="CS183" s="517"/>
      <c r="CT183" s="517"/>
      <c r="CU183" s="517"/>
      <c r="CV183" s="517"/>
      <c r="CW183" s="517"/>
      <c r="CX183" s="517"/>
      <c r="CY183" s="517"/>
      <c r="CZ183" s="517"/>
      <c r="DA183" s="517"/>
      <c r="DB183" s="517"/>
      <c r="DC183" s="517"/>
      <c r="DD183" s="517"/>
      <c r="DE183" s="517"/>
      <c r="DF183" s="517"/>
      <c r="DG183" s="518"/>
      <c r="DH183" s="956"/>
      <c r="DI183" s="957"/>
      <c r="DJ183" s="957"/>
      <c r="DK183" s="957"/>
      <c r="DL183" s="958"/>
      <c r="DM183" s="959">
        <f t="shared" ref="DM183:DM185" si="79">IF(ISERROR(AR183*100/Z183),0)</f>
        <v>0</v>
      </c>
      <c r="DN183" s="960"/>
      <c r="DO183" s="960"/>
      <c r="DP183" s="960"/>
      <c r="DQ183" s="119"/>
      <c r="DR183" s="196" t="s">
        <v>69</v>
      </c>
      <c r="DS183" s="2"/>
      <c r="DT183" s="391"/>
      <c r="DU183" s="391"/>
      <c r="DV183" s="391"/>
    </row>
    <row r="184" spans="3:126" ht="12" customHeight="1">
      <c r="C184" s="581"/>
      <c r="D184" s="582"/>
      <c r="E184" s="646" t="s">
        <v>180</v>
      </c>
      <c r="F184" s="647"/>
      <c r="G184" s="647"/>
      <c r="H184" s="648"/>
      <c r="I184" s="459"/>
      <c r="J184" s="460"/>
      <c r="K184" s="460"/>
      <c r="L184" s="749"/>
      <c r="M184" s="459"/>
      <c r="N184" s="460"/>
      <c r="O184" s="460"/>
      <c r="P184" s="460"/>
      <c r="Q184" s="460"/>
      <c r="R184" s="460"/>
      <c r="S184" s="749"/>
      <c r="T184" s="459"/>
      <c r="U184" s="460"/>
      <c r="V184" s="460"/>
      <c r="W184" s="460"/>
      <c r="X184" s="460"/>
      <c r="Y184" s="749"/>
      <c r="Z184" s="490"/>
      <c r="AA184" s="491"/>
      <c r="AB184" s="491"/>
      <c r="AC184" s="491"/>
      <c r="AD184" s="491"/>
      <c r="AE184" s="491"/>
      <c r="AF184" s="491"/>
      <c r="AG184" s="967" t="s">
        <v>68</v>
      </c>
      <c r="AH184" s="967"/>
      <c r="AI184" s="967"/>
      <c r="AJ184" s="968"/>
      <c r="AK184" s="750"/>
      <c r="AL184" s="460"/>
      <c r="AM184" s="460"/>
      <c r="AN184" s="460"/>
      <c r="AO184" s="460"/>
      <c r="AP184" s="460"/>
      <c r="AQ184" s="749"/>
      <c r="AR184" s="490"/>
      <c r="AS184" s="491"/>
      <c r="AT184" s="491"/>
      <c r="AU184" s="491"/>
      <c r="AV184" s="491"/>
      <c r="AW184" s="491"/>
      <c r="AX184" s="491"/>
      <c r="AY184" s="967" t="s">
        <v>68</v>
      </c>
      <c r="AZ184" s="967"/>
      <c r="BA184" s="967"/>
      <c r="BB184" s="968"/>
      <c r="BC184" s="750"/>
      <c r="BD184" s="460"/>
      <c r="BE184" s="460"/>
      <c r="BF184" s="460"/>
      <c r="BG184" s="460"/>
      <c r="BH184" s="460"/>
      <c r="BI184" s="460"/>
      <c r="BJ184" s="460"/>
      <c r="BK184" s="460"/>
      <c r="BL184" s="460"/>
      <c r="BM184" s="460"/>
      <c r="BN184" s="460"/>
      <c r="BO184" s="460"/>
      <c r="BP184" s="460"/>
      <c r="BQ184" s="460"/>
      <c r="BR184" s="460"/>
      <c r="BS184" s="460"/>
      <c r="BT184" s="460"/>
      <c r="BU184" s="460"/>
      <c r="BV184" s="460"/>
      <c r="BW184" s="460"/>
      <c r="BX184" s="461"/>
      <c r="BY184" s="485"/>
      <c r="BZ184" s="486"/>
      <c r="CA184" s="486"/>
      <c r="CB184" s="487"/>
      <c r="CC184" s="485"/>
      <c r="CD184" s="486"/>
      <c r="CE184" s="486"/>
      <c r="CF184" s="493"/>
      <c r="CG184" s="459"/>
      <c r="CH184" s="460"/>
      <c r="CI184" s="460"/>
      <c r="CJ184" s="460"/>
      <c r="CK184" s="460"/>
      <c r="CL184" s="460"/>
      <c r="CM184" s="460"/>
      <c r="CN184" s="460"/>
      <c r="CO184" s="460"/>
      <c r="CP184" s="460"/>
      <c r="CQ184" s="460"/>
      <c r="CR184" s="460"/>
      <c r="CS184" s="460"/>
      <c r="CT184" s="460"/>
      <c r="CU184" s="460"/>
      <c r="CV184" s="460"/>
      <c r="CW184" s="460"/>
      <c r="CX184" s="460"/>
      <c r="CY184" s="460"/>
      <c r="CZ184" s="460"/>
      <c r="DA184" s="460"/>
      <c r="DB184" s="460"/>
      <c r="DC184" s="460"/>
      <c r="DD184" s="460"/>
      <c r="DE184" s="460"/>
      <c r="DF184" s="460"/>
      <c r="DG184" s="461"/>
      <c r="DH184" s="497"/>
      <c r="DI184" s="498"/>
      <c r="DJ184" s="498"/>
      <c r="DK184" s="498"/>
      <c r="DL184" s="499"/>
      <c r="DM184" s="961">
        <f t="shared" si="79"/>
        <v>0</v>
      </c>
      <c r="DN184" s="962"/>
      <c r="DO184" s="962"/>
      <c r="DP184" s="962"/>
      <c r="DQ184" s="192"/>
      <c r="DR184" s="193" t="s">
        <v>69</v>
      </c>
      <c r="DS184" s="2"/>
      <c r="DT184" s="391"/>
      <c r="DU184" s="391"/>
      <c r="DV184" s="391"/>
    </row>
    <row r="185" spans="3:126" ht="12" customHeight="1" thickBot="1">
      <c r="C185" s="819"/>
      <c r="D185" s="820"/>
      <c r="E185" s="197"/>
      <c r="F185" s="197"/>
      <c r="G185" s="197"/>
      <c r="H185" s="197"/>
      <c r="I185" s="833" t="s">
        <v>70</v>
      </c>
      <c r="J185" s="833"/>
      <c r="K185" s="833"/>
      <c r="L185" s="833"/>
      <c r="M185" s="833"/>
      <c r="N185" s="833"/>
      <c r="O185" s="833"/>
      <c r="P185" s="833"/>
      <c r="Q185" s="833"/>
      <c r="R185" s="833"/>
      <c r="S185" s="833"/>
      <c r="T185" s="198"/>
      <c r="U185" s="448"/>
      <c r="V185" s="448"/>
      <c r="W185" s="448"/>
      <c r="X185" s="448"/>
      <c r="Y185" s="448"/>
      <c r="Z185" s="1191">
        <f>SUM(Z183:AF184)</f>
        <v>0</v>
      </c>
      <c r="AA185" s="1192"/>
      <c r="AB185" s="1192"/>
      <c r="AC185" s="1192"/>
      <c r="AD185" s="1192"/>
      <c r="AE185" s="1192"/>
      <c r="AF185" s="1192"/>
      <c r="AG185" s="130" t="s">
        <v>68</v>
      </c>
      <c r="AH185" s="130"/>
      <c r="AI185" s="130"/>
      <c r="AJ185" s="130"/>
      <c r="AK185" s="199"/>
      <c r="AL185" s="200"/>
      <c r="AM185" s="200"/>
      <c r="AN185" s="200"/>
      <c r="AO185" s="200"/>
      <c r="AP185" s="200"/>
      <c r="AQ185" s="201"/>
      <c r="AR185" s="1191">
        <f>SUM(AR183:AX184)</f>
        <v>0</v>
      </c>
      <c r="AS185" s="1192"/>
      <c r="AT185" s="1192"/>
      <c r="AU185" s="1192"/>
      <c r="AV185" s="1192"/>
      <c r="AW185" s="1192"/>
      <c r="AX185" s="1192"/>
      <c r="AY185" s="202" t="s">
        <v>68</v>
      </c>
      <c r="AZ185" s="202"/>
      <c r="BA185" s="202"/>
      <c r="BB185" s="203"/>
      <c r="BC185" s="204"/>
      <c r="BD185" s="204"/>
      <c r="BE185" s="204"/>
      <c r="BF185" s="204"/>
      <c r="BG185" s="204"/>
      <c r="BH185" s="204"/>
      <c r="BI185" s="204"/>
      <c r="BJ185" s="205"/>
      <c r="BK185" s="205"/>
      <c r="BL185" s="205"/>
      <c r="BM185" s="205"/>
      <c r="BN185" s="205"/>
      <c r="BO185" s="205"/>
      <c r="BP185" s="205"/>
      <c r="BQ185" s="205"/>
      <c r="BR185" s="205"/>
      <c r="BS185" s="205"/>
      <c r="BT185" s="205"/>
      <c r="BU185" s="205"/>
      <c r="BV185" s="205"/>
      <c r="BW185" s="205"/>
      <c r="BX185" s="205"/>
      <c r="BY185" s="206"/>
      <c r="BZ185" s="207"/>
      <c r="CA185" s="207"/>
      <c r="CB185" s="208"/>
      <c r="CC185" s="207"/>
      <c r="CD185" s="207"/>
      <c r="CE185" s="207"/>
      <c r="CF185" s="209"/>
      <c r="CG185" s="210"/>
      <c r="CH185" s="205"/>
      <c r="CI185" s="205"/>
      <c r="CJ185" s="205"/>
      <c r="CK185" s="205"/>
      <c r="CL185" s="205"/>
      <c r="CM185" s="205"/>
      <c r="CN185" s="205"/>
      <c r="CO185" s="205"/>
      <c r="CP185" s="205"/>
      <c r="CQ185" s="205"/>
      <c r="CR185" s="205"/>
      <c r="CS185" s="205"/>
      <c r="CT185" s="205"/>
      <c r="CU185" s="205"/>
      <c r="CV185" s="205"/>
      <c r="CW185" s="205"/>
      <c r="CX185" s="205"/>
      <c r="CY185" s="205"/>
      <c r="CZ185" s="205"/>
      <c r="DA185" s="205"/>
      <c r="DB185" s="205"/>
      <c r="DC185" s="205"/>
      <c r="DD185" s="205"/>
      <c r="DE185" s="205"/>
      <c r="DF185" s="205"/>
      <c r="DG185" s="205"/>
      <c r="DH185" s="207"/>
      <c r="DI185" s="207"/>
      <c r="DJ185" s="207"/>
      <c r="DK185" s="207"/>
      <c r="DL185" s="209"/>
      <c r="DM185" s="1193">
        <f t="shared" si="79"/>
        <v>0</v>
      </c>
      <c r="DN185" s="1194"/>
      <c r="DO185" s="1194"/>
      <c r="DP185" s="1194"/>
      <c r="DQ185" s="202"/>
      <c r="DR185" s="211" t="s">
        <v>69</v>
      </c>
      <c r="DS185" s="2"/>
      <c r="DT185" s="391"/>
      <c r="DU185" s="391"/>
      <c r="DV185" s="391"/>
    </row>
    <row r="186" spans="3:126" ht="3" customHeight="1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31"/>
      <c r="AA186" s="31"/>
      <c r="AB186" s="31"/>
      <c r="AC186" s="31"/>
      <c r="AD186" s="31"/>
      <c r="AE186" s="31"/>
      <c r="AF186" s="31"/>
      <c r="AG186" s="4"/>
      <c r="AH186" s="4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4"/>
      <c r="DD186" s="4"/>
      <c r="DE186" s="4"/>
      <c r="DF186" s="4"/>
      <c r="DG186" s="4"/>
      <c r="DH186" s="4"/>
      <c r="DI186" s="4"/>
      <c r="DJ186" s="2"/>
      <c r="DK186" s="2"/>
      <c r="DL186" s="2"/>
      <c r="DM186" s="2"/>
      <c r="DN186" s="2"/>
      <c r="DO186" s="2"/>
      <c r="DP186" s="2"/>
      <c r="DQ186" s="2"/>
    </row>
    <row r="187" spans="3:126" ht="8.1" customHeight="1">
      <c r="C187" s="2" t="s">
        <v>78</v>
      </c>
      <c r="D187" s="2"/>
      <c r="E187" s="2"/>
      <c r="F187" s="2"/>
      <c r="G187" s="2"/>
      <c r="H187" s="2"/>
      <c r="I187" s="2"/>
      <c r="J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P187" s="2" t="s">
        <v>63</v>
      </c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C187" s="2"/>
      <c r="BD187" s="2"/>
      <c r="BE187" s="2"/>
      <c r="BI187" s="2" t="s">
        <v>345</v>
      </c>
      <c r="BJ187" s="2"/>
      <c r="BK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P187" s="2"/>
      <c r="CS187" s="2" t="s">
        <v>346</v>
      </c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E187" s="2" t="s">
        <v>347</v>
      </c>
      <c r="DF187" s="2"/>
      <c r="DH187" s="2"/>
      <c r="DJ187" s="2"/>
      <c r="DK187" s="2"/>
      <c r="DL187" s="2"/>
      <c r="DM187" s="2"/>
      <c r="DN187" s="2"/>
      <c r="DO187" s="2"/>
    </row>
    <row r="188" spans="3:126" ht="9.6" customHeight="1">
      <c r="C188" s="7" t="s">
        <v>79</v>
      </c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1"/>
      <c r="AP188" s="39" t="s">
        <v>306</v>
      </c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8"/>
      <c r="BI188" s="7" t="s">
        <v>79</v>
      </c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7"/>
      <c r="CC188" s="97"/>
      <c r="CD188" s="97"/>
      <c r="CE188" s="97"/>
      <c r="CF188" s="97"/>
      <c r="CG188" s="97"/>
      <c r="CH188" s="97"/>
      <c r="CI188" s="97"/>
      <c r="CJ188" s="97"/>
      <c r="CK188" s="97"/>
      <c r="CL188" s="97"/>
      <c r="CM188" s="97"/>
      <c r="CN188" s="97"/>
      <c r="CO188" s="97"/>
      <c r="CP188" s="97"/>
      <c r="CQ188" s="8"/>
      <c r="CS188" s="7" t="s">
        <v>80</v>
      </c>
      <c r="CT188" s="97"/>
      <c r="CU188" s="97"/>
      <c r="CV188" s="97"/>
      <c r="CW188" s="97"/>
      <c r="CX188" s="97"/>
      <c r="CY188" s="97"/>
      <c r="CZ188" s="97"/>
      <c r="DA188" s="97"/>
      <c r="DB188" s="97"/>
      <c r="DC188" s="8"/>
      <c r="DE188" s="7" t="s">
        <v>105</v>
      </c>
      <c r="DF188" s="97"/>
      <c r="DG188" s="97"/>
      <c r="DH188" s="97"/>
      <c r="DI188" s="97"/>
      <c r="DJ188" s="97"/>
      <c r="DK188" s="97"/>
      <c r="DL188" s="97"/>
      <c r="DM188" s="97"/>
      <c r="DN188" s="97"/>
      <c r="DO188" s="97"/>
      <c r="DP188" s="8"/>
    </row>
    <row r="189" spans="3:126" ht="9.6" customHeight="1">
      <c r="C189" s="1"/>
      <c r="D189" s="2" t="s">
        <v>181</v>
      </c>
      <c r="E189" s="2"/>
      <c r="F189" s="2"/>
      <c r="G189" s="2"/>
      <c r="H189" s="2"/>
      <c r="I189" s="2"/>
      <c r="J189" s="2"/>
      <c r="K189" s="2"/>
      <c r="L189" s="2"/>
      <c r="N189" s="2"/>
      <c r="O189" s="2"/>
      <c r="P189" s="2"/>
      <c r="Q189" s="2"/>
      <c r="R189" s="2"/>
      <c r="V189" s="2" t="s">
        <v>182</v>
      </c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1"/>
      <c r="AP189" s="1"/>
      <c r="AQ189" s="2" t="s">
        <v>81</v>
      </c>
      <c r="AR189" s="2"/>
      <c r="AS189" s="2"/>
      <c r="AT189" s="2"/>
      <c r="AU189" s="2"/>
      <c r="AV189" s="2"/>
      <c r="AW189" s="2"/>
      <c r="AX189" s="2" t="s">
        <v>82</v>
      </c>
      <c r="AY189" s="2"/>
      <c r="AZ189" s="2"/>
      <c r="BA189" s="2"/>
      <c r="BB189" s="2"/>
      <c r="BC189" s="2"/>
      <c r="BD189" s="2"/>
      <c r="BE189" s="2"/>
      <c r="BF189" s="2"/>
      <c r="BG189" s="9"/>
      <c r="BI189" s="1"/>
      <c r="BJ189" s="2" t="s">
        <v>183</v>
      </c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CA189" s="2" t="s">
        <v>184</v>
      </c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9"/>
      <c r="CS189" s="1"/>
      <c r="CT189" s="2" t="s">
        <v>83</v>
      </c>
      <c r="CU189" s="2"/>
      <c r="CV189" s="2"/>
      <c r="CW189" s="2"/>
      <c r="CX189" s="2"/>
      <c r="CY189" s="2"/>
      <c r="CZ189" s="2"/>
      <c r="DA189" s="2"/>
      <c r="DB189" s="2"/>
      <c r="DC189" s="9"/>
      <c r="DE189" s="1"/>
      <c r="DF189" s="2" t="s">
        <v>107</v>
      </c>
      <c r="DG189" s="2"/>
      <c r="DH189" s="2"/>
      <c r="DI189" s="2"/>
      <c r="DJ189" s="2"/>
      <c r="DK189" s="2"/>
      <c r="DL189" s="2"/>
      <c r="DM189" s="2"/>
      <c r="DN189" s="2"/>
      <c r="DO189" s="2"/>
      <c r="DP189" s="9"/>
    </row>
    <row r="190" spans="3:126" ht="9.6" customHeight="1">
      <c r="C190" s="1"/>
      <c r="D190" s="2" t="s">
        <v>185</v>
      </c>
      <c r="E190" s="2"/>
      <c r="F190" s="2"/>
      <c r="G190" s="2"/>
      <c r="H190" s="2"/>
      <c r="I190" s="2"/>
      <c r="J190" s="2"/>
      <c r="K190" s="2"/>
      <c r="L190" s="2"/>
      <c r="N190" s="2"/>
      <c r="O190" s="2"/>
      <c r="P190" s="2"/>
      <c r="Q190" s="2"/>
      <c r="R190" s="2"/>
      <c r="V190" s="2" t="s">
        <v>186</v>
      </c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1"/>
      <c r="AP190" s="1"/>
      <c r="AQ190" s="2" t="s">
        <v>84</v>
      </c>
      <c r="AR190" s="2"/>
      <c r="AS190" s="2"/>
      <c r="AT190" s="2"/>
      <c r="AU190" s="2"/>
      <c r="AV190" s="2"/>
      <c r="AW190" s="2"/>
      <c r="AX190" s="2" t="s">
        <v>85</v>
      </c>
      <c r="AY190" s="2"/>
      <c r="AZ190" s="2"/>
      <c r="BA190" s="2"/>
      <c r="BB190" s="2"/>
      <c r="BC190" s="2"/>
      <c r="BD190" s="2"/>
      <c r="BE190" s="2"/>
      <c r="BF190" s="2"/>
      <c r="BG190" s="9"/>
      <c r="BI190" s="1"/>
      <c r="BJ190" s="2" t="s">
        <v>187</v>
      </c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CA190" s="37" t="s">
        <v>335</v>
      </c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40"/>
      <c r="CS190" s="1"/>
      <c r="CT190" s="2" t="s">
        <v>257</v>
      </c>
      <c r="CU190" s="2"/>
      <c r="CV190" s="2"/>
      <c r="CW190" s="2"/>
      <c r="CX190" s="2"/>
      <c r="CY190" s="2"/>
      <c r="CZ190" s="2"/>
      <c r="DA190" s="2"/>
      <c r="DB190" s="2"/>
      <c r="DC190" s="9"/>
      <c r="DE190" s="10"/>
      <c r="DF190" s="98" t="s">
        <v>109</v>
      </c>
      <c r="DG190" s="98"/>
      <c r="DH190" s="98"/>
      <c r="DI190" s="98"/>
      <c r="DJ190" s="98"/>
      <c r="DK190" s="98"/>
      <c r="DL190" s="98"/>
      <c r="DM190" s="98"/>
      <c r="DN190" s="98"/>
      <c r="DO190" s="98"/>
      <c r="DP190" s="12"/>
    </row>
    <row r="191" spans="3:126" ht="9.6" customHeight="1">
      <c r="C191" s="1"/>
      <c r="D191" s="37" t="s">
        <v>333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V191" s="37" t="s">
        <v>326</v>
      </c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1"/>
      <c r="AP191" s="1"/>
      <c r="AQ191" s="2" t="s">
        <v>86</v>
      </c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9"/>
      <c r="BI191" s="1"/>
      <c r="BJ191" s="37" t="s">
        <v>338</v>
      </c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CA191" s="37" t="s">
        <v>339</v>
      </c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41"/>
      <c r="CS191" s="1"/>
      <c r="CT191" s="2" t="s">
        <v>258</v>
      </c>
      <c r="CU191" s="2"/>
      <c r="CV191" s="2"/>
      <c r="CW191" s="2"/>
      <c r="CX191" s="2"/>
      <c r="CY191" s="2"/>
      <c r="CZ191" s="2"/>
      <c r="DA191" s="2"/>
      <c r="DB191" s="2"/>
      <c r="DC191" s="9"/>
    </row>
    <row r="192" spans="3:126" ht="9.6" customHeight="1">
      <c r="C192" s="1"/>
      <c r="D192" s="37" t="s">
        <v>324</v>
      </c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V192" s="37" t="s">
        <v>328</v>
      </c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1"/>
      <c r="AP192" s="1" t="s">
        <v>88</v>
      </c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9"/>
      <c r="BI192" s="1"/>
      <c r="BJ192" s="37" t="s">
        <v>340</v>
      </c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X192" s="2"/>
      <c r="BY192" s="2"/>
      <c r="CA192" s="2" t="s">
        <v>196</v>
      </c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9"/>
      <c r="CS192" s="1"/>
      <c r="CT192" s="2" t="s">
        <v>89</v>
      </c>
      <c r="CU192" s="2"/>
      <c r="CV192" s="2"/>
      <c r="CW192" s="2"/>
      <c r="CX192" s="2"/>
      <c r="CY192" s="2"/>
      <c r="CZ192" s="2"/>
      <c r="DA192" s="2"/>
      <c r="DB192" s="2"/>
      <c r="DC192" s="9"/>
      <c r="DR192" s="2"/>
    </row>
    <row r="193" spans="3:122" ht="9.6" customHeight="1">
      <c r="C193" s="1"/>
      <c r="D193" s="37" t="s">
        <v>332</v>
      </c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V193" s="2" t="s">
        <v>327</v>
      </c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L193" s="2"/>
      <c r="AM193" s="2"/>
      <c r="AN193" s="2"/>
      <c r="AO193" s="1"/>
      <c r="AP193" s="1"/>
      <c r="AQ193" s="2" t="s">
        <v>90</v>
      </c>
      <c r="AR193" s="2"/>
      <c r="AS193" s="2"/>
      <c r="AT193" s="2"/>
      <c r="AU193" s="2"/>
      <c r="AV193" s="2"/>
      <c r="AW193" s="2" t="s">
        <v>91</v>
      </c>
      <c r="AX193" s="2"/>
      <c r="AY193" s="2"/>
      <c r="AZ193" s="2"/>
      <c r="BA193" s="2" t="s">
        <v>92</v>
      </c>
      <c r="BB193" s="2"/>
      <c r="BC193" s="2"/>
      <c r="BD193" s="2"/>
      <c r="BE193" s="2"/>
      <c r="BF193" s="2"/>
      <c r="BG193" s="9"/>
      <c r="BI193" s="1" t="s">
        <v>87</v>
      </c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9"/>
      <c r="CS193" s="1"/>
      <c r="CT193" s="2" t="s">
        <v>259</v>
      </c>
      <c r="CU193" s="2"/>
      <c r="CV193" s="2"/>
      <c r="CW193" s="2"/>
      <c r="CX193" s="2"/>
      <c r="CY193" s="2"/>
      <c r="CZ193" s="2"/>
      <c r="DA193" s="2"/>
      <c r="DB193" s="2"/>
      <c r="DC193" s="9"/>
      <c r="DR193" s="2"/>
    </row>
    <row r="194" spans="3:122" ht="9.6" customHeight="1">
      <c r="C194" s="1" t="s">
        <v>87</v>
      </c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1"/>
      <c r="AP194" s="1"/>
      <c r="AQ194" s="2" t="s">
        <v>94</v>
      </c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9"/>
      <c r="BI194" s="1"/>
      <c r="BJ194" s="2" t="s">
        <v>342</v>
      </c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X194" s="2"/>
      <c r="CA194" s="2" t="s">
        <v>343</v>
      </c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9"/>
      <c r="CS194" s="10"/>
      <c r="CT194" s="98" t="s">
        <v>43</v>
      </c>
      <c r="CU194" s="98"/>
      <c r="CV194" s="98"/>
      <c r="CW194" s="98"/>
      <c r="CX194" s="98"/>
      <c r="CY194" s="98"/>
      <c r="CZ194" s="98"/>
      <c r="DA194" s="98"/>
      <c r="DB194" s="98"/>
      <c r="DC194" s="12"/>
      <c r="DR194" s="2"/>
    </row>
    <row r="195" spans="3:122" ht="9.6" customHeight="1">
      <c r="C195" s="1"/>
      <c r="D195" s="2" t="s">
        <v>329</v>
      </c>
      <c r="E195" s="2"/>
      <c r="F195" s="2"/>
      <c r="G195" s="2"/>
      <c r="H195" s="2"/>
      <c r="I195" s="2"/>
      <c r="J195" s="2"/>
      <c r="K195" s="2"/>
      <c r="L195" s="2"/>
      <c r="M195" s="2"/>
      <c r="O195" s="2"/>
      <c r="P195" s="2"/>
      <c r="Q195" s="2"/>
      <c r="R195" s="2"/>
      <c r="U195" s="2"/>
      <c r="V195" s="2" t="s">
        <v>325</v>
      </c>
      <c r="W195" s="2"/>
      <c r="Z195" s="2"/>
      <c r="AA195" s="2"/>
      <c r="AC195" s="2"/>
      <c r="AD195" s="2"/>
      <c r="AE195" s="2"/>
      <c r="AF195" s="2"/>
      <c r="AG195" s="2"/>
      <c r="AH195" s="2"/>
      <c r="AI195" s="2"/>
      <c r="AJ195" s="2"/>
      <c r="AL195" s="2"/>
      <c r="AM195" s="2"/>
      <c r="AN195" s="2"/>
      <c r="AO195" s="1"/>
      <c r="AP195" s="1"/>
      <c r="AQ195" s="2" t="s">
        <v>97</v>
      </c>
      <c r="AR195" s="2"/>
      <c r="AS195" s="2"/>
      <c r="AT195" s="2"/>
      <c r="AU195" s="2"/>
      <c r="AV195" s="2"/>
      <c r="AW195" s="2"/>
      <c r="AX195" s="2"/>
      <c r="AY195" s="2"/>
      <c r="AZ195" s="2"/>
      <c r="BA195" s="2" t="s">
        <v>98</v>
      </c>
      <c r="BB195" s="2"/>
      <c r="BC195" s="2"/>
      <c r="BD195" s="2"/>
      <c r="BE195" s="2"/>
      <c r="BF195" s="2"/>
      <c r="BG195" s="9"/>
      <c r="BI195" s="1"/>
      <c r="BJ195" s="2" t="s">
        <v>341</v>
      </c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X195" s="2"/>
      <c r="BZ195" s="2"/>
      <c r="CA195" s="2" t="s">
        <v>344</v>
      </c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9"/>
      <c r="CX195" s="97"/>
      <c r="CY195" s="97"/>
      <c r="CZ195" s="97"/>
      <c r="DR195" s="2"/>
    </row>
    <row r="196" spans="3:122" ht="9.6" customHeight="1">
      <c r="C196" s="1"/>
      <c r="D196" s="2" t="s">
        <v>330</v>
      </c>
      <c r="E196" s="2"/>
      <c r="F196" s="2"/>
      <c r="G196" s="2"/>
      <c r="H196" s="2"/>
      <c r="I196" s="2"/>
      <c r="J196" s="2"/>
      <c r="K196" s="2"/>
      <c r="L196" s="2"/>
      <c r="M196" s="2"/>
      <c r="O196" s="2"/>
      <c r="P196" s="2"/>
      <c r="Q196" s="2"/>
      <c r="R196" s="2"/>
      <c r="U196" s="2"/>
      <c r="V196" s="2" t="s">
        <v>334</v>
      </c>
      <c r="W196" s="2"/>
      <c r="Z196" s="2"/>
      <c r="AA196" s="2"/>
      <c r="AC196" s="2"/>
      <c r="AD196" s="2"/>
      <c r="AE196" s="2"/>
      <c r="AF196" s="2"/>
      <c r="AG196" s="2"/>
      <c r="AH196" s="2"/>
      <c r="AI196" s="2"/>
      <c r="AJ196" s="2"/>
      <c r="AM196" s="2"/>
      <c r="AN196" s="2"/>
      <c r="AO196" s="1"/>
      <c r="AP196" s="1"/>
      <c r="AQ196" s="2" t="s">
        <v>101</v>
      </c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9"/>
      <c r="BI196" s="1" t="s">
        <v>93</v>
      </c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9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R196" s="2"/>
    </row>
    <row r="197" spans="3:122" ht="9.6" customHeight="1">
      <c r="C197" s="1"/>
      <c r="D197" s="2" t="s">
        <v>331</v>
      </c>
      <c r="E197" s="2"/>
      <c r="F197" s="2"/>
      <c r="G197" s="2"/>
      <c r="H197" s="2"/>
      <c r="I197" s="2"/>
      <c r="J197" s="2"/>
      <c r="K197" s="2"/>
      <c r="L197" s="2"/>
      <c r="M197" s="2"/>
      <c r="O197" s="2"/>
      <c r="P197" s="2"/>
      <c r="Q197" s="2"/>
      <c r="R197" s="2"/>
      <c r="U197" s="2"/>
      <c r="V197" s="2"/>
      <c r="W197" s="2"/>
      <c r="Z197" s="2"/>
      <c r="AA197" s="2"/>
      <c r="AC197" s="2"/>
      <c r="AD197" s="2"/>
      <c r="AE197" s="2"/>
      <c r="AF197" s="2"/>
      <c r="AG197" s="2"/>
      <c r="AH197" s="2"/>
      <c r="AI197" s="2"/>
      <c r="AJ197" s="2"/>
      <c r="AL197" s="2"/>
      <c r="AM197" s="2"/>
      <c r="AN197" s="2"/>
      <c r="AO197" s="1"/>
      <c r="AP197" s="1"/>
      <c r="AQ197" s="2" t="s">
        <v>14178</v>
      </c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9"/>
      <c r="BI197" s="1"/>
      <c r="BJ197" s="2" t="s">
        <v>99</v>
      </c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 t="s">
        <v>100</v>
      </c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9"/>
      <c r="CX197" s="2"/>
      <c r="CY197" s="2"/>
      <c r="CZ197" s="2"/>
      <c r="DA197" s="2"/>
      <c r="DB197" s="2"/>
      <c r="DR197" s="2"/>
    </row>
    <row r="198" spans="3:122" ht="9.6" customHeight="1">
      <c r="C198" s="1" t="s">
        <v>93</v>
      </c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1"/>
      <c r="AP198" s="1" t="s">
        <v>104</v>
      </c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9"/>
      <c r="BI198" s="38" t="s">
        <v>306</v>
      </c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9"/>
      <c r="CX198" s="2"/>
      <c r="CY198" s="2"/>
      <c r="CZ198" s="2"/>
      <c r="DR198" s="2"/>
    </row>
    <row r="199" spans="3:122" ht="9.6" customHeight="1">
      <c r="C199" s="1"/>
      <c r="D199" s="2" t="s">
        <v>95</v>
      </c>
      <c r="E199" s="2"/>
      <c r="F199" s="2"/>
      <c r="G199" s="2"/>
      <c r="H199" s="2"/>
      <c r="I199" s="2"/>
      <c r="J199" s="2"/>
      <c r="K199" s="2"/>
      <c r="L199" s="2"/>
      <c r="M199" s="2"/>
      <c r="N199" s="2" t="s">
        <v>96</v>
      </c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1"/>
      <c r="AP199" s="1"/>
      <c r="AQ199" s="2" t="s">
        <v>106</v>
      </c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9"/>
      <c r="BI199" s="1"/>
      <c r="BJ199" s="2" t="s">
        <v>188</v>
      </c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 t="s">
        <v>189</v>
      </c>
      <c r="BW199" s="2"/>
      <c r="BX199" s="2"/>
      <c r="BZ199" s="2"/>
      <c r="CA199" s="2"/>
      <c r="CB199" s="2"/>
      <c r="CC199" s="2"/>
      <c r="CD199" s="2"/>
      <c r="CE199" s="2"/>
      <c r="CF199" s="2" t="s">
        <v>190</v>
      </c>
      <c r="CH199" s="2"/>
      <c r="CI199" s="2"/>
      <c r="CJ199" s="2"/>
      <c r="CK199" s="2"/>
      <c r="CL199" s="2"/>
      <c r="CM199" s="2"/>
      <c r="CN199" s="2"/>
      <c r="CO199" s="2"/>
      <c r="CP199" s="2"/>
      <c r="CQ199" s="28"/>
      <c r="DR199" s="2"/>
    </row>
    <row r="200" spans="3:122" ht="9.6" customHeight="1">
      <c r="C200" s="38" t="s">
        <v>306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1"/>
      <c r="AP200" s="1"/>
      <c r="AQ200" s="2" t="s">
        <v>108</v>
      </c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9"/>
      <c r="BI200" s="1"/>
      <c r="BJ200" s="2" t="s">
        <v>193</v>
      </c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 t="s">
        <v>194</v>
      </c>
      <c r="BW200" s="2"/>
      <c r="BX200" s="2"/>
      <c r="BZ200" s="2"/>
      <c r="CA200" s="2"/>
      <c r="CB200" s="2"/>
      <c r="CC200" s="2"/>
      <c r="CD200" s="2"/>
      <c r="CE200" s="2"/>
      <c r="CF200" s="2" t="s">
        <v>195</v>
      </c>
      <c r="CH200" s="2"/>
      <c r="CI200" s="2"/>
      <c r="CJ200" s="2"/>
      <c r="CK200" s="2"/>
      <c r="CL200" s="2"/>
      <c r="CM200" s="2"/>
      <c r="CN200" s="2"/>
      <c r="CO200" s="2"/>
      <c r="CP200" s="2"/>
      <c r="CQ200" s="28"/>
      <c r="DR200" s="2"/>
    </row>
    <row r="201" spans="3:122" ht="9.6" customHeight="1">
      <c r="C201" s="1"/>
      <c r="D201" s="2" t="s">
        <v>102</v>
      </c>
      <c r="E201" s="2"/>
      <c r="F201" s="2"/>
      <c r="G201" s="2"/>
      <c r="H201" s="2"/>
      <c r="I201" s="2"/>
      <c r="J201" s="2"/>
      <c r="K201" s="2"/>
      <c r="L201" s="2"/>
      <c r="M201" s="2" t="s">
        <v>260</v>
      </c>
      <c r="N201" s="2"/>
      <c r="S201" s="2"/>
      <c r="T201" s="2"/>
      <c r="U201" s="2"/>
      <c r="W201" s="2"/>
      <c r="X201" s="2" t="s">
        <v>103</v>
      </c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1"/>
      <c r="AP201" s="1"/>
      <c r="AQ201" s="2" t="s">
        <v>113</v>
      </c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9"/>
      <c r="BI201" s="1"/>
      <c r="BJ201" s="2" t="s">
        <v>197</v>
      </c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Z201" s="2"/>
      <c r="CA201" s="2"/>
      <c r="CB201" s="2"/>
      <c r="CC201" s="2"/>
      <c r="CD201" s="2"/>
      <c r="CE201" s="2"/>
      <c r="CF201" s="2" t="s">
        <v>196</v>
      </c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8"/>
    </row>
    <row r="202" spans="3:122" ht="9.6" customHeight="1">
      <c r="C202" s="1"/>
      <c r="D202" s="2" t="s">
        <v>191</v>
      </c>
      <c r="E202" s="2"/>
      <c r="F202" s="2"/>
      <c r="G202" s="2"/>
      <c r="H202" s="2"/>
      <c r="I202" s="2"/>
      <c r="J202" s="2"/>
      <c r="K202" s="2"/>
      <c r="L202" s="2"/>
      <c r="M202" s="2" t="s">
        <v>192</v>
      </c>
      <c r="N202" s="2"/>
      <c r="S202" s="2"/>
      <c r="T202" s="2"/>
      <c r="U202" s="2"/>
      <c r="W202" s="2"/>
      <c r="X202" s="2" t="s">
        <v>261</v>
      </c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1"/>
      <c r="AP202" s="1"/>
      <c r="AQ202" s="2" t="s">
        <v>14179</v>
      </c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9"/>
      <c r="BI202" s="1" t="s">
        <v>88</v>
      </c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8"/>
    </row>
    <row r="203" spans="3:122" ht="9.6" customHeight="1">
      <c r="C203" s="1"/>
      <c r="D203" s="2" t="s">
        <v>262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S203" s="2"/>
      <c r="T203" s="2"/>
      <c r="U203" s="2"/>
      <c r="W203" s="2"/>
      <c r="X203" s="2" t="s">
        <v>196</v>
      </c>
      <c r="Z203" s="2"/>
      <c r="AA203" s="2"/>
      <c r="AB203" s="2"/>
      <c r="AC203" s="2"/>
      <c r="AD203" s="2"/>
      <c r="AE203" s="2"/>
      <c r="AH203" s="2"/>
      <c r="AI203" s="2"/>
      <c r="AJ203" s="2"/>
      <c r="AK203" s="2"/>
      <c r="AL203" s="2"/>
      <c r="AM203" s="2"/>
      <c r="AN203" s="2"/>
      <c r="AO203" s="1"/>
      <c r="AP203" s="1" t="s">
        <v>115</v>
      </c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9"/>
      <c r="BI203" s="1"/>
      <c r="BJ203" s="2" t="s">
        <v>110</v>
      </c>
      <c r="BK203" s="2"/>
      <c r="BL203" s="2"/>
      <c r="BM203" s="2"/>
      <c r="BN203" s="2"/>
      <c r="BO203" s="2"/>
      <c r="BP203" s="2"/>
      <c r="BQ203" s="2"/>
      <c r="BR203" s="2"/>
      <c r="BS203" s="2" t="s">
        <v>111</v>
      </c>
      <c r="BT203" s="2"/>
      <c r="BU203" s="2"/>
      <c r="BV203" s="2"/>
      <c r="BW203" s="2"/>
      <c r="BX203" s="2"/>
      <c r="BY203" s="2"/>
      <c r="BZ203" s="2"/>
      <c r="CA203" s="2"/>
      <c r="CB203" s="2" t="s">
        <v>112</v>
      </c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9"/>
    </row>
    <row r="204" spans="3:122" ht="9.6" customHeight="1">
      <c r="C204" s="1" t="s">
        <v>88</v>
      </c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1"/>
      <c r="AP204" s="1"/>
      <c r="AQ204" s="2" t="s">
        <v>198</v>
      </c>
      <c r="AR204" s="2"/>
      <c r="AS204" s="2"/>
      <c r="AT204" s="2"/>
      <c r="AU204" s="2"/>
      <c r="AV204" s="2"/>
      <c r="AW204" s="2"/>
      <c r="AX204" s="2" t="s">
        <v>199</v>
      </c>
      <c r="AY204" s="2"/>
      <c r="AZ204" s="2"/>
      <c r="BA204" s="2"/>
      <c r="BB204" s="2"/>
      <c r="BC204" s="2" t="s">
        <v>200</v>
      </c>
      <c r="BD204" s="2"/>
      <c r="BE204" s="2"/>
      <c r="BF204" s="2"/>
      <c r="BG204" s="9"/>
      <c r="BI204" s="1"/>
      <c r="BJ204" s="2" t="s">
        <v>114</v>
      </c>
      <c r="BK204" s="2"/>
      <c r="BL204" s="2"/>
      <c r="BM204" s="2"/>
      <c r="BN204" s="2"/>
      <c r="BO204" s="2"/>
      <c r="BP204" s="2"/>
      <c r="BQ204" s="2"/>
      <c r="BR204" s="2"/>
      <c r="BS204" s="2" t="s">
        <v>287</v>
      </c>
      <c r="BT204" s="2"/>
      <c r="BU204" s="2"/>
      <c r="BV204" s="2"/>
      <c r="BW204" s="2"/>
      <c r="BX204" s="2"/>
      <c r="BY204" s="2"/>
      <c r="BZ204" s="2"/>
      <c r="CA204" s="2"/>
      <c r="CB204" s="2" t="s">
        <v>288</v>
      </c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9"/>
    </row>
    <row r="205" spans="3:122" ht="9.6" customHeight="1">
      <c r="C205" s="1"/>
      <c r="D205" s="2" t="s">
        <v>110</v>
      </c>
      <c r="E205" s="2"/>
      <c r="F205" s="2"/>
      <c r="G205" s="2"/>
      <c r="H205" s="2"/>
      <c r="I205" s="2"/>
      <c r="J205" s="2"/>
      <c r="K205" s="2"/>
      <c r="M205" s="2" t="s">
        <v>111</v>
      </c>
      <c r="N205" s="2"/>
      <c r="O205" s="2"/>
      <c r="P205" s="2"/>
      <c r="Q205" s="2"/>
      <c r="R205" s="2"/>
      <c r="S205" s="2"/>
      <c r="U205" s="2"/>
      <c r="V205" s="2" t="s">
        <v>112</v>
      </c>
      <c r="W205" s="2"/>
      <c r="Y205" s="2"/>
      <c r="Z205" s="2"/>
      <c r="AA205" s="2"/>
      <c r="AB205" s="2"/>
      <c r="AC205" s="2"/>
      <c r="AD205" s="2"/>
      <c r="AE205" s="2" t="s">
        <v>114</v>
      </c>
      <c r="AF205" s="2"/>
      <c r="AG205" s="2"/>
      <c r="AH205" s="2"/>
      <c r="AI205" s="2"/>
      <c r="AJ205" s="2"/>
      <c r="AK205" s="2"/>
      <c r="AL205" s="2"/>
      <c r="AM205" s="2"/>
      <c r="AN205" s="2"/>
      <c r="AO205" s="1"/>
      <c r="AP205" s="1"/>
      <c r="AQ205" s="2" t="s">
        <v>201</v>
      </c>
      <c r="AR205" s="2"/>
      <c r="AS205" s="2"/>
      <c r="AT205" s="2"/>
      <c r="AU205" s="2"/>
      <c r="AW205" s="2"/>
      <c r="AX205" s="2" t="s">
        <v>202</v>
      </c>
      <c r="AY205" s="2"/>
      <c r="AZ205" s="2"/>
      <c r="BA205" s="2"/>
      <c r="BB205" s="2"/>
      <c r="BC205" s="2" t="s">
        <v>203</v>
      </c>
      <c r="BD205" s="2"/>
      <c r="BE205" s="2"/>
      <c r="BF205" s="2"/>
      <c r="BG205" s="9"/>
      <c r="BI205" s="1"/>
      <c r="BJ205" s="2" t="s">
        <v>289</v>
      </c>
      <c r="BK205" s="2"/>
      <c r="BL205" s="2"/>
      <c r="BM205" s="2"/>
      <c r="BN205" s="2"/>
      <c r="BO205" s="2"/>
      <c r="BP205" s="2"/>
      <c r="BQ205" s="2"/>
      <c r="BR205" s="2"/>
      <c r="BS205" s="2" t="s">
        <v>290</v>
      </c>
      <c r="BT205" s="2"/>
      <c r="BU205" s="2"/>
      <c r="BV205" s="2"/>
      <c r="BW205" s="2"/>
      <c r="BX205" s="2"/>
      <c r="BY205" s="2"/>
      <c r="BZ205" s="2"/>
      <c r="CA205" s="2"/>
      <c r="CB205" s="2" t="s">
        <v>286</v>
      </c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9"/>
    </row>
    <row r="206" spans="3:122" ht="9.6" customHeight="1">
      <c r="C206" s="1"/>
      <c r="D206" s="2" t="s">
        <v>287</v>
      </c>
      <c r="E206" s="2"/>
      <c r="F206" s="2"/>
      <c r="G206" s="2"/>
      <c r="H206" s="2"/>
      <c r="I206" s="2"/>
      <c r="J206" s="2"/>
      <c r="K206" s="2"/>
      <c r="M206" s="2" t="s">
        <v>288</v>
      </c>
      <c r="N206" s="2"/>
      <c r="O206" s="2"/>
      <c r="P206" s="2"/>
      <c r="Q206" s="2"/>
      <c r="R206" s="2"/>
      <c r="S206" s="2"/>
      <c r="U206" s="2"/>
      <c r="V206" s="2" t="s">
        <v>289</v>
      </c>
      <c r="W206" s="2"/>
      <c r="Y206" s="2"/>
      <c r="Z206" s="2"/>
      <c r="AA206" s="2"/>
      <c r="AB206" s="2"/>
      <c r="AC206" s="2"/>
      <c r="AD206" s="2"/>
      <c r="AE206" s="2" t="s">
        <v>290</v>
      </c>
      <c r="AF206" s="2"/>
      <c r="AG206" s="2"/>
      <c r="AH206" s="2"/>
      <c r="AI206" s="2"/>
      <c r="AJ206" s="2"/>
      <c r="AK206" s="2"/>
      <c r="AL206" s="2"/>
      <c r="AM206" s="2"/>
      <c r="AN206" s="2"/>
      <c r="AO206" s="1"/>
      <c r="AP206" s="1" t="s">
        <v>205</v>
      </c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9"/>
      <c r="BI206" s="1" t="s">
        <v>104</v>
      </c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9"/>
    </row>
    <row r="207" spans="3:122" ht="9.6" customHeight="1">
      <c r="C207" s="1"/>
      <c r="D207" s="2" t="s">
        <v>286</v>
      </c>
      <c r="E207" s="2"/>
      <c r="F207" s="2"/>
      <c r="G207" s="2"/>
      <c r="H207" s="2"/>
      <c r="I207" s="2"/>
      <c r="J207" s="2"/>
      <c r="K207" s="2"/>
      <c r="M207" s="2" t="s">
        <v>285</v>
      </c>
      <c r="N207" s="2"/>
      <c r="O207" s="2"/>
      <c r="P207" s="2"/>
      <c r="Q207" s="2"/>
      <c r="R207" s="2"/>
      <c r="S207" s="2"/>
      <c r="U207" s="2"/>
      <c r="W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1"/>
      <c r="AP207" s="1"/>
      <c r="AQ207" s="2" t="s">
        <v>207</v>
      </c>
      <c r="AR207" s="2"/>
      <c r="AS207" s="2"/>
      <c r="AT207" s="2"/>
      <c r="AU207" s="2" t="s">
        <v>208</v>
      </c>
      <c r="AV207" s="2"/>
      <c r="AW207" s="2"/>
      <c r="AX207" s="2"/>
      <c r="AY207" s="2"/>
      <c r="AZ207" s="2" t="s">
        <v>209</v>
      </c>
      <c r="BA207" s="2"/>
      <c r="BB207" s="2"/>
      <c r="BC207" s="2"/>
      <c r="BD207" s="2"/>
      <c r="BE207" s="2"/>
      <c r="BF207" s="2"/>
      <c r="BG207" s="9"/>
      <c r="BI207" s="1"/>
      <c r="BJ207" s="2" t="s">
        <v>119</v>
      </c>
      <c r="BK207" s="2"/>
      <c r="BL207" s="2"/>
      <c r="BM207" s="2"/>
      <c r="BN207" s="2"/>
      <c r="BO207" s="2"/>
      <c r="BP207" s="2"/>
      <c r="BQ207" s="2"/>
      <c r="BR207" s="2"/>
      <c r="BS207" s="2" t="s">
        <v>120</v>
      </c>
      <c r="BT207" s="2"/>
      <c r="BU207" s="2"/>
      <c r="BV207" s="2"/>
      <c r="BW207" s="2"/>
      <c r="BX207" s="2"/>
      <c r="BY207" s="2"/>
      <c r="BZ207" s="2"/>
      <c r="CA207" s="2"/>
      <c r="CB207" s="2" t="s">
        <v>118</v>
      </c>
      <c r="CC207" s="2"/>
      <c r="CD207" s="2"/>
      <c r="CE207" s="2"/>
      <c r="CF207" s="2"/>
      <c r="CG207" s="2" t="s">
        <v>121</v>
      </c>
      <c r="CH207" s="2"/>
      <c r="CI207" s="2"/>
      <c r="CJ207" s="2"/>
      <c r="CK207" s="2"/>
      <c r="CL207" s="2"/>
      <c r="CM207" s="2"/>
      <c r="CN207" s="2"/>
      <c r="CO207" s="2"/>
      <c r="CP207" s="2"/>
      <c r="CQ207" s="9"/>
    </row>
    <row r="208" spans="3:122" ht="9.6" customHeight="1">
      <c r="C208" s="1" t="s">
        <v>104</v>
      </c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1"/>
      <c r="AP208" s="1" t="s">
        <v>213</v>
      </c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9"/>
      <c r="BI208" s="1" t="s">
        <v>115</v>
      </c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9"/>
    </row>
    <row r="209" spans="3:122" ht="9.6" customHeight="1">
      <c r="C209" s="1"/>
      <c r="D209" s="2" t="s">
        <v>116</v>
      </c>
      <c r="E209" s="2"/>
      <c r="F209" s="2"/>
      <c r="G209" s="2"/>
      <c r="H209" s="2"/>
      <c r="I209" s="2"/>
      <c r="J209" s="2"/>
      <c r="K209" s="2"/>
      <c r="L209" s="2"/>
      <c r="O209" s="2" t="s">
        <v>117</v>
      </c>
      <c r="P209" s="2"/>
      <c r="Q209" s="2"/>
      <c r="R209" s="2"/>
      <c r="S209" s="2"/>
      <c r="T209" s="2"/>
      <c r="W209" s="2"/>
      <c r="X209" s="2" t="s">
        <v>118</v>
      </c>
      <c r="AA209" s="2"/>
      <c r="AB209" s="2"/>
      <c r="AC209" s="2"/>
      <c r="AD209" s="2" t="s">
        <v>122</v>
      </c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1"/>
      <c r="AP209" s="10"/>
      <c r="AQ209" s="98" t="s">
        <v>214</v>
      </c>
      <c r="AR209" s="98"/>
      <c r="AS209" s="98"/>
      <c r="AT209" s="98"/>
      <c r="AU209" s="98"/>
      <c r="AV209" s="98"/>
      <c r="AW209" s="98"/>
      <c r="AX209" s="98"/>
      <c r="AY209" s="98"/>
      <c r="AZ209" s="98"/>
      <c r="BA209" s="98"/>
      <c r="BB209" s="98"/>
      <c r="BC209" s="98"/>
      <c r="BD209" s="98"/>
      <c r="BE209" s="98"/>
      <c r="BF209" s="98"/>
      <c r="BG209" s="12"/>
      <c r="BI209" s="1"/>
      <c r="BJ209" s="2" t="s">
        <v>210</v>
      </c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 t="s">
        <v>211</v>
      </c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9"/>
    </row>
    <row r="210" spans="3:122" ht="9.6" customHeight="1">
      <c r="C210" s="1"/>
      <c r="D210" s="2" t="s">
        <v>204</v>
      </c>
      <c r="E210" s="2"/>
      <c r="F210" s="2"/>
      <c r="G210" s="2"/>
      <c r="H210" s="2"/>
      <c r="I210" s="2"/>
      <c r="J210" s="2"/>
      <c r="K210" s="2"/>
      <c r="L210" s="2"/>
      <c r="O210" s="2" t="s">
        <v>263</v>
      </c>
      <c r="P210" s="2"/>
      <c r="Q210" s="2"/>
      <c r="R210" s="2"/>
      <c r="S210" s="2"/>
      <c r="T210" s="2"/>
      <c r="U210" s="2"/>
      <c r="W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1"/>
      <c r="BI210" s="1" t="s">
        <v>213</v>
      </c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9"/>
    </row>
    <row r="211" spans="3:122" ht="9.6" customHeight="1">
      <c r="C211" s="1" t="s">
        <v>206</v>
      </c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1"/>
      <c r="BI211" s="10"/>
      <c r="BJ211" s="98" t="s">
        <v>215</v>
      </c>
      <c r="BK211" s="98"/>
      <c r="BL211" s="98"/>
      <c r="BM211" s="98"/>
      <c r="BN211" s="98"/>
      <c r="BO211" s="98"/>
      <c r="BP211" s="98"/>
      <c r="BQ211" s="98"/>
      <c r="BR211" s="98"/>
      <c r="BS211" s="98"/>
      <c r="BT211" s="98"/>
      <c r="BU211" s="98"/>
      <c r="BV211" s="98"/>
      <c r="BW211" s="98"/>
      <c r="BX211" s="98"/>
      <c r="BY211" s="98"/>
      <c r="BZ211" s="98"/>
      <c r="CA211" s="98"/>
      <c r="CB211" s="98"/>
      <c r="CC211" s="98"/>
      <c r="CD211" s="98"/>
      <c r="CE211" s="98"/>
      <c r="CF211" s="98"/>
      <c r="CG211" s="98"/>
      <c r="CH211" s="98"/>
      <c r="CI211" s="98"/>
      <c r="CJ211" s="98"/>
      <c r="CK211" s="98"/>
      <c r="CL211" s="98"/>
      <c r="CM211" s="98"/>
      <c r="CN211" s="98"/>
      <c r="CO211" s="98"/>
      <c r="CP211" s="98"/>
      <c r="CQ211" s="12"/>
    </row>
    <row r="212" spans="3:122" ht="9.6" customHeight="1">
      <c r="C212" s="1"/>
      <c r="D212" s="2" t="s">
        <v>212</v>
      </c>
      <c r="E212" s="2"/>
      <c r="F212" s="2"/>
      <c r="G212" s="2"/>
      <c r="H212" s="2"/>
      <c r="I212" s="2"/>
      <c r="J212" s="2"/>
      <c r="K212" s="2"/>
      <c r="L212" s="2"/>
      <c r="M212" s="2" t="s">
        <v>211</v>
      </c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1"/>
      <c r="BK212" s="97"/>
      <c r="BL212" s="97"/>
      <c r="BM212" s="97"/>
      <c r="BN212" s="97"/>
      <c r="BO212" s="97"/>
      <c r="BP212" s="97"/>
      <c r="BQ212" s="97"/>
      <c r="BR212" s="97"/>
      <c r="BS212" s="97"/>
      <c r="BT212" s="97"/>
      <c r="BU212" s="97"/>
      <c r="BV212" s="97"/>
      <c r="BW212" s="97"/>
      <c r="BX212" s="97"/>
      <c r="BY212" s="97"/>
      <c r="BZ212" s="97"/>
      <c r="CA212" s="97"/>
      <c r="CB212" s="97"/>
    </row>
    <row r="213" spans="3:122" ht="9.6" customHeight="1">
      <c r="C213" s="1" t="s">
        <v>205</v>
      </c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1"/>
      <c r="AP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</row>
    <row r="214" spans="3:122" ht="9.6" customHeight="1">
      <c r="C214" s="1"/>
      <c r="D214" s="2" t="s">
        <v>216</v>
      </c>
      <c r="E214" s="2"/>
      <c r="F214" s="2"/>
      <c r="G214" s="2"/>
      <c r="H214" s="2"/>
      <c r="I214" s="2"/>
      <c r="J214" s="2"/>
      <c r="K214" s="2"/>
      <c r="M214" s="2" t="s">
        <v>217</v>
      </c>
      <c r="N214" s="2"/>
      <c r="O214" s="2"/>
      <c r="P214" s="2"/>
      <c r="Q214" s="2"/>
      <c r="R214" s="2"/>
      <c r="S214" s="2"/>
      <c r="T214" s="2"/>
      <c r="U214" s="2"/>
      <c r="V214" s="2"/>
      <c r="X214" s="2" t="s">
        <v>218</v>
      </c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1"/>
      <c r="AP214" s="2"/>
      <c r="AQ214" s="2"/>
      <c r="AR214" s="2"/>
      <c r="AS214" s="2"/>
      <c r="AT214" s="2"/>
      <c r="AU214" s="2"/>
      <c r="AV214" s="2"/>
      <c r="AW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</row>
    <row r="215" spans="3:122" ht="9.6" customHeight="1">
      <c r="C215" s="1"/>
      <c r="D215" s="2" t="s">
        <v>219</v>
      </c>
      <c r="E215" s="2"/>
      <c r="F215" s="2"/>
      <c r="G215" s="2"/>
      <c r="H215" s="2"/>
      <c r="I215" s="2"/>
      <c r="J215" s="2"/>
      <c r="K215" s="2"/>
      <c r="M215" s="2" t="s">
        <v>220</v>
      </c>
      <c r="N215" s="2"/>
      <c r="O215" s="2"/>
      <c r="P215" s="2"/>
      <c r="Q215" s="2"/>
      <c r="R215" s="2"/>
      <c r="S215" s="2"/>
      <c r="T215" s="2"/>
      <c r="U215" s="2"/>
      <c r="V215" s="2"/>
      <c r="X215" s="2" t="s">
        <v>203</v>
      </c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1"/>
      <c r="AP215" s="2"/>
      <c r="AQ215" s="2"/>
      <c r="AR215" s="2"/>
      <c r="AS215" s="2"/>
      <c r="AT215" s="2"/>
      <c r="AU215" s="2"/>
      <c r="AV215" s="2"/>
      <c r="AW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</row>
    <row r="216" spans="3:122" ht="9.6" customHeight="1">
      <c r="C216" s="1" t="s">
        <v>213</v>
      </c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1"/>
      <c r="AP216" s="2"/>
      <c r="AQ216" s="2"/>
      <c r="AR216" s="2"/>
      <c r="AS216" s="2"/>
      <c r="AT216" s="2"/>
      <c r="AU216" s="2"/>
      <c r="AV216" s="2"/>
      <c r="AW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</row>
    <row r="217" spans="3:122" ht="9.6" customHeight="1">
      <c r="C217" s="10"/>
      <c r="D217" s="98" t="s">
        <v>264</v>
      </c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/>
      <c r="AI217" s="98"/>
      <c r="AJ217" s="98"/>
      <c r="AK217" s="98"/>
      <c r="AL217" s="98"/>
      <c r="AM217" s="98"/>
      <c r="AN217" s="98"/>
      <c r="AO217" s="1"/>
      <c r="AP217" s="2"/>
      <c r="AQ217" s="2"/>
      <c r="AR217" s="2"/>
      <c r="AS217" s="2"/>
      <c r="AT217" s="2"/>
      <c r="AU217" s="2"/>
      <c r="AV217" s="2"/>
      <c r="AW217" s="2"/>
    </row>
    <row r="218" spans="3:122" ht="3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</row>
    <row r="219" spans="3:122" ht="9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N219" s="1246" t="s">
        <v>14170</v>
      </c>
      <c r="DO219" s="1247"/>
      <c r="DP219" s="1247"/>
      <c r="DQ219" s="1247"/>
      <c r="DR219" s="1247"/>
    </row>
    <row r="220" spans="3:122" ht="24">
      <c r="C220" s="24" t="s">
        <v>169</v>
      </c>
      <c r="J220" s="15" t="s">
        <v>283</v>
      </c>
      <c r="DN220" s="1247"/>
      <c r="DO220" s="1247"/>
      <c r="DP220" s="1247"/>
      <c r="DQ220" s="1247"/>
      <c r="DR220" s="1247"/>
    </row>
    <row r="221" spans="3:122" ht="8.1" customHeight="1" thickBot="1">
      <c r="D221" s="1246" t="s">
        <v>14170</v>
      </c>
      <c r="E221" s="1246"/>
      <c r="F221" s="1246"/>
      <c r="G221" s="1246"/>
      <c r="H221" s="1246"/>
      <c r="I221" s="1246"/>
      <c r="J221" s="1246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1247"/>
      <c r="DO221" s="1247"/>
      <c r="DP221" s="1247"/>
      <c r="DQ221" s="1247"/>
      <c r="DR221" s="1247"/>
    </row>
    <row r="222" spans="3:122" ht="13.9" customHeight="1" thickTop="1">
      <c r="D222" s="1246"/>
      <c r="E222" s="1246"/>
      <c r="F222" s="1246"/>
      <c r="G222" s="1246"/>
      <c r="H222" s="1246"/>
      <c r="I222" s="1246"/>
      <c r="J222" s="1246"/>
      <c r="BR222" s="16"/>
      <c r="BS222" s="17" t="s">
        <v>123</v>
      </c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9"/>
      <c r="DD222" s="1203" t="s">
        <v>124</v>
      </c>
      <c r="DE222" s="1204"/>
      <c r="DF222" s="1204"/>
      <c r="DG222" s="1204"/>
      <c r="DH222" s="1204"/>
      <c r="DI222" s="1204"/>
      <c r="DJ222" s="1204"/>
      <c r="DK222" s="1204"/>
      <c r="DL222" s="1204"/>
      <c r="DM222" s="1205"/>
      <c r="DN222" s="1247"/>
      <c r="DO222" s="1247"/>
      <c r="DP222" s="1247"/>
      <c r="DQ222" s="1247"/>
      <c r="DR222" s="1247"/>
    </row>
    <row r="223" spans="3:122" ht="18" thickBot="1">
      <c r="C223" s="49" t="s">
        <v>1</v>
      </c>
      <c r="L223" s="13" t="s">
        <v>125</v>
      </c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2"/>
      <c r="BE223" s="2"/>
      <c r="BF223" s="2"/>
      <c r="BG223" s="2"/>
      <c r="BR223" s="20"/>
      <c r="BS223" s="21" t="s">
        <v>126</v>
      </c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3"/>
      <c r="DD223" s="1206"/>
      <c r="DE223" s="1207"/>
      <c r="DF223" s="1207"/>
      <c r="DG223" s="1207"/>
      <c r="DH223" s="1207"/>
      <c r="DI223" s="1207"/>
      <c r="DJ223" s="1207"/>
      <c r="DK223" s="1207"/>
      <c r="DL223" s="1207"/>
      <c r="DM223" s="1208"/>
    </row>
    <row r="224" spans="3:122" ht="18" thickTop="1">
      <c r="C224" s="49"/>
      <c r="AR224" s="291"/>
      <c r="AS224" s="291"/>
      <c r="AT224" s="291"/>
      <c r="AU224" s="291"/>
      <c r="AV224" s="291"/>
      <c r="AW224" s="291"/>
      <c r="AX224" s="291"/>
      <c r="AY224" s="291"/>
      <c r="AZ224" s="291"/>
      <c r="BA224" s="2"/>
      <c r="BB224" s="2"/>
      <c r="BC224" s="2"/>
      <c r="BD224" s="2"/>
      <c r="BE224" s="2"/>
      <c r="BF224" s="2"/>
      <c r="BG224" s="2"/>
    </row>
    <row r="225" spans="3:125" ht="17.25">
      <c r="C225" s="49" t="s">
        <v>14174</v>
      </c>
      <c r="BG225" s="1209"/>
      <c r="BH225" s="1210"/>
      <c r="BI225" s="1210"/>
      <c r="BJ225" s="1210"/>
      <c r="BK225" s="1210"/>
      <c r="BL225" s="1210"/>
      <c r="BM225" s="1210"/>
      <c r="BN225" s="1210"/>
      <c r="BO225" s="1210"/>
      <c r="BP225" s="1210"/>
      <c r="BQ225" s="1210"/>
      <c r="BR225" s="1210"/>
      <c r="BS225" s="1210"/>
      <c r="BT225" s="1210"/>
      <c r="BU225" s="1210"/>
      <c r="BV225" s="1210"/>
      <c r="BW225" s="1210"/>
      <c r="BX225" s="1210"/>
      <c r="BY225" s="1210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</row>
    <row r="226" spans="3:125" ht="8.1" customHeight="1">
      <c r="BG226" s="1210"/>
      <c r="BH226" s="1210"/>
      <c r="BI226" s="1210"/>
      <c r="BJ226" s="1210"/>
      <c r="BK226" s="1210"/>
      <c r="BL226" s="1210"/>
      <c r="BM226" s="1210"/>
      <c r="BN226" s="1210"/>
      <c r="BO226" s="1210"/>
      <c r="BP226" s="1210"/>
      <c r="BQ226" s="1210"/>
      <c r="BR226" s="1210"/>
      <c r="BS226" s="1210"/>
      <c r="BT226" s="1210"/>
      <c r="BU226" s="1210"/>
      <c r="BV226" s="1210"/>
      <c r="BW226" s="1210"/>
      <c r="BX226" s="1210"/>
      <c r="BY226" s="1210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</row>
    <row r="227" spans="3:125" ht="8.1" customHeight="1" thickBot="1">
      <c r="BG227" s="1211"/>
      <c r="BH227" s="1211"/>
      <c r="BI227" s="1211"/>
      <c r="BJ227" s="1211"/>
      <c r="BK227" s="1211"/>
      <c r="BL227" s="1211"/>
      <c r="BM227" s="1211"/>
      <c r="BN227" s="1211"/>
      <c r="BO227" s="1211"/>
      <c r="BP227" s="1211"/>
      <c r="BQ227" s="1211"/>
      <c r="BR227" s="1211"/>
      <c r="BS227" s="1211"/>
      <c r="BT227" s="1211"/>
      <c r="BU227" s="1211"/>
      <c r="BV227" s="1211"/>
      <c r="BW227" s="1211"/>
      <c r="BX227" s="1211"/>
      <c r="BY227" s="1211"/>
    </row>
    <row r="228" spans="3:125" ht="12" customHeight="1">
      <c r="C228" s="803" t="s">
        <v>127</v>
      </c>
      <c r="D228" s="804"/>
      <c r="E228" s="804"/>
      <c r="F228" s="804"/>
      <c r="G228" s="804"/>
      <c r="H228" s="804"/>
      <c r="I228" s="805"/>
      <c r="J228" s="806" t="s">
        <v>128</v>
      </c>
      <c r="K228" s="807"/>
      <c r="L228" s="807"/>
      <c r="M228" s="807"/>
      <c r="N228" s="807"/>
      <c r="O228" s="808"/>
      <c r="P228" s="776" t="s">
        <v>129</v>
      </c>
      <c r="Q228" s="777"/>
      <c r="R228" s="777"/>
      <c r="S228" s="777"/>
      <c r="T228" s="777"/>
      <c r="U228" s="777"/>
      <c r="V228" s="777"/>
      <c r="W228" s="777"/>
      <c r="X228" s="777"/>
      <c r="Y228" s="777"/>
      <c r="Z228" s="777"/>
      <c r="AA228" s="777"/>
      <c r="AB228" s="777"/>
      <c r="AC228" s="777"/>
      <c r="AD228" s="777"/>
      <c r="AE228" s="777"/>
      <c r="AF228" s="777"/>
      <c r="AG228" s="777"/>
      <c r="AH228" s="777"/>
      <c r="AI228" s="777"/>
      <c r="AJ228" s="778"/>
      <c r="AK228" s="779" t="s">
        <v>268</v>
      </c>
      <c r="AL228" s="780"/>
      <c r="AM228" s="780"/>
      <c r="AN228" s="780"/>
      <c r="AO228" s="780"/>
      <c r="AP228" s="780"/>
      <c r="AQ228" s="780"/>
      <c r="AR228" s="780"/>
      <c r="AS228" s="780"/>
      <c r="AT228" s="780"/>
      <c r="AU228" s="780"/>
      <c r="AV228" s="780"/>
      <c r="AW228" s="780"/>
      <c r="AX228" s="780"/>
      <c r="AY228" s="780"/>
      <c r="AZ228" s="780"/>
      <c r="BA228" s="780"/>
      <c r="BB228" s="780"/>
      <c r="BC228" s="780"/>
      <c r="BD228" s="780"/>
      <c r="BE228" s="780"/>
      <c r="BF228" s="780"/>
      <c r="BG228" s="780"/>
      <c r="BH228" s="780"/>
      <c r="BI228" s="780"/>
      <c r="BJ228" s="780"/>
      <c r="BK228" s="780"/>
      <c r="BL228" s="780"/>
      <c r="BM228" s="780"/>
      <c r="BN228" s="780"/>
      <c r="BO228" s="780"/>
      <c r="BP228" s="780"/>
      <c r="BQ228" s="780"/>
      <c r="BR228" s="780"/>
      <c r="BS228" s="780"/>
      <c r="BT228" s="780"/>
      <c r="BU228" s="780"/>
      <c r="BV228" s="780"/>
      <c r="BW228" s="780"/>
      <c r="BX228" s="780"/>
      <c r="BY228" s="780"/>
      <c r="BZ228" s="780"/>
      <c r="CA228" s="780"/>
      <c r="CB228" s="780"/>
      <c r="CC228" s="780"/>
      <c r="CD228" s="780"/>
      <c r="CE228" s="780"/>
      <c r="CF228" s="780"/>
      <c r="CG228" s="780"/>
      <c r="CH228" s="780"/>
      <c r="CI228" s="307"/>
      <c r="CJ228" s="307"/>
      <c r="CK228" s="307"/>
      <c r="CL228" s="126"/>
      <c r="CM228" s="126"/>
      <c r="CN228" s="126"/>
      <c r="CO228" s="126"/>
      <c r="CP228" s="126"/>
      <c r="CQ228" s="126"/>
      <c r="CR228" s="126"/>
      <c r="CS228" s="126"/>
      <c r="CT228" s="126"/>
      <c r="CU228" s="126"/>
      <c r="CV228" s="126"/>
      <c r="CW228" s="126"/>
      <c r="CX228" s="126"/>
      <c r="CY228" s="126"/>
      <c r="CZ228" s="126"/>
      <c r="DA228" s="126"/>
      <c r="DB228" s="126"/>
      <c r="DC228" s="126"/>
      <c r="DD228" s="126"/>
      <c r="DE228" s="126"/>
      <c r="DF228" s="126"/>
      <c r="DG228" s="233"/>
      <c r="DH228" s="763" t="s">
        <v>302</v>
      </c>
      <c r="DI228" s="629"/>
      <c r="DJ228" s="629"/>
      <c r="DK228" s="629"/>
      <c r="DL228" s="629"/>
      <c r="DM228" s="764"/>
      <c r="DN228" s="114"/>
      <c r="DO228" s="114"/>
      <c r="DP228" s="114"/>
      <c r="DQ228" s="114"/>
      <c r="DR228" s="114"/>
      <c r="DS228" s="114"/>
    </row>
    <row r="229" spans="3:125" ht="8.1" customHeight="1">
      <c r="C229" s="603" t="s">
        <v>130</v>
      </c>
      <c r="D229" s="702"/>
      <c r="E229" s="702"/>
      <c r="F229" s="702"/>
      <c r="G229" s="702"/>
      <c r="H229" s="702"/>
      <c r="I229" s="703"/>
      <c r="J229" s="809"/>
      <c r="K229" s="810"/>
      <c r="L229" s="810"/>
      <c r="M229" s="810"/>
      <c r="N229" s="810"/>
      <c r="O229" s="811"/>
      <c r="P229" s="704" t="s">
        <v>131</v>
      </c>
      <c r="Q229" s="705"/>
      <c r="R229" s="705"/>
      <c r="S229" s="705"/>
      <c r="T229" s="705"/>
      <c r="U229" s="705"/>
      <c r="V229" s="705"/>
      <c r="W229" s="705"/>
      <c r="X229" s="705"/>
      <c r="Y229" s="705"/>
      <c r="Z229" s="705"/>
      <c r="AA229" s="705"/>
      <c r="AB229" s="706"/>
      <c r="AC229" s="509" t="s">
        <v>132</v>
      </c>
      <c r="AD229" s="705"/>
      <c r="AE229" s="705"/>
      <c r="AF229" s="705"/>
      <c r="AG229" s="705"/>
      <c r="AH229" s="705"/>
      <c r="AI229" s="705"/>
      <c r="AJ229" s="710"/>
      <c r="AK229" s="781"/>
      <c r="AL229" s="782"/>
      <c r="AM229" s="782"/>
      <c r="AN229" s="782"/>
      <c r="AO229" s="782"/>
      <c r="AP229" s="782"/>
      <c r="AQ229" s="782"/>
      <c r="AR229" s="782"/>
      <c r="AS229" s="782"/>
      <c r="AT229" s="782"/>
      <c r="AU229" s="782"/>
      <c r="AV229" s="782"/>
      <c r="AW229" s="782"/>
      <c r="AX229" s="782"/>
      <c r="AY229" s="782"/>
      <c r="AZ229" s="782"/>
      <c r="BA229" s="782"/>
      <c r="BB229" s="782"/>
      <c r="BC229" s="782"/>
      <c r="BD229" s="782"/>
      <c r="BE229" s="782"/>
      <c r="BF229" s="782"/>
      <c r="BG229" s="782"/>
      <c r="BH229" s="782"/>
      <c r="BI229" s="782"/>
      <c r="BJ229" s="782"/>
      <c r="BK229" s="782"/>
      <c r="BL229" s="782"/>
      <c r="BM229" s="782"/>
      <c r="BN229" s="782"/>
      <c r="BO229" s="782"/>
      <c r="BP229" s="782"/>
      <c r="BQ229" s="782"/>
      <c r="BR229" s="782"/>
      <c r="BS229" s="782"/>
      <c r="BT229" s="782"/>
      <c r="BU229" s="782"/>
      <c r="BV229" s="782"/>
      <c r="BW229" s="782"/>
      <c r="BX229" s="782"/>
      <c r="BY229" s="782"/>
      <c r="BZ229" s="782"/>
      <c r="CA229" s="782"/>
      <c r="CB229" s="782"/>
      <c r="CC229" s="782"/>
      <c r="CD229" s="782"/>
      <c r="CE229" s="782"/>
      <c r="CF229" s="782"/>
      <c r="CG229" s="782"/>
      <c r="CH229" s="782"/>
      <c r="CI229" s="308"/>
      <c r="CJ229" s="308"/>
      <c r="CK229" s="308"/>
      <c r="CL229" s="442"/>
      <c r="CM229" s="442"/>
      <c r="CN229" s="442"/>
      <c r="CO229" s="442"/>
      <c r="CP229" s="442"/>
      <c r="CQ229" s="442"/>
      <c r="CR229" s="442"/>
      <c r="CS229" s="442"/>
      <c r="CT229" s="442"/>
      <c r="CU229" s="442"/>
      <c r="CV229" s="442"/>
      <c r="CW229" s="442"/>
      <c r="CX229" s="442"/>
      <c r="CY229" s="442"/>
      <c r="CZ229" s="442"/>
      <c r="DA229" s="442"/>
      <c r="DB229" s="442"/>
      <c r="DC229" s="442"/>
      <c r="DD229" s="442"/>
      <c r="DE229" s="442"/>
      <c r="DF229" s="442"/>
      <c r="DG229" s="167"/>
      <c r="DH229" s="532"/>
      <c r="DI229" s="677"/>
      <c r="DJ229" s="677"/>
      <c r="DK229" s="677"/>
      <c r="DL229" s="677"/>
      <c r="DM229" s="765"/>
      <c r="DN229" s="114"/>
      <c r="DO229" s="114"/>
      <c r="DP229" s="114"/>
      <c r="DQ229" s="114"/>
      <c r="DR229" s="114"/>
      <c r="DS229" s="114"/>
    </row>
    <row r="230" spans="3:125" ht="8.1" customHeight="1">
      <c r="C230" s="165"/>
      <c r="D230" s="119"/>
      <c r="E230" s="114"/>
      <c r="F230" s="114"/>
      <c r="G230" s="114"/>
      <c r="H230" s="114"/>
      <c r="I230" s="139"/>
      <c r="J230" s="162"/>
      <c r="K230" s="119"/>
      <c r="L230" s="119"/>
      <c r="M230" s="119"/>
      <c r="N230" s="119"/>
      <c r="O230" s="234"/>
      <c r="P230" s="707"/>
      <c r="Q230" s="708"/>
      <c r="R230" s="708"/>
      <c r="S230" s="708"/>
      <c r="T230" s="708"/>
      <c r="U230" s="708"/>
      <c r="V230" s="708"/>
      <c r="W230" s="708"/>
      <c r="X230" s="708"/>
      <c r="Y230" s="708"/>
      <c r="Z230" s="708"/>
      <c r="AA230" s="708"/>
      <c r="AB230" s="709"/>
      <c r="AC230" s="711"/>
      <c r="AD230" s="708"/>
      <c r="AE230" s="708"/>
      <c r="AF230" s="708"/>
      <c r="AG230" s="708"/>
      <c r="AH230" s="708"/>
      <c r="AI230" s="708"/>
      <c r="AJ230" s="712"/>
      <c r="AK230" s="713" t="s">
        <v>221</v>
      </c>
      <c r="AL230" s="714"/>
      <c r="AM230" s="714"/>
      <c r="AN230" s="714"/>
      <c r="AO230" s="714"/>
      <c r="AP230" s="714"/>
      <c r="AQ230" s="714"/>
      <c r="AR230" s="714"/>
      <c r="AS230" s="714"/>
      <c r="AT230" s="714"/>
      <c r="AU230" s="714"/>
      <c r="AV230" s="714"/>
      <c r="AW230" s="714"/>
      <c r="AX230" s="714"/>
      <c r="AY230" s="714"/>
      <c r="AZ230" s="714"/>
      <c r="BA230" s="714"/>
      <c r="BB230" s="441"/>
      <c r="BC230" s="441"/>
      <c r="BD230" s="441"/>
      <c r="BE230" s="441"/>
      <c r="BF230" s="235"/>
      <c r="BG230" s="441"/>
      <c r="BH230" s="441"/>
      <c r="BI230" s="441"/>
      <c r="BJ230" s="441"/>
      <c r="BK230" s="717" t="s">
        <v>299</v>
      </c>
      <c r="BL230" s="718"/>
      <c r="BM230" s="718"/>
      <c r="BN230" s="718"/>
      <c r="BO230" s="718"/>
      <c r="BP230" s="718"/>
      <c r="BQ230" s="718"/>
      <c r="BR230" s="718"/>
      <c r="BS230" s="718"/>
      <c r="BT230" s="718"/>
      <c r="BU230" s="718"/>
      <c r="BV230" s="718"/>
      <c r="BW230" s="114"/>
      <c r="BX230" s="441"/>
      <c r="BY230" s="441"/>
      <c r="BZ230" s="441"/>
      <c r="CA230" s="441"/>
      <c r="CB230" s="441"/>
      <c r="CC230" s="441"/>
      <c r="CD230" s="441"/>
      <c r="CE230" s="441"/>
      <c r="CF230" s="441"/>
      <c r="CG230" s="236"/>
      <c r="CH230" s="235"/>
      <c r="CI230" s="721" t="s">
        <v>300</v>
      </c>
      <c r="CJ230" s="505"/>
      <c r="CK230" s="510"/>
      <c r="CL230" s="723" t="s">
        <v>269</v>
      </c>
      <c r="CM230" s="705"/>
      <c r="CN230" s="705"/>
      <c r="CO230" s="705"/>
      <c r="CP230" s="705"/>
      <c r="CQ230" s="705"/>
      <c r="CR230" s="705"/>
      <c r="CS230" s="705"/>
      <c r="CT230" s="705"/>
      <c r="CU230" s="705"/>
      <c r="CV230" s="705"/>
      <c r="CW230" s="441"/>
      <c r="CX230" s="441"/>
      <c r="CY230" s="441"/>
      <c r="CZ230" s="441"/>
      <c r="DA230" s="441"/>
      <c r="DB230" s="138"/>
      <c r="DC230" s="660" t="s">
        <v>303</v>
      </c>
      <c r="DD230" s="505"/>
      <c r="DE230" s="505"/>
      <c r="DF230" s="505"/>
      <c r="DG230" s="510"/>
      <c r="DH230" s="532"/>
      <c r="DI230" s="677"/>
      <c r="DJ230" s="677"/>
      <c r="DK230" s="677"/>
      <c r="DL230" s="677"/>
      <c r="DM230" s="765"/>
      <c r="DN230" s="114"/>
      <c r="DO230" s="114"/>
      <c r="DP230" s="114"/>
      <c r="DQ230" s="114"/>
      <c r="DR230" s="114"/>
      <c r="DS230" s="114"/>
    </row>
    <row r="231" spans="3:125" ht="5.0999999999999996" customHeight="1">
      <c r="C231" s="165"/>
      <c r="D231" s="119"/>
      <c r="E231" s="660" t="s">
        <v>294</v>
      </c>
      <c r="F231" s="505"/>
      <c r="G231" s="505"/>
      <c r="H231" s="505"/>
      <c r="I231" s="510"/>
      <c r="J231" s="786" t="s">
        <v>295</v>
      </c>
      <c r="K231" s="677"/>
      <c r="L231" s="677"/>
      <c r="M231" s="677"/>
      <c r="N231" s="677"/>
      <c r="O231" s="787"/>
      <c r="P231" s="788" t="s">
        <v>296</v>
      </c>
      <c r="Q231" s="505"/>
      <c r="R231" s="510"/>
      <c r="S231" s="791" t="s">
        <v>270</v>
      </c>
      <c r="T231" s="792"/>
      <c r="U231" s="792"/>
      <c r="V231" s="792"/>
      <c r="W231" s="792"/>
      <c r="X231" s="441"/>
      <c r="Y231" s="441"/>
      <c r="Z231" s="441"/>
      <c r="AA231" s="441"/>
      <c r="AB231" s="138"/>
      <c r="AC231" s="660" t="s">
        <v>297</v>
      </c>
      <c r="AD231" s="505"/>
      <c r="AE231" s="510"/>
      <c r="AF231" s="796" t="s">
        <v>271</v>
      </c>
      <c r="AG231" s="797"/>
      <c r="AH231" s="797"/>
      <c r="AI231" s="797"/>
      <c r="AJ231" s="798"/>
      <c r="AK231" s="715"/>
      <c r="AL231" s="716"/>
      <c r="AM231" s="716"/>
      <c r="AN231" s="716"/>
      <c r="AO231" s="716"/>
      <c r="AP231" s="716"/>
      <c r="AQ231" s="716"/>
      <c r="AR231" s="716"/>
      <c r="AS231" s="716"/>
      <c r="AT231" s="716"/>
      <c r="AU231" s="716"/>
      <c r="AV231" s="716"/>
      <c r="AW231" s="716"/>
      <c r="AX231" s="716"/>
      <c r="AY231" s="716"/>
      <c r="AZ231" s="716"/>
      <c r="BA231" s="716"/>
      <c r="BB231" s="673" t="s">
        <v>14163</v>
      </c>
      <c r="BC231" s="674"/>
      <c r="BD231" s="674"/>
      <c r="BE231" s="674"/>
      <c r="BF231" s="675"/>
      <c r="BG231" s="771" t="s">
        <v>298</v>
      </c>
      <c r="BH231" s="772"/>
      <c r="BI231" s="772"/>
      <c r="BJ231" s="773"/>
      <c r="BK231" s="719"/>
      <c r="BL231" s="720"/>
      <c r="BM231" s="720"/>
      <c r="BN231" s="720"/>
      <c r="BO231" s="720"/>
      <c r="BP231" s="720"/>
      <c r="BQ231" s="720"/>
      <c r="BR231" s="720"/>
      <c r="BS231" s="720"/>
      <c r="BT231" s="720"/>
      <c r="BU231" s="720"/>
      <c r="BV231" s="720"/>
      <c r="BW231" s="114"/>
      <c r="BX231" s="753" t="s">
        <v>61</v>
      </c>
      <c r="BY231" s="674"/>
      <c r="BZ231" s="674"/>
      <c r="CA231" s="674"/>
      <c r="CB231" s="752"/>
      <c r="CC231" s="751" t="s">
        <v>133</v>
      </c>
      <c r="CD231" s="674"/>
      <c r="CE231" s="674"/>
      <c r="CF231" s="674"/>
      <c r="CG231" s="674"/>
      <c r="CH231" s="675"/>
      <c r="CI231" s="676"/>
      <c r="CJ231" s="677"/>
      <c r="CK231" s="604"/>
      <c r="CL231" s="724"/>
      <c r="CM231" s="702"/>
      <c r="CN231" s="702"/>
      <c r="CO231" s="702"/>
      <c r="CP231" s="702"/>
      <c r="CQ231" s="702"/>
      <c r="CR231" s="702"/>
      <c r="CS231" s="702"/>
      <c r="CT231" s="702"/>
      <c r="CU231" s="702"/>
      <c r="CV231" s="702"/>
      <c r="CW231" s="673" t="s">
        <v>301</v>
      </c>
      <c r="CX231" s="674"/>
      <c r="CY231" s="674"/>
      <c r="CZ231" s="674"/>
      <c r="DA231" s="674"/>
      <c r="DB231" s="752"/>
      <c r="DC231" s="532"/>
      <c r="DD231" s="677"/>
      <c r="DE231" s="677"/>
      <c r="DF231" s="677"/>
      <c r="DG231" s="604"/>
      <c r="DH231" s="119"/>
      <c r="DI231" s="119"/>
      <c r="DJ231" s="119"/>
      <c r="DK231" s="119"/>
      <c r="DL231" s="237"/>
      <c r="DM231" s="128"/>
      <c r="DN231" s="114"/>
      <c r="DO231" s="114"/>
      <c r="DP231" s="114"/>
      <c r="DQ231" s="114"/>
      <c r="DR231" s="114"/>
      <c r="DS231" s="114"/>
    </row>
    <row r="232" spans="3:125" ht="9.9499999999999993" customHeight="1">
      <c r="C232" s="165"/>
      <c r="D232" s="119"/>
      <c r="E232" s="532"/>
      <c r="F232" s="677"/>
      <c r="G232" s="677"/>
      <c r="H232" s="677"/>
      <c r="I232" s="604"/>
      <c r="J232" s="532"/>
      <c r="K232" s="677"/>
      <c r="L232" s="677"/>
      <c r="M232" s="677"/>
      <c r="N232" s="677"/>
      <c r="O232" s="787"/>
      <c r="P232" s="789"/>
      <c r="Q232" s="677"/>
      <c r="R232" s="604"/>
      <c r="S232" s="793"/>
      <c r="T232" s="794"/>
      <c r="U232" s="794"/>
      <c r="V232" s="794"/>
      <c r="W232" s="794"/>
      <c r="X232" s="753" t="s">
        <v>134</v>
      </c>
      <c r="Y232" s="754"/>
      <c r="Z232" s="754"/>
      <c r="AA232" s="754"/>
      <c r="AB232" s="755"/>
      <c r="AC232" s="532"/>
      <c r="AD232" s="677"/>
      <c r="AE232" s="604"/>
      <c r="AF232" s="799"/>
      <c r="AG232" s="800"/>
      <c r="AH232" s="800"/>
      <c r="AI232" s="800"/>
      <c r="AJ232" s="801"/>
      <c r="AK232" s="119"/>
      <c r="AL232" s="119" t="s">
        <v>272</v>
      </c>
      <c r="AM232" s="114"/>
      <c r="AN232" s="114"/>
      <c r="AO232" s="114"/>
      <c r="AP232" s="114"/>
      <c r="AQ232" s="114"/>
      <c r="AR232" s="114"/>
      <c r="AS232" s="114"/>
      <c r="AT232" s="114"/>
      <c r="AU232" s="114"/>
      <c r="AV232" s="114"/>
      <c r="AW232" s="114"/>
      <c r="AX232" s="114"/>
      <c r="AY232" s="114"/>
      <c r="AZ232" s="119"/>
      <c r="BA232" s="114"/>
      <c r="BB232" s="676"/>
      <c r="BC232" s="677"/>
      <c r="BD232" s="677"/>
      <c r="BE232" s="677"/>
      <c r="BF232" s="678"/>
      <c r="BG232" s="774"/>
      <c r="BH232" s="772"/>
      <c r="BI232" s="772"/>
      <c r="BJ232" s="773"/>
      <c r="BK232" s="309"/>
      <c r="BL232" s="119"/>
      <c r="BM232" s="119"/>
      <c r="BN232" s="119"/>
      <c r="BO232" s="119"/>
      <c r="BP232" s="119"/>
      <c r="BQ232" s="119"/>
      <c r="BR232" s="119"/>
      <c r="BS232" s="119"/>
      <c r="BT232" s="119"/>
      <c r="BU232" s="119"/>
      <c r="BV232" s="119"/>
      <c r="BW232" s="114"/>
      <c r="BX232" s="676"/>
      <c r="BY232" s="677"/>
      <c r="BZ232" s="677"/>
      <c r="CA232" s="677"/>
      <c r="CB232" s="604"/>
      <c r="CC232" s="532"/>
      <c r="CD232" s="677"/>
      <c r="CE232" s="677"/>
      <c r="CF232" s="677"/>
      <c r="CG232" s="677"/>
      <c r="CH232" s="678"/>
      <c r="CI232" s="676"/>
      <c r="CJ232" s="677"/>
      <c r="CK232" s="604"/>
      <c r="CL232" s="161"/>
      <c r="CM232" s="152"/>
      <c r="CN232" s="152"/>
      <c r="CO232" s="152"/>
      <c r="CP232" s="152"/>
      <c r="CQ232" s="152"/>
      <c r="CR232" s="152"/>
      <c r="CS232" s="119"/>
      <c r="CT232" s="119"/>
      <c r="CU232" s="119"/>
      <c r="CV232" s="119"/>
      <c r="CW232" s="676"/>
      <c r="CX232" s="677"/>
      <c r="CY232" s="677"/>
      <c r="CZ232" s="677"/>
      <c r="DA232" s="677"/>
      <c r="DB232" s="604"/>
      <c r="DC232" s="532"/>
      <c r="DD232" s="677"/>
      <c r="DE232" s="677"/>
      <c r="DF232" s="677"/>
      <c r="DG232" s="604"/>
      <c r="DH232" s="238" t="s">
        <v>273</v>
      </c>
      <c r="DI232" s="237"/>
      <c r="DJ232" s="237"/>
      <c r="DK232" s="239"/>
      <c r="DL232" s="677" t="s">
        <v>136</v>
      </c>
      <c r="DM232" s="1003"/>
      <c r="DN232" s="114"/>
      <c r="DO232" s="114"/>
      <c r="DP232" s="114"/>
      <c r="DQ232" s="114"/>
      <c r="DR232" s="114"/>
      <c r="DS232" s="114"/>
    </row>
    <row r="233" spans="3:125" ht="9.9499999999999993" customHeight="1">
      <c r="C233" s="165"/>
      <c r="D233" s="119"/>
      <c r="E233" s="532"/>
      <c r="F233" s="677"/>
      <c r="G233" s="677"/>
      <c r="H233" s="677"/>
      <c r="I233" s="604"/>
      <c r="J233" s="532"/>
      <c r="K233" s="677"/>
      <c r="L233" s="677"/>
      <c r="M233" s="677"/>
      <c r="N233" s="677"/>
      <c r="O233" s="787"/>
      <c r="P233" s="789"/>
      <c r="Q233" s="677"/>
      <c r="R233" s="604"/>
      <c r="S233" s="793"/>
      <c r="T233" s="794"/>
      <c r="U233" s="794"/>
      <c r="V233" s="794"/>
      <c r="W233" s="794"/>
      <c r="X233" s="676" t="s">
        <v>135</v>
      </c>
      <c r="Y233" s="736"/>
      <c r="Z233" s="736"/>
      <c r="AA233" s="736"/>
      <c r="AB233" s="737"/>
      <c r="AC233" s="532"/>
      <c r="AD233" s="677"/>
      <c r="AE233" s="604"/>
      <c r="AF233" s="799"/>
      <c r="AG233" s="802"/>
      <c r="AH233" s="802"/>
      <c r="AI233" s="802"/>
      <c r="AJ233" s="801"/>
      <c r="AK233" s="119"/>
      <c r="AL233" s="119" t="s">
        <v>137</v>
      </c>
      <c r="AM233" s="119"/>
      <c r="AN233" s="119"/>
      <c r="AO233" s="119"/>
      <c r="AP233" s="119"/>
      <c r="AQ233" s="119"/>
      <c r="AR233" s="119"/>
      <c r="AS233" s="119"/>
      <c r="AT233" s="119"/>
      <c r="AU233" s="119"/>
      <c r="AV233" s="119"/>
      <c r="AW233" s="119"/>
      <c r="AX233" s="119"/>
      <c r="AY233" s="119"/>
      <c r="AZ233" s="119"/>
      <c r="BA233" s="114"/>
      <c r="BB233" s="676"/>
      <c r="BC233" s="677"/>
      <c r="BD233" s="677"/>
      <c r="BE233" s="677"/>
      <c r="BF233" s="678"/>
      <c r="BG233" s="774"/>
      <c r="BH233" s="772"/>
      <c r="BI233" s="772"/>
      <c r="BJ233" s="773"/>
      <c r="BK233" s="309"/>
      <c r="BL233" s="119"/>
      <c r="BM233" s="119"/>
      <c r="BN233" s="119"/>
      <c r="BO233" s="119"/>
      <c r="BP233" s="119"/>
      <c r="BQ233" s="119"/>
      <c r="BR233" s="119"/>
      <c r="BS233" s="119"/>
      <c r="BT233" s="119"/>
      <c r="BU233" s="119"/>
      <c r="BV233" s="119"/>
      <c r="BW233" s="114"/>
      <c r="BX233" s="676" t="s">
        <v>64</v>
      </c>
      <c r="BY233" s="738"/>
      <c r="BZ233" s="738"/>
      <c r="CA233" s="738"/>
      <c r="CB233" s="703"/>
      <c r="CC233" s="739" t="s">
        <v>18</v>
      </c>
      <c r="CD233" s="948" t="s">
        <v>19</v>
      </c>
      <c r="CE233" s="948" t="s">
        <v>20</v>
      </c>
      <c r="CF233" s="948" t="s">
        <v>28</v>
      </c>
      <c r="CG233" s="119"/>
      <c r="CH233" s="240"/>
      <c r="CI233" s="676"/>
      <c r="CJ233" s="677"/>
      <c r="CK233" s="604"/>
      <c r="CL233" s="161"/>
      <c r="CM233" s="152"/>
      <c r="CN233" s="152"/>
      <c r="CO233" s="152"/>
      <c r="CP233" s="152"/>
      <c r="CQ233" s="152"/>
      <c r="CR233" s="152"/>
      <c r="CS233" s="119"/>
      <c r="CT233" s="119"/>
      <c r="CU233" s="119"/>
      <c r="CV233" s="119"/>
      <c r="CW233" s="676"/>
      <c r="CX233" s="677"/>
      <c r="CY233" s="677"/>
      <c r="CZ233" s="677"/>
      <c r="DA233" s="677"/>
      <c r="DB233" s="604"/>
      <c r="DC233" s="532"/>
      <c r="DD233" s="677"/>
      <c r="DE233" s="677"/>
      <c r="DF233" s="677"/>
      <c r="DG233" s="604"/>
      <c r="DH233" s="162"/>
      <c r="DI233" s="677" t="s">
        <v>274</v>
      </c>
      <c r="DJ233" s="677"/>
      <c r="DK233" s="443"/>
      <c r="DL233" s="736"/>
      <c r="DM233" s="1003"/>
      <c r="DN233" s="114"/>
      <c r="DO233" s="114"/>
      <c r="DP233" s="114"/>
      <c r="DQ233" s="114"/>
      <c r="DR233" s="114"/>
      <c r="DS233" s="114"/>
    </row>
    <row r="234" spans="3:125" ht="9.9499999999999993" customHeight="1" thickBot="1">
      <c r="C234" s="241"/>
      <c r="D234" s="185"/>
      <c r="E234" s="184"/>
      <c r="F234" s="185"/>
      <c r="G234" s="185"/>
      <c r="H234" s="185"/>
      <c r="I234" s="186"/>
      <c r="J234" s="687" t="s">
        <v>307</v>
      </c>
      <c r="K234" s="688"/>
      <c r="L234" s="688"/>
      <c r="M234" s="688"/>
      <c r="N234" s="688"/>
      <c r="O234" s="689"/>
      <c r="P234" s="790"/>
      <c r="Q234" s="680"/>
      <c r="R234" s="722"/>
      <c r="S234" s="690" t="s">
        <v>308</v>
      </c>
      <c r="T234" s="691"/>
      <c r="U234" s="691"/>
      <c r="V234" s="691"/>
      <c r="W234" s="691"/>
      <c r="X234" s="692" t="s">
        <v>308</v>
      </c>
      <c r="Y234" s="691"/>
      <c r="Z234" s="691"/>
      <c r="AA234" s="691"/>
      <c r="AB234" s="693"/>
      <c r="AC234" s="795"/>
      <c r="AD234" s="680"/>
      <c r="AE234" s="722"/>
      <c r="AF234" s="690" t="s">
        <v>308</v>
      </c>
      <c r="AG234" s="691"/>
      <c r="AH234" s="691"/>
      <c r="AI234" s="691"/>
      <c r="AJ234" s="694"/>
      <c r="AK234" s="185"/>
      <c r="AL234" s="185"/>
      <c r="AM234" s="185"/>
      <c r="AN234" s="185"/>
      <c r="AO234" s="185"/>
      <c r="AP234" s="185"/>
      <c r="AQ234" s="185"/>
      <c r="AR234" s="185"/>
      <c r="AS234" s="185"/>
      <c r="AT234" s="185"/>
      <c r="AU234" s="185"/>
      <c r="AV234" s="185"/>
      <c r="AW234" s="185"/>
      <c r="AX234" s="185"/>
      <c r="AY234" s="185"/>
      <c r="AZ234" s="185"/>
      <c r="BA234" s="242"/>
      <c r="BB234" s="679"/>
      <c r="BC234" s="680"/>
      <c r="BD234" s="680"/>
      <c r="BE234" s="680"/>
      <c r="BF234" s="681"/>
      <c r="BG234" s="775"/>
      <c r="BH234" s="769"/>
      <c r="BI234" s="769"/>
      <c r="BJ234" s="770"/>
      <c r="BK234" s="310"/>
      <c r="BL234" s="185"/>
      <c r="BM234" s="185"/>
      <c r="BN234" s="185"/>
      <c r="BO234" s="185"/>
      <c r="BP234" s="185"/>
      <c r="BQ234" s="185"/>
      <c r="BR234" s="185"/>
      <c r="BS234" s="185"/>
      <c r="BT234" s="185"/>
      <c r="BU234" s="185"/>
      <c r="BV234" s="185"/>
      <c r="BW234" s="242"/>
      <c r="BX234" s="446"/>
      <c r="BY234" s="311"/>
      <c r="BZ234" s="311"/>
      <c r="CA234" s="311"/>
      <c r="CB234" s="312"/>
      <c r="CC234" s="740"/>
      <c r="CD234" s="949"/>
      <c r="CE234" s="949"/>
      <c r="CF234" s="949"/>
      <c r="CG234" s="185"/>
      <c r="CH234" s="242"/>
      <c r="CI234" s="679"/>
      <c r="CJ234" s="680"/>
      <c r="CK234" s="722"/>
      <c r="CL234" s="766" t="s">
        <v>308</v>
      </c>
      <c r="CM234" s="767"/>
      <c r="CN234" s="767"/>
      <c r="CO234" s="767"/>
      <c r="CP234" s="767"/>
      <c r="CQ234" s="767"/>
      <c r="CR234" s="767"/>
      <c r="CS234" s="185"/>
      <c r="CT234" s="185"/>
      <c r="CU234" s="185"/>
      <c r="CV234" s="185"/>
      <c r="CW234" s="768" t="s">
        <v>307</v>
      </c>
      <c r="CX234" s="769"/>
      <c r="CY234" s="769"/>
      <c r="CZ234" s="769"/>
      <c r="DA234" s="769"/>
      <c r="DB234" s="770"/>
      <c r="DC234" s="795"/>
      <c r="DD234" s="680"/>
      <c r="DE234" s="680"/>
      <c r="DF234" s="680"/>
      <c r="DG234" s="722"/>
      <c r="DH234" s="185"/>
      <c r="DI234" s="445"/>
      <c r="DJ234" s="445"/>
      <c r="DK234" s="445"/>
      <c r="DL234" s="447"/>
      <c r="DM234" s="313"/>
      <c r="DN234" s="114"/>
      <c r="DO234" s="114"/>
      <c r="DP234" s="114"/>
      <c r="DQ234" s="114"/>
      <c r="DR234" s="114"/>
      <c r="DS234" s="114"/>
    </row>
    <row r="235" spans="3:125" ht="12.95" customHeight="1" thickTop="1">
      <c r="C235" s="697" t="s">
        <v>275</v>
      </c>
      <c r="D235" s="698"/>
      <c r="E235" s="646" t="s">
        <v>138</v>
      </c>
      <c r="F235" s="647"/>
      <c r="G235" s="647"/>
      <c r="H235" s="647"/>
      <c r="I235" s="648"/>
      <c r="J235" s="1189">
        <f>S235+CL235+CL236</f>
        <v>0</v>
      </c>
      <c r="K235" s="1190"/>
      <c r="L235" s="1190"/>
      <c r="M235" s="1190"/>
      <c r="N235" s="119"/>
      <c r="O235" s="119"/>
      <c r="P235" s="684"/>
      <c r="Q235" s="685"/>
      <c r="R235" s="686"/>
      <c r="S235" s="953"/>
      <c r="T235" s="954"/>
      <c r="U235" s="954"/>
      <c r="V235" s="954"/>
      <c r="W235" s="955"/>
      <c r="X235" s="953"/>
      <c r="Y235" s="954"/>
      <c r="Z235" s="954"/>
      <c r="AA235" s="954"/>
      <c r="AB235" s="955"/>
      <c r="AC235" s="346"/>
      <c r="AD235" s="346"/>
      <c r="AE235" s="347"/>
      <c r="AF235" s="244"/>
      <c r="AG235" s="243"/>
      <c r="AH235" s="243"/>
      <c r="AI235" s="243"/>
      <c r="AJ235" s="245"/>
      <c r="AK235" s="478" t="s">
        <v>139</v>
      </c>
      <c r="AL235" s="479"/>
      <c r="AM235" s="479"/>
      <c r="AN235" s="479"/>
      <c r="AO235" s="516"/>
      <c r="AP235" s="517"/>
      <c r="AQ235" s="517"/>
      <c r="AR235" s="517"/>
      <c r="AS235" s="517"/>
      <c r="AT235" s="517"/>
      <c r="AU235" s="517"/>
      <c r="AV235" s="517"/>
      <c r="AW235" s="517"/>
      <c r="AX235" s="517"/>
      <c r="AY235" s="517"/>
      <c r="AZ235" s="517"/>
      <c r="BA235" s="518"/>
      <c r="BB235" s="480"/>
      <c r="BC235" s="481"/>
      <c r="BD235" s="481"/>
      <c r="BE235" s="481"/>
      <c r="BF235" s="482"/>
      <c r="BG235" s="783"/>
      <c r="BH235" s="1004"/>
      <c r="BI235" s="1004"/>
      <c r="BJ235" s="1005"/>
      <c r="BK235" s="516"/>
      <c r="BL235" s="517"/>
      <c r="BM235" s="517"/>
      <c r="BN235" s="517"/>
      <c r="BO235" s="517"/>
      <c r="BP235" s="517"/>
      <c r="BQ235" s="517"/>
      <c r="BR235" s="517"/>
      <c r="BS235" s="517"/>
      <c r="BT235" s="517"/>
      <c r="BU235" s="517"/>
      <c r="BV235" s="517"/>
      <c r="BW235" s="518"/>
      <c r="BX235" s="956"/>
      <c r="BY235" s="957"/>
      <c r="BZ235" s="957"/>
      <c r="CA235" s="957"/>
      <c r="CB235" s="958"/>
      <c r="CC235" s="978"/>
      <c r="CD235" s="979"/>
      <c r="CE235" s="979"/>
      <c r="CF235" s="980"/>
      <c r="CG235" s="429" t="s">
        <v>140</v>
      </c>
      <c r="CH235" s="240"/>
      <c r="CI235" s="975"/>
      <c r="CJ235" s="976"/>
      <c r="CK235" s="977"/>
      <c r="CL235" s="973"/>
      <c r="CM235" s="974"/>
      <c r="CN235" s="974"/>
      <c r="CO235" s="974"/>
      <c r="CP235" s="974"/>
      <c r="CQ235" s="974"/>
      <c r="CR235" s="974"/>
      <c r="CS235" s="119" t="s">
        <v>141</v>
      </c>
      <c r="CT235" s="119"/>
      <c r="CU235" s="119"/>
      <c r="CV235" s="119"/>
      <c r="CW235" s="981"/>
      <c r="CX235" s="974"/>
      <c r="CY235" s="974"/>
      <c r="CZ235" s="974"/>
      <c r="DA235" s="119"/>
      <c r="DB235" s="246" t="s">
        <v>141</v>
      </c>
      <c r="DC235" s="1248">
        <f>DS235+DS236</f>
        <v>0</v>
      </c>
      <c r="DD235" s="1249"/>
      <c r="DE235" s="1249"/>
      <c r="DF235" s="119"/>
      <c r="DG235" s="246"/>
      <c r="DH235" s="1252">
        <f>IFERROR((S235+DC235)*100/J235,0)</f>
        <v>0</v>
      </c>
      <c r="DI235" s="1253"/>
      <c r="DJ235" s="1253"/>
      <c r="DK235" s="1253"/>
      <c r="DL235" s="1253"/>
      <c r="DM235" s="340"/>
      <c r="DN235" s="114"/>
      <c r="DO235" s="114"/>
      <c r="DP235" s="114"/>
      <c r="DQ235" s="114"/>
      <c r="DR235" s="114"/>
      <c r="DS235" s="295">
        <f>IF(CI235="7.焼却",0,IF(CI235="8.海面処分",0,IF(CI235="9.内陸処分",0,IF(CI235="",0,CL235))))</f>
        <v>0</v>
      </c>
      <c r="DT235" s="392">
        <f>SUM(J235)</f>
        <v>0</v>
      </c>
      <c r="DU235" s="390">
        <f>SUM(S235)</f>
        <v>0</v>
      </c>
    </row>
    <row r="236" spans="3:125" ht="12.95" customHeight="1">
      <c r="C236" s="699"/>
      <c r="D236" s="698"/>
      <c r="E236" s="442"/>
      <c r="F236" s="442"/>
      <c r="G236" s="442"/>
      <c r="H236" s="442"/>
      <c r="I236" s="167"/>
      <c r="J236" s="1187"/>
      <c r="K236" s="1188"/>
      <c r="L236" s="1188"/>
      <c r="M236" s="1188"/>
      <c r="N236" s="442"/>
      <c r="O236" s="248" t="s">
        <v>141</v>
      </c>
      <c r="P236" s="625"/>
      <c r="Q236" s="626"/>
      <c r="R236" s="627"/>
      <c r="S236" s="418"/>
      <c r="T236" s="419"/>
      <c r="U236" s="419"/>
      <c r="V236" s="442"/>
      <c r="W236" s="248" t="s">
        <v>141</v>
      </c>
      <c r="X236" s="420"/>
      <c r="Y236" s="421"/>
      <c r="Z236" s="421"/>
      <c r="AA236" s="442"/>
      <c r="AB236" s="249" t="s">
        <v>141</v>
      </c>
      <c r="AC236" s="250"/>
      <c r="AD236" s="250"/>
      <c r="AE236" s="348"/>
      <c r="AF236" s="349"/>
      <c r="AG236" s="250"/>
      <c r="AH236" s="250"/>
      <c r="AI236" s="250"/>
      <c r="AJ236" s="350"/>
      <c r="AK236" s="488" t="s">
        <v>142</v>
      </c>
      <c r="AL236" s="489"/>
      <c r="AM236" s="489"/>
      <c r="AN236" s="489"/>
      <c r="AO236" s="465"/>
      <c r="AP236" s="460"/>
      <c r="AQ236" s="460"/>
      <c r="AR236" s="460"/>
      <c r="AS236" s="460"/>
      <c r="AT236" s="460"/>
      <c r="AU236" s="460"/>
      <c r="AV236" s="460"/>
      <c r="AW236" s="460"/>
      <c r="AX236" s="460"/>
      <c r="AY236" s="460"/>
      <c r="AZ236" s="460"/>
      <c r="BA236" s="461"/>
      <c r="BB236" s="485"/>
      <c r="BC236" s="671"/>
      <c r="BD236" s="671"/>
      <c r="BE236" s="671"/>
      <c r="BF236" s="672"/>
      <c r="BG236" s="485"/>
      <c r="BH236" s="494"/>
      <c r="BI236" s="494"/>
      <c r="BJ236" s="495"/>
      <c r="BK236" s="465"/>
      <c r="BL236" s="460"/>
      <c r="BM236" s="460"/>
      <c r="BN236" s="460"/>
      <c r="BO236" s="460"/>
      <c r="BP236" s="460"/>
      <c r="BQ236" s="460"/>
      <c r="BR236" s="460"/>
      <c r="BS236" s="460"/>
      <c r="BT236" s="460"/>
      <c r="BU236" s="460"/>
      <c r="BV236" s="460"/>
      <c r="BW236" s="461"/>
      <c r="BX236" s="497"/>
      <c r="BY236" s="498"/>
      <c r="BZ236" s="498"/>
      <c r="CA236" s="498"/>
      <c r="CB236" s="499"/>
      <c r="CC236" s="880"/>
      <c r="CD236" s="881"/>
      <c r="CE236" s="881"/>
      <c r="CF236" s="882"/>
      <c r="CG236" s="430" t="s">
        <v>140</v>
      </c>
      <c r="CH236" s="431"/>
      <c r="CI236" s="883"/>
      <c r="CJ236" s="884"/>
      <c r="CK236" s="885"/>
      <c r="CL236" s="725"/>
      <c r="CM236" s="667"/>
      <c r="CN236" s="667"/>
      <c r="CO236" s="667"/>
      <c r="CP236" s="667"/>
      <c r="CQ236" s="667"/>
      <c r="CR236" s="667"/>
      <c r="CS236" s="251" t="s">
        <v>141</v>
      </c>
      <c r="CT236" s="251"/>
      <c r="CU236" s="251"/>
      <c r="CV236" s="251"/>
      <c r="CW236" s="666"/>
      <c r="CX236" s="667"/>
      <c r="CY236" s="667"/>
      <c r="CZ236" s="667"/>
      <c r="DA236" s="251"/>
      <c r="DB236" s="252" t="s">
        <v>141</v>
      </c>
      <c r="DC236" s="1248"/>
      <c r="DD236" s="1249"/>
      <c r="DE236" s="1249"/>
      <c r="DF236" s="442"/>
      <c r="DG236" s="249" t="s">
        <v>141</v>
      </c>
      <c r="DH236" s="1254"/>
      <c r="DI236" s="1255"/>
      <c r="DJ236" s="1255"/>
      <c r="DK236" s="1255"/>
      <c r="DL236" s="1255"/>
      <c r="DM236" s="341" t="s">
        <v>69</v>
      </c>
      <c r="DN236" s="114"/>
      <c r="DO236" s="114"/>
      <c r="DP236" s="114"/>
      <c r="DQ236" s="114"/>
      <c r="DR236" s="114"/>
      <c r="DS236" s="295">
        <f t="shared" ref="DS236:DS262" si="80">IF(CI236="7.焼却",0,IF(CI236="8.海面処分",0,IF(CI236="9.内陸処分",0,IF(CI236="",0,CL236))))</f>
        <v>0</v>
      </c>
      <c r="DT236" s="390">
        <f>SUM(DS235:DS236)</f>
        <v>0</v>
      </c>
    </row>
    <row r="237" spans="3:125" ht="12.95" customHeight="1">
      <c r="C237" s="699"/>
      <c r="D237" s="698"/>
      <c r="E237" s="587" t="s">
        <v>276</v>
      </c>
      <c r="F237" s="588"/>
      <c r="G237" s="588"/>
      <c r="H237" s="588"/>
      <c r="I237" s="589"/>
      <c r="J237" s="1162">
        <f>S237+CL237+CL238</f>
        <v>0</v>
      </c>
      <c r="K237" s="1163"/>
      <c r="L237" s="1163"/>
      <c r="M237" s="1163"/>
      <c r="N237" s="119"/>
      <c r="O237" s="119"/>
      <c r="P237" s="633"/>
      <c r="Q237" s="634"/>
      <c r="R237" s="635"/>
      <c r="S237" s="950"/>
      <c r="T237" s="951"/>
      <c r="U237" s="951"/>
      <c r="V237" s="951"/>
      <c r="W237" s="952"/>
      <c r="X237" s="950"/>
      <c r="Y237" s="951"/>
      <c r="Z237" s="951"/>
      <c r="AA237" s="951"/>
      <c r="AB237" s="952"/>
      <c r="AC237" s="254"/>
      <c r="AD237" s="254"/>
      <c r="AE237" s="254"/>
      <c r="AF237" s="351"/>
      <c r="AG237" s="254"/>
      <c r="AH237" s="254"/>
      <c r="AI237" s="254"/>
      <c r="AJ237" s="352"/>
      <c r="AK237" s="595" t="s">
        <v>139</v>
      </c>
      <c r="AL237" s="596"/>
      <c r="AM237" s="596"/>
      <c r="AN237" s="596"/>
      <c r="AO237" s="466"/>
      <c r="AP237" s="463"/>
      <c r="AQ237" s="463"/>
      <c r="AR237" s="463"/>
      <c r="AS237" s="463"/>
      <c r="AT237" s="463"/>
      <c r="AU237" s="463"/>
      <c r="AV237" s="463"/>
      <c r="AW237" s="463"/>
      <c r="AX237" s="463"/>
      <c r="AY237" s="463"/>
      <c r="AZ237" s="463"/>
      <c r="BA237" s="464"/>
      <c r="BB237" s="480"/>
      <c r="BC237" s="481"/>
      <c r="BD237" s="481"/>
      <c r="BE237" s="481"/>
      <c r="BF237" s="482"/>
      <c r="BG237" s="480"/>
      <c r="BH237" s="503"/>
      <c r="BI237" s="503"/>
      <c r="BJ237" s="504"/>
      <c r="BK237" s="466"/>
      <c r="BL237" s="463"/>
      <c r="BM237" s="463"/>
      <c r="BN237" s="463"/>
      <c r="BO237" s="463"/>
      <c r="BP237" s="463"/>
      <c r="BQ237" s="463"/>
      <c r="BR237" s="463"/>
      <c r="BS237" s="463"/>
      <c r="BT237" s="463"/>
      <c r="BU237" s="463"/>
      <c r="BV237" s="463"/>
      <c r="BW237" s="464"/>
      <c r="BX237" s="500"/>
      <c r="BY237" s="501"/>
      <c r="BZ237" s="501"/>
      <c r="CA237" s="501"/>
      <c r="CB237" s="502"/>
      <c r="CC237" s="726"/>
      <c r="CD237" s="727"/>
      <c r="CE237" s="727"/>
      <c r="CF237" s="728"/>
      <c r="CG237" s="432" t="s">
        <v>140</v>
      </c>
      <c r="CH237" s="433"/>
      <c r="CI237" s="729"/>
      <c r="CJ237" s="730"/>
      <c r="CK237" s="731"/>
      <c r="CL237" s="732"/>
      <c r="CM237" s="733"/>
      <c r="CN237" s="733"/>
      <c r="CO237" s="733"/>
      <c r="CP237" s="733"/>
      <c r="CQ237" s="733"/>
      <c r="CR237" s="733"/>
      <c r="CS237" s="236" t="s">
        <v>141</v>
      </c>
      <c r="CT237" s="236"/>
      <c r="CU237" s="236"/>
      <c r="CV237" s="235"/>
      <c r="CW237" s="362"/>
      <c r="CX237" s="255"/>
      <c r="CY237" s="255"/>
      <c r="CZ237" s="255"/>
      <c r="DA237" s="255"/>
      <c r="DB237" s="260"/>
      <c r="DC237" s="1244">
        <f t="shared" ref="DC237" si="81">DS237+DS238</f>
        <v>0</v>
      </c>
      <c r="DD237" s="1245"/>
      <c r="DE237" s="1245"/>
      <c r="DF237" s="441"/>
      <c r="DG237" s="270"/>
      <c r="DH237" s="1252">
        <f t="shared" ref="DH237" si="82">IFERROR((S237+DC237)*100/J237,0)</f>
        <v>0</v>
      </c>
      <c r="DI237" s="1253"/>
      <c r="DJ237" s="1253"/>
      <c r="DK237" s="1253"/>
      <c r="DL237" s="1253"/>
      <c r="DM237" s="342"/>
      <c r="DN237" s="114"/>
      <c r="DO237" s="114"/>
      <c r="DP237" s="114"/>
      <c r="DQ237" s="114"/>
      <c r="DR237" s="114"/>
      <c r="DS237" s="295">
        <f t="shared" si="80"/>
        <v>0</v>
      </c>
      <c r="DT237" s="392">
        <f t="shared" ref="DT237" si="83">SUM(J237)</f>
        <v>0</v>
      </c>
      <c r="DU237" s="390">
        <f t="shared" ref="DU237:DU271" si="84">SUM(S237)</f>
        <v>0</v>
      </c>
    </row>
    <row r="238" spans="3:125" ht="12.95" customHeight="1">
      <c r="C238" s="699"/>
      <c r="D238" s="698"/>
      <c r="E238" s="668" t="s">
        <v>222</v>
      </c>
      <c r="F238" s="669"/>
      <c r="G238" s="669"/>
      <c r="H238" s="669"/>
      <c r="I238" s="670"/>
      <c r="J238" s="1187"/>
      <c r="K238" s="1188"/>
      <c r="L238" s="1188"/>
      <c r="M238" s="1188"/>
      <c r="N238" s="442"/>
      <c r="O238" s="248" t="s">
        <v>141</v>
      </c>
      <c r="P238" s="625"/>
      <c r="Q238" s="626"/>
      <c r="R238" s="627"/>
      <c r="S238" s="420"/>
      <c r="T238" s="421"/>
      <c r="U238" s="421"/>
      <c r="V238" s="442"/>
      <c r="W238" s="248" t="s">
        <v>141</v>
      </c>
      <c r="X238" s="420"/>
      <c r="Y238" s="421"/>
      <c r="Z238" s="421"/>
      <c r="AA238" s="442"/>
      <c r="AB238" s="249" t="s">
        <v>141</v>
      </c>
      <c r="AC238" s="258"/>
      <c r="AD238" s="258"/>
      <c r="AE238" s="258"/>
      <c r="AF238" s="353"/>
      <c r="AG238" s="258"/>
      <c r="AH238" s="258"/>
      <c r="AI238" s="258"/>
      <c r="AJ238" s="354"/>
      <c r="AK238" s="483" t="s">
        <v>142</v>
      </c>
      <c r="AL238" s="484"/>
      <c r="AM238" s="484"/>
      <c r="AN238" s="484"/>
      <c r="AO238" s="465"/>
      <c r="AP238" s="460"/>
      <c r="AQ238" s="460"/>
      <c r="AR238" s="460"/>
      <c r="AS238" s="460"/>
      <c r="AT238" s="460"/>
      <c r="AU238" s="460"/>
      <c r="AV238" s="460"/>
      <c r="AW238" s="460"/>
      <c r="AX238" s="460"/>
      <c r="AY238" s="460"/>
      <c r="AZ238" s="460"/>
      <c r="BA238" s="461"/>
      <c r="BB238" s="485"/>
      <c r="BC238" s="671"/>
      <c r="BD238" s="671"/>
      <c r="BE238" s="671"/>
      <c r="BF238" s="672"/>
      <c r="BG238" s="485"/>
      <c r="BH238" s="494"/>
      <c r="BI238" s="494"/>
      <c r="BJ238" s="495"/>
      <c r="BK238" s="465"/>
      <c r="BL238" s="460"/>
      <c r="BM238" s="460"/>
      <c r="BN238" s="460"/>
      <c r="BO238" s="460"/>
      <c r="BP238" s="460"/>
      <c r="BQ238" s="460"/>
      <c r="BR238" s="460"/>
      <c r="BS238" s="460"/>
      <c r="BT238" s="460"/>
      <c r="BU238" s="460"/>
      <c r="BV238" s="460"/>
      <c r="BW238" s="461"/>
      <c r="BX238" s="497"/>
      <c r="BY238" s="498"/>
      <c r="BZ238" s="498"/>
      <c r="CA238" s="498"/>
      <c r="CB238" s="499"/>
      <c r="CC238" s="880"/>
      <c r="CD238" s="881"/>
      <c r="CE238" s="881"/>
      <c r="CF238" s="882"/>
      <c r="CG238" s="434" t="s">
        <v>140</v>
      </c>
      <c r="CH238" s="435"/>
      <c r="CI238" s="883"/>
      <c r="CJ238" s="884"/>
      <c r="CK238" s="885"/>
      <c r="CL238" s="725"/>
      <c r="CM238" s="667"/>
      <c r="CN238" s="667"/>
      <c r="CO238" s="667"/>
      <c r="CP238" s="667"/>
      <c r="CQ238" s="667"/>
      <c r="CR238" s="667"/>
      <c r="CS238" s="192" t="s">
        <v>141</v>
      </c>
      <c r="CT238" s="192"/>
      <c r="CU238" s="192"/>
      <c r="CV238" s="435"/>
      <c r="CW238" s="365"/>
      <c r="CX238" s="250"/>
      <c r="CY238" s="250"/>
      <c r="CZ238" s="250"/>
      <c r="DA238" s="250"/>
      <c r="DB238" s="261"/>
      <c r="DC238" s="1244"/>
      <c r="DD238" s="1245"/>
      <c r="DE238" s="1245"/>
      <c r="DF238" s="442"/>
      <c r="DG238" s="249" t="s">
        <v>141</v>
      </c>
      <c r="DH238" s="1254"/>
      <c r="DI238" s="1255"/>
      <c r="DJ238" s="1255"/>
      <c r="DK238" s="1255"/>
      <c r="DL238" s="1255"/>
      <c r="DM238" s="341" t="s">
        <v>69</v>
      </c>
      <c r="DN238" s="114"/>
      <c r="DO238" s="114"/>
      <c r="DP238" s="114"/>
      <c r="DQ238" s="114"/>
      <c r="DR238" s="114"/>
      <c r="DS238" s="295">
        <f t="shared" si="80"/>
        <v>0</v>
      </c>
      <c r="DT238" s="390">
        <f t="shared" ref="DT238" si="85">SUM(DS237:DS238)</f>
        <v>0</v>
      </c>
    </row>
    <row r="239" spans="3:125" ht="12.95" customHeight="1">
      <c r="C239" s="699"/>
      <c r="D239" s="698"/>
      <c r="E239" s="640" t="s">
        <v>143</v>
      </c>
      <c r="F239" s="641"/>
      <c r="G239" s="641"/>
      <c r="H239" s="641"/>
      <c r="I239" s="642"/>
      <c r="J239" s="1185">
        <f t="shared" ref="J239" si="86">S239+CL239+CL240</f>
        <v>0</v>
      </c>
      <c r="K239" s="1186"/>
      <c r="L239" s="1186"/>
      <c r="M239" s="1186"/>
      <c r="N239" s="119"/>
      <c r="O239" s="119"/>
      <c r="P239" s="622"/>
      <c r="Q239" s="623"/>
      <c r="R239" s="624"/>
      <c r="S239" s="950"/>
      <c r="T239" s="951"/>
      <c r="U239" s="951"/>
      <c r="V239" s="951"/>
      <c r="W239" s="952"/>
      <c r="X239" s="950"/>
      <c r="Y239" s="951"/>
      <c r="Z239" s="951"/>
      <c r="AA239" s="951"/>
      <c r="AB239" s="952"/>
      <c r="AC239" s="243"/>
      <c r="AD239" s="243"/>
      <c r="AE239" s="243"/>
      <c r="AF239" s="244"/>
      <c r="AG239" s="243"/>
      <c r="AH239" s="243"/>
      <c r="AI239" s="243"/>
      <c r="AJ239" s="245"/>
      <c r="AK239" s="478" t="s">
        <v>139</v>
      </c>
      <c r="AL239" s="479"/>
      <c r="AM239" s="479"/>
      <c r="AN239" s="479"/>
      <c r="AO239" s="466"/>
      <c r="AP239" s="463"/>
      <c r="AQ239" s="463"/>
      <c r="AR239" s="463"/>
      <c r="AS239" s="463"/>
      <c r="AT239" s="463"/>
      <c r="AU239" s="463"/>
      <c r="AV239" s="463"/>
      <c r="AW239" s="463"/>
      <c r="AX239" s="463"/>
      <c r="AY239" s="463"/>
      <c r="AZ239" s="463"/>
      <c r="BA239" s="464"/>
      <c r="BB239" s="480"/>
      <c r="BC239" s="481"/>
      <c r="BD239" s="481"/>
      <c r="BE239" s="481"/>
      <c r="BF239" s="482"/>
      <c r="BG239" s="480"/>
      <c r="BH239" s="503"/>
      <c r="BI239" s="503"/>
      <c r="BJ239" s="504"/>
      <c r="BK239" s="466"/>
      <c r="BL239" s="463"/>
      <c r="BM239" s="463"/>
      <c r="BN239" s="463"/>
      <c r="BO239" s="463"/>
      <c r="BP239" s="463"/>
      <c r="BQ239" s="463"/>
      <c r="BR239" s="463"/>
      <c r="BS239" s="463"/>
      <c r="BT239" s="463"/>
      <c r="BU239" s="463"/>
      <c r="BV239" s="463"/>
      <c r="BW239" s="464"/>
      <c r="BX239" s="500"/>
      <c r="BY239" s="501"/>
      <c r="BZ239" s="501"/>
      <c r="CA239" s="501"/>
      <c r="CB239" s="502"/>
      <c r="CC239" s="726"/>
      <c r="CD239" s="727"/>
      <c r="CE239" s="727"/>
      <c r="CF239" s="728"/>
      <c r="CG239" s="429" t="s">
        <v>140</v>
      </c>
      <c r="CH239" s="240"/>
      <c r="CI239" s="729"/>
      <c r="CJ239" s="730"/>
      <c r="CK239" s="731"/>
      <c r="CL239" s="732"/>
      <c r="CM239" s="733"/>
      <c r="CN239" s="733"/>
      <c r="CO239" s="733"/>
      <c r="CP239" s="733"/>
      <c r="CQ239" s="733"/>
      <c r="CR239" s="733"/>
      <c r="CS239" s="119" t="s">
        <v>141</v>
      </c>
      <c r="CT239" s="119"/>
      <c r="CU239" s="119"/>
      <c r="CV239" s="119"/>
      <c r="CW239" s="947"/>
      <c r="CX239" s="733"/>
      <c r="CY239" s="733"/>
      <c r="CZ239" s="733"/>
      <c r="DA239" s="119"/>
      <c r="DB239" s="246" t="s">
        <v>141</v>
      </c>
      <c r="DC239" s="1244">
        <f t="shared" ref="DC239" si="87">DS239+DS240</f>
        <v>0</v>
      </c>
      <c r="DD239" s="1245"/>
      <c r="DE239" s="1245"/>
      <c r="DF239" s="119"/>
      <c r="DG239" s="246"/>
      <c r="DH239" s="1252">
        <f t="shared" ref="DH239" si="88">IFERROR((S239+DC239)*100/J239,0)</f>
        <v>0</v>
      </c>
      <c r="DI239" s="1253"/>
      <c r="DJ239" s="1253"/>
      <c r="DK239" s="1253"/>
      <c r="DL239" s="1253"/>
      <c r="DM239" s="340"/>
      <c r="DN239" s="114"/>
      <c r="DO239" s="114"/>
      <c r="DP239" s="114"/>
      <c r="DQ239" s="114"/>
      <c r="DR239" s="114"/>
      <c r="DS239" s="295">
        <f t="shared" si="80"/>
        <v>0</v>
      </c>
      <c r="DT239" s="392">
        <f t="shared" ref="DT239" si="89">SUM(J239)</f>
        <v>0</v>
      </c>
      <c r="DU239" s="390">
        <f t="shared" si="84"/>
        <v>0</v>
      </c>
    </row>
    <row r="240" spans="3:125" ht="12.95" customHeight="1">
      <c r="C240" s="700"/>
      <c r="D240" s="701"/>
      <c r="E240" s="657"/>
      <c r="F240" s="658"/>
      <c r="G240" s="658"/>
      <c r="H240" s="658"/>
      <c r="I240" s="659"/>
      <c r="J240" s="1187"/>
      <c r="K240" s="1188"/>
      <c r="L240" s="1188"/>
      <c r="M240" s="1188"/>
      <c r="N240" s="442"/>
      <c r="O240" s="248" t="s">
        <v>141</v>
      </c>
      <c r="P240" s="625"/>
      <c r="Q240" s="626"/>
      <c r="R240" s="627"/>
      <c r="S240" s="420"/>
      <c r="T240" s="421"/>
      <c r="U240" s="421"/>
      <c r="V240" s="442"/>
      <c r="W240" s="248" t="s">
        <v>141</v>
      </c>
      <c r="X240" s="420"/>
      <c r="Y240" s="421"/>
      <c r="Z240" s="421"/>
      <c r="AA240" s="442"/>
      <c r="AB240" s="249" t="s">
        <v>141</v>
      </c>
      <c r="AC240" s="250"/>
      <c r="AD240" s="250"/>
      <c r="AE240" s="250"/>
      <c r="AF240" s="349"/>
      <c r="AG240" s="250"/>
      <c r="AH240" s="250"/>
      <c r="AI240" s="250"/>
      <c r="AJ240" s="350"/>
      <c r="AK240" s="488" t="s">
        <v>142</v>
      </c>
      <c r="AL240" s="489"/>
      <c r="AM240" s="489"/>
      <c r="AN240" s="489"/>
      <c r="AO240" s="465"/>
      <c r="AP240" s="460"/>
      <c r="AQ240" s="460"/>
      <c r="AR240" s="460"/>
      <c r="AS240" s="460"/>
      <c r="AT240" s="460"/>
      <c r="AU240" s="460"/>
      <c r="AV240" s="460"/>
      <c r="AW240" s="460"/>
      <c r="AX240" s="460"/>
      <c r="AY240" s="460"/>
      <c r="AZ240" s="460"/>
      <c r="BA240" s="461"/>
      <c r="BB240" s="485"/>
      <c r="BC240" s="486"/>
      <c r="BD240" s="486"/>
      <c r="BE240" s="486"/>
      <c r="BF240" s="487"/>
      <c r="BG240" s="485"/>
      <c r="BH240" s="494"/>
      <c r="BI240" s="494"/>
      <c r="BJ240" s="495"/>
      <c r="BK240" s="465"/>
      <c r="BL240" s="460"/>
      <c r="BM240" s="460"/>
      <c r="BN240" s="460"/>
      <c r="BO240" s="460"/>
      <c r="BP240" s="460"/>
      <c r="BQ240" s="460"/>
      <c r="BR240" s="460"/>
      <c r="BS240" s="460"/>
      <c r="BT240" s="460"/>
      <c r="BU240" s="460"/>
      <c r="BV240" s="460"/>
      <c r="BW240" s="461"/>
      <c r="BX240" s="497"/>
      <c r="BY240" s="498"/>
      <c r="BZ240" s="498"/>
      <c r="CA240" s="498"/>
      <c r="CB240" s="499"/>
      <c r="CC240" s="880"/>
      <c r="CD240" s="881"/>
      <c r="CE240" s="881"/>
      <c r="CF240" s="882"/>
      <c r="CG240" s="430" t="s">
        <v>140</v>
      </c>
      <c r="CH240" s="431"/>
      <c r="CI240" s="883"/>
      <c r="CJ240" s="884"/>
      <c r="CK240" s="885"/>
      <c r="CL240" s="725"/>
      <c r="CM240" s="667"/>
      <c r="CN240" s="667"/>
      <c r="CO240" s="667"/>
      <c r="CP240" s="667"/>
      <c r="CQ240" s="667"/>
      <c r="CR240" s="667"/>
      <c r="CS240" s="251" t="s">
        <v>141</v>
      </c>
      <c r="CT240" s="251"/>
      <c r="CU240" s="251"/>
      <c r="CV240" s="251"/>
      <c r="CW240" s="666"/>
      <c r="CX240" s="667"/>
      <c r="CY240" s="667"/>
      <c r="CZ240" s="667"/>
      <c r="DA240" s="251"/>
      <c r="DB240" s="252" t="s">
        <v>141</v>
      </c>
      <c r="DC240" s="1244"/>
      <c r="DD240" s="1245"/>
      <c r="DE240" s="1245"/>
      <c r="DF240" s="442"/>
      <c r="DG240" s="249" t="s">
        <v>141</v>
      </c>
      <c r="DH240" s="1254"/>
      <c r="DI240" s="1255"/>
      <c r="DJ240" s="1255"/>
      <c r="DK240" s="1255"/>
      <c r="DL240" s="1255"/>
      <c r="DM240" s="341" t="s">
        <v>69</v>
      </c>
      <c r="DN240" s="114"/>
      <c r="DO240" s="114"/>
      <c r="DP240" s="114"/>
      <c r="DQ240" s="114"/>
      <c r="DR240" s="114"/>
      <c r="DS240" s="295">
        <f t="shared" si="80"/>
        <v>0</v>
      </c>
      <c r="DT240" s="390">
        <f t="shared" ref="DT240" si="90">SUM(DS239:DS240)</f>
        <v>0</v>
      </c>
    </row>
    <row r="241" spans="3:126" ht="12.95" customHeight="1">
      <c r="C241" s="579" t="s">
        <v>144</v>
      </c>
      <c r="D241" s="580"/>
      <c r="E241" s="587" t="s">
        <v>223</v>
      </c>
      <c r="F241" s="588"/>
      <c r="G241" s="588"/>
      <c r="H241" s="588"/>
      <c r="I241" s="589"/>
      <c r="J241" s="1185">
        <f t="shared" ref="J241" si="91">S241+CL241+CL242</f>
        <v>0</v>
      </c>
      <c r="K241" s="1186"/>
      <c r="L241" s="1186"/>
      <c r="M241" s="1186"/>
      <c r="N241" s="119"/>
      <c r="O241" s="119"/>
      <c r="P241" s="302"/>
      <c r="Q241" s="303"/>
      <c r="R241" s="304"/>
      <c r="S241" s="243"/>
      <c r="T241" s="243"/>
      <c r="U241" s="243"/>
      <c r="V241" s="243"/>
      <c r="W241" s="243"/>
      <c r="X241" s="243"/>
      <c r="Y241" s="243"/>
      <c r="Z241" s="243"/>
      <c r="AA241" s="243"/>
      <c r="AB241" s="355"/>
      <c r="AC241" s="254"/>
      <c r="AD241" s="254"/>
      <c r="AE241" s="254"/>
      <c r="AF241" s="351"/>
      <c r="AG241" s="254"/>
      <c r="AH241" s="254"/>
      <c r="AI241" s="254"/>
      <c r="AJ241" s="352"/>
      <c r="AK241" s="595" t="s">
        <v>139</v>
      </c>
      <c r="AL241" s="596"/>
      <c r="AM241" s="596"/>
      <c r="AN241" s="596"/>
      <c r="AO241" s="466"/>
      <c r="AP241" s="463"/>
      <c r="AQ241" s="463"/>
      <c r="AR241" s="463"/>
      <c r="AS241" s="463"/>
      <c r="AT241" s="463"/>
      <c r="AU241" s="463"/>
      <c r="AV241" s="463"/>
      <c r="AW241" s="463"/>
      <c r="AX241" s="463"/>
      <c r="AY241" s="463"/>
      <c r="AZ241" s="463"/>
      <c r="BA241" s="464"/>
      <c r="BB241" s="480"/>
      <c r="BC241" s="481"/>
      <c r="BD241" s="481"/>
      <c r="BE241" s="481"/>
      <c r="BF241" s="482"/>
      <c r="BG241" s="480"/>
      <c r="BH241" s="503"/>
      <c r="BI241" s="503"/>
      <c r="BJ241" s="504"/>
      <c r="BK241" s="466"/>
      <c r="BL241" s="463"/>
      <c r="BM241" s="463"/>
      <c r="BN241" s="463"/>
      <c r="BO241" s="463"/>
      <c r="BP241" s="463"/>
      <c r="BQ241" s="463"/>
      <c r="BR241" s="463"/>
      <c r="BS241" s="463"/>
      <c r="BT241" s="463"/>
      <c r="BU241" s="463"/>
      <c r="BV241" s="463"/>
      <c r="BW241" s="464"/>
      <c r="BX241" s="500"/>
      <c r="BY241" s="501"/>
      <c r="BZ241" s="501"/>
      <c r="CA241" s="501"/>
      <c r="CB241" s="502"/>
      <c r="CC241" s="726"/>
      <c r="CD241" s="727"/>
      <c r="CE241" s="727"/>
      <c r="CF241" s="728"/>
      <c r="CG241" s="432" t="s">
        <v>140</v>
      </c>
      <c r="CH241" s="433"/>
      <c r="CI241" s="729"/>
      <c r="CJ241" s="730"/>
      <c r="CK241" s="731"/>
      <c r="CL241" s="732"/>
      <c r="CM241" s="733"/>
      <c r="CN241" s="733"/>
      <c r="CO241" s="733"/>
      <c r="CP241" s="733"/>
      <c r="CQ241" s="733"/>
      <c r="CR241" s="733"/>
      <c r="CS241" s="441" t="s">
        <v>141</v>
      </c>
      <c r="CT241" s="441"/>
      <c r="CU241" s="441"/>
      <c r="CV241" s="441"/>
      <c r="CW241" s="362"/>
      <c r="CX241" s="255"/>
      <c r="CY241" s="255"/>
      <c r="CZ241" s="255"/>
      <c r="DA241" s="255"/>
      <c r="DB241" s="260"/>
      <c r="DC241" s="1244">
        <f t="shared" ref="DC241" si="92">DS241+DS242</f>
        <v>0</v>
      </c>
      <c r="DD241" s="1245"/>
      <c r="DE241" s="1245"/>
      <c r="DF241" s="441"/>
      <c r="DG241" s="270"/>
      <c r="DH241" s="1252">
        <f t="shared" ref="DH241" si="93">IFERROR((S241+DC241)*100/J241,0)</f>
        <v>0</v>
      </c>
      <c r="DI241" s="1253"/>
      <c r="DJ241" s="1253"/>
      <c r="DK241" s="1253"/>
      <c r="DL241" s="1253"/>
      <c r="DM241" s="342"/>
      <c r="DN241" s="114"/>
      <c r="DO241" s="114"/>
      <c r="DP241" s="114"/>
      <c r="DQ241" s="114"/>
      <c r="DR241" s="114"/>
      <c r="DS241" s="295">
        <f t="shared" si="80"/>
        <v>0</v>
      </c>
      <c r="DT241" s="392">
        <f t="shared" ref="DT241" si="94">SUM(J241)</f>
        <v>0</v>
      </c>
      <c r="DU241" s="390">
        <f t="shared" si="84"/>
        <v>0</v>
      </c>
    </row>
    <row r="242" spans="3:126" ht="12.95" customHeight="1">
      <c r="C242" s="581"/>
      <c r="D242" s="582"/>
      <c r="E242" s="590"/>
      <c r="F242" s="591"/>
      <c r="G242" s="591"/>
      <c r="H242" s="591"/>
      <c r="I242" s="592"/>
      <c r="J242" s="1187"/>
      <c r="K242" s="1188"/>
      <c r="L242" s="1188"/>
      <c r="M242" s="1188"/>
      <c r="N242" s="442"/>
      <c r="O242" s="248" t="s">
        <v>141</v>
      </c>
      <c r="P242" s="356"/>
      <c r="Q242" s="357"/>
      <c r="R242" s="358"/>
      <c r="S242" s="250"/>
      <c r="T242" s="250"/>
      <c r="U242" s="250"/>
      <c r="V242" s="250"/>
      <c r="W242" s="250"/>
      <c r="X242" s="250"/>
      <c r="Y242" s="250"/>
      <c r="Z242" s="250"/>
      <c r="AA242" s="250"/>
      <c r="AB242" s="348"/>
      <c r="AC242" s="258"/>
      <c r="AD242" s="258"/>
      <c r="AE242" s="258"/>
      <c r="AF242" s="353"/>
      <c r="AG242" s="258"/>
      <c r="AH242" s="258"/>
      <c r="AI242" s="258"/>
      <c r="AJ242" s="354"/>
      <c r="AK242" s="483" t="s">
        <v>142</v>
      </c>
      <c r="AL242" s="484"/>
      <c r="AM242" s="484"/>
      <c r="AN242" s="484"/>
      <c r="AO242" s="465"/>
      <c r="AP242" s="460"/>
      <c r="AQ242" s="460"/>
      <c r="AR242" s="460"/>
      <c r="AS242" s="460"/>
      <c r="AT242" s="460"/>
      <c r="AU242" s="460"/>
      <c r="AV242" s="460"/>
      <c r="AW242" s="460"/>
      <c r="AX242" s="460"/>
      <c r="AY242" s="460"/>
      <c r="AZ242" s="460"/>
      <c r="BA242" s="461"/>
      <c r="BB242" s="485"/>
      <c r="BC242" s="486"/>
      <c r="BD242" s="486"/>
      <c r="BE242" s="486"/>
      <c r="BF242" s="487"/>
      <c r="BG242" s="485"/>
      <c r="BH242" s="494"/>
      <c r="BI242" s="494"/>
      <c r="BJ242" s="495"/>
      <c r="BK242" s="465"/>
      <c r="BL242" s="460"/>
      <c r="BM242" s="460"/>
      <c r="BN242" s="460"/>
      <c r="BO242" s="460"/>
      <c r="BP242" s="460"/>
      <c r="BQ242" s="460"/>
      <c r="BR242" s="460"/>
      <c r="BS242" s="460"/>
      <c r="BT242" s="460"/>
      <c r="BU242" s="460"/>
      <c r="BV242" s="460"/>
      <c r="BW242" s="461"/>
      <c r="BX242" s="497"/>
      <c r="BY242" s="498"/>
      <c r="BZ242" s="498"/>
      <c r="CA242" s="498"/>
      <c r="CB242" s="499"/>
      <c r="CC242" s="880"/>
      <c r="CD242" s="881"/>
      <c r="CE242" s="881"/>
      <c r="CF242" s="882"/>
      <c r="CG242" s="434" t="s">
        <v>140</v>
      </c>
      <c r="CH242" s="435"/>
      <c r="CI242" s="883"/>
      <c r="CJ242" s="884"/>
      <c r="CK242" s="885"/>
      <c r="CL242" s="725"/>
      <c r="CM242" s="667"/>
      <c r="CN242" s="667"/>
      <c r="CO242" s="667"/>
      <c r="CP242" s="667"/>
      <c r="CQ242" s="667"/>
      <c r="CR242" s="667"/>
      <c r="CS242" s="192" t="s">
        <v>141</v>
      </c>
      <c r="CT242" s="192"/>
      <c r="CU242" s="192"/>
      <c r="CV242" s="192"/>
      <c r="CW242" s="365"/>
      <c r="CX242" s="250"/>
      <c r="CY242" s="250"/>
      <c r="CZ242" s="250"/>
      <c r="DA242" s="250"/>
      <c r="DB242" s="261"/>
      <c r="DC242" s="1244"/>
      <c r="DD242" s="1245"/>
      <c r="DE242" s="1245"/>
      <c r="DF242" s="442"/>
      <c r="DG242" s="249" t="s">
        <v>141</v>
      </c>
      <c r="DH242" s="1254"/>
      <c r="DI242" s="1255"/>
      <c r="DJ242" s="1255"/>
      <c r="DK242" s="1255"/>
      <c r="DL242" s="1255"/>
      <c r="DM242" s="341" t="s">
        <v>69</v>
      </c>
      <c r="DN242" s="114"/>
      <c r="DO242" s="114"/>
      <c r="DP242" s="114"/>
      <c r="DQ242" s="114"/>
      <c r="DR242" s="114"/>
      <c r="DS242" s="295">
        <f t="shared" si="80"/>
        <v>0</v>
      </c>
      <c r="DT242" s="390">
        <f t="shared" ref="DT242" si="95">SUM(DS241:DS242)</f>
        <v>0</v>
      </c>
    </row>
    <row r="243" spans="3:126" ht="12.95" customHeight="1">
      <c r="C243" s="581"/>
      <c r="D243" s="582"/>
      <c r="E243" s="587" t="s">
        <v>277</v>
      </c>
      <c r="F243" s="588"/>
      <c r="G243" s="588"/>
      <c r="H243" s="588"/>
      <c r="I243" s="589"/>
      <c r="J243" s="1185">
        <f t="shared" ref="J243" si="96">S243+CL243+CL244</f>
        <v>0</v>
      </c>
      <c r="K243" s="1186"/>
      <c r="L243" s="1186"/>
      <c r="M243" s="1186"/>
      <c r="N243" s="119"/>
      <c r="O243" s="119"/>
      <c r="P243" s="622"/>
      <c r="Q243" s="623"/>
      <c r="R243" s="624"/>
      <c r="S243" s="950"/>
      <c r="T243" s="951"/>
      <c r="U243" s="951"/>
      <c r="V243" s="951"/>
      <c r="W243" s="952"/>
      <c r="X243" s="950"/>
      <c r="Y243" s="951"/>
      <c r="Z243" s="951"/>
      <c r="AA243" s="951"/>
      <c r="AB243" s="952"/>
      <c r="AC243" s="254"/>
      <c r="AD243" s="254"/>
      <c r="AE243" s="254"/>
      <c r="AF243" s="351"/>
      <c r="AG243" s="254"/>
      <c r="AH243" s="254"/>
      <c r="AI243" s="254"/>
      <c r="AJ243" s="352"/>
      <c r="AK243" s="595" t="s">
        <v>139</v>
      </c>
      <c r="AL243" s="596"/>
      <c r="AM243" s="596"/>
      <c r="AN243" s="596"/>
      <c r="AO243" s="466"/>
      <c r="AP243" s="463"/>
      <c r="AQ243" s="463"/>
      <c r="AR243" s="463"/>
      <c r="AS243" s="463"/>
      <c r="AT243" s="463"/>
      <c r="AU243" s="463"/>
      <c r="AV243" s="463"/>
      <c r="AW243" s="463"/>
      <c r="AX243" s="463"/>
      <c r="AY243" s="463"/>
      <c r="AZ243" s="463"/>
      <c r="BA243" s="464"/>
      <c r="BB243" s="480"/>
      <c r="BC243" s="481"/>
      <c r="BD243" s="481"/>
      <c r="BE243" s="481"/>
      <c r="BF243" s="482"/>
      <c r="BG243" s="480"/>
      <c r="BH243" s="503"/>
      <c r="BI243" s="503"/>
      <c r="BJ243" s="504"/>
      <c r="BK243" s="466"/>
      <c r="BL243" s="463"/>
      <c r="BM243" s="463"/>
      <c r="BN243" s="463"/>
      <c r="BO243" s="463"/>
      <c r="BP243" s="463"/>
      <c r="BQ243" s="463"/>
      <c r="BR243" s="463"/>
      <c r="BS243" s="463"/>
      <c r="BT243" s="463"/>
      <c r="BU243" s="463"/>
      <c r="BV243" s="463"/>
      <c r="BW243" s="464"/>
      <c r="BX243" s="500"/>
      <c r="BY243" s="501"/>
      <c r="BZ243" s="501"/>
      <c r="CA243" s="501"/>
      <c r="CB243" s="502"/>
      <c r="CC243" s="726"/>
      <c r="CD243" s="727"/>
      <c r="CE243" s="727"/>
      <c r="CF243" s="728"/>
      <c r="CG243" s="432" t="s">
        <v>140</v>
      </c>
      <c r="CH243" s="433"/>
      <c r="CI243" s="729"/>
      <c r="CJ243" s="730"/>
      <c r="CK243" s="731"/>
      <c r="CL243" s="732"/>
      <c r="CM243" s="733"/>
      <c r="CN243" s="733"/>
      <c r="CO243" s="733"/>
      <c r="CP243" s="733"/>
      <c r="CQ243" s="733"/>
      <c r="CR243" s="733"/>
      <c r="CS243" s="236" t="s">
        <v>141</v>
      </c>
      <c r="CT243" s="236"/>
      <c r="CU243" s="236"/>
      <c r="CV243" s="235"/>
      <c r="CW243" s="362"/>
      <c r="CX243" s="255"/>
      <c r="CY243" s="255"/>
      <c r="CZ243" s="255"/>
      <c r="DA243" s="255"/>
      <c r="DB243" s="260"/>
      <c r="DC243" s="1244">
        <f t="shared" ref="DC243" si="97">DS243+DS244</f>
        <v>0</v>
      </c>
      <c r="DD243" s="1245"/>
      <c r="DE243" s="1245"/>
      <c r="DF243" s="441"/>
      <c r="DG243" s="270"/>
      <c r="DH243" s="1252">
        <f t="shared" ref="DH243" si="98">IFERROR((S243+DC243)*100/J243,0)</f>
        <v>0</v>
      </c>
      <c r="DI243" s="1253"/>
      <c r="DJ243" s="1253"/>
      <c r="DK243" s="1253"/>
      <c r="DL243" s="1253"/>
      <c r="DM243" s="342"/>
      <c r="DN243" s="114"/>
      <c r="DO243" s="114"/>
      <c r="DP243" s="114"/>
      <c r="DQ243" s="114"/>
      <c r="DR243" s="114"/>
      <c r="DS243" s="295">
        <f t="shared" si="80"/>
        <v>0</v>
      </c>
      <c r="DT243" s="392">
        <f t="shared" ref="DT243" si="99">SUM(J243)</f>
        <v>0</v>
      </c>
      <c r="DU243" s="390">
        <f t="shared" si="84"/>
        <v>0</v>
      </c>
    </row>
    <row r="244" spans="3:126" ht="12.95" customHeight="1">
      <c r="C244" s="581"/>
      <c r="D244" s="582"/>
      <c r="E244" s="668" t="s">
        <v>224</v>
      </c>
      <c r="F244" s="669"/>
      <c r="G244" s="669"/>
      <c r="H244" s="669"/>
      <c r="I244" s="670"/>
      <c r="J244" s="1187"/>
      <c r="K244" s="1188"/>
      <c r="L244" s="1188"/>
      <c r="M244" s="1188"/>
      <c r="N244" s="442"/>
      <c r="O244" s="248" t="s">
        <v>141</v>
      </c>
      <c r="P244" s="625"/>
      <c r="Q244" s="626"/>
      <c r="R244" s="627"/>
      <c r="S244" s="420"/>
      <c r="T244" s="421"/>
      <c r="U244" s="421"/>
      <c r="V244" s="442"/>
      <c r="W244" s="248" t="s">
        <v>141</v>
      </c>
      <c r="X244" s="420"/>
      <c r="Y244" s="421"/>
      <c r="Z244" s="421"/>
      <c r="AA244" s="442"/>
      <c r="AB244" s="249" t="s">
        <v>141</v>
      </c>
      <c r="AC244" s="258"/>
      <c r="AD244" s="258"/>
      <c r="AE244" s="258"/>
      <c r="AF244" s="353"/>
      <c r="AG244" s="258"/>
      <c r="AH244" s="258"/>
      <c r="AI244" s="258"/>
      <c r="AJ244" s="354"/>
      <c r="AK244" s="483" t="s">
        <v>142</v>
      </c>
      <c r="AL244" s="484"/>
      <c r="AM244" s="484"/>
      <c r="AN244" s="484"/>
      <c r="AO244" s="465"/>
      <c r="AP244" s="460"/>
      <c r="AQ244" s="460"/>
      <c r="AR244" s="460"/>
      <c r="AS244" s="460"/>
      <c r="AT244" s="460"/>
      <c r="AU244" s="460"/>
      <c r="AV244" s="460"/>
      <c r="AW244" s="460"/>
      <c r="AX244" s="460"/>
      <c r="AY244" s="460"/>
      <c r="AZ244" s="460"/>
      <c r="BA244" s="461"/>
      <c r="BB244" s="485"/>
      <c r="BC244" s="486"/>
      <c r="BD244" s="486"/>
      <c r="BE244" s="486"/>
      <c r="BF244" s="487"/>
      <c r="BG244" s="485"/>
      <c r="BH244" s="494"/>
      <c r="BI244" s="494"/>
      <c r="BJ244" s="495"/>
      <c r="BK244" s="465"/>
      <c r="BL244" s="460"/>
      <c r="BM244" s="460"/>
      <c r="BN244" s="460"/>
      <c r="BO244" s="460"/>
      <c r="BP244" s="460"/>
      <c r="BQ244" s="460"/>
      <c r="BR244" s="460"/>
      <c r="BS244" s="460"/>
      <c r="BT244" s="460"/>
      <c r="BU244" s="460"/>
      <c r="BV244" s="460"/>
      <c r="BW244" s="461"/>
      <c r="BX244" s="497"/>
      <c r="BY244" s="498"/>
      <c r="BZ244" s="498"/>
      <c r="CA244" s="498"/>
      <c r="CB244" s="499"/>
      <c r="CC244" s="880"/>
      <c r="CD244" s="881"/>
      <c r="CE244" s="881"/>
      <c r="CF244" s="882"/>
      <c r="CG244" s="434" t="s">
        <v>140</v>
      </c>
      <c r="CH244" s="435"/>
      <c r="CI244" s="883"/>
      <c r="CJ244" s="884"/>
      <c r="CK244" s="885"/>
      <c r="CL244" s="725"/>
      <c r="CM244" s="667"/>
      <c r="CN244" s="667"/>
      <c r="CO244" s="667"/>
      <c r="CP244" s="667"/>
      <c r="CQ244" s="667"/>
      <c r="CR244" s="667"/>
      <c r="CS244" s="192" t="s">
        <v>141</v>
      </c>
      <c r="CT244" s="192"/>
      <c r="CU244" s="192"/>
      <c r="CV244" s="435"/>
      <c r="CW244" s="365"/>
      <c r="CX244" s="250"/>
      <c r="CY244" s="250"/>
      <c r="CZ244" s="250"/>
      <c r="DA244" s="250"/>
      <c r="DB244" s="261"/>
      <c r="DC244" s="1244"/>
      <c r="DD244" s="1245"/>
      <c r="DE244" s="1245"/>
      <c r="DF244" s="442"/>
      <c r="DG244" s="249" t="s">
        <v>141</v>
      </c>
      <c r="DH244" s="1254"/>
      <c r="DI244" s="1255"/>
      <c r="DJ244" s="1255"/>
      <c r="DK244" s="1255"/>
      <c r="DL244" s="1255"/>
      <c r="DM244" s="341" t="s">
        <v>69</v>
      </c>
      <c r="DN244" s="114"/>
      <c r="DO244" s="114"/>
      <c r="DP244" s="114"/>
      <c r="DQ244" s="114"/>
      <c r="DR244" s="114"/>
      <c r="DS244" s="295">
        <f t="shared" si="80"/>
        <v>0</v>
      </c>
      <c r="DT244" s="390">
        <f t="shared" ref="DT244" si="100">SUM(DS243:DS244)</f>
        <v>0</v>
      </c>
    </row>
    <row r="245" spans="3:126" ht="12.95" customHeight="1">
      <c r="C245" s="581"/>
      <c r="D245" s="582"/>
      <c r="E245" s="509" t="s">
        <v>225</v>
      </c>
      <c r="F245" s="505"/>
      <c r="G245" s="505"/>
      <c r="H245" s="505"/>
      <c r="I245" s="510"/>
      <c r="J245" s="1185">
        <f>S245+AF245+CL245+CL246</f>
        <v>0</v>
      </c>
      <c r="K245" s="1186"/>
      <c r="L245" s="1186"/>
      <c r="M245" s="1186"/>
      <c r="N245" s="119"/>
      <c r="O245" s="119"/>
      <c r="P245" s="622"/>
      <c r="Q245" s="623"/>
      <c r="R245" s="624"/>
      <c r="S245" s="950"/>
      <c r="T245" s="951"/>
      <c r="U245" s="951"/>
      <c r="V245" s="951"/>
      <c r="W245" s="952"/>
      <c r="X245" s="950"/>
      <c r="Y245" s="951"/>
      <c r="Z245" s="951"/>
      <c r="AA245" s="951"/>
      <c r="AB245" s="952"/>
      <c r="AC245" s="695"/>
      <c r="AD245" s="623"/>
      <c r="AE245" s="624"/>
      <c r="AF245" s="1000"/>
      <c r="AG245" s="1001"/>
      <c r="AH245" s="1001"/>
      <c r="AI245" s="1001"/>
      <c r="AJ245" s="1002"/>
      <c r="AK245" s="478" t="s">
        <v>139</v>
      </c>
      <c r="AL245" s="479"/>
      <c r="AM245" s="479"/>
      <c r="AN245" s="479"/>
      <c r="AO245" s="466"/>
      <c r="AP245" s="463"/>
      <c r="AQ245" s="463"/>
      <c r="AR245" s="463"/>
      <c r="AS245" s="463"/>
      <c r="AT245" s="463"/>
      <c r="AU245" s="463"/>
      <c r="AV245" s="463"/>
      <c r="AW245" s="463"/>
      <c r="AX245" s="463"/>
      <c r="AY245" s="463"/>
      <c r="AZ245" s="463"/>
      <c r="BA245" s="464"/>
      <c r="BB245" s="480"/>
      <c r="BC245" s="481"/>
      <c r="BD245" s="481"/>
      <c r="BE245" s="481"/>
      <c r="BF245" s="482"/>
      <c r="BG245" s="480"/>
      <c r="BH245" s="503"/>
      <c r="BI245" s="503"/>
      <c r="BJ245" s="504"/>
      <c r="BK245" s="466"/>
      <c r="BL245" s="463"/>
      <c r="BM245" s="463"/>
      <c r="BN245" s="463"/>
      <c r="BO245" s="463"/>
      <c r="BP245" s="463"/>
      <c r="BQ245" s="463"/>
      <c r="BR245" s="463"/>
      <c r="BS245" s="463"/>
      <c r="BT245" s="463"/>
      <c r="BU245" s="463"/>
      <c r="BV245" s="463"/>
      <c r="BW245" s="464"/>
      <c r="BX245" s="500"/>
      <c r="BY245" s="501"/>
      <c r="BZ245" s="501"/>
      <c r="CA245" s="501"/>
      <c r="CB245" s="502"/>
      <c r="CC245" s="726"/>
      <c r="CD245" s="727"/>
      <c r="CE245" s="727"/>
      <c r="CF245" s="728"/>
      <c r="CG245" s="429" t="s">
        <v>140</v>
      </c>
      <c r="CH245" s="240"/>
      <c r="CI245" s="729"/>
      <c r="CJ245" s="730"/>
      <c r="CK245" s="731"/>
      <c r="CL245" s="732"/>
      <c r="CM245" s="733"/>
      <c r="CN245" s="733"/>
      <c r="CO245" s="733"/>
      <c r="CP245" s="733"/>
      <c r="CQ245" s="733"/>
      <c r="CR245" s="733"/>
      <c r="CS245" s="119" t="s">
        <v>141</v>
      </c>
      <c r="CT245" s="119"/>
      <c r="CU245" s="119"/>
      <c r="CV245" s="119"/>
      <c r="CW245" s="947"/>
      <c r="CX245" s="733"/>
      <c r="CY245" s="733"/>
      <c r="CZ245" s="733"/>
      <c r="DA245" s="119"/>
      <c r="DB245" s="246" t="s">
        <v>141</v>
      </c>
      <c r="DC245" s="1244">
        <f t="shared" ref="DC245" si="101">DS245+DS246</f>
        <v>0</v>
      </c>
      <c r="DD245" s="1245"/>
      <c r="DE245" s="1245"/>
      <c r="DF245" s="119"/>
      <c r="DG245" s="246"/>
      <c r="DH245" s="1252">
        <f t="shared" ref="DH245" si="102">IFERROR((S245+DC245)*100/J245,0)</f>
        <v>0</v>
      </c>
      <c r="DI245" s="1253"/>
      <c r="DJ245" s="1253"/>
      <c r="DK245" s="1253"/>
      <c r="DL245" s="1253"/>
      <c r="DM245" s="340"/>
      <c r="DN245" s="114"/>
      <c r="DO245" s="114"/>
      <c r="DP245" s="114"/>
      <c r="DQ245" s="114"/>
      <c r="DR245" s="114"/>
      <c r="DS245" s="295">
        <f t="shared" si="80"/>
        <v>0</v>
      </c>
      <c r="DT245" s="392">
        <f t="shared" ref="DT245" si="103">SUM(J245)</f>
        <v>0</v>
      </c>
      <c r="DU245" s="390">
        <f t="shared" si="84"/>
        <v>0</v>
      </c>
      <c r="DV245" s="392">
        <f>SUM(AF245)</f>
        <v>0</v>
      </c>
    </row>
    <row r="246" spans="3:126" ht="12.95" customHeight="1">
      <c r="C246" s="581"/>
      <c r="D246" s="582"/>
      <c r="E246" s="511"/>
      <c r="F246" s="506"/>
      <c r="G246" s="506"/>
      <c r="H246" s="506"/>
      <c r="I246" s="512"/>
      <c r="J246" s="1187"/>
      <c r="K246" s="1188"/>
      <c r="L246" s="1188"/>
      <c r="M246" s="1188"/>
      <c r="N246" s="442"/>
      <c r="O246" s="248" t="s">
        <v>141</v>
      </c>
      <c r="P246" s="625"/>
      <c r="Q246" s="626"/>
      <c r="R246" s="627"/>
      <c r="S246" s="420"/>
      <c r="T246" s="421"/>
      <c r="U246" s="421"/>
      <c r="V246" s="442"/>
      <c r="W246" s="248" t="s">
        <v>141</v>
      </c>
      <c r="X246" s="420"/>
      <c r="Y246" s="421"/>
      <c r="Z246" s="421"/>
      <c r="AA246" s="442"/>
      <c r="AB246" s="249" t="s">
        <v>141</v>
      </c>
      <c r="AC246" s="696"/>
      <c r="AD246" s="626"/>
      <c r="AE246" s="627"/>
      <c r="AF246" s="420"/>
      <c r="AG246" s="421"/>
      <c r="AH246" s="421"/>
      <c r="AI246" s="442"/>
      <c r="AJ246" s="422" t="s">
        <v>141</v>
      </c>
      <c r="AK246" s="488" t="s">
        <v>142</v>
      </c>
      <c r="AL246" s="489"/>
      <c r="AM246" s="489"/>
      <c r="AN246" s="489"/>
      <c r="AO246" s="465"/>
      <c r="AP246" s="460"/>
      <c r="AQ246" s="460"/>
      <c r="AR246" s="460"/>
      <c r="AS246" s="460"/>
      <c r="AT246" s="460"/>
      <c r="AU246" s="460"/>
      <c r="AV246" s="460"/>
      <c r="AW246" s="460"/>
      <c r="AX246" s="460"/>
      <c r="AY246" s="460"/>
      <c r="AZ246" s="460"/>
      <c r="BA246" s="461"/>
      <c r="BB246" s="485"/>
      <c r="BC246" s="486"/>
      <c r="BD246" s="486"/>
      <c r="BE246" s="486"/>
      <c r="BF246" s="487"/>
      <c r="BG246" s="485"/>
      <c r="BH246" s="494"/>
      <c r="BI246" s="494"/>
      <c r="BJ246" s="495"/>
      <c r="BK246" s="465"/>
      <c r="BL246" s="460"/>
      <c r="BM246" s="460"/>
      <c r="BN246" s="460"/>
      <c r="BO246" s="460"/>
      <c r="BP246" s="460"/>
      <c r="BQ246" s="460"/>
      <c r="BR246" s="460"/>
      <c r="BS246" s="460"/>
      <c r="BT246" s="460"/>
      <c r="BU246" s="460"/>
      <c r="BV246" s="460"/>
      <c r="BW246" s="461"/>
      <c r="BX246" s="497"/>
      <c r="BY246" s="498"/>
      <c r="BZ246" s="498"/>
      <c r="CA246" s="498"/>
      <c r="CB246" s="499"/>
      <c r="CC246" s="880"/>
      <c r="CD246" s="881"/>
      <c r="CE246" s="881"/>
      <c r="CF246" s="882"/>
      <c r="CG246" s="430" t="s">
        <v>140</v>
      </c>
      <c r="CH246" s="431"/>
      <c r="CI246" s="883"/>
      <c r="CJ246" s="884"/>
      <c r="CK246" s="885"/>
      <c r="CL246" s="725"/>
      <c r="CM246" s="667"/>
      <c r="CN246" s="667"/>
      <c r="CO246" s="667"/>
      <c r="CP246" s="667"/>
      <c r="CQ246" s="667"/>
      <c r="CR246" s="667"/>
      <c r="CS246" s="251" t="s">
        <v>141</v>
      </c>
      <c r="CT246" s="251"/>
      <c r="CU246" s="251"/>
      <c r="CV246" s="251"/>
      <c r="CW246" s="666"/>
      <c r="CX246" s="667"/>
      <c r="CY246" s="667"/>
      <c r="CZ246" s="667"/>
      <c r="DA246" s="251"/>
      <c r="DB246" s="252" t="s">
        <v>141</v>
      </c>
      <c r="DC246" s="1244"/>
      <c r="DD246" s="1245"/>
      <c r="DE246" s="1245"/>
      <c r="DF246" s="442"/>
      <c r="DG246" s="249" t="s">
        <v>141</v>
      </c>
      <c r="DH246" s="1254"/>
      <c r="DI246" s="1255"/>
      <c r="DJ246" s="1255"/>
      <c r="DK246" s="1255"/>
      <c r="DL246" s="1255"/>
      <c r="DM246" s="341" t="s">
        <v>69</v>
      </c>
      <c r="DN246" s="114"/>
      <c r="DO246" s="114"/>
      <c r="DP246" s="114"/>
      <c r="DQ246" s="114"/>
      <c r="DR246" s="114"/>
      <c r="DS246" s="295">
        <f t="shared" si="80"/>
        <v>0</v>
      </c>
      <c r="DT246" s="390">
        <f t="shared" ref="DT246" si="104">SUM(DS245:DS246)</f>
        <v>0</v>
      </c>
    </row>
    <row r="247" spans="3:126" ht="12.95" customHeight="1">
      <c r="C247" s="581"/>
      <c r="D247" s="582"/>
      <c r="E247" s="509" t="s">
        <v>226</v>
      </c>
      <c r="F247" s="505"/>
      <c r="G247" s="505"/>
      <c r="H247" s="505"/>
      <c r="I247" s="510"/>
      <c r="J247" s="1185">
        <f t="shared" ref="J247" si="105">S247+CL247+CL248</f>
        <v>0</v>
      </c>
      <c r="K247" s="1186"/>
      <c r="L247" s="1186"/>
      <c r="M247" s="1186"/>
      <c r="N247" s="441"/>
      <c r="O247" s="441"/>
      <c r="P247" s="359"/>
      <c r="Q247" s="360"/>
      <c r="R247" s="361"/>
      <c r="S247" s="255"/>
      <c r="T247" s="255"/>
      <c r="U247" s="255"/>
      <c r="V247" s="255"/>
      <c r="W247" s="255"/>
      <c r="X247" s="362"/>
      <c r="Y247" s="255"/>
      <c r="Z247" s="255"/>
      <c r="AA247" s="255"/>
      <c r="AB247" s="256"/>
      <c r="AC247" s="255"/>
      <c r="AD247" s="255"/>
      <c r="AE247" s="255"/>
      <c r="AF247" s="262"/>
      <c r="AG247" s="255"/>
      <c r="AH247" s="255"/>
      <c r="AI247" s="255"/>
      <c r="AJ247" s="363"/>
      <c r="AK247" s="595" t="s">
        <v>139</v>
      </c>
      <c r="AL247" s="596"/>
      <c r="AM247" s="596"/>
      <c r="AN247" s="596"/>
      <c r="AO247" s="466"/>
      <c r="AP247" s="463"/>
      <c r="AQ247" s="463"/>
      <c r="AR247" s="463"/>
      <c r="AS247" s="463"/>
      <c r="AT247" s="463"/>
      <c r="AU247" s="463"/>
      <c r="AV247" s="463"/>
      <c r="AW247" s="463"/>
      <c r="AX247" s="463"/>
      <c r="AY247" s="463"/>
      <c r="AZ247" s="463"/>
      <c r="BA247" s="464"/>
      <c r="BB247" s="480"/>
      <c r="BC247" s="481"/>
      <c r="BD247" s="481"/>
      <c r="BE247" s="481"/>
      <c r="BF247" s="482"/>
      <c r="BG247" s="480"/>
      <c r="BH247" s="503"/>
      <c r="BI247" s="503"/>
      <c r="BJ247" s="504"/>
      <c r="BK247" s="466"/>
      <c r="BL247" s="463"/>
      <c r="BM247" s="463"/>
      <c r="BN247" s="463"/>
      <c r="BO247" s="463"/>
      <c r="BP247" s="463"/>
      <c r="BQ247" s="463"/>
      <c r="BR247" s="463"/>
      <c r="BS247" s="463"/>
      <c r="BT247" s="463"/>
      <c r="BU247" s="463"/>
      <c r="BV247" s="463"/>
      <c r="BW247" s="464"/>
      <c r="BX247" s="500"/>
      <c r="BY247" s="501"/>
      <c r="BZ247" s="501"/>
      <c r="CA247" s="501"/>
      <c r="CB247" s="502"/>
      <c r="CC247" s="726"/>
      <c r="CD247" s="727"/>
      <c r="CE247" s="727"/>
      <c r="CF247" s="728"/>
      <c r="CG247" s="432" t="s">
        <v>140</v>
      </c>
      <c r="CH247" s="433"/>
      <c r="CI247" s="729"/>
      <c r="CJ247" s="730"/>
      <c r="CK247" s="731"/>
      <c r="CL247" s="732"/>
      <c r="CM247" s="733"/>
      <c r="CN247" s="733"/>
      <c r="CO247" s="733"/>
      <c r="CP247" s="733"/>
      <c r="CQ247" s="733"/>
      <c r="CR247" s="733"/>
      <c r="CS247" s="441" t="s">
        <v>141</v>
      </c>
      <c r="CT247" s="441"/>
      <c r="CU247" s="441"/>
      <c r="CV247" s="441"/>
      <c r="CW247" s="362"/>
      <c r="CX247" s="255"/>
      <c r="CY247" s="255"/>
      <c r="CZ247" s="255"/>
      <c r="DA247" s="255"/>
      <c r="DB247" s="260"/>
      <c r="DC247" s="1244">
        <f t="shared" ref="DC247" si="106">DS247+DS248</f>
        <v>0</v>
      </c>
      <c r="DD247" s="1245"/>
      <c r="DE247" s="1245"/>
      <c r="DF247" s="441"/>
      <c r="DG247" s="270"/>
      <c r="DH247" s="1252">
        <f t="shared" ref="DH247" si="107">IFERROR((S247+DC247)*100/J247,0)</f>
        <v>0</v>
      </c>
      <c r="DI247" s="1253"/>
      <c r="DJ247" s="1253"/>
      <c r="DK247" s="1253"/>
      <c r="DL247" s="1253"/>
      <c r="DM247" s="342"/>
      <c r="DN247" s="114"/>
      <c r="DO247" s="114"/>
      <c r="DP247" s="114"/>
      <c r="DQ247" s="114"/>
      <c r="DR247" s="114"/>
      <c r="DS247" s="295">
        <f t="shared" si="80"/>
        <v>0</v>
      </c>
      <c r="DT247" s="392">
        <f t="shared" ref="DT247" si="108">SUM(J247)</f>
        <v>0</v>
      </c>
      <c r="DU247" s="390">
        <f t="shared" si="84"/>
        <v>0</v>
      </c>
    </row>
    <row r="248" spans="3:126" ht="12.95" customHeight="1">
      <c r="C248" s="581"/>
      <c r="D248" s="582"/>
      <c r="E248" s="511"/>
      <c r="F248" s="506"/>
      <c r="G248" s="506"/>
      <c r="H248" s="506"/>
      <c r="I248" s="512"/>
      <c r="J248" s="1187"/>
      <c r="K248" s="1188"/>
      <c r="L248" s="1188"/>
      <c r="M248" s="1188"/>
      <c r="N248" s="442"/>
      <c r="O248" s="248" t="s">
        <v>141</v>
      </c>
      <c r="P248" s="356"/>
      <c r="Q248" s="357"/>
      <c r="R248" s="358"/>
      <c r="S248" s="250"/>
      <c r="T248" s="250"/>
      <c r="U248" s="250"/>
      <c r="V248" s="250"/>
      <c r="W248" s="364"/>
      <c r="X248" s="365"/>
      <c r="Y248" s="250"/>
      <c r="Z248" s="250"/>
      <c r="AA248" s="250"/>
      <c r="AB248" s="261"/>
      <c r="AC248" s="250"/>
      <c r="AD248" s="250"/>
      <c r="AE248" s="250"/>
      <c r="AF248" s="349"/>
      <c r="AG248" s="250"/>
      <c r="AH248" s="250"/>
      <c r="AI248" s="250"/>
      <c r="AJ248" s="350"/>
      <c r="AK248" s="483" t="s">
        <v>142</v>
      </c>
      <c r="AL248" s="484"/>
      <c r="AM248" s="484"/>
      <c r="AN248" s="484"/>
      <c r="AO248" s="465"/>
      <c r="AP248" s="460"/>
      <c r="AQ248" s="460"/>
      <c r="AR248" s="460"/>
      <c r="AS248" s="460"/>
      <c r="AT248" s="460"/>
      <c r="AU248" s="460"/>
      <c r="AV248" s="460"/>
      <c r="AW248" s="460"/>
      <c r="AX248" s="460"/>
      <c r="AY248" s="460"/>
      <c r="AZ248" s="460"/>
      <c r="BA248" s="461"/>
      <c r="BB248" s="485"/>
      <c r="BC248" s="486"/>
      <c r="BD248" s="486"/>
      <c r="BE248" s="486"/>
      <c r="BF248" s="487"/>
      <c r="BG248" s="485"/>
      <c r="BH248" s="494"/>
      <c r="BI248" s="494"/>
      <c r="BJ248" s="495"/>
      <c r="BK248" s="465"/>
      <c r="BL248" s="460"/>
      <c r="BM248" s="460"/>
      <c r="BN248" s="460"/>
      <c r="BO248" s="460"/>
      <c r="BP248" s="460"/>
      <c r="BQ248" s="460"/>
      <c r="BR248" s="460"/>
      <c r="BS248" s="460"/>
      <c r="BT248" s="460"/>
      <c r="BU248" s="460"/>
      <c r="BV248" s="460"/>
      <c r="BW248" s="461"/>
      <c r="BX248" s="497"/>
      <c r="BY248" s="498"/>
      <c r="BZ248" s="498"/>
      <c r="CA248" s="498"/>
      <c r="CB248" s="499"/>
      <c r="CC248" s="880"/>
      <c r="CD248" s="881"/>
      <c r="CE248" s="881"/>
      <c r="CF248" s="882"/>
      <c r="CG248" s="434" t="s">
        <v>140</v>
      </c>
      <c r="CH248" s="435"/>
      <c r="CI248" s="883"/>
      <c r="CJ248" s="884"/>
      <c r="CK248" s="885"/>
      <c r="CL248" s="725"/>
      <c r="CM248" s="667"/>
      <c r="CN248" s="667"/>
      <c r="CO248" s="667"/>
      <c r="CP248" s="667"/>
      <c r="CQ248" s="667"/>
      <c r="CR248" s="667"/>
      <c r="CS248" s="192" t="s">
        <v>141</v>
      </c>
      <c r="CT248" s="192"/>
      <c r="CU248" s="192"/>
      <c r="CV248" s="192"/>
      <c r="CW248" s="365"/>
      <c r="CX248" s="250"/>
      <c r="CY248" s="250"/>
      <c r="CZ248" s="250"/>
      <c r="DA248" s="250"/>
      <c r="DB248" s="261"/>
      <c r="DC248" s="1244"/>
      <c r="DD248" s="1245"/>
      <c r="DE248" s="1245"/>
      <c r="DF248" s="442"/>
      <c r="DG248" s="249" t="s">
        <v>141</v>
      </c>
      <c r="DH248" s="1254"/>
      <c r="DI248" s="1255"/>
      <c r="DJ248" s="1255"/>
      <c r="DK248" s="1255"/>
      <c r="DL248" s="1255"/>
      <c r="DM248" s="341" t="s">
        <v>69</v>
      </c>
      <c r="DN248" s="114"/>
      <c r="DO248" s="114"/>
      <c r="DP248" s="114"/>
      <c r="DQ248" s="114"/>
      <c r="DR248" s="114"/>
      <c r="DS248" s="295">
        <f t="shared" si="80"/>
        <v>0</v>
      </c>
      <c r="DT248" s="390">
        <f t="shared" ref="DT248" si="109">SUM(DS247:DS248)</f>
        <v>0</v>
      </c>
    </row>
    <row r="249" spans="3:126" ht="12.95" customHeight="1">
      <c r="C249" s="581"/>
      <c r="D249" s="582"/>
      <c r="E249" s="660" t="s">
        <v>227</v>
      </c>
      <c r="F249" s="661"/>
      <c r="G249" s="661"/>
      <c r="H249" s="661"/>
      <c r="I249" s="662"/>
      <c r="J249" s="1185">
        <f t="shared" ref="J249" si="110">S249+CL249+CL250</f>
        <v>0</v>
      </c>
      <c r="K249" s="1186"/>
      <c r="L249" s="1186"/>
      <c r="M249" s="1186"/>
      <c r="N249" s="119"/>
      <c r="O249" s="119"/>
      <c r="P249" s="302"/>
      <c r="Q249" s="303"/>
      <c r="R249" s="304"/>
      <c r="S249" s="243"/>
      <c r="T249" s="243"/>
      <c r="U249" s="243"/>
      <c r="V249" s="243"/>
      <c r="W249" s="243"/>
      <c r="X249" s="366"/>
      <c r="Y249" s="243"/>
      <c r="Z249" s="243"/>
      <c r="AA249" s="243"/>
      <c r="AB249" s="355"/>
      <c r="AC249" s="243"/>
      <c r="AD249" s="243"/>
      <c r="AE249" s="243"/>
      <c r="AF249" s="244"/>
      <c r="AG249" s="243"/>
      <c r="AH249" s="243"/>
      <c r="AI249" s="243"/>
      <c r="AJ249" s="245"/>
      <c r="AK249" s="478" t="s">
        <v>139</v>
      </c>
      <c r="AL249" s="479"/>
      <c r="AM249" s="479"/>
      <c r="AN249" s="479"/>
      <c r="AO249" s="466"/>
      <c r="AP249" s="463"/>
      <c r="AQ249" s="463"/>
      <c r="AR249" s="463"/>
      <c r="AS249" s="463"/>
      <c r="AT249" s="463"/>
      <c r="AU249" s="463"/>
      <c r="AV249" s="463"/>
      <c r="AW249" s="463"/>
      <c r="AX249" s="463"/>
      <c r="AY249" s="463"/>
      <c r="AZ249" s="463"/>
      <c r="BA249" s="464"/>
      <c r="BB249" s="480"/>
      <c r="BC249" s="481"/>
      <c r="BD249" s="481"/>
      <c r="BE249" s="481"/>
      <c r="BF249" s="482"/>
      <c r="BG249" s="480"/>
      <c r="BH249" s="503"/>
      <c r="BI249" s="503"/>
      <c r="BJ249" s="504"/>
      <c r="BK249" s="466"/>
      <c r="BL249" s="463"/>
      <c r="BM249" s="463"/>
      <c r="BN249" s="463"/>
      <c r="BO249" s="463"/>
      <c r="BP249" s="463"/>
      <c r="BQ249" s="463"/>
      <c r="BR249" s="463"/>
      <c r="BS249" s="463"/>
      <c r="BT249" s="463"/>
      <c r="BU249" s="463"/>
      <c r="BV249" s="463"/>
      <c r="BW249" s="464"/>
      <c r="BX249" s="500"/>
      <c r="BY249" s="501"/>
      <c r="BZ249" s="501"/>
      <c r="CA249" s="501"/>
      <c r="CB249" s="502"/>
      <c r="CC249" s="726"/>
      <c r="CD249" s="727"/>
      <c r="CE249" s="727"/>
      <c r="CF249" s="728"/>
      <c r="CG249" s="429" t="s">
        <v>140</v>
      </c>
      <c r="CH249" s="240"/>
      <c r="CI249" s="729"/>
      <c r="CJ249" s="730"/>
      <c r="CK249" s="731"/>
      <c r="CL249" s="732"/>
      <c r="CM249" s="733"/>
      <c r="CN249" s="733"/>
      <c r="CO249" s="733"/>
      <c r="CP249" s="733"/>
      <c r="CQ249" s="733"/>
      <c r="CR249" s="733"/>
      <c r="CS249" s="441" t="s">
        <v>141</v>
      </c>
      <c r="CT249" s="441"/>
      <c r="CU249" s="119"/>
      <c r="CV249" s="119"/>
      <c r="CW249" s="366"/>
      <c r="CX249" s="243"/>
      <c r="CY249" s="243"/>
      <c r="CZ249" s="243"/>
      <c r="DA249" s="243"/>
      <c r="DB249" s="263"/>
      <c r="DC249" s="1244">
        <f t="shared" ref="DC249" si="111">DS249+DS250</f>
        <v>0</v>
      </c>
      <c r="DD249" s="1245"/>
      <c r="DE249" s="1245"/>
      <c r="DF249" s="119"/>
      <c r="DG249" s="246"/>
      <c r="DH249" s="1252">
        <f t="shared" ref="DH249" si="112">IFERROR((S249+DC249)*100/J249,0)</f>
        <v>0</v>
      </c>
      <c r="DI249" s="1253"/>
      <c r="DJ249" s="1253"/>
      <c r="DK249" s="1253"/>
      <c r="DL249" s="1253"/>
      <c r="DM249" s="340"/>
      <c r="DN249" s="114"/>
      <c r="DO249" s="114"/>
      <c r="DP249" s="114"/>
      <c r="DQ249" s="114"/>
      <c r="DR249" s="114"/>
      <c r="DS249" s="295">
        <f t="shared" si="80"/>
        <v>0</v>
      </c>
      <c r="DT249" s="392">
        <f t="shared" ref="DT249" si="113">SUM(J249)</f>
        <v>0</v>
      </c>
      <c r="DU249" s="390">
        <f t="shared" si="84"/>
        <v>0</v>
      </c>
    </row>
    <row r="250" spans="3:126" ht="12.95" customHeight="1">
      <c r="C250" s="581"/>
      <c r="D250" s="582"/>
      <c r="E250" s="663"/>
      <c r="F250" s="664"/>
      <c r="G250" s="664"/>
      <c r="H250" s="664"/>
      <c r="I250" s="665"/>
      <c r="J250" s="1187"/>
      <c r="K250" s="1188"/>
      <c r="L250" s="1188"/>
      <c r="M250" s="1188"/>
      <c r="N250" s="442"/>
      <c r="O250" s="248" t="s">
        <v>141</v>
      </c>
      <c r="P250" s="356"/>
      <c r="Q250" s="357"/>
      <c r="R250" s="358"/>
      <c r="S250" s="250"/>
      <c r="T250" s="250"/>
      <c r="U250" s="250"/>
      <c r="V250" s="250"/>
      <c r="W250" s="250"/>
      <c r="X250" s="365"/>
      <c r="Y250" s="250"/>
      <c r="Z250" s="250"/>
      <c r="AA250" s="250"/>
      <c r="AB250" s="348"/>
      <c r="AC250" s="250"/>
      <c r="AD250" s="250"/>
      <c r="AE250" s="250"/>
      <c r="AF250" s="349"/>
      <c r="AG250" s="250"/>
      <c r="AH250" s="250"/>
      <c r="AI250" s="250"/>
      <c r="AJ250" s="367"/>
      <c r="AK250" s="483" t="s">
        <v>142</v>
      </c>
      <c r="AL250" s="484"/>
      <c r="AM250" s="484"/>
      <c r="AN250" s="484"/>
      <c r="AO250" s="465"/>
      <c r="AP250" s="460"/>
      <c r="AQ250" s="460"/>
      <c r="AR250" s="460"/>
      <c r="AS250" s="460"/>
      <c r="AT250" s="460"/>
      <c r="AU250" s="460"/>
      <c r="AV250" s="460"/>
      <c r="AW250" s="460"/>
      <c r="AX250" s="460"/>
      <c r="AY250" s="460"/>
      <c r="AZ250" s="460"/>
      <c r="BA250" s="461"/>
      <c r="BB250" s="485"/>
      <c r="BC250" s="486"/>
      <c r="BD250" s="486"/>
      <c r="BE250" s="486"/>
      <c r="BF250" s="487"/>
      <c r="BG250" s="485"/>
      <c r="BH250" s="494"/>
      <c r="BI250" s="494"/>
      <c r="BJ250" s="495"/>
      <c r="BK250" s="465"/>
      <c r="BL250" s="460"/>
      <c r="BM250" s="460"/>
      <c r="BN250" s="460"/>
      <c r="BO250" s="460"/>
      <c r="BP250" s="460"/>
      <c r="BQ250" s="460"/>
      <c r="BR250" s="460"/>
      <c r="BS250" s="460"/>
      <c r="BT250" s="460"/>
      <c r="BU250" s="460"/>
      <c r="BV250" s="460"/>
      <c r="BW250" s="461"/>
      <c r="BX250" s="497"/>
      <c r="BY250" s="498"/>
      <c r="BZ250" s="498"/>
      <c r="CA250" s="498"/>
      <c r="CB250" s="499"/>
      <c r="CC250" s="880"/>
      <c r="CD250" s="881"/>
      <c r="CE250" s="881"/>
      <c r="CF250" s="882"/>
      <c r="CG250" s="434" t="s">
        <v>140</v>
      </c>
      <c r="CH250" s="435"/>
      <c r="CI250" s="883"/>
      <c r="CJ250" s="884"/>
      <c r="CK250" s="885"/>
      <c r="CL250" s="725"/>
      <c r="CM250" s="667"/>
      <c r="CN250" s="667"/>
      <c r="CO250" s="667"/>
      <c r="CP250" s="667"/>
      <c r="CQ250" s="667"/>
      <c r="CR250" s="667"/>
      <c r="CS250" s="192" t="s">
        <v>141</v>
      </c>
      <c r="CT250" s="192"/>
      <c r="CU250" s="192"/>
      <c r="CV250" s="192"/>
      <c r="CW250" s="365"/>
      <c r="CX250" s="250"/>
      <c r="CY250" s="250"/>
      <c r="CZ250" s="250"/>
      <c r="DA250" s="250"/>
      <c r="DB250" s="261"/>
      <c r="DC250" s="1244"/>
      <c r="DD250" s="1245"/>
      <c r="DE250" s="1245"/>
      <c r="DF250" s="442"/>
      <c r="DG250" s="249" t="s">
        <v>141</v>
      </c>
      <c r="DH250" s="1254"/>
      <c r="DI250" s="1255"/>
      <c r="DJ250" s="1255"/>
      <c r="DK250" s="1255"/>
      <c r="DL250" s="1255"/>
      <c r="DM250" s="341" t="s">
        <v>69</v>
      </c>
      <c r="DN250" s="114"/>
      <c r="DO250" s="114"/>
      <c r="DP250" s="114"/>
      <c r="DQ250" s="114"/>
      <c r="DR250" s="114"/>
      <c r="DS250" s="295">
        <f t="shared" si="80"/>
        <v>0</v>
      </c>
      <c r="DT250" s="390">
        <f t="shared" ref="DT250" si="114">SUM(DS249:DS250)</f>
        <v>0</v>
      </c>
    </row>
    <row r="251" spans="3:126" ht="12.95" customHeight="1">
      <c r="C251" s="581"/>
      <c r="D251" s="582"/>
      <c r="E251" s="640" t="s">
        <v>228</v>
      </c>
      <c r="F251" s="641"/>
      <c r="G251" s="641"/>
      <c r="H251" s="641"/>
      <c r="I251" s="642"/>
      <c r="J251" s="1185">
        <f t="shared" ref="J251" si="115">S251+CL251+CL252</f>
        <v>0</v>
      </c>
      <c r="K251" s="1186"/>
      <c r="L251" s="1186"/>
      <c r="M251" s="1186"/>
      <c r="N251" s="119"/>
      <c r="O251" s="119"/>
      <c r="P251" s="302"/>
      <c r="Q251" s="303"/>
      <c r="R251" s="304"/>
      <c r="S251" s="243"/>
      <c r="T251" s="243"/>
      <c r="U251" s="243"/>
      <c r="V251" s="243"/>
      <c r="W251" s="243"/>
      <c r="X251" s="366"/>
      <c r="Y251" s="243"/>
      <c r="Z251" s="243"/>
      <c r="AA251" s="243"/>
      <c r="AB251" s="355"/>
      <c r="AC251" s="243"/>
      <c r="AD251" s="243"/>
      <c r="AE251" s="243"/>
      <c r="AF251" s="244"/>
      <c r="AG251" s="243"/>
      <c r="AH251" s="243"/>
      <c r="AI251" s="243"/>
      <c r="AJ251" s="245"/>
      <c r="AK251" s="595" t="s">
        <v>139</v>
      </c>
      <c r="AL251" s="596"/>
      <c r="AM251" s="596"/>
      <c r="AN251" s="596"/>
      <c r="AO251" s="466"/>
      <c r="AP251" s="463"/>
      <c r="AQ251" s="463"/>
      <c r="AR251" s="463"/>
      <c r="AS251" s="463"/>
      <c r="AT251" s="463"/>
      <c r="AU251" s="463"/>
      <c r="AV251" s="463"/>
      <c r="AW251" s="463"/>
      <c r="AX251" s="463"/>
      <c r="AY251" s="463"/>
      <c r="AZ251" s="463"/>
      <c r="BA251" s="464"/>
      <c r="BB251" s="480"/>
      <c r="BC251" s="481"/>
      <c r="BD251" s="481"/>
      <c r="BE251" s="481"/>
      <c r="BF251" s="482"/>
      <c r="BG251" s="480"/>
      <c r="BH251" s="503"/>
      <c r="BI251" s="503"/>
      <c r="BJ251" s="504"/>
      <c r="BK251" s="466"/>
      <c r="BL251" s="463"/>
      <c r="BM251" s="463"/>
      <c r="BN251" s="463"/>
      <c r="BO251" s="463"/>
      <c r="BP251" s="463"/>
      <c r="BQ251" s="463"/>
      <c r="BR251" s="463"/>
      <c r="BS251" s="463"/>
      <c r="BT251" s="463"/>
      <c r="BU251" s="463"/>
      <c r="BV251" s="463"/>
      <c r="BW251" s="464"/>
      <c r="BX251" s="500"/>
      <c r="BY251" s="501"/>
      <c r="BZ251" s="501"/>
      <c r="CA251" s="501"/>
      <c r="CB251" s="502"/>
      <c r="CC251" s="726"/>
      <c r="CD251" s="727"/>
      <c r="CE251" s="727"/>
      <c r="CF251" s="728"/>
      <c r="CG251" s="432" t="s">
        <v>140</v>
      </c>
      <c r="CH251" s="433"/>
      <c r="CI251" s="729"/>
      <c r="CJ251" s="730"/>
      <c r="CK251" s="731"/>
      <c r="CL251" s="732"/>
      <c r="CM251" s="733"/>
      <c r="CN251" s="733"/>
      <c r="CO251" s="733"/>
      <c r="CP251" s="733"/>
      <c r="CQ251" s="733"/>
      <c r="CR251" s="733"/>
      <c r="CS251" s="441" t="s">
        <v>141</v>
      </c>
      <c r="CT251" s="441"/>
      <c r="CU251" s="441"/>
      <c r="CV251" s="441"/>
      <c r="CW251" s="362"/>
      <c r="CX251" s="255"/>
      <c r="CY251" s="255"/>
      <c r="CZ251" s="255"/>
      <c r="DA251" s="255"/>
      <c r="DB251" s="260"/>
      <c r="DC251" s="1244">
        <f t="shared" ref="DC251" si="116">DS251+DS252</f>
        <v>0</v>
      </c>
      <c r="DD251" s="1245"/>
      <c r="DE251" s="1245"/>
      <c r="DF251" s="441"/>
      <c r="DG251" s="270"/>
      <c r="DH251" s="1252">
        <f t="shared" ref="DH251" si="117">IFERROR((S251+DC251)*100/J251,0)</f>
        <v>0</v>
      </c>
      <c r="DI251" s="1253"/>
      <c r="DJ251" s="1253"/>
      <c r="DK251" s="1253"/>
      <c r="DL251" s="1253"/>
      <c r="DM251" s="342"/>
      <c r="DN251" s="114"/>
      <c r="DO251" s="114"/>
      <c r="DP251" s="114"/>
      <c r="DQ251" s="114"/>
      <c r="DR251" s="114"/>
      <c r="DS251" s="295">
        <f t="shared" si="80"/>
        <v>0</v>
      </c>
      <c r="DT251" s="392">
        <f t="shared" ref="DT251" si="118">SUM(J251)</f>
        <v>0</v>
      </c>
      <c r="DU251" s="390">
        <f t="shared" si="84"/>
        <v>0</v>
      </c>
    </row>
    <row r="252" spans="3:126" ht="12.95" customHeight="1">
      <c r="C252" s="581"/>
      <c r="D252" s="582"/>
      <c r="E252" s="657"/>
      <c r="F252" s="658"/>
      <c r="G252" s="658"/>
      <c r="H252" s="658"/>
      <c r="I252" s="659"/>
      <c r="J252" s="1187"/>
      <c r="K252" s="1188"/>
      <c r="L252" s="1188"/>
      <c r="M252" s="1188"/>
      <c r="N252" s="442"/>
      <c r="O252" s="248" t="s">
        <v>141</v>
      </c>
      <c r="P252" s="356"/>
      <c r="Q252" s="357"/>
      <c r="R252" s="358"/>
      <c r="S252" s="250"/>
      <c r="T252" s="250"/>
      <c r="U252" s="250"/>
      <c r="V252" s="250"/>
      <c r="W252" s="364"/>
      <c r="X252" s="365"/>
      <c r="Y252" s="250"/>
      <c r="Z252" s="250"/>
      <c r="AA252" s="250"/>
      <c r="AB252" s="261"/>
      <c r="AC252" s="250"/>
      <c r="AD252" s="250"/>
      <c r="AE252" s="250"/>
      <c r="AF252" s="349"/>
      <c r="AG252" s="250"/>
      <c r="AH252" s="250"/>
      <c r="AI252" s="250"/>
      <c r="AJ252" s="350"/>
      <c r="AK252" s="483" t="s">
        <v>142</v>
      </c>
      <c r="AL252" s="484"/>
      <c r="AM252" s="484"/>
      <c r="AN252" s="484"/>
      <c r="AO252" s="465"/>
      <c r="AP252" s="460"/>
      <c r="AQ252" s="460"/>
      <c r="AR252" s="460"/>
      <c r="AS252" s="460"/>
      <c r="AT252" s="460"/>
      <c r="AU252" s="460"/>
      <c r="AV252" s="460"/>
      <c r="AW252" s="460"/>
      <c r="AX252" s="460"/>
      <c r="AY252" s="460"/>
      <c r="AZ252" s="460"/>
      <c r="BA252" s="461"/>
      <c r="BB252" s="485"/>
      <c r="BC252" s="486"/>
      <c r="BD252" s="486"/>
      <c r="BE252" s="486"/>
      <c r="BF252" s="487"/>
      <c r="BG252" s="485"/>
      <c r="BH252" s="494"/>
      <c r="BI252" s="494"/>
      <c r="BJ252" s="495"/>
      <c r="BK252" s="465"/>
      <c r="BL252" s="460"/>
      <c r="BM252" s="460"/>
      <c r="BN252" s="460"/>
      <c r="BO252" s="460"/>
      <c r="BP252" s="460"/>
      <c r="BQ252" s="460"/>
      <c r="BR252" s="460"/>
      <c r="BS252" s="460"/>
      <c r="BT252" s="460"/>
      <c r="BU252" s="460"/>
      <c r="BV252" s="460"/>
      <c r="BW252" s="461"/>
      <c r="BX252" s="497"/>
      <c r="BY252" s="498"/>
      <c r="BZ252" s="498"/>
      <c r="CA252" s="498"/>
      <c r="CB252" s="499"/>
      <c r="CC252" s="880"/>
      <c r="CD252" s="881"/>
      <c r="CE252" s="881"/>
      <c r="CF252" s="882"/>
      <c r="CG252" s="434" t="s">
        <v>140</v>
      </c>
      <c r="CH252" s="435"/>
      <c r="CI252" s="883"/>
      <c r="CJ252" s="884"/>
      <c r="CK252" s="885"/>
      <c r="CL252" s="725"/>
      <c r="CM252" s="667"/>
      <c r="CN252" s="667"/>
      <c r="CO252" s="667"/>
      <c r="CP252" s="667"/>
      <c r="CQ252" s="667"/>
      <c r="CR252" s="667"/>
      <c r="CS252" s="192" t="s">
        <v>141</v>
      </c>
      <c r="CT252" s="192"/>
      <c r="CU252" s="192"/>
      <c r="CV252" s="192"/>
      <c r="CW252" s="365"/>
      <c r="CX252" s="250"/>
      <c r="CY252" s="250"/>
      <c r="CZ252" s="250"/>
      <c r="DA252" s="250"/>
      <c r="DB252" s="261"/>
      <c r="DC252" s="1244"/>
      <c r="DD252" s="1245"/>
      <c r="DE252" s="1245"/>
      <c r="DF252" s="442"/>
      <c r="DG252" s="249" t="s">
        <v>141</v>
      </c>
      <c r="DH252" s="1254"/>
      <c r="DI252" s="1255"/>
      <c r="DJ252" s="1255"/>
      <c r="DK252" s="1255"/>
      <c r="DL252" s="1255"/>
      <c r="DM252" s="341" t="s">
        <v>69</v>
      </c>
      <c r="DN252" s="114"/>
      <c r="DO252" s="114"/>
      <c r="DP252" s="114"/>
      <c r="DQ252" s="114"/>
      <c r="DR252" s="114"/>
      <c r="DS252" s="295">
        <f t="shared" si="80"/>
        <v>0</v>
      </c>
      <c r="DT252" s="390">
        <f t="shared" ref="DT252" si="119">SUM(DS251:DS252)</f>
        <v>0</v>
      </c>
    </row>
    <row r="253" spans="3:126" ht="12.95" customHeight="1">
      <c r="C253" s="581"/>
      <c r="D253" s="582"/>
      <c r="E253" s="509" t="s">
        <v>229</v>
      </c>
      <c r="F253" s="505"/>
      <c r="G253" s="505"/>
      <c r="H253" s="505"/>
      <c r="I253" s="510"/>
      <c r="J253" s="1185">
        <f t="shared" ref="J253" si="120">S253+CL253+CL254</f>
        <v>0</v>
      </c>
      <c r="K253" s="1186"/>
      <c r="L253" s="1186"/>
      <c r="M253" s="1186"/>
      <c r="N253" s="119"/>
      <c r="O253" s="119"/>
      <c r="P253" s="302"/>
      <c r="Q253" s="303"/>
      <c r="R253" s="304"/>
      <c r="S253" s="243"/>
      <c r="T253" s="243"/>
      <c r="U253" s="243"/>
      <c r="V253" s="243"/>
      <c r="W253" s="243"/>
      <c r="X253" s="366"/>
      <c r="Y253" s="243"/>
      <c r="Z253" s="243"/>
      <c r="AA253" s="243"/>
      <c r="AB253" s="355"/>
      <c r="AC253" s="243"/>
      <c r="AD253" s="243"/>
      <c r="AE253" s="243"/>
      <c r="AF253" s="244"/>
      <c r="AG253" s="243"/>
      <c r="AH253" s="243"/>
      <c r="AI253" s="243"/>
      <c r="AJ253" s="245"/>
      <c r="AK253" s="595" t="s">
        <v>139</v>
      </c>
      <c r="AL253" s="596"/>
      <c r="AM253" s="596"/>
      <c r="AN253" s="596"/>
      <c r="AO253" s="466"/>
      <c r="AP253" s="463"/>
      <c r="AQ253" s="463"/>
      <c r="AR253" s="463"/>
      <c r="AS253" s="463"/>
      <c r="AT253" s="463"/>
      <c r="AU253" s="463"/>
      <c r="AV253" s="463"/>
      <c r="AW253" s="463"/>
      <c r="AX253" s="463"/>
      <c r="AY253" s="463"/>
      <c r="AZ253" s="463"/>
      <c r="BA253" s="464"/>
      <c r="BB253" s="480"/>
      <c r="BC253" s="481"/>
      <c r="BD253" s="481"/>
      <c r="BE253" s="481"/>
      <c r="BF253" s="482"/>
      <c r="BG253" s="480"/>
      <c r="BH253" s="503"/>
      <c r="BI253" s="503"/>
      <c r="BJ253" s="504"/>
      <c r="BK253" s="466"/>
      <c r="BL253" s="463"/>
      <c r="BM253" s="463"/>
      <c r="BN253" s="463"/>
      <c r="BO253" s="463"/>
      <c r="BP253" s="463"/>
      <c r="BQ253" s="463"/>
      <c r="BR253" s="463"/>
      <c r="BS253" s="463"/>
      <c r="BT253" s="463"/>
      <c r="BU253" s="463"/>
      <c r="BV253" s="463"/>
      <c r="BW253" s="464"/>
      <c r="BX253" s="500"/>
      <c r="BY253" s="501"/>
      <c r="BZ253" s="501"/>
      <c r="CA253" s="501"/>
      <c r="CB253" s="502"/>
      <c r="CC253" s="726"/>
      <c r="CD253" s="727"/>
      <c r="CE253" s="727"/>
      <c r="CF253" s="728"/>
      <c r="CG253" s="432" t="s">
        <v>140</v>
      </c>
      <c r="CH253" s="433"/>
      <c r="CI253" s="729"/>
      <c r="CJ253" s="730"/>
      <c r="CK253" s="731"/>
      <c r="CL253" s="732"/>
      <c r="CM253" s="733"/>
      <c r="CN253" s="733"/>
      <c r="CO253" s="733"/>
      <c r="CP253" s="733"/>
      <c r="CQ253" s="733"/>
      <c r="CR253" s="733"/>
      <c r="CS253" s="441" t="s">
        <v>141</v>
      </c>
      <c r="CT253" s="441"/>
      <c r="CU253" s="441"/>
      <c r="CV253" s="441"/>
      <c r="CW253" s="362"/>
      <c r="CX253" s="255"/>
      <c r="CY253" s="255"/>
      <c r="CZ253" s="255"/>
      <c r="DA253" s="255"/>
      <c r="DB253" s="260"/>
      <c r="DC253" s="1244">
        <f t="shared" ref="DC253" si="121">DS253+DS254</f>
        <v>0</v>
      </c>
      <c r="DD253" s="1245"/>
      <c r="DE253" s="1245"/>
      <c r="DF253" s="441"/>
      <c r="DG253" s="270"/>
      <c r="DH253" s="1252">
        <f t="shared" ref="DH253" si="122">IFERROR((S253+DC253)*100/J253,0)</f>
        <v>0</v>
      </c>
      <c r="DI253" s="1253"/>
      <c r="DJ253" s="1253"/>
      <c r="DK253" s="1253"/>
      <c r="DL253" s="1253"/>
      <c r="DM253" s="342"/>
      <c r="DN253" s="114"/>
      <c r="DO253" s="114"/>
      <c r="DP253" s="114"/>
      <c r="DQ253" s="114"/>
      <c r="DR253" s="114"/>
      <c r="DS253" s="295">
        <f t="shared" si="80"/>
        <v>0</v>
      </c>
      <c r="DT253" s="392">
        <f t="shared" ref="DT253" si="123">SUM(J253)</f>
        <v>0</v>
      </c>
      <c r="DU253" s="390">
        <f t="shared" si="84"/>
        <v>0</v>
      </c>
    </row>
    <row r="254" spans="3:126" ht="12.95" customHeight="1">
      <c r="C254" s="581"/>
      <c r="D254" s="582"/>
      <c r="E254" s="511"/>
      <c r="F254" s="506"/>
      <c r="G254" s="506"/>
      <c r="H254" s="506"/>
      <c r="I254" s="512"/>
      <c r="J254" s="1187"/>
      <c r="K254" s="1188"/>
      <c r="L254" s="1188"/>
      <c r="M254" s="1188"/>
      <c r="N254" s="442"/>
      <c r="O254" s="248" t="s">
        <v>141</v>
      </c>
      <c r="P254" s="356"/>
      <c r="Q254" s="357"/>
      <c r="R254" s="358"/>
      <c r="S254" s="250"/>
      <c r="T254" s="250"/>
      <c r="U254" s="250"/>
      <c r="V254" s="250"/>
      <c r="W254" s="250"/>
      <c r="X254" s="365"/>
      <c r="Y254" s="250"/>
      <c r="Z254" s="250"/>
      <c r="AA254" s="250"/>
      <c r="AB254" s="348"/>
      <c r="AC254" s="250"/>
      <c r="AD254" s="250"/>
      <c r="AE254" s="250"/>
      <c r="AF254" s="349"/>
      <c r="AG254" s="250"/>
      <c r="AH254" s="250"/>
      <c r="AI254" s="250"/>
      <c r="AJ254" s="367"/>
      <c r="AK254" s="483" t="s">
        <v>142</v>
      </c>
      <c r="AL254" s="484"/>
      <c r="AM254" s="484"/>
      <c r="AN254" s="484"/>
      <c r="AO254" s="465"/>
      <c r="AP254" s="460"/>
      <c r="AQ254" s="460"/>
      <c r="AR254" s="460"/>
      <c r="AS254" s="460"/>
      <c r="AT254" s="460"/>
      <c r="AU254" s="460"/>
      <c r="AV254" s="460"/>
      <c r="AW254" s="460"/>
      <c r="AX254" s="460"/>
      <c r="AY254" s="460"/>
      <c r="AZ254" s="460"/>
      <c r="BA254" s="461"/>
      <c r="BB254" s="485"/>
      <c r="BC254" s="486"/>
      <c r="BD254" s="486"/>
      <c r="BE254" s="486"/>
      <c r="BF254" s="487"/>
      <c r="BG254" s="485"/>
      <c r="BH254" s="494"/>
      <c r="BI254" s="494"/>
      <c r="BJ254" s="495"/>
      <c r="BK254" s="465"/>
      <c r="BL254" s="460"/>
      <c r="BM254" s="460"/>
      <c r="BN254" s="460"/>
      <c r="BO254" s="460"/>
      <c r="BP254" s="460"/>
      <c r="BQ254" s="460"/>
      <c r="BR254" s="460"/>
      <c r="BS254" s="460"/>
      <c r="BT254" s="460"/>
      <c r="BU254" s="460"/>
      <c r="BV254" s="460"/>
      <c r="BW254" s="461"/>
      <c r="BX254" s="497"/>
      <c r="BY254" s="498"/>
      <c r="BZ254" s="498"/>
      <c r="CA254" s="498"/>
      <c r="CB254" s="499"/>
      <c r="CC254" s="880"/>
      <c r="CD254" s="881"/>
      <c r="CE254" s="881"/>
      <c r="CF254" s="882"/>
      <c r="CG254" s="434" t="s">
        <v>140</v>
      </c>
      <c r="CH254" s="435"/>
      <c r="CI254" s="883"/>
      <c r="CJ254" s="884"/>
      <c r="CK254" s="885"/>
      <c r="CL254" s="725"/>
      <c r="CM254" s="667"/>
      <c r="CN254" s="667"/>
      <c r="CO254" s="667"/>
      <c r="CP254" s="667"/>
      <c r="CQ254" s="667"/>
      <c r="CR254" s="667"/>
      <c r="CS254" s="192" t="s">
        <v>141</v>
      </c>
      <c r="CT254" s="192"/>
      <c r="CU254" s="192"/>
      <c r="CV254" s="192"/>
      <c r="CW254" s="365"/>
      <c r="CX254" s="250"/>
      <c r="CY254" s="250"/>
      <c r="CZ254" s="250"/>
      <c r="DA254" s="250"/>
      <c r="DB254" s="261"/>
      <c r="DC254" s="1244"/>
      <c r="DD254" s="1245"/>
      <c r="DE254" s="1245"/>
      <c r="DF254" s="442"/>
      <c r="DG254" s="249" t="s">
        <v>141</v>
      </c>
      <c r="DH254" s="1254"/>
      <c r="DI254" s="1255"/>
      <c r="DJ254" s="1255"/>
      <c r="DK254" s="1255"/>
      <c r="DL254" s="1255"/>
      <c r="DM254" s="341" t="s">
        <v>69</v>
      </c>
      <c r="DN254" s="114"/>
      <c r="DO254" s="114"/>
      <c r="DP254" s="114"/>
      <c r="DQ254" s="114"/>
      <c r="DR254" s="114"/>
      <c r="DS254" s="295">
        <f t="shared" si="80"/>
        <v>0</v>
      </c>
      <c r="DT254" s="390">
        <f t="shared" ref="DT254" si="124">SUM(DS253:DS254)</f>
        <v>0</v>
      </c>
    </row>
    <row r="255" spans="3:126" ht="12.95" customHeight="1">
      <c r="C255" s="581"/>
      <c r="D255" s="582"/>
      <c r="E255" s="509" t="s">
        <v>230</v>
      </c>
      <c r="F255" s="505"/>
      <c r="G255" s="505"/>
      <c r="H255" s="505"/>
      <c r="I255" s="510"/>
      <c r="J255" s="1185">
        <f t="shared" ref="J255" si="125">S255+CL255+CL256</f>
        <v>0</v>
      </c>
      <c r="K255" s="1186"/>
      <c r="L255" s="1186"/>
      <c r="M255" s="1186"/>
      <c r="N255" s="441"/>
      <c r="O255" s="441"/>
      <c r="P255" s="359"/>
      <c r="Q255" s="360"/>
      <c r="R255" s="361"/>
      <c r="S255" s="255"/>
      <c r="T255" s="255"/>
      <c r="U255" s="255"/>
      <c r="V255" s="255"/>
      <c r="W255" s="255"/>
      <c r="X255" s="362"/>
      <c r="Y255" s="255"/>
      <c r="Z255" s="255"/>
      <c r="AA255" s="255"/>
      <c r="AB255" s="256"/>
      <c r="AC255" s="254"/>
      <c r="AD255" s="254"/>
      <c r="AE255" s="254"/>
      <c r="AF255" s="351"/>
      <c r="AG255" s="254"/>
      <c r="AH255" s="254"/>
      <c r="AI255" s="254"/>
      <c r="AJ255" s="352"/>
      <c r="AK255" s="595" t="s">
        <v>139</v>
      </c>
      <c r="AL255" s="596"/>
      <c r="AM255" s="596"/>
      <c r="AN255" s="596"/>
      <c r="AO255" s="466"/>
      <c r="AP255" s="463"/>
      <c r="AQ255" s="463"/>
      <c r="AR255" s="463"/>
      <c r="AS255" s="463"/>
      <c r="AT255" s="463"/>
      <c r="AU255" s="463"/>
      <c r="AV255" s="463"/>
      <c r="AW255" s="463"/>
      <c r="AX255" s="463"/>
      <c r="AY255" s="463"/>
      <c r="AZ255" s="463"/>
      <c r="BA255" s="464"/>
      <c r="BB255" s="480"/>
      <c r="BC255" s="481"/>
      <c r="BD255" s="481"/>
      <c r="BE255" s="481"/>
      <c r="BF255" s="482"/>
      <c r="BG255" s="480"/>
      <c r="BH255" s="503"/>
      <c r="BI255" s="503"/>
      <c r="BJ255" s="504"/>
      <c r="BK255" s="466"/>
      <c r="BL255" s="463"/>
      <c r="BM255" s="463"/>
      <c r="BN255" s="463"/>
      <c r="BO255" s="463"/>
      <c r="BP255" s="463"/>
      <c r="BQ255" s="463"/>
      <c r="BR255" s="463"/>
      <c r="BS255" s="463"/>
      <c r="BT255" s="463"/>
      <c r="BU255" s="463"/>
      <c r="BV255" s="463"/>
      <c r="BW255" s="464"/>
      <c r="BX255" s="500"/>
      <c r="BY255" s="501"/>
      <c r="BZ255" s="501"/>
      <c r="CA255" s="501"/>
      <c r="CB255" s="502"/>
      <c r="CC255" s="726"/>
      <c r="CD255" s="727"/>
      <c r="CE255" s="727"/>
      <c r="CF255" s="728"/>
      <c r="CG255" s="432" t="s">
        <v>140</v>
      </c>
      <c r="CH255" s="433"/>
      <c r="CI255" s="729"/>
      <c r="CJ255" s="730"/>
      <c r="CK255" s="731"/>
      <c r="CL255" s="732"/>
      <c r="CM255" s="733"/>
      <c r="CN255" s="733"/>
      <c r="CO255" s="733"/>
      <c r="CP255" s="733"/>
      <c r="CQ255" s="733"/>
      <c r="CR255" s="733"/>
      <c r="CS255" s="236" t="s">
        <v>141</v>
      </c>
      <c r="CT255" s="236"/>
      <c r="CU255" s="236"/>
      <c r="CV255" s="235"/>
      <c r="CW255" s="362"/>
      <c r="CX255" s="255"/>
      <c r="CY255" s="255"/>
      <c r="CZ255" s="255"/>
      <c r="DA255" s="255"/>
      <c r="DB255" s="260"/>
      <c r="DC255" s="1244">
        <f t="shared" ref="DC255" si="126">DS255+DS256</f>
        <v>0</v>
      </c>
      <c r="DD255" s="1245"/>
      <c r="DE255" s="1245"/>
      <c r="DF255" s="441"/>
      <c r="DG255" s="270"/>
      <c r="DH255" s="1252">
        <f t="shared" ref="DH255" si="127">IFERROR((S255+DC255)*100/J255,0)</f>
        <v>0</v>
      </c>
      <c r="DI255" s="1253"/>
      <c r="DJ255" s="1253"/>
      <c r="DK255" s="1253"/>
      <c r="DL255" s="1253"/>
      <c r="DM255" s="342"/>
      <c r="DN255" s="114"/>
      <c r="DO255" s="114"/>
      <c r="DP255" s="114"/>
      <c r="DQ255" s="114"/>
      <c r="DR255" s="114"/>
      <c r="DS255" s="295">
        <f t="shared" si="80"/>
        <v>0</v>
      </c>
      <c r="DT255" s="392">
        <f t="shared" ref="DT255" si="128">SUM(J255)</f>
        <v>0</v>
      </c>
      <c r="DU255" s="390">
        <f t="shared" si="84"/>
        <v>0</v>
      </c>
    </row>
    <row r="256" spans="3:126" ht="12.95" customHeight="1">
      <c r="C256" s="581"/>
      <c r="D256" s="582"/>
      <c r="E256" s="511"/>
      <c r="F256" s="506"/>
      <c r="G256" s="506"/>
      <c r="H256" s="506"/>
      <c r="I256" s="512"/>
      <c r="J256" s="1187"/>
      <c r="K256" s="1188"/>
      <c r="L256" s="1188"/>
      <c r="M256" s="1188"/>
      <c r="N256" s="442"/>
      <c r="O256" s="248" t="s">
        <v>141</v>
      </c>
      <c r="P256" s="356"/>
      <c r="Q256" s="357"/>
      <c r="R256" s="358"/>
      <c r="S256" s="250"/>
      <c r="T256" s="250"/>
      <c r="U256" s="250"/>
      <c r="V256" s="250"/>
      <c r="W256" s="250"/>
      <c r="X256" s="365"/>
      <c r="Y256" s="250"/>
      <c r="Z256" s="250"/>
      <c r="AA256" s="250"/>
      <c r="AB256" s="348"/>
      <c r="AC256" s="258"/>
      <c r="AD256" s="258"/>
      <c r="AE256" s="258"/>
      <c r="AF256" s="353"/>
      <c r="AG256" s="258"/>
      <c r="AH256" s="258"/>
      <c r="AI256" s="258"/>
      <c r="AJ256" s="354"/>
      <c r="AK256" s="483" t="s">
        <v>142</v>
      </c>
      <c r="AL256" s="484"/>
      <c r="AM256" s="484"/>
      <c r="AN256" s="484"/>
      <c r="AO256" s="465"/>
      <c r="AP256" s="460"/>
      <c r="AQ256" s="460"/>
      <c r="AR256" s="460"/>
      <c r="AS256" s="460"/>
      <c r="AT256" s="460"/>
      <c r="AU256" s="460"/>
      <c r="AV256" s="460"/>
      <c r="AW256" s="460"/>
      <c r="AX256" s="460"/>
      <c r="AY256" s="460"/>
      <c r="AZ256" s="460"/>
      <c r="BA256" s="461"/>
      <c r="BB256" s="485"/>
      <c r="BC256" s="486"/>
      <c r="BD256" s="486"/>
      <c r="BE256" s="486"/>
      <c r="BF256" s="487"/>
      <c r="BG256" s="485"/>
      <c r="BH256" s="494"/>
      <c r="BI256" s="494"/>
      <c r="BJ256" s="495"/>
      <c r="BK256" s="465"/>
      <c r="BL256" s="460"/>
      <c r="BM256" s="460"/>
      <c r="BN256" s="460"/>
      <c r="BO256" s="460"/>
      <c r="BP256" s="460"/>
      <c r="BQ256" s="460"/>
      <c r="BR256" s="460"/>
      <c r="BS256" s="460"/>
      <c r="BT256" s="460"/>
      <c r="BU256" s="460"/>
      <c r="BV256" s="460"/>
      <c r="BW256" s="461"/>
      <c r="BX256" s="497"/>
      <c r="BY256" s="498"/>
      <c r="BZ256" s="498"/>
      <c r="CA256" s="498"/>
      <c r="CB256" s="499"/>
      <c r="CC256" s="880"/>
      <c r="CD256" s="881"/>
      <c r="CE256" s="881"/>
      <c r="CF256" s="882"/>
      <c r="CG256" s="434" t="s">
        <v>140</v>
      </c>
      <c r="CH256" s="435"/>
      <c r="CI256" s="883"/>
      <c r="CJ256" s="884"/>
      <c r="CK256" s="885"/>
      <c r="CL256" s="725"/>
      <c r="CM256" s="667"/>
      <c r="CN256" s="667"/>
      <c r="CO256" s="667"/>
      <c r="CP256" s="667"/>
      <c r="CQ256" s="667"/>
      <c r="CR256" s="667"/>
      <c r="CS256" s="192" t="s">
        <v>141</v>
      </c>
      <c r="CT256" s="192"/>
      <c r="CU256" s="192"/>
      <c r="CV256" s="435"/>
      <c r="CW256" s="365"/>
      <c r="CX256" s="250"/>
      <c r="CY256" s="250"/>
      <c r="CZ256" s="250"/>
      <c r="DA256" s="250"/>
      <c r="DB256" s="261"/>
      <c r="DC256" s="1244"/>
      <c r="DD256" s="1245"/>
      <c r="DE256" s="1245"/>
      <c r="DF256" s="442"/>
      <c r="DG256" s="249" t="s">
        <v>141</v>
      </c>
      <c r="DH256" s="1254"/>
      <c r="DI256" s="1255"/>
      <c r="DJ256" s="1255"/>
      <c r="DK256" s="1255"/>
      <c r="DL256" s="1255"/>
      <c r="DM256" s="341" t="s">
        <v>69</v>
      </c>
      <c r="DN256" s="114"/>
      <c r="DO256" s="114"/>
      <c r="DP256" s="114"/>
      <c r="DQ256" s="114"/>
      <c r="DR256" s="114"/>
      <c r="DS256" s="295">
        <f t="shared" si="80"/>
        <v>0</v>
      </c>
      <c r="DT256" s="390">
        <f t="shared" ref="DT256" si="129">SUM(DS255:DS256)</f>
        <v>0</v>
      </c>
    </row>
    <row r="257" spans="3:125" ht="12.95" customHeight="1">
      <c r="C257" s="581"/>
      <c r="D257" s="582"/>
      <c r="E257" s="654" t="s">
        <v>145</v>
      </c>
      <c r="F257" s="655"/>
      <c r="G257" s="655"/>
      <c r="H257" s="655"/>
      <c r="I257" s="656"/>
      <c r="J257" s="1185">
        <f t="shared" ref="J257" si="130">S257+CL257+CL258</f>
        <v>0</v>
      </c>
      <c r="K257" s="1186"/>
      <c r="L257" s="1186"/>
      <c r="M257" s="1186"/>
      <c r="N257" s="119"/>
      <c r="O257" s="119"/>
      <c r="P257" s="302"/>
      <c r="Q257" s="303"/>
      <c r="R257" s="304"/>
      <c r="S257" s="243"/>
      <c r="T257" s="243"/>
      <c r="U257" s="243"/>
      <c r="V257" s="243"/>
      <c r="W257" s="243"/>
      <c r="X257" s="366"/>
      <c r="Y257" s="243"/>
      <c r="Z257" s="243"/>
      <c r="AA257" s="243"/>
      <c r="AB257" s="355"/>
      <c r="AC257" s="243"/>
      <c r="AD257" s="243"/>
      <c r="AE257" s="243"/>
      <c r="AF257" s="244"/>
      <c r="AG257" s="243"/>
      <c r="AH257" s="243"/>
      <c r="AI257" s="243"/>
      <c r="AJ257" s="245"/>
      <c r="AK257" s="478" t="s">
        <v>139</v>
      </c>
      <c r="AL257" s="479"/>
      <c r="AM257" s="479"/>
      <c r="AN257" s="479"/>
      <c r="AO257" s="466"/>
      <c r="AP257" s="463"/>
      <c r="AQ257" s="463"/>
      <c r="AR257" s="463"/>
      <c r="AS257" s="463"/>
      <c r="AT257" s="463"/>
      <c r="AU257" s="463"/>
      <c r="AV257" s="463"/>
      <c r="AW257" s="463"/>
      <c r="AX257" s="463"/>
      <c r="AY257" s="463"/>
      <c r="AZ257" s="463"/>
      <c r="BA257" s="464"/>
      <c r="BB257" s="480"/>
      <c r="BC257" s="481"/>
      <c r="BD257" s="481"/>
      <c r="BE257" s="481"/>
      <c r="BF257" s="482"/>
      <c r="BG257" s="480"/>
      <c r="BH257" s="503"/>
      <c r="BI257" s="503"/>
      <c r="BJ257" s="504"/>
      <c r="BK257" s="466"/>
      <c r="BL257" s="463"/>
      <c r="BM257" s="463"/>
      <c r="BN257" s="463"/>
      <c r="BO257" s="463"/>
      <c r="BP257" s="463"/>
      <c r="BQ257" s="463"/>
      <c r="BR257" s="463"/>
      <c r="BS257" s="463"/>
      <c r="BT257" s="463"/>
      <c r="BU257" s="463"/>
      <c r="BV257" s="463"/>
      <c r="BW257" s="464"/>
      <c r="BX257" s="500"/>
      <c r="BY257" s="501"/>
      <c r="BZ257" s="501"/>
      <c r="CA257" s="501"/>
      <c r="CB257" s="502"/>
      <c r="CC257" s="726"/>
      <c r="CD257" s="727"/>
      <c r="CE257" s="727"/>
      <c r="CF257" s="728"/>
      <c r="CG257" s="429" t="s">
        <v>140</v>
      </c>
      <c r="CH257" s="240"/>
      <c r="CI257" s="729"/>
      <c r="CJ257" s="730"/>
      <c r="CK257" s="731"/>
      <c r="CL257" s="732"/>
      <c r="CM257" s="733"/>
      <c r="CN257" s="733"/>
      <c r="CO257" s="733"/>
      <c r="CP257" s="733"/>
      <c r="CQ257" s="733"/>
      <c r="CR257" s="733"/>
      <c r="CS257" s="119" t="s">
        <v>141</v>
      </c>
      <c r="CT257" s="119"/>
      <c r="CU257" s="119"/>
      <c r="CV257" s="119"/>
      <c r="CW257" s="366"/>
      <c r="CX257" s="243"/>
      <c r="CY257" s="243"/>
      <c r="CZ257" s="243"/>
      <c r="DA257" s="243"/>
      <c r="DB257" s="263"/>
      <c r="DC257" s="1244">
        <f t="shared" ref="DC257" si="131">DS257+DS258</f>
        <v>0</v>
      </c>
      <c r="DD257" s="1245"/>
      <c r="DE257" s="1245"/>
      <c r="DF257" s="119"/>
      <c r="DG257" s="246"/>
      <c r="DH257" s="1252">
        <f t="shared" ref="DH257" si="132">IFERROR((S257+DC257)*100/J257,0)</f>
        <v>0</v>
      </c>
      <c r="DI257" s="1253"/>
      <c r="DJ257" s="1253"/>
      <c r="DK257" s="1253"/>
      <c r="DL257" s="1253"/>
      <c r="DM257" s="340"/>
      <c r="DN257" s="114"/>
      <c r="DO257" s="114"/>
      <c r="DP257" s="114"/>
      <c r="DQ257" s="114"/>
      <c r="DR257" s="114"/>
      <c r="DS257" s="295">
        <f t="shared" si="80"/>
        <v>0</v>
      </c>
      <c r="DT257" s="392">
        <f t="shared" ref="DT257" si="133">SUM(J257)</f>
        <v>0</v>
      </c>
      <c r="DU257" s="390">
        <f t="shared" si="84"/>
        <v>0</v>
      </c>
    </row>
    <row r="258" spans="3:125" ht="12.95" customHeight="1">
      <c r="C258" s="581"/>
      <c r="D258" s="582"/>
      <c r="E258" s="657"/>
      <c r="F258" s="658"/>
      <c r="G258" s="658"/>
      <c r="H258" s="658"/>
      <c r="I258" s="659"/>
      <c r="J258" s="1187"/>
      <c r="K258" s="1188"/>
      <c r="L258" s="1188"/>
      <c r="M258" s="1188"/>
      <c r="N258" s="442"/>
      <c r="O258" s="248" t="s">
        <v>141</v>
      </c>
      <c r="P258" s="356"/>
      <c r="Q258" s="357"/>
      <c r="R258" s="358"/>
      <c r="S258" s="250"/>
      <c r="T258" s="250"/>
      <c r="U258" s="250"/>
      <c r="V258" s="250"/>
      <c r="W258" s="364"/>
      <c r="X258" s="365"/>
      <c r="Y258" s="250"/>
      <c r="Z258" s="250"/>
      <c r="AA258" s="250"/>
      <c r="AB258" s="261"/>
      <c r="AC258" s="250"/>
      <c r="AD258" s="250"/>
      <c r="AE258" s="250"/>
      <c r="AF258" s="349"/>
      <c r="AG258" s="250"/>
      <c r="AH258" s="250"/>
      <c r="AI258" s="250"/>
      <c r="AJ258" s="367"/>
      <c r="AK258" s="483" t="s">
        <v>142</v>
      </c>
      <c r="AL258" s="484"/>
      <c r="AM258" s="484"/>
      <c r="AN258" s="484"/>
      <c r="AO258" s="465"/>
      <c r="AP258" s="460"/>
      <c r="AQ258" s="460"/>
      <c r="AR258" s="460"/>
      <c r="AS258" s="460"/>
      <c r="AT258" s="460"/>
      <c r="AU258" s="460"/>
      <c r="AV258" s="460"/>
      <c r="AW258" s="460"/>
      <c r="AX258" s="460"/>
      <c r="AY258" s="460"/>
      <c r="AZ258" s="460"/>
      <c r="BA258" s="461"/>
      <c r="BB258" s="485"/>
      <c r="BC258" s="486"/>
      <c r="BD258" s="486"/>
      <c r="BE258" s="486"/>
      <c r="BF258" s="487"/>
      <c r="BG258" s="485"/>
      <c r="BH258" s="494"/>
      <c r="BI258" s="494"/>
      <c r="BJ258" s="495"/>
      <c r="BK258" s="465"/>
      <c r="BL258" s="460"/>
      <c r="BM258" s="460"/>
      <c r="BN258" s="460"/>
      <c r="BO258" s="460"/>
      <c r="BP258" s="460"/>
      <c r="BQ258" s="460"/>
      <c r="BR258" s="460"/>
      <c r="BS258" s="460"/>
      <c r="BT258" s="460"/>
      <c r="BU258" s="460"/>
      <c r="BV258" s="460"/>
      <c r="BW258" s="461"/>
      <c r="BX258" s="497"/>
      <c r="BY258" s="498"/>
      <c r="BZ258" s="498"/>
      <c r="CA258" s="498"/>
      <c r="CB258" s="499"/>
      <c r="CC258" s="880"/>
      <c r="CD258" s="881"/>
      <c r="CE258" s="881"/>
      <c r="CF258" s="882"/>
      <c r="CG258" s="434" t="s">
        <v>140</v>
      </c>
      <c r="CH258" s="435"/>
      <c r="CI258" s="883"/>
      <c r="CJ258" s="884"/>
      <c r="CK258" s="885"/>
      <c r="CL258" s="725"/>
      <c r="CM258" s="667"/>
      <c r="CN258" s="667"/>
      <c r="CO258" s="667"/>
      <c r="CP258" s="667"/>
      <c r="CQ258" s="667"/>
      <c r="CR258" s="667"/>
      <c r="CS258" s="192" t="s">
        <v>141</v>
      </c>
      <c r="CT258" s="192"/>
      <c r="CU258" s="192"/>
      <c r="CV258" s="192"/>
      <c r="CW258" s="365"/>
      <c r="CX258" s="250"/>
      <c r="CY258" s="250"/>
      <c r="CZ258" s="250"/>
      <c r="DA258" s="250"/>
      <c r="DB258" s="261"/>
      <c r="DC258" s="1244"/>
      <c r="DD258" s="1245"/>
      <c r="DE258" s="1245"/>
      <c r="DF258" s="442"/>
      <c r="DG258" s="249" t="s">
        <v>141</v>
      </c>
      <c r="DH258" s="1254"/>
      <c r="DI258" s="1255"/>
      <c r="DJ258" s="1255"/>
      <c r="DK258" s="1255"/>
      <c r="DL258" s="1255"/>
      <c r="DM258" s="341" t="s">
        <v>69</v>
      </c>
      <c r="DN258" s="114"/>
      <c r="DO258" s="114"/>
      <c r="DP258" s="114"/>
      <c r="DQ258" s="114"/>
      <c r="DR258" s="114"/>
      <c r="DS258" s="295">
        <f t="shared" si="80"/>
        <v>0</v>
      </c>
      <c r="DT258" s="390">
        <f t="shared" ref="DT258" si="134">SUM(DS257:DS258)</f>
        <v>0</v>
      </c>
    </row>
    <row r="259" spans="3:125" ht="12.95" customHeight="1">
      <c r="C259" s="581"/>
      <c r="D259" s="582"/>
      <c r="E259" s="640" t="s">
        <v>231</v>
      </c>
      <c r="F259" s="641"/>
      <c r="G259" s="641"/>
      <c r="H259" s="641"/>
      <c r="I259" s="642"/>
      <c r="J259" s="1185">
        <f t="shared" ref="J259" si="135">S259+CL259+CL260</f>
        <v>0</v>
      </c>
      <c r="K259" s="1186"/>
      <c r="L259" s="1186"/>
      <c r="M259" s="1186"/>
      <c r="N259" s="441"/>
      <c r="O259" s="441"/>
      <c r="P259" s="359"/>
      <c r="Q259" s="360"/>
      <c r="R259" s="361"/>
      <c r="S259" s="255"/>
      <c r="T259" s="255"/>
      <c r="U259" s="255"/>
      <c r="V259" s="255"/>
      <c r="W259" s="255"/>
      <c r="X259" s="362"/>
      <c r="Y259" s="255"/>
      <c r="Z259" s="255"/>
      <c r="AA259" s="255"/>
      <c r="AB259" s="256"/>
      <c r="AC259" s="255"/>
      <c r="AD259" s="255"/>
      <c r="AE259" s="255"/>
      <c r="AF259" s="262"/>
      <c r="AG259" s="255"/>
      <c r="AH259" s="255"/>
      <c r="AI259" s="255"/>
      <c r="AJ259" s="363"/>
      <c r="AK259" s="595" t="s">
        <v>139</v>
      </c>
      <c r="AL259" s="596"/>
      <c r="AM259" s="596"/>
      <c r="AN259" s="596"/>
      <c r="AO259" s="466"/>
      <c r="AP259" s="463"/>
      <c r="AQ259" s="463"/>
      <c r="AR259" s="463"/>
      <c r="AS259" s="463"/>
      <c r="AT259" s="463"/>
      <c r="AU259" s="463"/>
      <c r="AV259" s="463"/>
      <c r="AW259" s="463"/>
      <c r="AX259" s="463"/>
      <c r="AY259" s="463"/>
      <c r="AZ259" s="463"/>
      <c r="BA259" s="464"/>
      <c r="BB259" s="480"/>
      <c r="BC259" s="481"/>
      <c r="BD259" s="481"/>
      <c r="BE259" s="481"/>
      <c r="BF259" s="482"/>
      <c r="BG259" s="480"/>
      <c r="BH259" s="503"/>
      <c r="BI259" s="503"/>
      <c r="BJ259" s="504"/>
      <c r="BK259" s="466"/>
      <c r="BL259" s="463"/>
      <c r="BM259" s="463"/>
      <c r="BN259" s="463"/>
      <c r="BO259" s="463"/>
      <c r="BP259" s="463"/>
      <c r="BQ259" s="463"/>
      <c r="BR259" s="463"/>
      <c r="BS259" s="463"/>
      <c r="BT259" s="463"/>
      <c r="BU259" s="463"/>
      <c r="BV259" s="463"/>
      <c r="BW259" s="464"/>
      <c r="BX259" s="500"/>
      <c r="BY259" s="501"/>
      <c r="BZ259" s="501"/>
      <c r="CA259" s="501"/>
      <c r="CB259" s="502"/>
      <c r="CC259" s="726"/>
      <c r="CD259" s="727"/>
      <c r="CE259" s="727"/>
      <c r="CF259" s="728"/>
      <c r="CG259" s="432" t="s">
        <v>140</v>
      </c>
      <c r="CH259" s="433"/>
      <c r="CI259" s="729"/>
      <c r="CJ259" s="730"/>
      <c r="CK259" s="731"/>
      <c r="CL259" s="732"/>
      <c r="CM259" s="733"/>
      <c r="CN259" s="733"/>
      <c r="CO259" s="733"/>
      <c r="CP259" s="733"/>
      <c r="CQ259" s="733"/>
      <c r="CR259" s="733"/>
      <c r="CS259" s="441" t="s">
        <v>141</v>
      </c>
      <c r="CT259" s="441"/>
      <c r="CU259" s="441"/>
      <c r="CV259" s="441"/>
      <c r="CW259" s="362"/>
      <c r="CX259" s="255"/>
      <c r="CY259" s="255"/>
      <c r="CZ259" s="255"/>
      <c r="DA259" s="255"/>
      <c r="DB259" s="260"/>
      <c r="DC259" s="1244">
        <f t="shared" ref="DC259" si="136">DS259+DS260</f>
        <v>0</v>
      </c>
      <c r="DD259" s="1245"/>
      <c r="DE259" s="1245"/>
      <c r="DF259" s="441"/>
      <c r="DG259" s="270"/>
      <c r="DH259" s="1252">
        <f t="shared" ref="DH259" si="137">IFERROR((S259+DC259)*100/J259,0)</f>
        <v>0</v>
      </c>
      <c r="DI259" s="1253"/>
      <c r="DJ259" s="1253"/>
      <c r="DK259" s="1253"/>
      <c r="DL259" s="1253"/>
      <c r="DM259" s="342"/>
      <c r="DN259" s="114"/>
      <c r="DO259" s="114"/>
      <c r="DP259" s="114"/>
      <c r="DQ259" s="114"/>
      <c r="DR259" s="114"/>
      <c r="DS259" s="295">
        <f t="shared" si="80"/>
        <v>0</v>
      </c>
      <c r="DT259" s="392">
        <f t="shared" ref="DT259" si="138">SUM(J259)</f>
        <v>0</v>
      </c>
      <c r="DU259" s="390">
        <f t="shared" si="84"/>
        <v>0</v>
      </c>
    </row>
    <row r="260" spans="3:125" ht="12.95" customHeight="1">
      <c r="C260" s="581"/>
      <c r="D260" s="582"/>
      <c r="E260" s="643"/>
      <c r="F260" s="644"/>
      <c r="G260" s="644"/>
      <c r="H260" s="644"/>
      <c r="I260" s="645"/>
      <c r="J260" s="1187"/>
      <c r="K260" s="1188"/>
      <c r="L260" s="1188"/>
      <c r="M260" s="1188"/>
      <c r="N260" s="442"/>
      <c r="O260" s="248" t="s">
        <v>141</v>
      </c>
      <c r="P260" s="356"/>
      <c r="Q260" s="357"/>
      <c r="R260" s="358"/>
      <c r="S260" s="250"/>
      <c r="T260" s="250"/>
      <c r="U260" s="250"/>
      <c r="V260" s="250"/>
      <c r="W260" s="364"/>
      <c r="X260" s="365"/>
      <c r="Y260" s="250"/>
      <c r="Z260" s="250"/>
      <c r="AA260" s="250"/>
      <c r="AB260" s="261"/>
      <c r="AC260" s="250"/>
      <c r="AD260" s="250"/>
      <c r="AE260" s="250"/>
      <c r="AF260" s="349"/>
      <c r="AG260" s="250"/>
      <c r="AH260" s="250"/>
      <c r="AI260" s="250"/>
      <c r="AJ260" s="367"/>
      <c r="AK260" s="483" t="s">
        <v>142</v>
      </c>
      <c r="AL260" s="484"/>
      <c r="AM260" s="484"/>
      <c r="AN260" s="484"/>
      <c r="AO260" s="465"/>
      <c r="AP260" s="460"/>
      <c r="AQ260" s="460"/>
      <c r="AR260" s="460"/>
      <c r="AS260" s="460"/>
      <c r="AT260" s="460"/>
      <c r="AU260" s="460"/>
      <c r="AV260" s="460"/>
      <c r="AW260" s="460"/>
      <c r="AX260" s="460"/>
      <c r="AY260" s="460"/>
      <c r="AZ260" s="460"/>
      <c r="BA260" s="461"/>
      <c r="BB260" s="485"/>
      <c r="BC260" s="486"/>
      <c r="BD260" s="486"/>
      <c r="BE260" s="486"/>
      <c r="BF260" s="487"/>
      <c r="BG260" s="485"/>
      <c r="BH260" s="494"/>
      <c r="BI260" s="494"/>
      <c r="BJ260" s="495"/>
      <c r="BK260" s="465"/>
      <c r="BL260" s="460"/>
      <c r="BM260" s="460"/>
      <c r="BN260" s="460"/>
      <c r="BO260" s="460"/>
      <c r="BP260" s="460"/>
      <c r="BQ260" s="460"/>
      <c r="BR260" s="460"/>
      <c r="BS260" s="460"/>
      <c r="BT260" s="460"/>
      <c r="BU260" s="460"/>
      <c r="BV260" s="460"/>
      <c r="BW260" s="461"/>
      <c r="BX260" s="497"/>
      <c r="BY260" s="498"/>
      <c r="BZ260" s="498"/>
      <c r="CA260" s="498"/>
      <c r="CB260" s="499"/>
      <c r="CC260" s="880"/>
      <c r="CD260" s="881"/>
      <c r="CE260" s="881"/>
      <c r="CF260" s="882"/>
      <c r="CG260" s="434" t="s">
        <v>140</v>
      </c>
      <c r="CH260" s="435"/>
      <c r="CI260" s="883"/>
      <c r="CJ260" s="884"/>
      <c r="CK260" s="885"/>
      <c r="CL260" s="725"/>
      <c r="CM260" s="667"/>
      <c r="CN260" s="667"/>
      <c r="CO260" s="667"/>
      <c r="CP260" s="667"/>
      <c r="CQ260" s="667"/>
      <c r="CR260" s="667"/>
      <c r="CS260" s="192" t="s">
        <v>141</v>
      </c>
      <c r="CT260" s="192"/>
      <c r="CU260" s="192"/>
      <c r="CV260" s="192"/>
      <c r="CW260" s="365"/>
      <c r="CX260" s="250"/>
      <c r="CY260" s="250"/>
      <c r="CZ260" s="250"/>
      <c r="DA260" s="250"/>
      <c r="DB260" s="261"/>
      <c r="DC260" s="1244"/>
      <c r="DD260" s="1245"/>
      <c r="DE260" s="1245"/>
      <c r="DF260" s="442"/>
      <c r="DG260" s="249" t="s">
        <v>141</v>
      </c>
      <c r="DH260" s="1254"/>
      <c r="DI260" s="1255"/>
      <c r="DJ260" s="1255"/>
      <c r="DK260" s="1255"/>
      <c r="DL260" s="1255"/>
      <c r="DM260" s="341" t="s">
        <v>69</v>
      </c>
      <c r="DN260" s="114"/>
      <c r="DO260" s="114"/>
      <c r="DP260" s="114"/>
      <c r="DQ260" s="114"/>
      <c r="DR260" s="114"/>
      <c r="DS260" s="295">
        <f t="shared" si="80"/>
        <v>0</v>
      </c>
      <c r="DT260" s="390">
        <f t="shared" ref="DT260" si="139">SUM(DS259:DS260)</f>
        <v>0</v>
      </c>
    </row>
    <row r="261" spans="3:125" ht="12.95" customHeight="1">
      <c r="C261" s="583"/>
      <c r="D261" s="584"/>
      <c r="E261" s="646" t="s">
        <v>232</v>
      </c>
      <c r="F261" s="647"/>
      <c r="G261" s="647"/>
      <c r="H261" s="647"/>
      <c r="I261" s="648"/>
      <c r="J261" s="1185">
        <f t="shared" ref="J261" si="140">S261+CL261+CL262</f>
        <v>0</v>
      </c>
      <c r="K261" s="1186"/>
      <c r="L261" s="1186"/>
      <c r="M261" s="1186"/>
      <c r="N261" s="119"/>
      <c r="O261" s="119"/>
      <c r="P261" s="368"/>
      <c r="Q261" s="369"/>
      <c r="R261" s="370"/>
      <c r="S261" s="254"/>
      <c r="T261" s="254"/>
      <c r="U261" s="254"/>
      <c r="V261" s="254"/>
      <c r="W261" s="254"/>
      <c r="X261" s="371"/>
      <c r="Y261" s="254"/>
      <c r="Z261" s="254"/>
      <c r="AA261" s="254"/>
      <c r="AB261" s="372"/>
      <c r="AC261" s="254"/>
      <c r="AD261" s="254"/>
      <c r="AE261" s="254"/>
      <c r="AF261" s="351"/>
      <c r="AG261" s="254"/>
      <c r="AH261" s="254"/>
      <c r="AI261" s="254"/>
      <c r="AJ261" s="352"/>
      <c r="AK261" s="478" t="s">
        <v>139</v>
      </c>
      <c r="AL261" s="479"/>
      <c r="AM261" s="479"/>
      <c r="AN261" s="479"/>
      <c r="AO261" s="466"/>
      <c r="AP261" s="463"/>
      <c r="AQ261" s="463"/>
      <c r="AR261" s="463"/>
      <c r="AS261" s="463"/>
      <c r="AT261" s="463"/>
      <c r="AU261" s="463"/>
      <c r="AV261" s="463"/>
      <c r="AW261" s="463"/>
      <c r="AX261" s="463"/>
      <c r="AY261" s="463"/>
      <c r="AZ261" s="463"/>
      <c r="BA261" s="464"/>
      <c r="BB261" s="480"/>
      <c r="BC261" s="481"/>
      <c r="BD261" s="481"/>
      <c r="BE261" s="481"/>
      <c r="BF261" s="482"/>
      <c r="BG261" s="480"/>
      <c r="BH261" s="503"/>
      <c r="BI261" s="503"/>
      <c r="BJ261" s="504"/>
      <c r="BK261" s="466"/>
      <c r="BL261" s="463"/>
      <c r="BM261" s="463"/>
      <c r="BN261" s="463"/>
      <c r="BO261" s="463"/>
      <c r="BP261" s="463"/>
      <c r="BQ261" s="463"/>
      <c r="BR261" s="463"/>
      <c r="BS261" s="463"/>
      <c r="BT261" s="463"/>
      <c r="BU261" s="463"/>
      <c r="BV261" s="463"/>
      <c r="BW261" s="464"/>
      <c r="BX261" s="500"/>
      <c r="BY261" s="501"/>
      <c r="BZ261" s="501"/>
      <c r="CA261" s="501"/>
      <c r="CB261" s="502"/>
      <c r="CC261" s="726"/>
      <c r="CD261" s="727"/>
      <c r="CE261" s="727"/>
      <c r="CF261" s="728"/>
      <c r="CG261" s="429" t="s">
        <v>140</v>
      </c>
      <c r="CH261" s="240"/>
      <c r="CI261" s="729"/>
      <c r="CJ261" s="730"/>
      <c r="CK261" s="731"/>
      <c r="CL261" s="732"/>
      <c r="CM261" s="733"/>
      <c r="CN261" s="733"/>
      <c r="CO261" s="733"/>
      <c r="CP261" s="733"/>
      <c r="CQ261" s="733"/>
      <c r="CR261" s="733"/>
      <c r="CS261" s="119" t="s">
        <v>141</v>
      </c>
      <c r="CT261" s="119"/>
      <c r="CU261" s="119"/>
      <c r="CV261" s="119"/>
      <c r="CW261" s="371"/>
      <c r="CX261" s="254"/>
      <c r="CY261" s="254"/>
      <c r="CZ261" s="254"/>
      <c r="DA261" s="254"/>
      <c r="DB261" s="264"/>
      <c r="DC261" s="1248">
        <f t="shared" ref="DC261" si="141">DS261+DS262</f>
        <v>0</v>
      </c>
      <c r="DD261" s="1249"/>
      <c r="DE261" s="1249"/>
      <c r="DF261" s="119"/>
      <c r="DG261" s="246"/>
      <c r="DH261" s="1254">
        <f t="shared" ref="DH261" si="142">IFERROR((S261+DC261)*100/J261,0)</f>
        <v>0</v>
      </c>
      <c r="DI261" s="1255"/>
      <c r="DJ261" s="1255"/>
      <c r="DK261" s="1255"/>
      <c r="DL261" s="1255"/>
      <c r="DM261" s="340"/>
      <c r="DN261" s="114"/>
      <c r="DO261" s="114"/>
      <c r="DP261" s="114"/>
      <c r="DQ261" s="114"/>
      <c r="DR261" s="114"/>
      <c r="DS261" s="295">
        <f t="shared" si="80"/>
        <v>0</v>
      </c>
      <c r="DT261" s="392">
        <f t="shared" ref="DT261:DT273" si="143">SUM(J261)</f>
        <v>0</v>
      </c>
      <c r="DU261" s="390">
        <f>SUM(S261)</f>
        <v>0</v>
      </c>
    </row>
    <row r="262" spans="3:125" ht="12.95" customHeight="1" thickBot="1">
      <c r="C262" s="585"/>
      <c r="D262" s="586"/>
      <c r="E262" s="608" t="s">
        <v>233</v>
      </c>
      <c r="F262" s="609"/>
      <c r="G262" s="609"/>
      <c r="H262" s="609"/>
      <c r="I262" s="610"/>
      <c r="J262" s="1164"/>
      <c r="K262" s="1165"/>
      <c r="L262" s="1165"/>
      <c r="M262" s="1165"/>
      <c r="N262" s="442"/>
      <c r="O262" s="248" t="s">
        <v>141</v>
      </c>
      <c r="P262" s="373"/>
      <c r="Q262" s="374"/>
      <c r="R262" s="375"/>
      <c r="S262" s="376"/>
      <c r="T262" s="258"/>
      <c r="U262" s="258"/>
      <c r="V262" s="258"/>
      <c r="W262" s="377"/>
      <c r="X262" s="378"/>
      <c r="Y262" s="258"/>
      <c r="Z262" s="258"/>
      <c r="AA262" s="258"/>
      <c r="AB262" s="265"/>
      <c r="AC262" s="258"/>
      <c r="AD262" s="258"/>
      <c r="AE262" s="258"/>
      <c r="AF262" s="353"/>
      <c r="AG262" s="258"/>
      <c r="AH262" s="258"/>
      <c r="AI262" s="258"/>
      <c r="AJ262" s="354"/>
      <c r="AK262" s="483" t="s">
        <v>142</v>
      </c>
      <c r="AL262" s="484"/>
      <c r="AM262" s="484"/>
      <c r="AN262" s="484"/>
      <c r="AO262" s="931"/>
      <c r="AP262" s="932"/>
      <c r="AQ262" s="932"/>
      <c r="AR262" s="932"/>
      <c r="AS262" s="932"/>
      <c r="AT262" s="932"/>
      <c r="AU262" s="932"/>
      <c r="AV262" s="932"/>
      <c r="AW262" s="932"/>
      <c r="AX262" s="932"/>
      <c r="AY262" s="932"/>
      <c r="AZ262" s="932"/>
      <c r="BA262" s="933"/>
      <c r="BB262" s="651"/>
      <c r="BC262" s="652"/>
      <c r="BD262" s="652"/>
      <c r="BE262" s="652"/>
      <c r="BF262" s="653"/>
      <c r="BG262" s="651"/>
      <c r="BH262" s="934"/>
      <c r="BI262" s="934"/>
      <c r="BJ262" s="935"/>
      <c r="BK262" s="931"/>
      <c r="BL262" s="932"/>
      <c r="BM262" s="932"/>
      <c r="BN262" s="932"/>
      <c r="BO262" s="932"/>
      <c r="BP262" s="932"/>
      <c r="BQ262" s="932"/>
      <c r="BR262" s="932"/>
      <c r="BS262" s="932"/>
      <c r="BT262" s="932"/>
      <c r="BU262" s="932"/>
      <c r="BV262" s="932"/>
      <c r="BW262" s="933"/>
      <c r="BX262" s="936"/>
      <c r="BY262" s="937"/>
      <c r="BZ262" s="937"/>
      <c r="CA262" s="937"/>
      <c r="CB262" s="938"/>
      <c r="CC262" s="939"/>
      <c r="CD262" s="940"/>
      <c r="CE262" s="940"/>
      <c r="CF262" s="941"/>
      <c r="CG262" s="434" t="s">
        <v>140</v>
      </c>
      <c r="CH262" s="435"/>
      <c r="CI262" s="942"/>
      <c r="CJ262" s="943"/>
      <c r="CK262" s="944"/>
      <c r="CL262" s="945"/>
      <c r="CM262" s="946"/>
      <c r="CN262" s="946"/>
      <c r="CO262" s="946"/>
      <c r="CP262" s="946"/>
      <c r="CQ262" s="946"/>
      <c r="CR262" s="946"/>
      <c r="CS262" s="192" t="s">
        <v>141</v>
      </c>
      <c r="CT262" s="192"/>
      <c r="CU262" s="192"/>
      <c r="CV262" s="192"/>
      <c r="CW262" s="378"/>
      <c r="CX262" s="258"/>
      <c r="CY262" s="258"/>
      <c r="CZ262" s="258"/>
      <c r="DA262" s="258"/>
      <c r="DB262" s="265"/>
      <c r="DC262" s="1258"/>
      <c r="DD262" s="1259"/>
      <c r="DE262" s="1259"/>
      <c r="DF262" s="442"/>
      <c r="DG262" s="249" t="s">
        <v>141</v>
      </c>
      <c r="DH262" s="1260"/>
      <c r="DI262" s="1261"/>
      <c r="DJ262" s="1261"/>
      <c r="DK262" s="1261"/>
      <c r="DL262" s="1261"/>
      <c r="DM262" s="341" t="s">
        <v>69</v>
      </c>
      <c r="DN262" s="114"/>
      <c r="DO262" s="114"/>
      <c r="DP262" s="114"/>
      <c r="DQ262" s="114"/>
      <c r="DR262" s="114"/>
      <c r="DS262" s="295">
        <f t="shared" si="80"/>
        <v>0</v>
      </c>
      <c r="DT262" s="390">
        <f t="shared" ref="DT262:DT276" si="144">SUM(DS261:DS262)</f>
        <v>0</v>
      </c>
    </row>
    <row r="263" spans="3:125" ht="12.95" customHeight="1">
      <c r="C263" s="165"/>
      <c r="D263" s="119"/>
      <c r="E263" s="628" t="s">
        <v>146</v>
      </c>
      <c r="F263" s="629"/>
      <c r="G263" s="629"/>
      <c r="H263" s="629"/>
      <c r="I263" s="630"/>
      <c r="J263" s="1183">
        <f>S263+CL263+CL264</f>
        <v>0</v>
      </c>
      <c r="K263" s="1184"/>
      <c r="L263" s="1184"/>
      <c r="M263" s="126"/>
      <c r="N263" s="126"/>
      <c r="O263" s="126"/>
      <c r="P263" s="633"/>
      <c r="Q263" s="634"/>
      <c r="R263" s="635"/>
      <c r="S263" s="1129"/>
      <c r="T263" s="1130"/>
      <c r="U263" s="1130"/>
      <c r="V263" s="1130"/>
      <c r="W263" s="1131"/>
      <c r="X263" s="1132"/>
      <c r="Y263" s="1130"/>
      <c r="Z263" s="1130"/>
      <c r="AA263" s="1130"/>
      <c r="AB263" s="1133"/>
      <c r="AC263" s="379"/>
      <c r="AD263" s="379"/>
      <c r="AE263" s="379"/>
      <c r="AF263" s="380"/>
      <c r="AG263" s="379"/>
      <c r="AH263" s="379"/>
      <c r="AI263" s="379"/>
      <c r="AJ263" s="381"/>
      <c r="AK263" s="636" t="s">
        <v>139</v>
      </c>
      <c r="AL263" s="637"/>
      <c r="AM263" s="637"/>
      <c r="AN263" s="637"/>
      <c r="AO263" s="918"/>
      <c r="AP263" s="919"/>
      <c r="AQ263" s="919"/>
      <c r="AR263" s="919"/>
      <c r="AS263" s="919"/>
      <c r="AT263" s="919"/>
      <c r="AU263" s="919"/>
      <c r="AV263" s="919"/>
      <c r="AW263" s="919"/>
      <c r="AX263" s="919"/>
      <c r="AY263" s="919"/>
      <c r="AZ263" s="919"/>
      <c r="BA263" s="920"/>
      <c r="BB263" s="480"/>
      <c r="BC263" s="481"/>
      <c r="BD263" s="481"/>
      <c r="BE263" s="481"/>
      <c r="BF263" s="482"/>
      <c r="BG263" s="480"/>
      <c r="BH263" s="503"/>
      <c r="BI263" s="503"/>
      <c r="BJ263" s="504"/>
      <c r="BK263" s="918"/>
      <c r="BL263" s="919"/>
      <c r="BM263" s="919"/>
      <c r="BN263" s="919"/>
      <c r="BO263" s="919"/>
      <c r="BP263" s="919"/>
      <c r="BQ263" s="919"/>
      <c r="BR263" s="919"/>
      <c r="BS263" s="919"/>
      <c r="BT263" s="919"/>
      <c r="BU263" s="919"/>
      <c r="BV263" s="919"/>
      <c r="BW263" s="920"/>
      <c r="BX263" s="921"/>
      <c r="BY263" s="922"/>
      <c r="BZ263" s="922"/>
      <c r="CA263" s="922"/>
      <c r="CB263" s="923"/>
      <c r="CC263" s="924"/>
      <c r="CD263" s="925"/>
      <c r="CE263" s="925"/>
      <c r="CF263" s="926"/>
      <c r="CG263" s="436" t="s">
        <v>140</v>
      </c>
      <c r="CH263" s="437"/>
      <c r="CI263" s="729"/>
      <c r="CJ263" s="730"/>
      <c r="CK263" s="731"/>
      <c r="CL263" s="927"/>
      <c r="CM263" s="928"/>
      <c r="CN263" s="928"/>
      <c r="CO263" s="928"/>
      <c r="CP263" s="928"/>
      <c r="CQ263" s="928"/>
      <c r="CR263" s="928"/>
      <c r="CS263" s="126" t="s">
        <v>14172</v>
      </c>
      <c r="CT263" s="126"/>
      <c r="CU263" s="126"/>
      <c r="CV263" s="126"/>
      <c r="CW263" s="929"/>
      <c r="CX263" s="930"/>
      <c r="CY263" s="930"/>
      <c r="CZ263" s="126"/>
      <c r="DA263" s="126"/>
      <c r="DB263" s="266" t="s">
        <v>14172</v>
      </c>
      <c r="DC263" s="1179">
        <f>DS263+DS264</f>
        <v>0</v>
      </c>
      <c r="DD263" s="1180"/>
      <c r="DE263" s="126"/>
      <c r="DF263" s="126"/>
      <c r="DG263" s="266"/>
      <c r="DH263" s="1250">
        <f>IFERROR((S263+DS263+DS264)/J263,0)*100</f>
        <v>0</v>
      </c>
      <c r="DI263" s="1251"/>
      <c r="DJ263" s="1251"/>
      <c r="DK263" s="1251"/>
      <c r="DL263" s="1251"/>
      <c r="DM263" s="343"/>
      <c r="DN263" s="114"/>
      <c r="DO263" s="114"/>
      <c r="DP263" s="114"/>
      <c r="DQ263" s="114"/>
      <c r="DR263" s="114"/>
      <c r="DS263" s="295">
        <f>IF(CI263="6.仮置(無)",0,IF(CI263="9.最終覆外",0,IF(CI263="10.土捨場",0,IF(CI263="",0,CL263))))</f>
        <v>0</v>
      </c>
      <c r="DT263" s="392">
        <f>SUM(J263)</f>
        <v>0</v>
      </c>
      <c r="DU263" s="390">
        <f t="shared" si="84"/>
        <v>0</v>
      </c>
    </row>
    <row r="264" spans="3:125" ht="12.95" customHeight="1">
      <c r="C264" s="165"/>
      <c r="D264" s="119"/>
      <c r="E264" s="511" t="s">
        <v>234</v>
      </c>
      <c r="F264" s="506"/>
      <c r="G264" s="506"/>
      <c r="H264" s="506"/>
      <c r="I264" s="512"/>
      <c r="J264" s="1158"/>
      <c r="K264" s="1159"/>
      <c r="L264" s="1159"/>
      <c r="M264" s="119"/>
      <c r="N264" s="119"/>
      <c r="O264" s="212" t="s">
        <v>278</v>
      </c>
      <c r="P264" s="625"/>
      <c r="Q264" s="626"/>
      <c r="R264" s="627"/>
      <c r="S264" s="423"/>
      <c r="T264" s="424"/>
      <c r="U264" s="442"/>
      <c r="V264" s="442"/>
      <c r="W264" s="248" t="s">
        <v>14172</v>
      </c>
      <c r="X264" s="425"/>
      <c r="Y264" s="424"/>
      <c r="Z264" s="442"/>
      <c r="AA264" s="442"/>
      <c r="AB264" s="249" t="s">
        <v>14172</v>
      </c>
      <c r="AC264" s="243"/>
      <c r="AD264" s="243"/>
      <c r="AE264" s="243"/>
      <c r="AF264" s="244"/>
      <c r="AG264" s="243"/>
      <c r="AH264" s="243"/>
      <c r="AI264" s="243"/>
      <c r="AJ264" s="245"/>
      <c r="AK264" s="638" t="s">
        <v>142</v>
      </c>
      <c r="AL264" s="639"/>
      <c r="AM264" s="639"/>
      <c r="AN264" s="639"/>
      <c r="AO264" s="465"/>
      <c r="AP264" s="460"/>
      <c r="AQ264" s="460"/>
      <c r="AR264" s="460"/>
      <c r="AS264" s="460"/>
      <c r="AT264" s="460"/>
      <c r="AU264" s="460"/>
      <c r="AV264" s="460"/>
      <c r="AW264" s="460"/>
      <c r="AX264" s="460"/>
      <c r="AY264" s="460"/>
      <c r="AZ264" s="460"/>
      <c r="BA264" s="461"/>
      <c r="BB264" s="485"/>
      <c r="BC264" s="486"/>
      <c r="BD264" s="486"/>
      <c r="BE264" s="486"/>
      <c r="BF264" s="487"/>
      <c r="BG264" s="485"/>
      <c r="BH264" s="494"/>
      <c r="BI264" s="494"/>
      <c r="BJ264" s="495"/>
      <c r="BK264" s="465"/>
      <c r="BL264" s="460"/>
      <c r="BM264" s="460"/>
      <c r="BN264" s="460"/>
      <c r="BO264" s="460"/>
      <c r="BP264" s="460"/>
      <c r="BQ264" s="460"/>
      <c r="BR264" s="460"/>
      <c r="BS264" s="460"/>
      <c r="BT264" s="460"/>
      <c r="BU264" s="460"/>
      <c r="BV264" s="460"/>
      <c r="BW264" s="461"/>
      <c r="BX264" s="497"/>
      <c r="BY264" s="498"/>
      <c r="BZ264" s="498"/>
      <c r="CA264" s="498"/>
      <c r="CB264" s="499"/>
      <c r="CC264" s="880"/>
      <c r="CD264" s="881"/>
      <c r="CE264" s="881"/>
      <c r="CF264" s="882"/>
      <c r="CG264" s="438" t="s">
        <v>140</v>
      </c>
      <c r="CH264" s="439"/>
      <c r="CI264" s="883"/>
      <c r="CJ264" s="884"/>
      <c r="CK264" s="885"/>
      <c r="CL264" s="725"/>
      <c r="CM264" s="667"/>
      <c r="CN264" s="667"/>
      <c r="CO264" s="667"/>
      <c r="CP264" s="667"/>
      <c r="CQ264" s="667"/>
      <c r="CR264" s="667"/>
      <c r="CS264" s="267" t="s">
        <v>14172</v>
      </c>
      <c r="CT264" s="267"/>
      <c r="CU264" s="267"/>
      <c r="CV264" s="267"/>
      <c r="CW264" s="886"/>
      <c r="CX264" s="491"/>
      <c r="CY264" s="491"/>
      <c r="CZ264" s="267"/>
      <c r="DA264" s="267"/>
      <c r="DB264" s="268" t="s">
        <v>14172</v>
      </c>
      <c r="DC264" s="1181"/>
      <c r="DD264" s="1182"/>
      <c r="DE264" s="119"/>
      <c r="DF264" s="119"/>
      <c r="DG264" s="246" t="s">
        <v>14172</v>
      </c>
      <c r="DH264" s="1250"/>
      <c r="DI264" s="1251"/>
      <c r="DJ264" s="1251"/>
      <c r="DK264" s="1251"/>
      <c r="DL264" s="1251"/>
      <c r="DM264" s="344" t="s">
        <v>69</v>
      </c>
      <c r="DN264" s="114"/>
      <c r="DO264" s="114"/>
      <c r="DP264" s="114"/>
      <c r="DQ264" s="114"/>
      <c r="DR264" s="114"/>
      <c r="DS264" s="295">
        <f t="shared" ref="DS264:DS276" si="145">IF(CI264="6.仮置(無)",0,IF(CI264="9.最終覆外",0,IF(CI264="10.土捨場",0,IF(CI264="",0,CL264))))</f>
        <v>0</v>
      </c>
      <c r="DT264" s="390">
        <f>SUM(DS263:DS264)</f>
        <v>0</v>
      </c>
    </row>
    <row r="265" spans="3:125" ht="12.95" customHeight="1">
      <c r="C265" s="603"/>
      <c r="D265" s="604"/>
      <c r="E265" s="509" t="s">
        <v>147</v>
      </c>
      <c r="F265" s="505"/>
      <c r="G265" s="505"/>
      <c r="H265" s="505"/>
      <c r="I265" s="510"/>
      <c r="J265" s="1172">
        <f t="shared" ref="J265" si="146">S265+CL265+CL266</f>
        <v>0</v>
      </c>
      <c r="K265" s="1173"/>
      <c r="L265" s="1173"/>
      <c r="M265" s="441"/>
      <c r="N265" s="441"/>
      <c r="O265" s="441"/>
      <c r="P265" s="622"/>
      <c r="Q265" s="623"/>
      <c r="R265" s="624"/>
      <c r="S265" s="615"/>
      <c r="T265" s="616"/>
      <c r="U265" s="616"/>
      <c r="V265" s="616"/>
      <c r="W265" s="617"/>
      <c r="X265" s="618"/>
      <c r="Y265" s="616"/>
      <c r="Z265" s="616"/>
      <c r="AA265" s="616"/>
      <c r="AB265" s="619"/>
      <c r="AC265" s="255"/>
      <c r="AD265" s="255"/>
      <c r="AE265" s="255"/>
      <c r="AF265" s="262"/>
      <c r="AG265" s="255"/>
      <c r="AH265" s="255"/>
      <c r="AI265" s="255"/>
      <c r="AJ265" s="363"/>
      <c r="AK265" s="595" t="s">
        <v>139</v>
      </c>
      <c r="AL265" s="596"/>
      <c r="AM265" s="596"/>
      <c r="AN265" s="596"/>
      <c r="AO265" s="466"/>
      <c r="AP265" s="463"/>
      <c r="AQ265" s="463"/>
      <c r="AR265" s="463"/>
      <c r="AS265" s="463"/>
      <c r="AT265" s="463"/>
      <c r="AU265" s="463"/>
      <c r="AV265" s="463"/>
      <c r="AW265" s="463"/>
      <c r="AX265" s="463"/>
      <c r="AY265" s="463"/>
      <c r="AZ265" s="463"/>
      <c r="BA265" s="464"/>
      <c r="BB265" s="480"/>
      <c r="BC265" s="481"/>
      <c r="BD265" s="481"/>
      <c r="BE265" s="481"/>
      <c r="BF265" s="482"/>
      <c r="BG265" s="480"/>
      <c r="BH265" s="503"/>
      <c r="BI265" s="503"/>
      <c r="BJ265" s="504"/>
      <c r="BK265" s="466"/>
      <c r="BL265" s="463"/>
      <c r="BM265" s="463"/>
      <c r="BN265" s="463"/>
      <c r="BO265" s="463"/>
      <c r="BP265" s="463"/>
      <c r="BQ265" s="463"/>
      <c r="BR265" s="463"/>
      <c r="BS265" s="463"/>
      <c r="BT265" s="463"/>
      <c r="BU265" s="463"/>
      <c r="BV265" s="463"/>
      <c r="BW265" s="464"/>
      <c r="BX265" s="500"/>
      <c r="BY265" s="501"/>
      <c r="BZ265" s="501"/>
      <c r="CA265" s="501"/>
      <c r="CB265" s="502"/>
      <c r="CC265" s="726"/>
      <c r="CD265" s="727"/>
      <c r="CE265" s="727"/>
      <c r="CF265" s="728"/>
      <c r="CG265" s="432" t="s">
        <v>140</v>
      </c>
      <c r="CH265" s="433"/>
      <c r="CI265" s="729"/>
      <c r="CJ265" s="730"/>
      <c r="CK265" s="731"/>
      <c r="CL265" s="732"/>
      <c r="CM265" s="733"/>
      <c r="CN265" s="733"/>
      <c r="CO265" s="733"/>
      <c r="CP265" s="733"/>
      <c r="CQ265" s="733"/>
      <c r="CR265" s="733"/>
      <c r="CS265" s="441" t="s">
        <v>14172</v>
      </c>
      <c r="CT265" s="441"/>
      <c r="CU265" s="441"/>
      <c r="CV265" s="441"/>
      <c r="CW265" s="907"/>
      <c r="CX265" s="908"/>
      <c r="CY265" s="908"/>
      <c r="CZ265" s="441"/>
      <c r="DA265" s="441"/>
      <c r="DB265" s="270" t="s">
        <v>14172</v>
      </c>
      <c r="DC265" s="1170">
        <f>DS265+DS266</f>
        <v>0</v>
      </c>
      <c r="DD265" s="1171"/>
      <c r="DE265" s="441"/>
      <c r="DF265" s="441"/>
      <c r="DG265" s="270"/>
      <c r="DH265" s="1256">
        <f t="shared" ref="DH265" si="147">IFERROR((S265+DS265+DS266)/J265,0)*100</f>
        <v>0</v>
      </c>
      <c r="DI265" s="1257"/>
      <c r="DJ265" s="1257"/>
      <c r="DK265" s="1257"/>
      <c r="DL265" s="1257"/>
      <c r="DM265" s="342"/>
      <c r="DN265" s="114"/>
      <c r="DO265" s="114"/>
      <c r="DP265" s="114"/>
      <c r="DQ265" s="114"/>
      <c r="DR265" s="114"/>
      <c r="DS265" s="295">
        <f t="shared" si="145"/>
        <v>0</v>
      </c>
      <c r="DT265" s="392">
        <f t="shared" si="143"/>
        <v>0</v>
      </c>
      <c r="DU265" s="390">
        <f t="shared" ref="DU265" si="148">SUM(S265)</f>
        <v>0</v>
      </c>
    </row>
    <row r="266" spans="3:125" ht="12.95" customHeight="1">
      <c r="C266" s="603" t="s">
        <v>235</v>
      </c>
      <c r="D266" s="604"/>
      <c r="E266" s="511" t="s">
        <v>234</v>
      </c>
      <c r="F266" s="506"/>
      <c r="G266" s="506"/>
      <c r="H266" s="506"/>
      <c r="I266" s="512"/>
      <c r="J266" s="1172"/>
      <c r="K266" s="1173"/>
      <c r="L266" s="1173"/>
      <c r="M266" s="442"/>
      <c r="N266" s="442"/>
      <c r="O266" s="248" t="s">
        <v>278</v>
      </c>
      <c r="P266" s="625"/>
      <c r="Q266" s="626"/>
      <c r="R266" s="627"/>
      <c r="S266" s="423"/>
      <c r="T266" s="424"/>
      <c r="U266" s="442"/>
      <c r="V266" s="442"/>
      <c r="W266" s="248" t="s">
        <v>14172</v>
      </c>
      <c r="X266" s="425"/>
      <c r="Y266" s="424"/>
      <c r="Z266" s="442"/>
      <c r="AA266" s="442"/>
      <c r="AB266" s="249" t="s">
        <v>14172</v>
      </c>
      <c r="AC266" s="250"/>
      <c r="AD266" s="250"/>
      <c r="AE266" s="250"/>
      <c r="AF266" s="349"/>
      <c r="AG266" s="250"/>
      <c r="AH266" s="250"/>
      <c r="AI266" s="250"/>
      <c r="AJ266" s="350"/>
      <c r="AK266" s="488" t="s">
        <v>142</v>
      </c>
      <c r="AL266" s="489"/>
      <c r="AM266" s="489"/>
      <c r="AN266" s="489"/>
      <c r="AO266" s="465"/>
      <c r="AP266" s="460"/>
      <c r="AQ266" s="460"/>
      <c r="AR266" s="460"/>
      <c r="AS266" s="460"/>
      <c r="AT266" s="460"/>
      <c r="AU266" s="460"/>
      <c r="AV266" s="460"/>
      <c r="AW266" s="460"/>
      <c r="AX266" s="460"/>
      <c r="AY266" s="460"/>
      <c r="AZ266" s="460"/>
      <c r="BA266" s="461"/>
      <c r="BB266" s="485"/>
      <c r="BC266" s="486"/>
      <c r="BD266" s="486"/>
      <c r="BE266" s="486"/>
      <c r="BF266" s="487"/>
      <c r="BG266" s="485"/>
      <c r="BH266" s="494"/>
      <c r="BI266" s="494"/>
      <c r="BJ266" s="495"/>
      <c r="BK266" s="465"/>
      <c r="BL266" s="460"/>
      <c r="BM266" s="460"/>
      <c r="BN266" s="460"/>
      <c r="BO266" s="460"/>
      <c r="BP266" s="460"/>
      <c r="BQ266" s="460"/>
      <c r="BR266" s="460"/>
      <c r="BS266" s="460"/>
      <c r="BT266" s="460"/>
      <c r="BU266" s="460"/>
      <c r="BV266" s="460"/>
      <c r="BW266" s="461"/>
      <c r="BX266" s="497"/>
      <c r="BY266" s="498"/>
      <c r="BZ266" s="498"/>
      <c r="CA266" s="498"/>
      <c r="CB266" s="499"/>
      <c r="CC266" s="880"/>
      <c r="CD266" s="881"/>
      <c r="CE266" s="881"/>
      <c r="CF266" s="882"/>
      <c r="CG266" s="430" t="s">
        <v>140</v>
      </c>
      <c r="CH266" s="431"/>
      <c r="CI266" s="883"/>
      <c r="CJ266" s="884"/>
      <c r="CK266" s="885"/>
      <c r="CL266" s="725"/>
      <c r="CM266" s="667"/>
      <c r="CN266" s="667"/>
      <c r="CO266" s="667"/>
      <c r="CP266" s="667"/>
      <c r="CQ266" s="667"/>
      <c r="CR266" s="667"/>
      <c r="CS266" s="251" t="s">
        <v>14172</v>
      </c>
      <c r="CT266" s="251"/>
      <c r="CU266" s="251"/>
      <c r="CV266" s="251"/>
      <c r="CW266" s="886"/>
      <c r="CX266" s="491"/>
      <c r="CY266" s="491"/>
      <c r="CZ266" s="251"/>
      <c r="DA266" s="251"/>
      <c r="DB266" s="252" t="s">
        <v>14172</v>
      </c>
      <c r="DC266" s="1170"/>
      <c r="DD266" s="1171"/>
      <c r="DE266" s="119"/>
      <c r="DF266" s="119"/>
      <c r="DG266" s="246" t="s">
        <v>14172</v>
      </c>
      <c r="DH266" s="1256"/>
      <c r="DI266" s="1257"/>
      <c r="DJ266" s="1257"/>
      <c r="DK266" s="1257"/>
      <c r="DL266" s="1257"/>
      <c r="DM266" s="344" t="s">
        <v>69</v>
      </c>
      <c r="DN266" s="114"/>
      <c r="DO266" s="114"/>
      <c r="DP266" s="114"/>
      <c r="DQ266" s="114"/>
      <c r="DR266" s="114"/>
      <c r="DS266" s="295">
        <f t="shared" si="145"/>
        <v>0</v>
      </c>
      <c r="DT266" s="390">
        <f t="shared" si="144"/>
        <v>0</v>
      </c>
    </row>
    <row r="267" spans="3:125" ht="12.95" customHeight="1">
      <c r="C267" s="603" t="s">
        <v>236</v>
      </c>
      <c r="D267" s="604"/>
      <c r="E267" s="509" t="s">
        <v>148</v>
      </c>
      <c r="F267" s="505"/>
      <c r="G267" s="505"/>
      <c r="H267" s="505"/>
      <c r="I267" s="510"/>
      <c r="J267" s="1172">
        <f t="shared" ref="J267" si="149">S267+CL267+CL268</f>
        <v>0</v>
      </c>
      <c r="K267" s="1173"/>
      <c r="L267" s="1173"/>
      <c r="M267" s="119"/>
      <c r="N267" s="119"/>
      <c r="O267" s="119"/>
      <c r="P267" s="622"/>
      <c r="Q267" s="623"/>
      <c r="R267" s="624"/>
      <c r="S267" s="615"/>
      <c r="T267" s="616"/>
      <c r="U267" s="616"/>
      <c r="V267" s="616"/>
      <c r="W267" s="617"/>
      <c r="X267" s="618"/>
      <c r="Y267" s="616"/>
      <c r="Z267" s="616"/>
      <c r="AA267" s="616"/>
      <c r="AB267" s="619"/>
      <c r="AC267" s="243"/>
      <c r="AD267" s="243"/>
      <c r="AE267" s="243"/>
      <c r="AF267" s="244"/>
      <c r="AG267" s="243"/>
      <c r="AH267" s="243"/>
      <c r="AI267" s="243"/>
      <c r="AJ267" s="245"/>
      <c r="AK267" s="595" t="s">
        <v>139</v>
      </c>
      <c r="AL267" s="596"/>
      <c r="AM267" s="596"/>
      <c r="AN267" s="596"/>
      <c r="AO267" s="466"/>
      <c r="AP267" s="463"/>
      <c r="AQ267" s="463"/>
      <c r="AR267" s="463"/>
      <c r="AS267" s="463"/>
      <c r="AT267" s="463"/>
      <c r="AU267" s="463"/>
      <c r="AV267" s="463"/>
      <c r="AW267" s="463"/>
      <c r="AX267" s="463"/>
      <c r="AY267" s="463"/>
      <c r="AZ267" s="463"/>
      <c r="BA267" s="464"/>
      <c r="BB267" s="480"/>
      <c r="BC267" s="481"/>
      <c r="BD267" s="481"/>
      <c r="BE267" s="481"/>
      <c r="BF267" s="482"/>
      <c r="BG267" s="480"/>
      <c r="BH267" s="503"/>
      <c r="BI267" s="503"/>
      <c r="BJ267" s="504"/>
      <c r="BK267" s="466"/>
      <c r="BL267" s="463"/>
      <c r="BM267" s="463"/>
      <c r="BN267" s="463"/>
      <c r="BO267" s="463"/>
      <c r="BP267" s="463"/>
      <c r="BQ267" s="463"/>
      <c r="BR267" s="463"/>
      <c r="BS267" s="463"/>
      <c r="BT267" s="463"/>
      <c r="BU267" s="463"/>
      <c r="BV267" s="463"/>
      <c r="BW267" s="464"/>
      <c r="BX267" s="500"/>
      <c r="BY267" s="501"/>
      <c r="BZ267" s="501"/>
      <c r="CA267" s="501"/>
      <c r="CB267" s="502"/>
      <c r="CC267" s="726"/>
      <c r="CD267" s="727"/>
      <c r="CE267" s="727"/>
      <c r="CF267" s="728"/>
      <c r="CG267" s="432" t="s">
        <v>140</v>
      </c>
      <c r="CH267" s="433"/>
      <c r="CI267" s="729"/>
      <c r="CJ267" s="730"/>
      <c r="CK267" s="731"/>
      <c r="CL267" s="732"/>
      <c r="CM267" s="733"/>
      <c r="CN267" s="733"/>
      <c r="CO267" s="733"/>
      <c r="CP267" s="733"/>
      <c r="CQ267" s="733"/>
      <c r="CR267" s="733"/>
      <c r="CS267" s="441" t="s">
        <v>14172</v>
      </c>
      <c r="CT267" s="441"/>
      <c r="CU267" s="441"/>
      <c r="CV267" s="441"/>
      <c r="CW267" s="907"/>
      <c r="CX267" s="908"/>
      <c r="CY267" s="908"/>
      <c r="CZ267" s="441"/>
      <c r="DA267" s="441"/>
      <c r="DB267" s="270" t="s">
        <v>14172</v>
      </c>
      <c r="DC267" s="1170">
        <f>DS267+DS268</f>
        <v>0</v>
      </c>
      <c r="DD267" s="1171"/>
      <c r="DE267" s="441"/>
      <c r="DF267" s="441"/>
      <c r="DG267" s="270"/>
      <c r="DH267" s="1256">
        <f t="shared" ref="DH267" si="150">IFERROR((S267+DS267+DS268)/J267,0)*100</f>
        <v>0</v>
      </c>
      <c r="DI267" s="1257"/>
      <c r="DJ267" s="1257"/>
      <c r="DK267" s="1257"/>
      <c r="DL267" s="1257"/>
      <c r="DM267" s="342"/>
      <c r="DN267" s="114"/>
      <c r="DO267" s="114"/>
      <c r="DP267" s="114"/>
      <c r="DQ267" s="114"/>
      <c r="DR267" s="114"/>
      <c r="DS267" s="295">
        <f t="shared" si="145"/>
        <v>0</v>
      </c>
      <c r="DT267" s="392">
        <f t="shared" si="143"/>
        <v>0</v>
      </c>
      <c r="DU267" s="390">
        <f t="shared" si="84"/>
        <v>0</v>
      </c>
    </row>
    <row r="268" spans="3:125" ht="12.95" customHeight="1">
      <c r="C268" s="603" t="s">
        <v>237</v>
      </c>
      <c r="D268" s="604"/>
      <c r="E268" s="511" t="s">
        <v>234</v>
      </c>
      <c r="F268" s="506"/>
      <c r="G268" s="506"/>
      <c r="H268" s="506"/>
      <c r="I268" s="512"/>
      <c r="J268" s="1172"/>
      <c r="K268" s="1173"/>
      <c r="L268" s="1173"/>
      <c r="M268" s="119"/>
      <c r="N268" s="119"/>
      <c r="O268" s="212" t="s">
        <v>278</v>
      </c>
      <c r="P268" s="625"/>
      <c r="Q268" s="626"/>
      <c r="R268" s="627"/>
      <c r="S268" s="423"/>
      <c r="T268" s="424"/>
      <c r="U268" s="442"/>
      <c r="V268" s="442"/>
      <c r="W268" s="248" t="s">
        <v>14172</v>
      </c>
      <c r="X268" s="425"/>
      <c r="Y268" s="424"/>
      <c r="Z268" s="442"/>
      <c r="AA268" s="442"/>
      <c r="AB268" s="249" t="s">
        <v>14172</v>
      </c>
      <c r="AC268" s="243"/>
      <c r="AD268" s="243"/>
      <c r="AE268" s="243"/>
      <c r="AF268" s="244"/>
      <c r="AG268" s="243"/>
      <c r="AH268" s="243"/>
      <c r="AI268" s="243"/>
      <c r="AJ268" s="245"/>
      <c r="AK268" s="483" t="s">
        <v>142</v>
      </c>
      <c r="AL268" s="484"/>
      <c r="AM268" s="484"/>
      <c r="AN268" s="484"/>
      <c r="AO268" s="465"/>
      <c r="AP268" s="460"/>
      <c r="AQ268" s="460"/>
      <c r="AR268" s="460"/>
      <c r="AS268" s="460"/>
      <c r="AT268" s="460"/>
      <c r="AU268" s="460"/>
      <c r="AV268" s="460"/>
      <c r="AW268" s="460"/>
      <c r="AX268" s="460"/>
      <c r="AY268" s="460"/>
      <c r="AZ268" s="460"/>
      <c r="BA268" s="461"/>
      <c r="BB268" s="485"/>
      <c r="BC268" s="486"/>
      <c r="BD268" s="486"/>
      <c r="BE268" s="486"/>
      <c r="BF268" s="487"/>
      <c r="BG268" s="485"/>
      <c r="BH268" s="494"/>
      <c r="BI268" s="494"/>
      <c r="BJ268" s="495"/>
      <c r="BK268" s="465"/>
      <c r="BL268" s="460"/>
      <c r="BM268" s="460"/>
      <c r="BN268" s="460"/>
      <c r="BO268" s="460"/>
      <c r="BP268" s="460"/>
      <c r="BQ268" s="460"/>
      <c r="BR268" s="460"/>
      <c r="BS268" s="460"/>
      <c r="BT268" s="460"/>
      <c r="BU268" s="460"/>
      <c r="BV268" s="460"/>
      <c r="BW268" s="461"/>
      <c r="BX268" s="497"/>
      <c r="BY268" s="498"/>
      <c r="BZ268" s="498"/>
      <c r="CA268" s="498"/>
      <c r="CB268" s="499"/>
      <c r="CC268" s="880"/>
      <c r="CD268" s="881"/>
      <c r="CE268" s="881"/>
      <c r="CF268" s="882"/>
      <c r="CG268" s="434" t="s">
        <v>140</v>
      </c>
      <c r="CH268" s="435"/>
      <c r="CI268" s="883"/>
      <c r="CJ268" s="884"/>
      <c r="CK268" s="885"/>
      <c r="CL268" s="725"/>
      <c r="CM268" s="667"/>
      <c r="CN268" s="667"/>
      <c r="CO268" s="667"/>
      <c r="CP268" s="667"/>
      <c r="CQ268" s="667"/>
      <c r="CR268" s="667"/>
      <c r="CS268" s="192" t="s">
        <v>14172</v>
      </c>
      <c r="CT268" s="192"/>
      <c r="CU268" s="192"/>
      <c r="CV268" s="192"/>
      <c r="CW268" s="886"/>
      <c r="CX268" s="491"/>
      <c r="CY268" s="491"/>
      <c r="CZ268" s="192"/>
      <c r="DA268" s="192"/>
      <c r="DB268" s="271" t="s">
        <v>14172</v>
      </c>
      <c r="DC268" s="1170"/>
      <c r="DD268" s="1171"/>
      <c r="DE268" s="442"/>
      <c r="DF268" s="442"/>
      <c r="DG268" s="249" t="s">
        <v>14172</v>
      </c>
      <c r="DH268" s="1256"/>
      <c r="DI268" s="1257"/>
      <c r="DJ268" s="1257"/>
      <c r="DK268" s="1257"/>
      <c r="DL268" s="1257"/>
      <c r="DM268" s="341" t="s">
        <v>69</v>
      </c>
      <c r="DN268" s="114"/>
      <c r="DO268" s="114"/>
      <c r="DP268" s="114"/>
      <c r="DQ268" s="114"/>
      <c r="DR268" s="114"/>
      <c r="DS268" s="295">
        <f t="shared" si="145"/>
        <v>0</v>
      </c>
      <c r="DT268" s="390">
        <f t="shared" si="144"/>
        <v>0</v>
      </c>
    </row>
    <row r="269" spans="3:125" ht="12.95" customHeight="1">
      <c r="C269" s="603" t="s">
        <v>149</v>
      </c>
      <c r="D269" s="604"/>
      <c r="E269" s="509" t="s">
        <v>150</v>
      </c>
      <c r="F269" s="505"/>
      <c r="G269" s="505"/>
      <c r="H269" s="505"/>
      <c r="I269" s="510"/>
      <c r="J269" s="1172">
        <f t="shared" ref="J269" si="151">S269+CL269+CL270</f>
        <v>0</v>
      </c>
      <c r="K269" s="1173"/>
      <c r="L269" s="1173"/>
      <c r="M269" s="441"/>
      <c r="N269" s="441"/>
      <c r="O269" s="441"/>
      <c r="P269" s="622"/>
      <c r="Q269" s="623"/>
      <c r="R269" s="624"/>
      <c r="S269" s="615"/>
      <c r="T269" s="616"/>
      <c r="U269" s="616"/>
      <c r="V269" s="616"/>
      <c r="W269" s="617"/>
      <c r="X269" s="618"/>
      <c r="Y269" s="616"/>
      <c r="Z269" s="616"/>
      <c r="AA269" s="616"/>
      <c r="AB269" s="619"/>
      <c r="AC269" s="255"/>
      <c r="AD269" s="255"/>
      <c r="AE269" s="255"/>
      <c r="AF269" s="262"/>
      <c r="AG269" s="255"/>
      <c r="AH269" s="255"/>
      <c r="AI269" s="255"/>
      <c r="AJ269" s="363"/>
      <c r="AK269" s="595" t="s">
        <v>139</v>
      </c>
      <c r="AL269" s="596"/>
      <c r="AM269" s="596"/>
      <c r="AN269" s="596"/>
      <c r="AO269" s="466"/>
      <c r="AP269" s="463"/>
      <c r="AQ269" s="463"/>
      <c r="AR269" s="463"/>
      <c r="AS269" s="463"/>
      <c r="AT269" s="463"/>
      <c r="AU269" s="463"/>
      <c r="AV269" s="463"/>
      <c r="AW269" s="463"/>
      <c r="AX269" s="463"/>
      <c r="AY269" s="463"/>
      <c r="AZ269" s="463"/>
      <c r="BA269" s="464"/>
      <c r="BB269" s="480"/>
      <c r="BC269" s="481"/>
      <c r="BD269" s="481"/>
      <c r="BE269" s="481"/>
      <c r="BF269" s="482"/>
      <c r="BG269" s="480"/>
      <c r="BH269" s="503"/>
      <c r="BI269" s="503"/>
      <c r="BJ269" s="504"/>
      <c r="BK269" s="462"/>
      <c r="BL269" s="463"/>
      <c r="BM269" s="463"/>
      <c r="BN269" s="463"/>
      <c r="BO269" s="463"/>
      <c r="BP269" s="463"/>
      <c r="BQ269" s="463"/>
      <c r="BR269" s="463"/>
      <c r="BS269" s="463"/>
      <c r="BT269" s="463"/>
      <c r="BU269" s="463"/>
      <c r="BV269" s="463"/>
      <c r="BW269" s="464"/>
      <c r="BX269" s="500"/>
      <c r="BY269" s="501"/>
      <c r="BZ269" s="501"/>
      <c r="CA269" s="501"/>
      <c r="CB269" s="502"/>
      <c r="CC269" s="726"/>
      <c r="CD269" s="727"/>
      <c r="CE269" s="727"/>
      <c r="CF269" s="728"/>
      <c r="CG269" s="432" t="s">
        <v>140</v>
      </c>
      <c r="CH269" s="433"/>
      <c r="CI269" s="729"/>
      <c r="CJ269" s="730"/>
      <c r="CK269" s="731"/>
      <c r="CL269" s="732"/>
      <c r="CM269" s="733"/>
      <c r="CN269" s="733"/>
      <c r="CO269" s="733"/>
      <c r="CP269" s="733"/>
      <c r="CQ269" s="733"/>
      <c r="CR269" s="733"/>
      <c r="CS269" s="441" t="s">
        <v>14172</v>
      </c>
      <c r="CT269" s="441"/>
      <c r="CU269" s="441"/>
      <c r="CV269" s="441"/>
      <c r="CW269" s="907"/>
      <c r="CX269" s="908"/>
      <c r="CY269" s="908"/>
      <c r="CZ269" s="441"/>
      <c r="DA269" s="441"/>
      <c r="DB269" s="270" t="s">
        <v>14172</v>
      </c>
      <c r="DC269" s="1170">
        <f>DS269+DS270</f>
        <v>0</v>
      </c>
      <c r="DD269" s="1171"/>
      <c r="DE269" s="441"/>
      <c r="DF269" s="441"/>
      <c r="DG269" s="270"/>
      <c r="DH269" s="1256">
        <f t="shared" ref="DH269" si="152">IFERROR((S269+DS269+DS270)/J269,0)*100</f>
        <v>0</v>
      </c>
      <c r="DI269" s="1257"/>
      <c r="DJ269" s="1257"/>
      <c r="DK269" s="1257"/>
      <c r="DL269" s="1257"/>
      <c r="DM269" s="342"/>
      <c r="DN269" s="114"/>
      <c r="DO269" s="114"/>
      <c r="DP269" s="114"/>
      <c r="DQ269" s="114"/>
      <c r="DR269" s="114"/>
      <c r="DS269" s="295">
        <f t="shared" si="145"/>
        <v>0</v>
      </c>
      <c r="DT269" s="392">
        <f t="shared" si="143"/>
        <v>0</v>
      </c>
      <c r="DU269" s="390">
        <f t="shared" ref="DU269" si="153">SUM(S269)</f>
        <v>0</v>
      </c>
    </row>
    <row r="270" spans="3:125" ht="12.95" customHeight="1">
      <c r="C270" s="603" t="s">
        <v>151</v>
      </c>
      <c r="D270" s="604"/>
      <c r="E270" s="511" t="s">
        <v>234</v>
      </c>
      <c r="F270" s="506"/>
      <c r="G270" s="506"/>
      <c r="H270" s="506"/>
      <c r="I270" s="512"/>
      <c r="J270" s="1172"/>
      <c r="K270" s="1173"/>
      <c r="L270" s="1173"/>
      <c r="M270" s="442"/>
      <c r="N270" s="442"/>
      <c r="O270" s="248" t="s">
        <v>278</v>
      </c>
      <c r="P270" s="625"/>
      <c r="Q270" s="626"/>
      <c r="R270" s="627"/>
      <c r="S270" s="423"/>
      <c r="T270" s="424"/>
      <c r="U270" s="442"/>
      <c r="V270" s="442"/>
      <c r="W270" s="248" t="s">
        <v>14172</v>
      </c>
      <c r="X270" s="425"/>
      <c r="Y270" s="424"/>
      <c r="Z270" s="442"/>
      <c r="AA270" s="442"/>
      <c r="AB270" s="249" t="s">
        <v>14172</v>
      </c>
      <c r="AC270" s="250"/>
      <c r="AD270" s="250"/>
      <c r="AE270" s="250"/>
      <c r="AF270" s="349"/>
      <c r="AG270" s="250"/>
      <c r="AH270" s="250"/>
      <c r="AI270" s="250"/>
      <c r="AJ270" s="350"/>
      <c r="AK270" s="488" t="s">
        <v>142</v>
      </c>
      <c r="AL270" s="489"/>
      <c r="AM270" s="489"/>
      <c r="AN270" s="489"/>
      <c r="AO270" s="465"/>
      <c r="AP270" s="460"/>
      <c r="AQ270" s="460"/>
      <c r="AR270" s="460"/>
      <c r="AS270" s="460"/>
      <c r="AT270" s="460"/>
      <c r="AU270" s="460"/>
      <c r="AV270" s="460"/>
      <c r="AW270" s="460"/>
      <c r="AX270" s="460"/>
      <c r="AY270" s="460"/>
      <c r="AZ270" s="460"/>
      <c r="BA270" s="461"/>
      <c r="BB270" s="485"/>
      <c r="BC270" s="486"/>
      <c r="BD270" s="486"/>
      <c r="BE270" s="486"/>
      <c r="BF270" s="487"/>
      <c r="BG270" s="485"/>
      <c r="BH270" s="494"/>
      <c r="BI270" s="494"/>
      <c r="BJ270" s="495"/>
      <c r="BK270" s="459"/>
      <c r="BL270" s="460"/>
      <c r="BM270" s="460"/>
      <c r="BN270" s="460"/>
      <c r="BO270" s="460"/>
      <c r="BP270" s="460"/>
      <c r="BQ270" s="460"/>
      <c r="BR270" s="460"/>
      <c r="BS270" s="460"/>
      <c r="BT270" s="460"/>
      <c r="BU270" s="460"/>
      <c r="BV270" s="460"/>
      <c r="BW270" s="461"/>
      <c r="BX270" s="497"/>
      <c r="BY270" s="498"/>
      <c r="BZ270" s="498"/>
      <c r="CA270" s="498"/>
      <c r="CB270" s="499"/>
      <c r="CC270" s="880"/>
      <c r="CD270" s="881"/>
      <c r="CE270" s="881"/>
      <c r="CF270" s="882"/>
      <c r="CG270" s="430" t="s">
        <v>140</v>
      </c>
      <c r="CH270" s="431"/>
      <c r="CI270" s="883"/>
      <c r="CJ270" s="884"/>
      <c r="CK270" s="885"/>
      <c r="CL270" s="725"/>
      <c r="CM270" s="667"/>
      <c r="CN270" s="667"/>
      <c r="CO270" s="667"/>
      <c r="CP270" s="667"/>
      <c r="CQ270" s="667"/>
      <c r="CR270" s="667"/>
      <c r="CS270" s="251" t="s">
        <v>14172</v>
      </c>
      <c r="CT270" s="251"/>
      <c r="CU270" s="251"/>
      <c r="CV270" s="251"/>
      <c r="CW270" s="886"/>
      <c r="CX270" s="491"/>
      <c r="CY270" s="491"/>
      <c r="CZ270" s="251"/>
      <c r="DA270" s="251"/>
      <c r="DB270" s="252" t="s">
        <v>14172</v>
      </c>
      <c r="DC270" s="1170"/>
      <c r="DD270" s="1171"/>
      <c r="DE270" s="119"/>
      <c r="DF270" s="119"/>
      <c r="DG270" s="246" t="s">
        <v>14172</v>
      </c>
      <c r="DH270" s="1256"/>
      <c r="DI270" s="1257"/>
      <c r="DJ270" s="1257"/>
      <c r="DK270" s="1257"/>
      <c r="DL270" s="1257"/>
      <c r="DM270" s="344" t="s">
        <v>69</v>
      </c>
      <c r="DN270" s="114"/>
      <c r="DO270" s="114"/>
      <c r="DP270" s="114"/>
      <c r="DQ270" s="114"/>
      <c r="DR270" s="114"/>
      <c r="DS270" s="295">
        <f t="shared" si="145"/>
        <v>0</v>
      </c>
      <c r="DT270" s="390">
        <f t="shared" si="144"/>
        <v>0</v>
      </c>
    </row>
    <row r="271" spans="3:125" ht="12.95" customHeight="1">
      <c r="C271" s="603"/>
      <c r="D271" s="604"/>
      <c r="E271" s="605" t="s">
        <v>292</v>
      </c>
      <c r="F271" s="606"/>
      <c r="G271" s="606"/>
      <c r="H271" s="606"/>
      <c r="I271" s="607"/>
      <c r="J271" s="1172">
        <f t="shared" ref="J271" si="154">S271+CL271+CL272</f>
        <v>0</v>
      </c>
      <c r="K271" s="1173"/>
      <c r="L271" s="1173"/>
      <c r="M271" s="441"/>
      <c r="N271" s="441"/>
      <c r="O271" s="441"/>
      <c r="P271" s="622"/>
      <c r="Q271" s="623"/>
      <c r="R271" s="624"/>
      <c r="S271" s="615"/>
      <c r="T271" s="616"/>
      <c r="U271" s="616"/>
      <c r="V271" s="616"/>
      <c r="W271" s="617"/>
      <c r="X271" s="618"/>
      <c r="Y271" s="616"/>
      <c r="Z271" s="616"/>
      <c r="AA271" s="616"/>
      <c r="AB271" s="619"/>
      <c r="AC271" s="255"/>
      <c r="AD271" s="255"/>
      <c r="AE271" s="255"/>
      <c r="AF271" s="262"/>
      <c r="AG271" s="255"/>
      <c r="AH271" s="255"/>
      <c r="AI271" s="255"/>
      <c r="AJ271" s="363"/>
      <c r="AK271" s="595" t="s">
        <v>139</v>
      </c>
      <c r="AL271" s="596"/>
      <c r="AM271" s="596"/>
      <c r="AN271" s="596"/>
      <c r="AO271" s="466"/>
      <c r="AP271" s="463"/>
      <c r="AQ271" s="463"/>
      <c r="AR271" s="463"/>
      <c r="AS271" s="463"/>
      <c r="AT271" s="463"/>
      <c r="AU271" s="463"/>
      <c r="AV271" s="463"/>
      <c r="AW271" s="463"/>
      <c r="AX271" s="463"/>
      <c r="AY271" s="463"/>
      <c r="AZ271" s="463"/>
      <c r="BA271" s="464"/>
      <c r="BB271" s="480"/>
      <c r="BC271" s="481"/>
      <c r="BD271" s="481"/>
      <c r="BE271" s="481"/>
      <c r="BF271" s="482"/>
      <c r="BG271" s="480"/>
      <c r="BH271" s="503"/>
      <c r="BI271" s="503"/>
      <c r="BJ271" s="504"/>
      <c r="BK271" s="462"/>
      <c r="BL271" s="463"/>
      <c r="BM271" s="463"/>
      <c r="BN271" s="463"/>
      <c r="BO271" s="463"/>
      <c r="BP271" s="463"/>
      <c r="BQ271" s="463"/>
      <c r="BR271" s="463"/>
      <c r="BS271" s="463"/>
      <c r="BT271" s="463"/>
      <c r="BU271" s="463"/>
      <c r="BV271" s="463"/>
      <c r="BW271" s="464"/>
      <c r="BX271" s="500"/>
      <c r="BY271" s="501"/>
      <c r="BZ271" s="501"/>
      <c r="CA271" s="501"/>
      <c r="CB271" s="502"/>
      <c r="CC271" s="726"/>
      <c r="CD271" s="727"/>
      <c r="CE271" s="727"/>
      <c r="CF271" s="728"/>
      <c r="CG271" s="432" t="s">
        <v>140</v>
      </c>
      <c r="CH271" s="433"/>
      <c r="CI271" s="729"/>
      <c r="CJ271" s="730"/>
      <c r="CK271" s="731"/>
      <c r="CL271" s="732"/>
      <c r="CM271" s="733"/>
      <c r="CN271" s="733"/>
      <c r="CO271" s="733"/>
      <c r="CP271" s="733"/>
      <c r="CQ271" s="733"/>
      <c r="CR271" s="733"/>
      <c r="CS271" s="441" t="s">
        <v>14172</v>
      </c>
      <c r="CT271" s="441"/>
      <c r="CU271" s="441"/>
      <c r="CV271" s="441"/>
      <c r="CW271" s="907"/>
      <c r="CX271" s="908"/>
      <c r="CY271" s="908"/>
      <c r="CZ271" s="441"/>
      <c r="DA271" s="441"/>
      <c r="DB271" s="270" t="s">
        <v>14172</v>
      </c>
      <c r="DC271" s="1170">
        <f>DS271+DS272</f>
        <v>0</v>
      </c>
      <c r="DD271" s="1171"/>
      <c r="DE271" s="441"/>
      <c r="DF271" s="441"/>
      <c r="DG271" s="270"/>
      <c r="DH271" s="1256">
        <f t="shared" ref="DH271" si="155">IFERROR((S271+DS271+DS272)/J271,0)*100</f>
        <v>0</v>
      </c>
      <c r="DI271" s="1257"/>
      <c r="DJ271" s="1257"/>
      <c r="DK271" s="1257"/>
      <c r="DL271" s="1257"/>
      <c r="DM271" s="342"/>
      <c r="DN271" s="114"/>
      <c r="DO271" s="114"/>
      <c r="DP271" s="114"/>
      <c r="DQ271" s="114"/>
      <c r="DR271" s="114"/>
      <c r="DS271" s="295">
        <f t="shared" si="145"/>
        <v>0</v>
      </c>
      <c r="DT271" s="392">
        <f t="shared" si="143"/>
        <v>0</v>
      </c>
      <c r="DU271" s="390">
        <f t="shared" si="84"/>
        <v>0</v>
      </c>
    </row>
    <row r="272" spans="3:125" ht="12.95" customHeight="1">
      <c r="C272" s="603"/>
      <c r="D272" s="604"/>
      <c r="E272" s="608"/>
      <c r="F272" s="609"/>
      <c r="G272" s="609"/>
      <c r="H272" s="609"/>
      <c r="I272" s="610"/>
      <c r="J272" s="1172"/>
      <c r="K272" s="1173"/>
      <c r="L272" s="1173"/>
      <c r="M272" s="442"/>
      <c r="N272" s="442"/>
      <c r="O272" s="248" t="s">
        <v>278</v>
      </c>
      <c r="P272" s="625"/>
      <c r="Q272" s="626"/>
      <c r="R272" s="627"/>
      <c r="S272" s="423"/>
      <c r="T272" s="424"/>
      <c r="U272" s="442"/>
      <c r="V272" s="442"/>
      <c r="W272" s="248" t="s">
        <v>14172</v>
      </c>
      <c r="X272" s="425"/>
      <c r="Y272" s="424"/>
      <c r="Z272" s="442"/>
      <c r="AA272" s="442"/>
      <c r="AB272" s="249" t="s">
        <v>14172</v>
      </c>
      <c r="AC272" s="250"/>
      <c r="AD272" s="250"/>
      <c r="AE272" s="250"/>
      <c r="AF272" s="349"/>
      <c r="AG272" s="250"/>
      <c r="AH272" s="250"/>
      <c r="AI272" s="250"/>
      <c r="AJ272" s="350"/>
      <c r="AK272" s="488" t="s">
        <v>142</v>
      </c>
      <c r="AL272" s="489"/>
      <c r="AM272" s="489"/>
      <c r="AN272" s="489"/>
      <c r="AO272" s="465"/>
      <c r="AP272" s="460"/>
      <c r="AQ272" s="460"/>
      <c r="AR272" s="460"/>
      <c r="AS272" s="460"/>
      <c r="AT272" s="460"/>
      <c r="AU272" s="460"/>
      <c r="AV272" s="460"/>
      <c r="AW272" s="460"/>
      <c r="AX272" s="460"/>
      <c r="AY272" s="460"/>
      <c r="AZ272" s="460"/>
      <c r="BA272" s="461"/>
      <c r="BB272" s="485"/>
      <c r="BC272" s="486"/>
      <c r="BD272" s="486"/>
      <c r="BE272" s="486"/>
      <c r="BF272" s="487"/>
      <c r="BG272" s="485"/>
      <c r="BH272" s="494"/>
      <c r="BI272" s="494"/>
      <c r="BJ272" s="495"/>
      <c r="BK272" s="459"/>
      <c r="BL272" s="460"/>
      <c r="BM272" s="460"/>
      <c r="BN272" s="460"/>
      <c r="BO272" s="460"/>
      <c r="BP272" s="460"/>
      <c r="BQ272" s="460"/>
      <c r="BR272" s="460"/>
      <c r="BS272" s="460"/>
      <c r="BT272" s="460"/>
      <c r="BU272" s="460"/>
      <c r="BV272" s="460"/>
      <c r="BW272" s="461"/>
      <c r="BX272" s="497"/>
      <c r="BY272" s="498"/>
      <c r="BZ272" s="498"/>
      <c r="CA272" s="498"/>
      <c r="CB272" s="499"/>
      <c r="CC272" s="880"/>
      <c r="CD272" s="881"/>
      <c r="CE272" s="881"/>
      <c r="CF272" s="882"/>
      <c r="CG272" s="430" t="s">
        <v>140</v>
      </c>
      <c r="CH272" s="431"/>
      <c r="CI272" s="883"/>
      <c r="CJ272" s="884"/>
      <c r="CK272" s="885"/>
      <c r="CL272" s="725"/>
      <c r="CM272" s="667"/>
      <c r="CN272" s="667"/>
      <c r="CO272" s="667"/>
      <c r="CP272" s="667"/>
      <c r="CQ272" s="667"/>
      <c r="CR272" s="667"/>
      <c r="CS272" s="251" t="s">
        <v>14172</v>
      </c>
      <c r="CT272" s="251"/>
      <c r="CU272" s="251"/>
      <c r="CV272" s="251"/>
      <c r="CW272" s="886"/>
      <c r="CX272" s="491"/>
      <c r="CY272" s="491"/>
      <c r="CZ272" s="251"/>
      <c r="DA272" s="251"/>
      <c r="DB272" s="252" t="s">
        <v>14172</v>
      </c>
      <c r="DC272" s="1170"/>
      <c r="DD272" s="1171"/>
      <c r="DE272" s="119"/>
      <c r="DF272" s="119"/>
      <c r="DG272" s="246" t="s">
        <v>14172</v>
      </c>
      <c r="DH272" s="1256"/>
      <c r="DI272" s="1257"/>
      <c r="DJ272" s="1257"/>
      <c r="DK272" s="1257"/>
      <c r="DL272" s="1257"/>
      <c r="DM272" s="344" t="s">
        <v>69</v>
      </c>
      <c r="DN272" s="114"/>
      <c r="DO272" s="114"/>
      <c r="DP272" s="114"/>
      <c r="DQ272" s="114"/>
      <c r="DR272" s="114"/>
      <c r="DS272" s="295">
        <f t="shared" si="145"/>
        <v>0</v>
      </c>
      <c r="DT272" s="390">
        <f t="shared" si="144"/>
        <v>0</v>
      </c>
    </row>
    <row r="273" spans="3:129" ht="12.95" customHeight="1">
      <c r="C273" s="165"/>
      <c r="D273" s="119"/>
      <c r="E273" s="509" t="s">
        <v>238</v>
      </c>
      <c r="F273" s="505"/>
      <c r="G273" s="505"/>
      <c r="H273" s="505"/>
      <c r="I273" s="510"/>
      <c r="J273" s="1172">
        <f t="shared" ref="J273" si="156">S273+CL273+CL274</f>
        <v>0</v>
      </c>
      <c r="K273" s="1173"/>
      <c r="L273" s="1173"/>
      <c r="M273" s="119"/>
      <c r="N273" s="119"/>
      <c r="O273" s="119"/>
      <c r="P273" s="622"/>
      <c r="Q273" s="623"/>
      <c r="R273" s="624"/>
      <c r="S273" s="615"/>
      <c r="T273" s="616"/>
      <c r="U273" s="616"/>
      <c r="V273" s="616"/>
      <c r="W273" s="617"/>
      <c r="X273" s="618"/>
      <c r="Y273" s="616"/>
      <c r="Z273" s="616"/>
      <c r="AA273" s="616"/>
      <c r="AB273" s="619"/>
      <c r="AC273" s="243"/>
      <c r="AD273" s="243"/>
      <c r="AE273" s="243"/>
      <c r="AF273" s="244"/>
      <c r="AG273" s="243"/>
      <c r="AH273" s="243"/>
      <c r="AI273" s="243"/>
      <c r="AJ273" s="245"/>
      <c r="AK273" s="595" t="s">
        <v>139</v>
      </c>
      <c r="AL273" s="596"/>
      <c r="AM273" s="596"/>
      <c r="AN273" s="596"/>
      <c r="AO273" s="466"/>
      <c r="AP273" s="463"/>
      <c r="AQ273" s="463"/>
      <c r="AR273" s="463"/>
      <c r="AS273" s="463"/>
      <c r="AT273" s="463"/>
      <c r="AU273" s="463"/>
      <c r="AV273" s="463"/>
      <c r="AW273" s="463"/>
      <c r="AX273" s="463"/>
      <c r="AY273" s="463"/>
      <c r="AZ273" s="463"/>
      <c r="BA273" s="464"/>
      <c r="BB273" s="480"/>
      <c r="BC273" s="481"/>
      <c r="BD273" s="481"/>
      <c r="BE273" s="481"/>
      <c r="BF273" s="482"/>
      <c r="BG273" s="480"/>
      <c r="BH273" s="503"/>
      <c r="BI273" s="503"/>
      <c r="BJ273" s="504"/>
      <c r="BK273" s="462"/>
      <c r="BL273" s="463"/>
      <c r="BM273" s="463"/>
      <c r="BN273" s="463"/>
      <c r="BO273" s="463"/>
      <c r="BP273" s="463"/>
      <c r="BQ273" s="463"/>
      <c r="BR273" s="463"/>
      <c r="BS273" s="463"/>
      <c r="BT273" s="463"/>
      <c r="BU273" s="463"/>
      <c r="BV273" s="463"/>
      <c r="BW273" s="464"/>
      <c r="BX273" s="500"/>
      <c r="BY273" s="501"/>
      <c r="BZ273" s="501"/>
      <c r="CA273" s="501"/>
      <c r="CB273" s="502"/>
      <c r="CC273" s="726"/>
      <c r="CD273" s="727"/>
      <c r="CE273" s="727"/>
      <c r="CF273" s="728"/>
      <c r="CG273" s="432" t="s">
        <v>140</v>
      </c>
      <c r="CH273" s="433"/>
      <c r="CI273" s="729"/>
      <c r="CJ273" s="730"/>
      <c r="CK273" s="731"/>
      <c r="CL273" s="732"/>
      <c r="CM273" s="733"/>
      <c r="CN273" s="733"/>
      <c r="CO273" s="733"/>
      <c r="CP273" s="733"/>
      <c r="CQ273" s="733"/>
      <c r="CR273" s="733"/>
      <c r="CS273" s="441" t="s">
        <v>14172</v>
      </c>
      <c r="CT273" s="441"/>
      <c r="CU273" s="441"/>
      <c r="CV273" s="441"/>
      <c r="CW273" s="907"/>
      <c r="CX273" s="908"/>
      <c r="CY273" s="908"/>
      <c r="CZ273" s="441"/>
      <c r="DA273" s="441"/>
      <c r="DB273" s="270" t="s">
        <v>14172</v>
      </c>
      <c r="DC273" s="1170">
        <f>DS273+DS274</f>
        <v>0</v>
      </c>
      <c r="DD273" s="1171"/>
      <c r="DE273" s="441"/>
      <c r="DF273" s="441"/>
      <c r="DG273" s="270"/>
      <c r="DH273" s="1256">
        <f t="shared" ref="DH273" si="157">IFERROR((S273+DS273+DS274)/J273,0)*100</f>
        <v>0</v>
      </c>
      <c r="DI273" s="1257"/>
      <c r="DJ273" s="1257"/>
      <c r="DK273" s="1257"/>
      <c r="DL273" s="1257"/>
      <c r="DM273" s="342"/>
      <c r="DN273" s="114"/>
      <c r="DO273" s="114"/>
      <c r="DP273" s="114"/>
      <c r="DQ273" s="114"/>
      <c r="DR273" s="114"/>
      <c r="DS273" s="295">
        <f t="shared" si="145"/>
        <v>0</v>
      </c>
      <c r="DT273" s="392">
        <f t="shared" si="143"/>
        <v>0</v>
      </c>
      <c r="DU273" s="392">
        <f>SUM(S273)</f>
        <v>0</v>
      </c>
    </row>
    <row r="274" spans="3:129" ht="12.95" customHeight="1">
      <c r="C274" s="165"/>
      <c r="D274" s="119"/>
      <c r="E274" s="597" t="s">
        <v>293</v>
      </c>
      <c r="F274" s="598"/>
      <c r="G274" s="598"/>
      <c r="H274" s="598"/>
      <c r="I274" s="599"/>
      <c r="J274" s="1172"/>
      <c r="K274" s="1173"/>
      <c r="L274" s="1173"/>
      <c r="M274" s="442"/>
      <c r="N274" s="442"/>
      <c r="O274" s="248" t="s">
        <v>278</v>
      </c>
      <c r="P274" s="625"/>
      <c r="Q274" s="626"/>
      <c r="R274" s="627"/>
      <c r="S274" s="423"/>
      <c r="T274" s="424"/>
      <c r="U274" s="442"/>
      <c r="V274" s="442"/>
      <c r="W274" s="248" t="s">
        <v>14172</v>
      </c>
      <c r="X274" s="425"/>
      <c r="Y274" s="424"/>
      <c r="Z274" s="442"/>
      <c r="AA274" s="442"/>
      <c r="AB274" s="249" t="s">
        <v>14172</v>
      </c>
      <c r="AC274" s="250"/>
      <c r="AD274" s="250"/>
      <c r="AE274" s="250"/>
      <c r="AF274" s="349"/>
      <c r="AG274" s="250"/>
      <c r="AH274" s="250"/>
      <c r="AI274" s="250"/>
      <c r="AJ274" s="350"/>
      <c r="AK274" s="483" t="s">
        <v>142</v>
      </c>
      <c r="AL274" s="484"/>
      <c r="AM274" s="484"/>
      <c r="AN274" s="484"/>
      <c r="AO274" s="465"/>
      <c r="AP274" s="460"/>
      <c r="AQ274" s="460"/>
      <c r="AR274" s="460"/>
      <c r="AS274" s="460"/>
      <c r="AT274" s="460"/>
      <c r="AU274" s="460"/>
      <c r="AV274" s="460"/>
      <c r="AW274" s="460"/>
      <c r="AX274" s="460"/>
      <c r="AY274" s="460"/>
      <c r="AZ274" s="460"/>
      <c r="BA274" s="461"/>
      <c r="BB274" s="485"/>
      <c r="BC274" s="486"/>
      <c r="BD274" s="486"/>
      <c r="BE274" s="486"/>
      <c r="BF274" s="487"/>
      <c r="BG274" s="485"/>
      <c r="BH274" s="494"/>
      <c r="BI274" s="494"/>
      <c r="BJ274" s="495"/>
      <c r="BK274" s="459"/>
      <c r="BL274" s="460"/>
      <c r="BM274" s="460"/>
      <c r="BN274" s="460"/>
      <c r="BO274" s="460"/>
      <c r="BP274" s="460"/>
      <c r="BQ274" s="460"/>
      <c r="BR274" s="460"/>
      <c r="BS274" s="460"/>
      <c r="BT274" s="460"/>
      <c r="BU274" s="460"/>
      <c r="BV274" s="460"/>
      <c r="BW274" s="461"/>
      <c r="BX274" s="497"/>
      <c r="BY274" s="498"/>
      <c r="BZ274" s="498"/>
      <c r="CA274" s="498"/>
      <c r="CB274" s="499"/>
      <c r="CC274" s="880"/>
      <c r="CD274" s="881"/>
      <c r="CE274" s="881"/>
      <c r="CF274" s="882"/>
      <c r="CG274" s="434" t="s">
        <v>140</v>
      </c>
      <c r="CH274" s="435"/>
      <c r="CI274" s="883"/>
      <c r="CJ274" s="884"/>
      <c r="CK274" s="885"/>
      <c r="CL274" s="725"/>
      <c r="CM274" s="667"/>
      <c r="CN274" s="667"/>
      <c r="CO274" s="667"/>
      <c r="CP274" s="667"/>
      <c r="CQ274" s="667"/>
      <c r="CR274" s="667"/>
      <c r="CS274" s="192" t="s">
        <v>14172</v>
      </c>
      <c r="CT274" s="192"/>
      <c r="CU274" s="192"/>
      <c r="CV274" s="192"/>
      <c r="CW274" s="886"/>
      <c r="CX274" s="491"/>
      <c r="CY274" s="491"/>
      <c r="CZ274" s="192"/>
      <c r="DA274" s="192"/>
      <c r="DB274" s="271" t="s">
        <v>14172</v>
      </c>
      <c r="DC274" s="1170"/>
      <c r="DD274" s="1171"/>
      <c r="DE274" s="442"/>
      <c r="DF274" s="442"/>
      <c r="DG274" s="249" t="s">
        <v>14172</v>
      </c>
      <c r="DH274" s="1256"/>
      <c r="DI274" s="1257"/>
      <c r="DJ274" s="1257"/>
      <c r="DK274" s="1257"/>
      <c r="DL274" s="1257"/>
      <c r="DM274" s="341" t="s">
        <v>69</v>
      </c>
      <c r="DN274" s="114"/>
      <c r="DO274" s="114"/>
      <c r="DP274" s="114"/>
      <c r="DQ274" s="114"/>
      <c r="DR274" s="114"/>
      <c r="DS274" s="295">
        <f t="shared" si="145"/>
        <v>0</v>
      </c>
      <c r="DT274" s="390">
        <f t="shared" si="144"/>
        <v>0</v>
      </c>
      <c r="DU274" s="392"/>
    </row>
    <row r="275" spans="3:129" ht="12.95" customHeight="1">
      <c r="C275" s="165"/>
      <c r="D275" s="119"/>
      <c r="E275" s="509" t="s">
        <v>152</v>
      </c>
      <c r="F275" s="505"/>
      <c r="G275" s="505"/>
      <c r="H275" s="505"/>
      <c r="I275" s="510"/>
      <c r="J275" s="1158">
        <f>S275+CL275+CL276</f>
        <v>0</v>
      </c>
      <c r="K275" s="1159"/>
      <c r="L275" s="1159"/>
      <c r="M275" s="119"/>
      <c r="N275" s="119"/>
      <c r="O275" s="119"/>
      <c r="P275" s="302"/>
      <c r="Q275" s="303"/>
      <c r="R275" s="304"/>
      <c r="S275" s="1174">
        <f>S263+S265+S267+S269+S271+S273</f>
        <v>0</v>
      </c>
      <c r="T275" s="1175"/>
      <c r="U275" s="1175"/>
      <c r="V275" s="1175"/>
      <c r="W275" s="1176"/>
      <c r="X275" s="1177">
        <f>X263+X265+X267+X269+X271+X273</f>
        <v>0</v>
      </c>
      <c r="Y275" s="1175"/>
      <c r="Z275" s="1175"/>
      <c r="AA275" s="1175"/>
      <c r="AB275" s="1178"/>
      <c r="AC275" s="243"/>
      <c r="AD275" s="243"/>
      <c r="AE275" s="243"/>
      <c r="AF275" s="244"/>
      <c r="AG275" s="243"/>
      <c r="AH275" s="243"/>
      <c r="AI275" s="243"/>
      <c r="AJ275" s="245"/>
      <c r="AK275" s="259"/>
      <c r="AL275" s="243"/>
      <c r="AM275" s="243"/>
      <c r="AN275" s="243"/>
      <c r="AO275" s="243"/>
      <c r="AP275" s="243"/>
      <c r="AQ275" s="243"/>
      <c r="AR275" s="243"/>
      <c r="AS275" s="243"/>
      <c r="AT275" s="243"/>
      <c r="AU275" s="243"/>
      <c r="AV275" s="243"/>
      <c r="AW275" s="243"/>
      <c r="AX275" s="243"/>
      <c r="AY275" s="243"/>
      <c r="AZ275" s="243"/>
      <c r="BA275" s="243"/>
      <c r="BB275" s="243"/>
      <c r="BC275" s="243"/>
      <c r="BD275" s="243"/>
      <c r="BE275" s="243"/>
      <c r="BF275" s="243"/>
      <c r="BG275" s="243"/>
      <c r="BH275" s="243"/>
      <c r="BI275" s="243"/>
      <c r="BJ275" s="256"/>
      <c r="BK275" s="262"/>
      <c r="BL275" s="243"/>
      <c r="BM275" s="243"/>
      <c r="BN275" s="243"/>
      <c r="BO275" s="243"/>
      <c r="BP275" s="243"/>
      <c r="BQ275" s="243"/>
      <c r="BR275" s="243"/>
      <c r="BS275" s="243"/>
      <c r="BT275" s="243"/>
      <c r="BU275" s="243"/>
      <c r="BV275" s="243"/>
      <c r="BW275" s="243"/>
      <c r="BX275" s="243"/>
      <c r="BY275" s="243"/>
      <c r="BZ275" s="243"/>
      <c r="CA275" s="243"/>
      <c r="CB275" s="243"/>
      <c r="CC275" s="243"/>
      <c r="CD275" s="243"/>
      <c r="CE275" s="243"/>
      <c r="CF275" s="243"/>
      <c r="CG275" s="243"/>
      <c r="CH275" s="243"/>
      <c r="CI275" s="243"/>
      <c r="CJ275" s="243"/>
      <c r="CK275" s="243"/>
      <c r="CL275" s="1162">
        <f>SUM(CL263:CR274)</f>
        <v>0</v>
      </c>
      <c r="CM275" s="1163"/>
      <c r="CN275" s="1163"/>
      <c r="CO275" s="1163"/>
      <c r="CP275" s="1163"/>
      <c r="CQ275" s="1163"/>
      <c r="CR275" s="1163"/>
      <c r="CS275" s="119"/>
      <c r="CT275" s="119"/>
      <c r="CU275" s="119"/>
      <c r="CV275" s="119"/>
      <c r="CW275" s="1166">
        <f>SUM(CW263:CY274)</f>
        <v>0</v>
      </c>
      <c r="CX275" s="1167"/>
      <c r="CY275" s="1167"/>
      <c r="CZ275" s="119"/>
      <c r="DA275" s="119"/>
      <c r="DB275" s="139"/>
      <c r="DC275" s="1181">
        <f>SUM(DC263:DD274)</f>
        <v>0</v>
      </c>
      <c r="DD275" s="1182"/>
      <c r="DE275" s="119"/>
      <c r="DF275" s="119"/>
      <c r="DG275" s="246"/>
      <c r="DH275" s="1250">
        <f>IFERROR((S275+DC275)/J275,0)*100</f>
        <v>0</v>
      </c>
      <c r="DI275" s="1251"/>
      <c r="DJ275" s="1251"/>
      <c r="DK275" s="1251"/>
      <c r="DL275" s="1251"/>
      <c r="DM275" s="340"/>
      <c r="DN275" s="114"/>
      <c r="DO275" s="114"/>
      <c r="DP275" s="114"/>
      <c r="DQ275" s="114"/>
      <c r="DR275" s="114"/>
      <c r="DS275" s="295">
        <f t="shared" si="145"/>
        <v>0</v>
      </c>
      <c r="DT275" s="392">
        <f>SUM(J275)</f>
        <v>0</v>
      </c>
      <c r="DU275" s="392">
        <f t="shared" ref="DU275" si="158">SUM(S275)</f>
        <v>0</v>
      </c>
      <c r="DV275" s="392">
        <f>SUM(X275)</f>
        <v>0</v>
      </c>
      <c r="DW275" s="392">
        <f>CL275</f>
        <v>0</v>
      </c>
      <c r="DX275" s="392">
        <f>CW275</f>
        <v>0</v>
      </c>
      <c r="DY275" s="392">
        <f>DC275</f>
        <v>0</v>
      </c>
    </row>
    <row r="276" spans="3:129" ht="12.95" customHeight="1" thickBot="1">
      <c r="C276" s="272"/>
      <c r="D276" s="130"/>
      <c r="E276" s="600"/>
      <c r="F276" s="601"/>
      <c r="G276" s="601"/>
      <c r="H276" s="601"/>
      <c r="I276" s="602"/>
      <c r="J276" s="1160"/>
      <c r="K276" s="1161"/>
      <c r="L276" s="1161"/>
      <c r="M276" s="314"/>
      <c r="N276" s="314"/>
      <c r="O276" s="273" t="s">
        <v>278</v>
      </c>
      <c r="P276" s="305"/>
      <c r="Q276" s="204"/>
      <c r="R276" s="306"/>
      <c r="S276" s="426"/>
      <c r="T276" s="427"/>
      <c r="U276" s="277"/>
      <c r="V276" s="277"/>
      <c r="W276" s="278" t="s">
        <v>278</v>
      </c>
      <c r="X276" s="428"/>
      <c r="Y276" s="427"/>
      <c r="Z276" s="277"/>
      <c r="AA276" s="277"/>
      <c r="AB276" s="150" t="s">
        <v>278</v>
      </c>
      <c r="AC276" s="275"/>
      <c r="AD276" s="275"/>
      <c r="AE276" s="275"/>
      <c r="AF276" s="279"/>
      <c r="AG276" s="275"/>
      <c r="AH276" s="275"/>
      <c r="AI276" s="275"/>
      <c r="AJ276" s="280"/>
      <c r="AK276" s="274"/>
      <c r="AL276" s="275"/>
      <c r="AM276" s="275"/>
      <c r="AN276" s="275"/>
      <c r="AO276" s="275"/>
      <c r="AP276" s="275"/>
      <c r="AQ276" s="275"/>
      <c r="AR276" s="275"/>
      <c r="AS276" s="275"/>
      <c r="AT276" s="275"/>
      <c r="AU276" s="275"/>
      <c r="AV276" s="275"/>
      <c r="AW276" s="275"/>
      <c r="AX276" s="275"/>
      <c r="AY276" s="275"/>
      <c r="AZ276" s="275"/>
      <c r="BA276" s="275"/>
      <c r="BB276" s="275"/>
      <c r="BC276" s="275"/>
      <c r="BD276" s="275"/>
      <c r="BE276" s="275"/>
      <c r="BF276" s="275"/>
      <c r="BG276" s="275"/>
      <c r="BH276" s="275"/>
      <c r="BI276" s="275"/>
      <c r="BJ276" s="276"/>
      <c r="BK276" s="279"/>
      <c r="BL276" s="275"/>
      <c r="BM276" s="275"/>
      <c r="BN276" s="275"/>
      <c r="BO276" s="275"/>
      <c r="BP276" s="275"/>
      <c r="BQ276" s="275"/>
      <c r="BR276" s="275"/>
      <c r="BS276" s="275"/>
      <c r="BT276" s="275"/>
      <c r="BU276" s="275"/>
      <c r="BV276" s="275"/>
      <c r="BW276" s="275"/>
      <c r="BX276" s="275"/>
      <c r="BY276" s="275"/>
      <c r="BZ276" s="275"/>
      <c r="CA276" s="275"/>
      <c r="CB276" s="275"/>
      <c r="CC276" s="275"/>
      <c r="CD276" s="275"/>
      <c r="CE276" s="275"/>
      <c r="CF276" s="275"/>
      <c r="CG276" s="275"/>
      <c r="CH276" s="275"/>
      <c r="CI276" s="275"/>
      <c r="CJ276" s="275"/>
      <c r="CK276" s="275"/>
      <c r="CL276" s="1164"/>
      <c r="CM276" s="1165"/>
      <c r="CN276" s="1165"/>
      <c r="CO276" s="1165"/>
      <c r="CP276" s="1165"/>
      <c r="CQ276" s="1165"/>
      <c r="CR276" s="1165"/>
      <c r="CS276" s="130" t="s">
        <v>14172</v>
      </c>
      <c r="CT276" s="130"/>
      <c r="CU276" s="130"/>
      <c r="CV276" s="130"/>
      <c r="CW276" s="1168"/>
      <c r="CX276" s="1169"/>
      <c r="CY276" s="1169"/>
      <c r="CZ276" s="130"/>
      <c r="DA276" s="130"/>
      <c r="DB276" s="150" t="s">
        <v>14172</v>
      </c>
      <c r="DC276" s="1262"/>
      <c r="DD276" s="1263"/>
      <c r="DE276" s="130"/>
      <c r="DF276" s="130"/>
      <c r="DG276" s="150" t="s">
        <v>14172</v>
      </c>
      <c r="DH276" s="1250"/>
      <c r="DI276" s="1251"/>
      <c r="DJ276" s="1251"/>
      <c r="DK276" s="1251"/>
      <c r="DL276" s="1251"/>
      <c r="DM276" s="345" t="s">
        <v>69</v>
      </c>
      <c r="DN276" s="165"/>
      <c r="DO276" s="114"/>
      <c r="DP276" s="114"/>
      <c r="DQ276" s="114"/>
      <c r="DR276" s="114"/>
      <c r="DS276" s="295">
        <f t="shared" si="145"/>
        <v>0</v>
      </c>
      <c r="DT276" s="390">
        <f t="shared" si="144"/>
        <v>0</v>
      </c>
    </row>
    <row r="277" spans="3:129" ht="3" customHeight="1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2"/>
    </row>
    <row r="278" spans="3:129" ht="7.5" customHeight="1">
      <c r="F278" s="2" t="s">
        <v>153</v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S278" s="2" t="s">
        <v>162</v>
      </c>
      <c r="T278" s="2"/>
      <c r="U278" s="2"/>
      <c r="V278" s="2"/>
      <c r="W278" s="2"/>
      <c r="X278" s="2"/>
      <c r="Y278" s="2"/>
      <c r="Z278" s="2"/>
      <c r="AA278" s="2"/>
      <c r="AB278" s="2"/>
      <c r="AC278" s="2"/>
      <c r="AE278" s="2" t="s">
        <v>154</v>
      </c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Y278" s="2" t="s">
        <v>291</v>
      </c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N278" s="2"/>
    </row>
    <row r="279" spans="3:129" ht="9.1999999999999993" customHeight="1">
      <c r="F279" s="7"/>
      <c r="G279" s="97" t="s">
        <v>155</v>
      </c>
      <c r="H279" s="97"/>
      <c r="I279" s="97"/>
      <c r="J279" s="97"/>
      <c r="K279" s="97"/>
      <c r="L279" s="97" t="s">
        <v>156</v>
      </c>
      <c r="M279" s="97"/>
      <c r="N279" s="97"/>
      <c r="O279" s="97"/>
      <c r="P279" s="97"/>
      <c r="Q279" s="8"/>
      <c r="S279" s="7"/>
      <c r="T279" s="97" t="s">
        <v>164</v>
      </c>
      <c r="U279" s="97"/>
      <c r="V279" s="97"/>
      <c r="W279" s="97"/>
      <c r="X279" s="97"/>
      <c r="Y279" s="97" t="s">
        <v>165</v>
      </c>
      <c r="Z279" s="97"/>
      <c r="AA279" s="97"/>
      <c r="AB279" s="97"/>
      <c r="AC279" s="8"/>
      <c r="AE279" s="7" t="s">
        <v>105</v>
      </c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  <c r="AW279" s="8"/>
      <c r="AY279" s="32" t="s">
        <v>239</v>
      </c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5"/>
      <c r="CC279" s="6" t="s">
        <v>240</v>
      </c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5"/>
      <c r="DN279" s="34"/>
      <c r="DO279" s="34"/>
      <c r="DP279" s="34"/>
      <c r="DQ279" s="34"/>
      <c r="DR279" s="34"/>
    </row>
    <row r="280" spans="3:129" ht="9.1999999999999993" customHeight="1">
      <c r="F280" s="1"/>
      <c r="G280" s="2" t="s">
        <v>157</v>
      </c>
      <c r="H280" s="2"/>
      <c r="I280" s="2"/>
      <c r="J280" s="2"/>
      <c r="K280" s="2"/>
      <c r="L280" s="2"/>
      <c r="M280" s="2"/>
      <c r="N280" s="2"/>
      <c r="O280" s="2"/>
      <c r="P280" s="2"/>
      <c r="Q280" s="9"/>
      <c r="S280" s="1"/>
      <c r="T280" s="2" t="s">
        <v>167</v>
      </c>
      <c r="U280" s="2"/>
      <c r="V280" s="2"/>
      <c r="W280" s="2"/>
      <c r="X280" s="2"/>
      <c r="Y280" s="2"/>
      <c r="Z280" s="2"/>
      <c r="AA280" s="2"/>
      <c r="AB280" s="2"/>
      <c r="AC280" s="9"/>
      <c r="AE280" s="1"/>
      <c r="AF280" s="2" t="s">
        <v>158</v>
      </c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9"/>
      <c r="AY280" s="1"/>
      <c r="AZ280" s="2" t="s">
        <v>241</v>
      </c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M280" s="2"/>
      <c r="BO280" s="2" t="s">
        <v>242</v>
      </c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9"/>
      <c r="CC280" s="2"/>
      <c r="CD280" s="2" t="s">
        <v>241</v>
      </c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U280" s="37" t="s">
        <v>311</v>
      </c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9"/>
      <c r="DN280" s="34"/>
      <c r="DO280" s="34"/>
      <c r="DP280" s="34"/>
      <c r="DQ280" s="34"/>
      <c r="DR280" s="34"/>
    </row>
    <row r="281" spans="3:129" ht="9.1999999999999993" customHeight="1">
      <c r="F281" s="10"/>
      <c r="G281" s="98" t="s">
        <v>14176</v>
      </c>
      <c r="H281" s="98"/>
      <c r="I281" s="98"/>
      <c r="J281" s="98"/>
      <c r="K281" s="98"/>
      <c r="L281" s="98"/>
      <c r="M281" s="98"/>
      <c r="N281" s="98"/>
      <c r="O281" s="98"/>
      <c r="P281" s="98"/>
      <c r="Q281" s="12"/>
      <c r="S281" s="10"/>
      <c r="T281" s="98" t="s">
        <v>14176</v>
      </c>
      <c r="U281" s="98"/>
      <c r="V281" s="98"/>
      <c r="W281" s="98"/>
      <c r="X281" s="98"/>
      <c r="Y281" s="98"/>
      <c r="Z281" s="98"/>
      <c r="AA281" s="98"/>
      <c r="AB281" s="98"/>
      <c r="AC281" s="12"/>
      <c r="AE281" s="1"/>
      <c r="AF281" s="2"/>
      <c r="AG281" s="2" t="s">
        <v>159</v>
      </c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9"/>
      <c r="AY281" s="1"/>
      <c r="AZ281" s="2" t="s">
        <v>243</v>
      </c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O281" s="3" t="s">
        <v>279</v>
      </c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9"/>
      <c r="CC281" s="2"/>
      <c r="CD281" s="2" t="s">
        <v>244</v>
      </c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 t="s">
        <v>319</v>
      </c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9"/>
      <c r="DN281" s="2"/>
      <c r="DO281" s="2"/>
      <c r="DP281" s="2"/>
      <c r="DQ281" s="2"/>
      <c r="DR281" s="2"/>
    </row>
    <row r="282" spans="3:129" ht="9.1999999999999993" customHeight="1">
      <c r="Q282" s="2"/>
      <c r="R282" s="2"/>
      <c r="S282" s="2"/>
      <c r="T282" s="2"/>
      <c r="U282" s="2"/>
      <c r="AE282" s="1"/>
      <c r="AF282" s="2" t="s">
        <v>160</v>
      </c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9"/>
      <c r="AY282" s="1"/>
      <c r="AZ282" s="2" t="s">
        <v>245</v>
      </c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9"/>
      <c r="CC282" s="2"/>
      <c r="CD282" s="3" t="s">
        <v>246</v>
      </c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U282" s="42" t="s">
        <v>312</v>
      </c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9"/>
      <c r="DN282" s="2"/>
      <c r="DO282" s="2"/>
      <c r="DP282" s="2"/>
      <c r="DQ282" s="2"/>
      <c r="DR282" s="2"/>
    </row>
    <row r="283" spans="3:129" ht="9.1999999999999993" customHeight="1">
      <c r="C283" s="2" t="s">
        <v>313</v>
      </c>
      <c r="D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AE283" s="1"/>
      <c r="AF283" s="2"/>
      <c r="AG283" s="2" t="s">
        <v>163</v>
      </c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9"/>
      <c r="AY283" s="1"/>
      <c r="AZ283" s="3" t="s">
        <v>280</v>
      </c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9"/>
      <c r="CC283" s="2"/>
      <c r="CD283" s="2"/>
      <c r="CE283" s="2" t="s">
        <v>161</v>
      </c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U283" s="37" t="s">
        <v>322</v>
      </c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9"/>
      <c r="DN283" s="2"/>
      <c r="DO283" s="2"/>
      <c r="DP283" s="2"/>
      <c r="DQ283" s="2"/>
      <c r="DR283" s="2"/>
    </row>
    <row r="284" spans="3:129" ht="9.1999999999999993" customHeight="1">
      <c r="C284" s="2"/>
      <c r="D284" s="2" t="s">
        <v>314</v>
      </c>
      <c r="E284" s="3" t="s">
        <v>315</v>
      </c>
      <c r="F284" s="2"/>
      <c r="G284" s="2"/>
      <c r="H284" s="2"/>
      <c r="U284" s="2"/>
      <c r="AE284" s="1"/>
      <c r="AF284" s="2"/>
      <c r="AG284" s="2" t="s">
        <v>166</v>
      </c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9"/>
      <c r="AY284" s="1"/>
      <c r="AZ284" s="3" t="s">
        <v>247</v>
      </c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9"/>
      <c r="CC284" s="2"/>
      <c r="CD284" s="37" t="s">
        <v>309</v>
      </c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U284" s="2" t="s">
        <v>320</v>
      </c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9"/>
      <c r="DN284" s="2"/>
      <c r="DO284" s="2"/>
      <c r="DP284" s="2"/>
      <c r="DQ284" s="2"/>
      <c r="DR284" s="2"/>
    </row>
    <row r="285" spans="3:129" ht="9.1999999999999993" customHeight="1">
      <c r="C285" s="2"/>
      <c r="D285" s="2" t="s">
        <v>314</v>
      </c>
      <c r="E285" s="3" t="s">
        <v>316</v>
      </c>
      <c r="F285" s="2"/>
      <c r="G285" s="2"/>
      <c r="H285" s="2"/>
      <c r="U285" s="2"/>
      <c r="AE285" s="10"/>
      <c r="AF285" s="98" t="s">
        <v>168</v>
      </c>
      <c r="AG285" s="98"/>
      <c r="AH285" s="98"/>
      <c r="AI285" s="98"/>
      <c r="AJ285" s="98"/>
      <c r="AK285" s="98"/>
      <c r="AL285" s="98"/>
      <c r="AM285" s="98"/>
      <c r="AN285" s="98"/>
      <c r="AO285" s="98"/>
      <c r="AP285" s="98"/>
      <c r="AQ285" s="98"/>
      <c r="AR285" s="98"/>
      <c r="AS285" s="98"/>
      <c r="AT285" s="98"/>
      <c r="AU285" s="98"/>
      <c r="AV285" s="98"/>
      <c r="AW285" s="12"/>
      <c r="AY285" s="1"/>
      <c r="AZ285" s="2" t="s">
        <v>248</v>
      </c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9"/>
      <c r="CC285" s="2"/>
      <c r="CD285" s="37" t="s">
        <v>310</v>
      </c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U285" s="37" t="s">
        <v>321</v>
      </c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9"/>
      <c r="DN285" s="2"/>
      <c r="DO285" s="2"/>
      <c r="DP285" s="2"/>
      <c r="DQ285" s="2"/>
      <c r="DR285" s="2"/>
    </row>
    <row r="286" spans="3:129" ht="9.1999999999999993" customHeight="1">
      <c r="C286" s="2"/>
      <c r="D286" s="2"/>
      <c r="F286" s="2"/>
      <c r="G286" s="2"/>
      <c r="H286" s="2"/>
      <c r="U286" s="2"/>
      <c r="AY286" s="10"/>
      <c r="AZ286" s="98" t="s">
        <v>249</v>
      </c>
      <c r="BA286" s="98"/>
      <c r="BB286" s="98"/>
      <c r="BC286" s="98"/>
      <c r="BD286" s="98"/>
      <c r="BE286" s="98"/>
      <c r="BF286" s="98"/>
      <c r="BG286" s="98"/>
      <c r="BH286" s="98"/>
      <c r="BI286" s="98"/>
      <c r="BJ286" s="98"/>
      <c r="BK286" s="98"/>
      <c r="BL286" s="98"/>
      <c r="BM286" s="98"/>
      <c r="BN286" s="98"/>
      <c r="BO286" s="98"/>
      <c r="BP286" s="98"/>
      <c r="BQ286" s="98"/>
      <c r="BR286" s="98"/>
      <c r="BS286" s="98"/>
      <c r="BT286" s="98"/>
      <c r="BU286" s="98"/>
      <c r="BV286" s="98"/>
      <c r="BW286" s="98"/>
      <c r="BX286" s="98"/>
      <c r="BY286" s="98"/>
      <c r="BZ286" s="98"/>
      <c r="CA286" s="98"/>
      <c r="CB286" s="12"/>
      <c r="CC286" s="98"/>
      <c r="CD286" s="98"/>
      <c r="CE286" s="43" t="s">
        <v>318</v>
      </c>
      <c r="CF286" s="98"/>
      <c r="CG286" s="98"/>
      <c r="CH286" s="98"/>
      <c r="CI286" s="98"/>
      <c r="CJ286" s="98"/>
      <c r="CK286" s="98"/>
      <c r="CL286" s="98"/>
      <c r="CM286" s="98"/>
      <c r="CN286" s="98"/>
      <c r="CO286" s="98"/>
      <c r="CP286" s="98"/>
      <c r="CQ286" s="98"/>
      <c r="CR286" s="98"/>
      <c r="CS286" s="98"/>
      <c r="CT286" s="98"/>
      <c r="CU286" s="98"/>
      <c r="CV286" s="98"/>
      <c r="CW286" s="98"/>
      <c r="CX286" s="98"/>
      <c r="CY286" s="98"/>
      <c r="CZ286" s="98"/>
      <c r="DA286" s="98"/>
      <c r="DB286" s="98"/>
      <c r="DC286" s="98"/>
      <c r="DD286" s="98"/>
      <c r="DE286" s="98"/>
      <c r="DF286" s="98"/>
      <c r="DG286" s="98"/>
      <c r="DH286" s="98"/>
      <c r="DI286" s="98"/>
      <c r="DJ286" s="98"/>
      <c r="DK286" s="98"/>
      <c r="DL286" s="98"/>
      <c r="DM286" s="12"/>
      <c r="DN286" s="2"/>
      <c r="DO286" s="2"/>
      <c r="DP286" s="2"/>
      <c r="DQ286" s="2"/>
      <c r="DR286" s="2"/>
    </row>
    <row r="287" spans="3:129" ht="9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BY287" s="2"/>
      <c r="BZ287" s="2"/>
      <c r="CA287" s="2"/>
      <c r="CB287" s="2"/>
      <c r="CC287" s="2" t="s">
        <v>323</v>
      </c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36"/>
      <c r="DA287" s="35"/>
      <c r="DB287" s="35"/>
      <c r="DC287" s="35"/>
      <c r="DD287" s="35"/>
      <c r="DE287" s="35"/>
      <c r="DF287" s="35"/>
      <c r="DG287" s="35"/>
    </row>
    <row r="288" spans="3:129" ht="9.6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</row>
    <row r="289" spans="3:111" ht="3" customHeight="1"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</row>
    <row r="290" spans="3:111" ht="9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BY290" s="2"/>
      <c r="BZ290" s="2"/>
      <c r="CA290" s="2"/>
      <c r="CB290" s="2"/>
      <c r="CC290" s="36"/>
      <c r="CD290" s="36"/>
      <c r="CE290" s="36"/>
      <c r="CF290" s="36"/>
      <c r="CG290" s="36"/>
      <c r="CH290" s="36"/>
      <c r="CI290" s="36"/>
      <c r="CJ290" s="36"/>
      <c r="CK290" s="36"/>
      <c r="CL290" s="36"/>
      <c r="CM290" s="36"/>
      <c r="CN290" s="36"/>
      <c r="CO290" s="36"/>
      <c r="CP290" s="36"/>
      <c r="CQ290" s="36"/>
      <c r="CR290" s="36"/>
      <c r="CS290" s="36"/>
      <c r="CT290" s="36"/>
      <c r="CU290" s="36"/>
      <c r="CV290" s="36"/>
      <c r="CW290" s="36"/>
      <c r="CX290" s="36"/>
      <c r="CY290" s="36"/>
      <c r="CZ290" s="36"/>
      <c r="DA290" s="35"/>
      <c r="DB290" s="35"/>
      <c r="DC290" s="35"/>
      <c r="DD290" s="35"/>
      <c r="DE290" s="35"/>
      <c r="DF290" s="35"/>
      <c r="DG290" s="35"/>
    </row>
    <row r="291" spans="3:111" ht="9.6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</row>
    <row r="292" spans="3:111" ht="3" customHeight="1"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</row>
  </sheetData>
  <sheetProtection algorithmName="SHA-512" hashValue="HQKME65JA0/5q1zeyVDdnmScLc+lzPcxttniuVFuKXkGK2KoO5y8cDZ+yWp2oU59XekMtDbnl9f58t/228BakA==" saltValue="IzoBK36nzXIQYQxBUcbgUg==" spinCount="100000" sheet="1" objects="1" selectLockedCells="1"/>
  <mergeCells count="1776">
    <mergeCell ref="DH235:DL236"/>
    <mergeCell ref="DH237:DL238"/>
    <mergeCell ref="DH239:DL240"/>
    <mergeCell ref="DH241:DL242"/>
    <mergeCell ref="DH243:DL244"/>
    <mergeCell ref="DH245:DL246"/>
    <mergeCell ref="DH247:DL248"/>
    <mergeCell ref="DH249:DL250"/>
    <mergeCell ref="DH251:DL252"/>
    <mergeCell ref="DH253:DL254"/>
    <mergeCell ref="DH255:DL256"/>
    <mergeCell ref="DH257:DL258"/>
    <mergeCell ref="DC259:DE260"/>
    <mergeCell ref="DH259:DL260"/>
    <mergeCell ref="DC261:DE262"/>
    <mergeCell ref="DH261:DL262"/>
    <mergeCell ref="DC275:DD276"/>
    <mergeCell ref="DH275:DL276"/>
    <mergeCell ref="DH93:DL94"/>
    <mergeCell ref="DH95:DL96"/>
    <mergeCell ref="DH97:DL98"/>
    <mergeCell ref="DH99:DL100"/>
    <mergeCell ref="DH101:DL102"/>
    <mergeCell ref="DH103:DL104"/>
    <mergeCell ref="DH105:DL106"/>
    <mergeCell ref="DH107:DL108"/>
    <mergeCell ref="DH109:DL110"/>
    <mergeCell ref="DH111:DL112"/>
    <mergeCell ref="DH113:DL114"/>
    <mergeCell ref="DH115:DL116"/>
    <mergeCell ref="DC117:DE118"/>
    <mergeCell ref="DH117:DL118"/>
    <mergeCell ref="DC119:DE120"/>
    <mergeCell ref="DH119:DL120"/>
    <mergeCell ref="DC133:DD134"/>
    <mergeCell ref="DH133:DL134"/>
    <mergeCell ref="E275:I276"/>
    <mergeCell ref="J275:L276"/>
    <mergeCell ref="S275:W275"/>
    <mergeCell ref="X275:AB275"/>
    <mergeCell ref="CL275:CR276"/>
    <mergeCell ref="CW275:CY276"/>
    <mergeCell ref="DC273:DD274"/>
    <mergeCell ref="DH273:DL274"/>
    <mergeCell ref="E274:I274"/>
    <mergeCell ref="AK274:AN274"/>
    <mergeCell ref="BB274:BF274"/>
    <mergeCell ref="BG274:BJ274"/>
    <mergeCell ref="BX274:CB274"/>
    <mergeCell ref="CC274:CF274"/>
    <mergeCell ref="CI274:CK274"/>
    <mergeCell ref="CL274:CR274"/>
    <mergeCell ref="BG273:BJ273"/>
    <mergeCell ref="BX273:CB273"/>
    <mergeCell ref="CC273:CF273"/>
    <mergeCell ref="CI273:CK273"/>
    <mergeCell ref="CL273:CR273"/>
    <mergeCell ref="CW273:CY273"/>
    <mergeCell ref="CI272:CK272"/>
    <mergeCell ref="CL272:CR272"/>
    <mergeCell ref="CW272:CY272"/>
    <mergeCell ref="E273:I273"/>
    <mergeCell ref="J273:L274"/>
    <mergeCell ref="P273:R274"/>
    <mergeCell ref="S273:W273"/>
    <mergeCell ref="X273:AB273"/>
    <mergeCell ref="AK273:AN273"/>
    <mergeCell ref="BB273:BF273"/>
    <mergeCell ref="CL271:CR271"/>
    <mergeCell ref="CW271:CY271"/>
    <mergeCell ref="DC271:DD272"/>
    <mergeCell ref="DH271:DL272"/>
    <mergeCell ref="C272:D272"/>
    <mergeCell ref="AK272:AN272"/>
    <mergeCell ref="BB272:BF272"/>
    <mergeCell ref="BG272:BJ272"/>
    <mergeCell ref="BX272:CB272"/>
    <mergeCell ref="CC272:CF272"/>
    <mergeCell ref="AK271:AN271"/>
    <mergeCell ref="BB271:BF271"/>
    <mergeCell ref="BG271:BJ271"/>
    <mergeCell ref="BX271:CB271"/>
    <mergeCell ref="CC271:CF271"/>
    <mergeCell ref="CI271:CK271"/>
    <mergeCell ref="CW274:CY274"/>
    <mergeCell ref="CC270:CF270"/>
    <mergeCell ref="CI270:CK270"/>
    <mergeCell ref="CL270:CR270"/>
    <mergeCell ref="CW270:CY270"/>
    <mergeCell ref="C271:D271"/>
    <mergeCell ref="E271:I272"/>
    <mergeCell ref="J271:L272"/>
    <mergeCell ref="P271:R272"/>
    <mergeCell ref="S271:W271"/>
    <mergeCell ref="X271:AB271"/>
    <mergeCell ref="CL269:CR269"/>
    <mergeCell ref="CW269:CY269"/>
    <mergeCell ref="DC269:DD270"/>
    <mergeCell ref="DH269:DL270"/>
    <mergeCell ref="C270:D270"/>
    <mergeCell ref="E270:I270"/>
    <mergeCell ref="AK270:AN270"/>
    <mergeCell ref="BB270:BF270"/>
    <mergeCell ref="BG270:BJ270"/>
    <mergeCell ref="BX270:CB270"/>
    <mergeCell ref="AK269:AN269"/>
    <mergeCell ref="BB269:BF269"/>
    <mergeCell ref="BG269:BJ269"/>
    <mergeCell ref="BX269:CB269"/>
    <mergeCell ref="CC269:CF269"/>
    <mergeCell ref="CI269:CK269"/>
    <mergeCell ref="C269:D269"/>
    <mergeCell ref="E269:I269"/>
    <mergeCell ref="J269:L270"/>
    <mergeCell ref="P269:R270"/>
    <mergeCell ref="S269:W269"/>
    <mergeCell ref="X269:AB269"/>
    <mergeCell ref="AO268:BA268"/>
    <mergeCell ref="BB268:BF268"/>
    <mergeCell ref="BG268:BJ268"/>
    <mergeCell ref="BK268:BW268"/>
    <mergeCell ref="BX268:CB268"/>
    <mergeCell ref="CC267:CF267"/>
    <mergeCell ref="CI267:CK267"/>
    <mergeCell ref="CL267:CR267"/>
    <mergeCell ref="CW267:CY267"/>
    <mergeCell ref="DC267:DD268"/>
    <mergeCell ref="DH267:DL268"/>
    <mergeCell ref="CC268:CF268"/>
    <mergeCell ref="CI268:CK268"/>
    <mergeCell ref="CL268:CR268"/>
    <mergeCell ref="CW268:CY268"/>
    <mergeCell ref="AK267:AN267"/>
    <mergeCell ref="AO267:BA267"/>
    <mergeCell ref="BB267:BF267"/>
    <mergeCell ref="BG267:BJ267"/>
    <mergeCell ref="BK267:BW267"/>
    <mergeCell ref="BX267:CB267"/>
    <mergeCell ref="C265:D265"/>
    <mergeCell ref="E265:I265"/>
    <mergeCell ref="J265:L266"/>
    <mergeCell ref="P265:R266"/>
    <mergeCell ref="S265:W265"/>
    <mergeCell ref="E264:I264"/>
    <mergeCell ref="AK264:AN264"/>
    <mergeCell ref="AO264:BA264"/>
    <mergeCell ref="BB264:BF264"/>
    <mergeCell ref="BG264:BJ264"/>
    <mergeCell ref="BK264:BW264"/>
    <mergeCell ref="C267:D267"/>
    <mergeCell ref="E267:I267"/>
    <mergeCell ref="J267:L268"/>
    <mergeCell ref="P267:R268"/>
    <mergeCell ref="S267:W267"/>
    <mergeCell ref="X267:AB267"/>
    <mergeCell ref="C268:D268"/>
    <mergeCell ref="E268:I268"/>
    <mergeCell ref="C266:D266"/>
    <mergeCell ref="E266:I266"/>
    <mergeCell ref="AK266:AN266"/>
    <mergeCell ref="AO266:BA266"/>
    <mergeCell ref="BB266:BF266"/>
    <mergeCell ref="BG266:BJ266"/>
    <mergeCell ref="BK266:BW266"/>
    <mergeCell ref="X265:AB265"/>
    <mergeCell ref="AK265:AN265"/>
    <mergeCell ref="AO265:BA265"/>
    <mergeCell ref="BB265:BF265"/>
    <mergeCell ref="BG265:BJ265"/>
    <mergeCell ref="AK268:AN268"/>
    <mergeCell ref="CW263:CY263"/>
    <mergeCell ref="DC263:DD264"/>
    <mergeCell ref="DH263:DL264"/>
    <mergeCell ref="AK263:AN263"/>
    <mergeCell ref="AO263:BA263"/>
    <mergeCell ref="BB263:BF263"/>
    <mergeCell ref="BG263:BJ263"/>
    <mergeCell ref="BK263:BW263"/>
    <mergeCell ref="BX263:CB263"/>
    <mergeCell ref="BK262:BW262"/>
    <mergeCell ref="BX262:CB262"/>
    <mergeCell ref="CC262:CF262"/>
    <mergeCell ref="CI262:CK262"/>
    <mergeCell ref="CL262:CR262"/>
    <mergeCell ref="BK265:BW265"/>
    <mergeCell ref="BX264:CB264"/>
    <mergeCell ref="CC264:CF264"/>
    <mergeCell ref="CI264:CK264"/>
    <mergeCell ref="CL264:CR264"/>
    <mergeCell ref="CW264:CY264"/>
    <mergeCell ref="DH265:DL266"/>
    <mergeCell ref="BX266:CB266"/>
    <mergeCell ref="CC266:CF266"/>
    <mergeCell ref="BX265:CB265"/>
    <mergeCell ref="CC265:CF265"/>
    <mergeCell ref="CI265:CK265"/>
    <mergeCell ref="CL265:CR265"/>
    <mergeCell ref="CW265:CY265"/>
    <mergeCell ref="DC265:DD266"/>
    <mergeCell ref="CI266:CK266"/>
    <mergeCell ref="CL266:CR266"/>
    <mergeCell ref="CW266:CY266"/>
    <mergeCell ref="E263:I263"/>
    <mergeCell ref="J263:L264"/>
    <mergeCell ref="P263:R264"/>
    <mergeCell ref="S263:W263"/>
    <mergeCell ref="X263:AB263"/>
    <mergeCell ref="BK261:BW261"/>
    <mergeCell ref="BX261:CB261"/>
    <mergeCell ref="CC261:CF261"/>
    <mergeCell ref="CI261:CK261"/>
    <mergeCell ref="CL261:CR261"/>
    <mergeCell ref="E262:I262"/>
    <mergeCell ref="AK262:AN262"/>
    <mergeCell ref="AO262:BA262"/>
    <mergeCell ref="BB262:BF262"/>
    <mergeCell ref="BG262:BJ262"/>
    <mergeCell ref="BX260:CB260"/>
    <mergeCell ref="CC260:CF260"/>
    <mergeCell ref="CI260:CK260"/>
    <mergeCell ref="CL260:CR260"/>
    <mergeCell ref="E261:I261"/>
    <mergeCell ref="J261:M262"/>
    <mergeCell ref="AK261:AN261"/>
    <mergeCell ref="AO261:BA261"/>
    <mergeCell ref="BB261:BF261"/>
    <mergeCell ref="BG261:BJ261"/>
    <mergeCell ref="CC263:CF263"/>
    <mergeCell ref="CI263:CK263"/>
    <mergeCell ref="CL263:CR263"/>
    <mergeCell ref="BK259:BW259"/>
    <mergeCell ref="BX259:CB259"/>
    <mergeCell ref="CC259:CF259"/>
    <mergeCell ref="CI259:CK259"/>
    <mergeCell ref="CL259:CR259"/>
    <mergeCell ref="AK260:AN260"/>
    <mergeCell ref="AO260:BA260"/>
    <mergeCell ref="BB260:BF260"/>
    <mergeCell ref="BG260:BJ260"/>
    <mergeCell ref="BK260:BW260"/>
    <mergeCell ref="E259:I260"/>
    <mergeCell ref="J259:M260"/>
    <mergeCell ref="AK259:AN259"/>
    <mergeCell ref="AO259:BA259"/>
    <mergeCell ref="BB259:BF259"/>
    <mergeCell ref="BG259:BJ259"/>
    <mergeCell ref="AK258:AN258"/>
    <mergeCell ref="AO258:BA258"/>
    <mergeCell ref="BB258:BF258"/>
    <mergeCell ref="BG258:BJ258"/>
    <mergeCell ref="BK258:BW258"/>
    <mergeCell ref="BX258:CB258"/>
    <mergeCell ref="BK257:BW257"/>
    <mergeCell ref="BX257:CB257"/>
    <mergeCell ref="CC257:CF257"/>
    <mergeCell ref="CI257:CK257"/>
    <mergeCell ref="CL257:CR257"/>
    <mergeCell ref="DC257:DE258"/>
    <mergeCell ref="CC258:CF258"/>
    <mergeCell ref="CI258:CK258"/>
    <mergeCell ref="CL258:CR258"/>
    <mergeCell ref="BX256:CB256"/>
    <mergeCell ref="CC256:CF256"/>
    <mergeCell ref="CI256:CK256"/>
    <mergeCell ref="CL256:CR256"/>
    <mergeCell ref="E257:I258"/>
    <mergeCell ref="J257:M258"/>
    <mergeCell ref="AK257:AN257"/>
    <mergeCell ref="AO257:BA257"/>
    <mergeCell ref="BB257:BF257"/>
    <mergeCell ref="BG257:BJ257"/>
    <mergeCell ref="BX255:CB255"/>
    <mergeCell ref="CC255:CF255"/>
    <mergeCell ref="CI255:CK255"/>
    <mergeCell ref="CL255:CR255"/>
    <mergeCell ref="DC255:DE256"/>
    <mergeCell ref="AK256:AN256"/>
    <mergeCell ref="AO256:BA256"/>
    <mergeCell ref="BB256:BF256"/>
    <mergeCell ref="BG256:BJ256"/>
    <mergeCell ref="BK256:BW256"/>
    <mergeCell ref="CC254:CF254"/>
    <mergeCell ref="CI254:CK254"/>
    <mergeCell ref="CL254:CR254"/>
    <mergeCell ref="E255:I256"/>
    <mergeCell ref="J255:M256"/>
    <mergeCell ref="AK255:AN255"/>
    <mergeCell ref="AO255:BA255"/>
    <mergeCell ref="BB255:BF255"/>
    <mergeCell ref="BG255:BJ255"/>
    <mergeCell ref="BK255:BW255"/>
    <mergeCell ref="CC253:CF253"/>
    <mergeCell ref="CI253:CK253"/>
    <mergeCell ref="CL253:CR253"/>
    <mergeCell ref="DC253:DE254"/>
    <mergeCell ref="AK254:AN254"/>
    <mergeCell ref="AO254:BA254"/>
    <mergeCell ref="BB254:BF254"/>
    <mergeCell ref="BG254:BJ254"/>
    <mergeCell ref="BK254:BW254"/>
    <mergeCell ref="BX254:CB254"/>
    <mergeCell ref="CI252:CK252"/>
    <mergeCell ref="CL252:CR252"/>
    <mergeCell ref="E253:I254"/>
    <mergeCell ref="J253:M254"/>
    <mergeCell ref="AK253:AN253"/>
    <mergeCell ref="AO253:BA253"/>
    <mergeCell ref="BB253:BF253"/>
    <mergeCell ref="BG253:BJ253"/>
    <mergeCell ref="BK253:BW253"/>
    <mergeCell ref="BX253:CB253"/>
    <mergeCell ref="E249:I250"/>
    <mergeCell ref="J249:M250"/>
    <mergeCell ref="AK249:AN249"/>
    <mergeCell ref="AO249:BA249"/>
    <mergeCell ref="BB249:BF249"/>
    <mergeCell ref="BG249:BJ249"/>
    <mergeCell ref="AK250:AN250"/>
    <mergeCell ref="AO250:BA250"/>
    <mergeCell ref="BB250:BF250"/>
    <mergeCell ref="BG250:BJ250"/>
    <mergeCell ref="CI251:CK251"/>
    <mergeCell ref="CL251:CR251"/>
    <mergeCell ref="DC251:DE252"/>
    <mergeCell ref="AK252:AN252"/>
    <mergeCell ref="AO252:BA252"/>
    <mergeCell ref="BB252:BF252"/>
    <mergeCell ref="BG252:BJ252"/>
    <mergeCell ref="BK252:BW252"/>
    <mergeCell ref="BX252:CB252"/>
    <mergeCell ref="CC252:CF252"/>
    <mergeCell ref="CL250:CR250"/>
    <mergeCell ref="E251:I252"/>
    <mergeCell ref="J251:M252"/>
    <mergeCell ref="AK251:AN251"/>
    <mergeCell ref="AO251:BA251"/>
    <mergeCell ref="BB251:BF251"/>
    <mergeCell ref="BG251:BJ251"/>
    <mergeCell ref="BK251:BW251"/>
    <mergeCell ref="BX251:CB251"/>
    <mergeCell ref="CC251:CF251"/>
    <mergeCell ref="BK247:BW247"/>
    <mergeCell ref="BX247:CB247"/>
    <mergeCell ref="CC247:CF247"/>
    <mergeCell ref="CI247:CK247"/>
    <mergeCell ref="CL247:CR247"/>
    <mergeCell ref="BX246:CB246"/>
    <mergeCell ref="CC246:CF246"/>
    <mergeCell ref="CI246:CK246"/>
    <mergeCell ref="CL246:CR246"/>
    <mergeCell ref="CW246:CZ246"/>
    <mergeCell ref="BK249:BW249"/>
    <mergeCell ref="BX249:CB249"/>
    <mergeCell ref="CC249:CF249"/>
    <mergeCell ref="CI249:CK249"/>
    <mergeCell ref="CL249:CR249"/>
    <mergeCell ref="DC249:DE250"/>
    <mergeCell ref="BK250:BW250"/>
    <mergeCell ref="BX250:CB250"/>
    <mergeCell ref="CC250:CF250"/>
    <mergeCell ref="CI250:CK250"/>
    <mergeCell ref="E247:I248"/>
    <mergeCell ref="J247:M248"/>
    <mergeCell ref="AK247:AN247"/>
    <mergeCell ref="AO247:BA247"/>
    <mergeCell ref="BB247:BF247"/>
    <mergeCell ref="CC245:CF245"/>
    <mergeCell ref="CI245:CK245"/>
    <mergeCell ref="CL245:CR245"/>
    <mergeCell ref="CW245:CZ245"/>
    <mergeCell ref="DC245:DE246"/>
    <mergeCell ref="AK246:AN246"/>
    <mergeCell ref="AO246:BA246"/>
    <mergeCell ref="BB246:BF246"/>
    <mergeCell ref="BG246:BJ246"/>
    <mergeCell ref="BK246:BW246"/>
    <mergeCell ref="AK245:AN245"/>
    <mergeCell ref="AO245:BA245"/>
    <mergeCell ref="BB245:BF245"/>
    <mergeCell ref="BG245:BJ245"/>
    <mergeCell ref="BK245:BW245"/>
    <mergeCell ref="BX245:CB245"/>
    <mergeCell ref="DC247:DE248"/>
    <mergeCell ref="AK248:AN248"/>
    <mergeCell ref="AO248:BA248"/>
    <mergeCell ref="BB248:BF248"/>
    <mergeCell ref="BG248:BJ248"/>
    <mergeCell ref="BK248:BW248"/>
    <mergeCell ref="BX248:CB248"/>
    <mergeCell ref="CC248:CF248"/>
    <mergeCell ref="CI248:CK248"/>
    <mergeCell ref="CL248:CR248"/>
    <mergeCell ref="BG247:BJ247"/>
    <mergeCell ref="CC244:CF244"/>
    <mergeCell ref="CI244:CK244"/>
    <mergeCell ref="CL244:CR244"/>
    <mergeCell ref="E245:I246"/>
    <mergeCell ref="J245:M246"/>
    <mergeCell ref="P245:R246"/>
    <mergeCell ref="S245:W245"/>
    <mergeCell ref="X245:AB245"/>
    <mergeCell ref="AC245:AE246"/>
    <mergeCell ref="AF245:AJ245"/>
    <mergeCell ref="CI243:CK243"/>
    <mergeCell ref="CL243:CR243"/>
    <mergeCell ref="DC243:DE244"/>
    <mergeCell ref="E244:I244"/>
    <mergeCell ref="AK244:AN244"/>
    <mergeCell ref="AO244:BA244"/>
    <mergeCell ref="BB244:BF244"/>
    <mergeCell ref="BG244:BJ244"/>
    <mergeCell ref="BK244:BW244"/>
    <mergeCell ref="BX244:CB244"/>
    <mergeCell ref="AO243:BA243"/>
    <mergeCell ref="BB243:BF243"/>
    <mergeCell ref="BG243:BJ243"/>
    <mergeCell ref="BK243:BW243"/>
    <mergeCell ref="BX243:CB243"/>
    <mergeCell ref="CC243:CF243"/>
    <mergeCell ref="E243:I243"/>
    <mergeCell ref="J243:M244"/>
    <mergeCell ref="P243:R244"/>
    <mergeCell ref="S243:W243"/>
    <mergeCell ref="X243:AB243"/>
    <mergeCell ref="AK243:AN243"/>
    <mergeCell ref="BX241:CB241"/>
    <mergeCell ref="CC241:CF241"/>
    <mergeCell ref="CI241:CK241"/>
    <mergeCell ref="CL241:CR241"/>
    <mergeCell ref="CC240:CF240"/>
    <mergeCell ref="CI240:CK240"/>
    <mergeCell ref="CL240:CR240"/>
    <mergeCell ref="CW240:CZ240"/>
    <mergeCell ref="DC237:DE238"/>
    <mergeCell ref="E238:I238"/>
    <mergeCell ref="AK238:AN238"/>
    <mergeCell ref="AO238:BA238"/>
    <mergeCell ref="BB238:BF238"/>
    <mergeCell ref="BG238:BJ238"/>
    <mergeCell ref="BK238:BW238"/>
    <mergeCell ref="AK237:AN237"/>
    <mergeCell ref="AO237:BA237"/>
    <mergeCell ref="BB237:BF237"/>
    <mergeCell ref="BG237:BJ237"/>
    <mergeCell ref="C241:D262"/>
    <mergeCell ref="E241:I242"/>
    <mergeCell ref="J241:M242"/>
    <mergeCell ref="AK241:AN241"/>
    <mergeCell ref="AO241:BA241"/>
    <mergeCell ref="BB241:BF241"/>
    <mergeCell ref="CI239:CK239"/>
    <mergeCell ref="CL239:CR239"/>
    <mergeCell ref="CW239:CZ239"/>
    <mergeCell ref="DC239:DE240"/>
    <mergeCell ref="AK240:AN240"/>
    <mergeCell ref="AO240:BA240"/>
    <mergeCell ref="BB240:BF240"/>
    <mergeCell ref="BG240:BJ240"/>
    <mergeCell ref="BK240:BW240"/>
    <mergeCell ref="BX240:CB240"/>
    <mergeCell ref="AO239:BA239"/>
    <mergeCell ref="BB239:BF239"/>
    <mergeCell ref="BG239:BJ239"/>
    <mergeCell ref="C235:D240"/>
    <mergeCell ref="DC241:DE242"/>
    <mergeCell ref="AK242:AN242"/>
    <mergeCell ref="AO242:BA242"/>
    <mergeCell ref="BB242:BF242"/>
    <mergeCell ref="BG242:BJ242"/>
    <mergeCell ref="BK242:BW242"/>
    <mergeCell ref="BX242:CB242"/>
    <mergeCell ref="CC242:CF242"/>
    <mergeCell ref="CI242:CK242"/>
    <mergeCell ref="CL242:CR242"/>
    <mergeCell ref="BG241:BJ241"/>
    <mergeCell ref="BK241:BW241"/>
    <mergeCell ref="BB235:BF235"/>
    <mergeCell ref="BG235:BJ235"/>
    <mergeCell ref="BK235:BW235"/>
    <mergeCell ref="BX235:CB235"/>
    <mergeCell ref="E235:I235"/>
    <mergeCell ref="J235:M236"/>
    <mergeCell ref="P235:R236"/>
    <mergeCell ref="S235:W235"/>
    <mergeCell ref="X235:AB235"/>
    <mergeCell ref="BX238:CB238"/>
    <mergeCell ref="CC238:CF238"/>
    <mergeCell ref="CI238:CK238"/>
    <mergeCell ref="CL238:CR238"/>
    <mergeCell ref="E239:I240"/>
    <mergeCell ref="J239:M240"/>
    <mergeCell ref="P239:R240"/>
    <mergeCell ref="S239:W239"/>
    <mergeCell ref="X239:AB239"/>
    <mergeCell ref="AK239:AN239"/>
    <mergeCell ref="CC237:CF237"/>
    <mergeCell ref="CI237:CK237"/>
    <mergeCell ref="CL237:CR237"/>
    <mergeCell ref="BK239:BW239"/>
    <mergeCell ref="BX239:CB239"/>
    <mergeCell ref="CC239:CF239"/>
    <mergeCell ref="BK237:BW237"/>
    <mergeCell ref="BX237:CB237"/>
    <mergeCell ref="CW231:DB233"/>
    <mergeCell ref="X232:AB232"/>
    <mergeCell ref="DL232:DM233"/>
    <mergeCell ref="X233:AB233"/>
    <mergeCell ref="BX233:CB233"/>
    <mergeCell ref="CC233:CC234"/>
    <mergeCell ref="CD233:CD234"/>
    <mergeCell ref="CE233:CE234"/>
    <mergeCell ref="CF233:CF234"/>
    <mergeCell ref="DI233:DJ233"/>
    <mergeCell ref="DC230:DG234"/>
    <mergeCell ref="BX236:CB236"/>
    <mergeCell ref="CC236:CF236"/>
    <mergeCell ref="CI236:CK236"/>
    <mergeCell ref="CL236:CR236"/>
    <mergeCell ref="CW236:CZ236"/>
    <mergeCell ref="E237:I237"/>
    <mergeCell ref="J237:M238"/>
    <mergeCell ref="P237:R238"/>
    <mergeCell ref="S237:W237"/>
    <mergeCell ref="X237:AB237"/>
    <mergeCell ref="CC235:CF235"/>
    <mergeCell ref="CI235:CK235"/>
    <mergeCell ref="CL235:CR235"/>
    <mergeCell ref="CW235:CZ235"/>
    <mergeCell ref="DC235:DE236"/>
    <mergeCell ref="AK236:AN236"/>
    <mergeCell ref="AO236:BA236"/>
    <mergeCell ref="BB236:BF236"/>
    <mergeCell ref="BG236:BJ236"/>
    <mergeCell ref="BK236:BW236"/>
    <mergeCell ref="AK235:AN235"/>
    <mergeCell ref="E231:I233"/>
    <mergeCell ref="J231:O233"/>
    <mergeCell ref="P231:R234"/>
    <mergeCell ref="S231:W233"/>
    <mergeCell ref="AC231:AE234"/>
    <mergeCell ref="AF231:AJ233"/>
    <mergeCell ref="BB231:BF234"/>
    <mergeCell ref="BG231:BJ234"/>
    <mergeCell ref="BX231:CB232"/>
    <mergeCell ref="P229:AB230"/>
    <mergeCell ref="AC229:AJ230"/>
    <mergeCell ref="AK230:BA231"/>
    <mergeCell ref="BK230:BV231"/>
    <mergeCell ref="CI230:CK234"/>
    <mergeCell ref="CL230:CV231"/>
    <mergeCell ref="CC231:CH232"/>
    <mergeCell ref="DN219:DR222"/>
    <mergeCell ref="D221:J222"/>
    <mergeCell ref="DD222:DM223"/>
    <mergeCell ref="BG225:BY227"/>
    <mergeCell ref="C228:I228"/>
    <mergeCell ref="J228:O229"/>
    <mergeCell ref="P228:AJ228"/>
    <mergeCell ref="AK228:CH229"/>
    <mergeCell ref="DH228:DM230"/>
    <mergeCell ref="C229:I229"/>
    <mergeCell ref="J234:O234"/>
    <mergeCell ref="S234:W234"/>
    <mergeCell ref="X234:AB234"/>
    <mergeCell ref="AF234:AJ234"/>
    <mergeCell ref="CL234:CR234"/>
    <mergeCell ref="CW234:DB234"/>
    <mergeCell ref="DH184:DL184"/>
    <mergeCell ref="DM184:DP184"/>
    <mergeCell ref="I185:S185"/>
    <mergeCell ref="Z185:AF185"/>
    <mergeCell ref="AR185:AX185"/>
    <mergeCell ref="DM185:DP185"/>
    <mergeCell ref="AR184:AX184"/>
    <mergeCell ref="AY184:BB184"/>
    <mergeCell ref="BC184:BX184"/>
    <mergeCell ref="BY184:CB184"/>
    <mergeCell ref="CC184:CF184"/>
    <mergeCell ref="CG184:DG184"/>
    <mergeCell ref="CG183:DG183"/>
    <mergeCell ref="DH183:DL183"/>
    <mergeCell ref="DM183:DP183"/>
    <mergeCell ref="E184:H184"/>
    <mergeCell ref="I184:L184"/>
    <mergeCell ref="M184:S184"/>
    <mergeCell ref="T184:Y184"/>
    <mergeCell ref="Z184:AF184"/>
    <mergeCell ref="AG184:AJ184"/>
    <mergeCell ref="AK184:AQ184"/>
    <mergeCell ref="AK183:AQ183"/>
    <mergeCell ref="AR183:AX183"/>
    <mergeCell ref="AY183:BB183"/>
    <mergeCell ref="BC183:BX183"/>
    <mergeCell ref="BY183:CB183"/>
    <mergeCell ref="CC183:CF183"/>
    <mergeCell ref="E183:H183"/>
    <mergeCell ref="I183:L183"/>
    <mergeCell ref="M183:S183"/>
    <mergeCell ref="T183:Y183"/>
    <mergeCell ref="Z183:AF183"/>
    <mergeCell ref="AG183:AJ183"/>
    <mergeCell ref="BY181:CB181"/>
    <mergeCell ref="CC181:CF181"/>
    <mergeCell ref="CG181:DG181"/>
    <mergeCell ref="DH181:DL181"/>
    <mergeCell ref="DM181:DP181"/>
    <mergeCell ref="H182:T182"/>
    <mergeCell ref="Z182:AF182"/>
    <mergeCell ref="AR182:AX182"/>
    <mergeCell ref="DM182:DP182"/>
    <mergeCell ref="DH180:DL180"/>
    <mergeCell ref="DM180:DP180"/>
    <mergeCell ref="I181:L181"/>
    <mergeCell ref="M181:S181"/>
    <mergeCell ref="T181:Y181"/>
    <mergeCell ref="Z181:AF181"/>
    <mergeCell ref="AG181:AJ181"/>
    <mergeCell ref="AR181:AX181"/>
    <mergeCell ref="AY181:BB181"/>
    <mergeCell ref="BC181:BX181"/>
    <mergeCell ref="AR180:AX180"/>
    <mergeCell ref="AY180:BB180"/>
    <mergeCell ref="BC180:BX180"/>
    <mergeCell ref="BY180:CB180"/>
    <mergeCell ref="CC180:CF180"/>
    <mergeCell ref="CG180:DG180"/>
    <mergeCell ref="E180:H180"/>
    <mergeCell ref="I180:L180"/>
    <mergeCell ref="M180:S180"/>
    <mergeCell ref="T180:Y180"/>
    <mergeCell ref="Z180:AF180"/>
    <mergeCell ref="AG180:AJ180"/>
    <mergeCell ref="DM178:DP178"/>
    <mergeCell ref="H179:T179"/>
    <mergeCell ref="Z179:AF179"/>
    <mergeCell ref="AG179:AJ179"/>
    <mergeCell ref="AR179:AX179"/>
    <mergeCell ref="DM179:DP179"/>
    <mergeCell ref="AY178:BB178"/>
    <mergeCell ref="BC178:BX178"/>
    <mergeCell ref="BY178:CB178"/>
    <mergeCell ref="CC178:CF178"/>
    <mergeCell ref="CG178:DG178"/>
    <mergeCell ref="DH178:DL178"/>
    <mergeCell ref="M178:S178"/>
    <mergeCell ref="T178:Y178"/>
    <mergeCell ref="Z178:AF178"/>
    <mergeCell ref="AG178:AJ178"/>
    <mergeCell ref="AK178:AQ178"/>
    <mergeCell ref="AR178:AX178"/>
    <mergeCell ref="E177:H177"/>
    <mergeCell ref="I177:L177"/>
    <mergeCell ref="M177:S177"/>
    <mergeCell ref="T177:Y177"/>
    <mergeCell ref="Z177:AF177"/>
    <mergeCell ref="AG177:AJ177"/>
    <mergeCell ref="AK177:AQ177"/>
    <mergeCell ref="AR177:AX177"/>
    <mergeCell ref="AY177:BB177"/>
    <mergeCell ref="BY175:CB175"/>
    <mergeCell ref="CC175:CF175"/>
    <mergeCell ref="CG175:DG175"/>
    <mergeCell ref="DH175:DL175"/>
    <mergeCell ref="DM175:DP175"/>
    <mergeCell ref="H176:T176"/>
    <mergeCell ref="Z176:AF176"/>
    <mergeCell ref="AG176:AJ176"/>
    <mergeCell ref="AR176:AX176"/>
    <mergeCell ref="AY176:BB176"/>
    <mergeCell ref="I175:L175"/>
    <mergeCell ref="M175:S175"/>
    <mergeCell ref="T175:Y175"/>
    <mergeCell ref="Z175:AF175"/>
    <mergeCell ref="AG175:AJ175"/>
    <mergeCell ref="AK175:AQ175"/>
    <mergeCell ref="BY174:CB174"/>
    <mergeCell ref="CC174:CF174"/>
    <mergeCell ref="CG174:DG174"/>
    <mergeCell ref="DH174:DL174"/>
    <mergeCell ref="AR173:AX173"/>
    <mergeCell ref="DM173:DP173"/>
    <mergeCell ref="M174:S174"/>
    <mergeCell ref="T174:Y174"/>
    <mergeCell ref="Z174:AF174"/>
    <mergeCell ref="AG174:AJ174"/>
    <mergeCell ref="AK174:AQ174"/>
    <mergeCell ref="AR174:AX174"/>
    <mergeCell ref="DM174:DP174"/>
    <mergeCell ref="BC177:BX177"/>
    <mergeCell ref="BY177:CB177"/>
    <mergeCell ref="CC177:CF177"/>
    <mergeCell ref="CG177:DG177"/>
    <mergeCell ref="DH177:DL177"/>
    <mergeCell ref="DM177:DP177"/>
    <mergeCell ref="DM176:DP176"/>
    <mergeCell ref="BY172:CB172"/>
    <mergeCell ref="CC172:CF172"/>
    <mergeCell ref="CG172:DG172"/>
    <mergeCell ref="DH172:DL172"/>
    <mergeCell ref="DM172:DP172"/>
    <mergeCell ref="CG171:DG171"/>
    <mergeCell ref="DH171:DL171"/>
    <mergeCell ref="DM171:DP171"/>
    <mergeCell ref="I172:L172"/>
    <mergeCell ref="T172:Y172"/>
    <mergeCell ref="Z172:AF172"/>
    <mergeCell ref="AG172:AJ172"/>
    <mergeCell ref="AK172:AQ172"/>
    <mergeCell ref="AR172:AX172"/>
    <mergeCell ref="AY172:BB172"/>
    <mergeCell ref="AK171:AQ171"/>
    <mergeCell ref="AR171:AX171"/>
    <mergeCell ref="AY171:BB171"/>
    <mergeCell ref="BC171:BX171"/>
    <mergeCell ref="BY171:CB171"/>
    <mergeCell ref="CC171:CF171"/>
    <mergeCell ref="C171:D185"/>
    <mergeCell ref="E171:H171"/>
    <mergeCell ref="I171:L171"/>
    <mergeCell ref="T171:Y171"/>
    <mergeCell ref="Z171:AF171"/>
    <mergeCell ref="AG171:AJ171"/>
    <mergeCell ref="H173:T173"/>
    <mergeCell ref="Z173:AF173"/>
    <mergeCell ref="E178:H178"/>
    <mergeCell ref="I178:L178"/>
    <mergeCell ref="DH169:DL169"/>
    <mergeCell ref="DM169:DP169"/>
    <mergeCell ref="H170:T170"/>
    <mergeCell ref="Z170:AF170"/>
    <mergeCell ref="AR170:AX170"/>
    <mergeCell ref="DM170:DP170"/>
    <mergeCell ref="AR169:AX169"/>
    <mergeCell ref="AY169:BB169"/>
    <mergeCell ref="BC169:BX169"/>
    <mergeCell ref="BY169:CB169"/>
    <mergeCell ref="CC169:CF169"/>
    <mergeCell ref="CG169:DG169"/>
    <mergeCell ref="C159:D170"/>
    <mergeCell ref="E159:H159"/>
    <mergeCell ref="I159:L159"/>
    <mergeCell ref="M159:S159"/>
    <mergeCell ref="Z159:AF159"/>
    <mergeCell ref="AG159:AJ159"/>
    <mergeCell ref="H161:T161"/>
    <mergeCell ref="Z161:AF161"/>
    <mergeCell ref="E174:H174"/>
    <mergeCell ref="I174:L174"/>
    <mergeCell ref="CG168:DG168"/>
    <mergeCell ref="DH168:DL168"/>
    <mergeCell ref="DM168:DP168"/>
    <mergeCell ref="E169:H169"/>
    <mergeCell ref="I169:L169"/>
    <mergeCell ref="M169:S169"/>
    <mergeCell ref="T169:Y169"/>
    <mergeCell ref="Z169:AF169"/>
    <mergeCell ref="AG169:AJ169"/>
    <mergeCell ref="AK169:AQ169"/>
    <mergeCell ref="AK168:AQ168"/>
    <mergeCell ref="AR168:AX168"/>
    <mergeCell ref="AY168:BB168"/>
    <mergeCell ref="BC168:BX168"/>
    <mergeCell ref="BY168:CB168"/>
    <mergeCell ref="CC168:CF168"/>
    <mergeCell ref="E168:H168"/>
    <mergeCell ref="I168:L168"/>
    <mergeCell ref="M168:S168"/>
    <mergeCell ref="T168:Y168"/>
    <mergeCell ref="Z168:AF168"/>
    <mergeCell ref="AG168:AJ168"/>
    <mergeCell ref="BY166:CB166"/>
    <mergeCell ref="CC166:CF166"/>
    <mergeCell ref="CG166:DG166"/>
    <mergeCell ref="DH166:DL166"/>
    <mergeCell ref="DM166:DP166"/>
    <mergeCell ref="H167:T167"/>
    <mergeCell ref="Z167:AF167"/>
    <mergeCell ref="AR167:AX167"/>
    <mergeCell ref="DM167:DP167"/>
    <mergeCell ref="DH165:DL165"/>
    <mergeCell ref="DM165:DP165"/>
    <mergeCell ref="I166:L166"/>
    <mergeCell ref="M166:S166"/>
    <mergeCell ref="Z166:AF166"/>
    <mergeCell ref="AG166:AJ166"/>
    <mergeCell ref="AK166:AQ166"/>
    <mergeCell ref="AR166:AX166"/>
    <mergeCell ref="AY166:BB166"/>
    <mergeCell ref="BC166:BX166"/>
    <mergeCell ref="AR165:AX165"/>
    <mergeCell ref="AY165:BB165"/>
    <mergeCell ref="BC165:BX165"/>
    <mergeCell ref="BY165:CB165"/>
    <mergeCell ref="CC165:CF165"/>
    <mergeCell ref="CG165:DG165"/>
    <mergeCell ref="E165:H165"/>
    <mergeCell ref="I165:L165"/>
    <mergeCell ref="M165:S165"/>
    <mergeCell ref="Z165:AF165"/>
    <mergeCell ref="AG165:AJ165"/>
    <mergeCell ref="AK165:AQ165"/>
    <mergeCell ref="CC163:CF163"/>
    <mergeCell ref="CG163:DG163"/>
    <mergeCell ref="DH163:DL163"/>
    <mergeCell ref="DM163:DP163"/>
    <mergeCell ref="I164:S164"/>
    <mergeCell ref="Z164:AF164"/>
    <mergeCell ref="AR164:AX164"/>
    <mergeCell ref="DM164:DP164"/>
    <mergeCell ref="Z163:AF163"/>
    <mergeCell ref="AG163:AJ163"/>
    <mergeCell ref="AK163:AQ163"/>
    <mergeCell ref="AR163:AX163"/>
    <mergeCell ref="AY163:BB163"/>
    <mergeCell ref="BC163:BX163"/>
    <mergeCell ref="BC162:BX162"/>
    <mergeCell ref="BY162:CB162"/>
    <mergeCell ref="CC162:CF162"/>
    <mergeCell ref="CG162:DG162"/>
    <mergeCell ref="DH162:DL162"/>
    <mergeCell ref="DM162:DP162"/>
    <mergeCell ref="I163:L163"/>
    <mergeCell ref="M163:S163"/>
    <mergeCell ref="DM161:DP161"/>
    <mergeCell ref="E162:H164"/>
    <mergeCell ref="I162:L162"/>
    <mergeCell ref="M162:S162"/>
    <mergeCell ref="Z162:AF162"/>
    <mergeCell ref="AG162:AJ162"/>
    <mergeCell ref="AK162:AQ162"/>
    <mergeCell ref="AR162:AX162"/>
    <mergeCell ref="AY162:BB162"/>
    <mergeCell ref="BC160:BX160"/>
    <mergeCell ref="BY160:CB160"/>
    <mergeCell ref="CC160:CF160"/>
    <mergeCell ref="CG160:DG160"/>
    <mergeCell ref="DH160:DL160"/>
    <mergeCell ref="DM160:DP160"/>
    <mergeCell ref="CG159:DG159"/>
    <mergeCell ref="DH159:DL159"/>
    <mergeCell ref="DM159:DP159"/>
    <mergeCell ref="I160:L160"/>
    <mergeCell ref="M160:S160"/>
    <mergeCell ref="Z160:AF160"/>
    <mergeCell ref="AG160:AJ160"/>
    <mergeCell ref="AK160:AQ160"/>
    <mergeCell ref="AR160:AX160"/>
    <mergeCell ref="AY160:BB160"/>
    <mergeCell ref="AK159:AQ159"/>
    <mergeCell ref="AR159:AX159"/>
    <mergeCell ref="AY159:BB159"/>
    <mergeCell ref="BC159:BX159"/>
    <mergeCell ref="BY159:CB159"/>
    <mergeCell ref="CC159:CF159"/>
    <mergeCell ref="BY163:CB163"/>
    <mergeCell ref="I158:L158"/>
    <mergeCell ref="T158:Y158"/>
    <mergeCell ref="AK158:AQ158"/>
    <mergeCell ref="BY158:CB158"/>
    <mergeCell ref="CC158:CF158"/>
    <mergeCell ref="DH158:DL158"/>
    <mergeCell ref="CC156:CF156"/>
    <mergeCell ref="CG156:DG158"/>
    <mergeCell ref="DM156:DR157"/>
    <mergeCell ref="BY157:CB157"/>
    <mergeCell ref="CC157:CF157"/>
    <mergeCell ref="DH157:DL157"/>
    <mergeCell ref="DM158:DR158"/>
    <mergeCell ref="C155:AJ155"/>
    <mergeCell ref="DM155:DR155"/>
    <mergeCell ref="C156:H158"/>
    <mergeCell ref="I156:L157"/>
    <mergeCell ref="M156:S157"/>
    <mergeCell ref="T156:Y157"/>
    <mergeCell ref="Z156:AF156"/>
    <mergeCell ref="AK156:AQ157"/>
    <mergeCell ref="BC156:BX158"/>
    <mergeCell ref="BY156:CB156"/>
    <mergeCell ref="DD148:DM150"/>
    <mergeCell ref="DN148:DR151"/>
    <mergeCell ref="D152:J152"/>
    <mergeCell ref="Y153:BF154"/>
    <mergeCell ref="BM153:CH154"/>
    <mergeCell ref="CO153:DR154"/>
    <mergeCell ref="CW132:CY132"/>
    <mergeCell ref="E133:I134"/>
    <mergeCell ref="J133:L134"/>
    <mergeCell ref="S133:W133"/>
    <mergeCell ref="X133:AB133"/>
    <mergeCell ref="CL133:CR134"/>
    <mergeCell ref="CW133:CY134"/>
    <mergeCell ref="DC131:DD132"/>
    <mergeCell ref="DH131:DL132"/>
    <mergeCell ref="E132:I132"/>
    <mergeCell ref="AK132:AN132"/>
    <mergeCell ref="BB132:BF132"/>
    <mergeCell ref="BG132:BJ132"/>
    <mergeCell ref="BX132:CB132"/>
    <mergeCell ref="CC132:CF132"/>
    <mergeCell ref="CI132:CK132"/>
    <mergeCell ref="CL132:CR132"/>
    <mergeCell ref="BG131:BJ131"/>
    <mergeCell ref="BX131:CB131"/>
    <mergeCell ref="CC131:CF131"/>
    <mergeCell ref="CI131:CK131"/>
    <mergeCell ref="CL131:CR131"/>
    <mergeCell ref="CW131:CY131"/>
    <mergeCell ref="CI130:CK130"/>
    <mergeCell ref="CL130:CR130"/>
    <mergeCell ref="CW130:CY130"/>
    <mergeCell ref="E131:I131"/>
    <mergeCell ref="J131:L132"/>
    <mergeCell ref="P131:R132"/>
    <mergeCell ref="S131:W131"/>
    <mergeCell ref="X131:AB131"/>
    <mergeCell ref="AK131:AN131"/>
    <mergeCell ref="BB131:BF131"/>
    <mergeCell ref="CL129:CR129"/>
    <mergeCell ref="CW129:CY129"/>
    <mergeCell ref="DC129:DD130"/>
    <mergeCell ref="DH129:DL130"/>
    <mergeCell ref="C130:D130"/>
    <mergeCell ref="AK130:AN130"/>
    <mergeCell ref="BB130:BF130"/>
    <mergeCell ref="BG130:BJ130"/>
    <mergeCell ref="BX130:CB130"/>
    <mergeCell ref="CC130:CF130"/>
    <mergeCell ref="AK129:AN129"/>
    <mergeCell ref="BB129:BF129"/>
    <mergeCell ref="BG129:BJ129"/>
    <mergeCell ref="BX129:CB129"/>
    <mergeCell ref="CC129:CF129"/>
    <mergeCell ref="CI129:CK129"/>
    <mergeCell ref="CC128:CF128"/>
    <mergeCell ref="CI128:CK128"/>
    <mergeCell ref="CL128:CR128"/>
    <mergeCell ref="CW128:CY128"/>
    <mergeCell ref="C129:D129"/>
    <mergeCell ref="E129:I130"/>
    <mergeCell ref="J129:L130"/>
    <mergeCell ref="P129:R130"/>
    <mergeCell ref="S129:W129"/>
    <mergeCell ref="X129:AB129"/>
    <mergeCell ref="CL127:CR127"/>
    <mergeCell ref="CW127:CY127"/>
    <mergeCell ref="DC127:DD128"/>
    <mergeCell ref="DH127:DL128"/>
    <mergeCell ref="C128:D128"/>
    <mergeCell ref="E128:I128"/>
    <mergeCell ref="AK128:AN128"/>
    <mergeCell ref="BB128:BF128"/>
    <mergeCell ref="BG128:BJ128"/>
    <mergeCell ref="BX128:CB128"/>
    <mergeCell ref="AK127:AN127"/>
    <mergeCell ref="BB127:BF127"/>
    <mergeCell ref="BG127:BJ127"/>
    <mergeCell ref="BX127:CB127"/>
    <mergeCell ref="CC127:CF127"/>
    <mergeCell ref="CI127:CK127"/>
    <mergeCell ref="C127:D127"/>
    <mergeCell ref="E127:I127"/>
    <mergeCell ref="J127:L128"/>
    <mergeCell ref="P127:R128"/>
    <mergeCell ref="S127:W127"/>
    <mergeCell ref="X127:AB127"/>
    <mergeCell ref="AO126:BA126"/>
    <mergeCell ref="BB126:BF126"/>
    <mergeCell ref="BG126:BJ126"/>
    <mergeCell ref="BK126:BW126"/>
    <mergeCell ref="BX126:CB126"/>
    <mergeCell ref="CC125:CF125"/>
    <mergeCell ref="CI125:CK125"/>
    <mergeCell ref="CL125:CR125"/>
    <mergeCell ref="CW125:CY125"/>
    <mergeCell ref="DC125:DD126"/>
    <mergeCell ref="DH125:DL126"/>
    <mergeCell ref="CC126:CF126"/>
    <mergeCell ref="CI126:CK126"/>
    <mergeCell ref="CL126:CR126"/>
    <mergeCell ref="CW126:CY126"/>
    <mergeCell ref="AK125:AN125"/>
    <mergeCell ref="AO125:BA125"/>
    <mergeCell ref="BB125:BF125"/>
    <mergeCell ref="BG125:BJ125"/>
    <mergeCell ref="BK125:BW125"/>
    <mergeCell ref="BX125:CB125"/>
    <mergeCell ref="C123:D123"/>
    <mergeCell ref="E123:I123"/>
    <mergeCell ref="J123:L124"/>
    <mergeCell ref="P123:R124"/>
    <mergeCell ref="S123:W123"/>
    <mergeCell ref="E122:I122"/>
    <mergeCell ref="AK122:AN122"/>
    <mergeCell ref="AO122:BA122"/>
    <mergeCell ref="BB122:BF122"/>
    <mergeCell ref="BG122:BJ122"/>
    <mergeCell ref="BK122:BW122"/>
    <mergeCell ref="C125:D125"/>
    <mergeCell ref="E125:I125"/>
    <mergeCell ref="J125:L126"/>
    <mergeCell ref="P125:R126"/>
    <mergeCell ref="S125:W125"/>
    <mergeCell ref="X125:AB125"/>
    <mergeCell ref="C126:D126"/>
    <mergeCell ref="E126:I126"/>
    <mergeCell ref="C124:D124"/>
    <mergeCell ref="E124:I124"/>
    <mergeCell ref="AK124:AN124"/>
    <mergeCell ref="AO124:BA124"/>
    <mergeCell ref="BB124:BF124"/>
    <mergeCell ref="BG124:BJ124"/>
    <mergeCell ref="BK124:BW124"/>
    <mergeCell ref="X123:AB123"/>
    <mergeCell ref="AK123:AN123"/>
    <mergeCell ref="AO123:BA123"/>
    <mergeCell ref="BB123:BF123"/>
    <mergeCell ref="BG123:BJ123"/>
    <mergeCell ref="AK126:AN126"/>
    <mergeCell ref="CW121:CY121"/>
    <mergeCell ref="DC121:DD122"/>
    <mergeCell ref="DH121:DL122"/>
    <mergeCell ref="AK121:AN121"/>
    <mergeCell ref="AO121:BA121"/>
    <mergeCell ref="BB121:BF121"/>
    <mergeCell ref="BG121:BJ121"/>
    <mergeCell ref="BK121:BW121"/>
    <mergeCell ref="BX121:CB121"/>
    <mergeCell ref="BK120:BW120"/>
    <mergeCell ref="BX120:CB120"/>
    <mergeCell ref="CC120:CF120"/>
    <mergeCell ref="CI120:CK120"/>
    <mergeCell ref="CL120:CR120"/>
    <mergeCell ref="BK123:BW123"/>
    <mergeCell ref="BX122:CB122"/>
    <mergeCell ref="CC122:CF122"/>
    <mergeCell ref="CI122:CK122"/>
    <mergeCell ref="CL122:CR122"/>
    <mergeCell ref="CW122:CY122"/>
    <mergeCell ref="DH123:DL124"/>
    <mergeCell ref="BX124:CB124"/>
    <mergeCell ref="CC124:CF124"/>
    <mergeCell ref="BX123:CB123"/>
    <mergeCell ref="CC123:CF123"/>
    <mergeCell ref="CI123:CK123"/>
    <mergeCell ref="CL123:CR123"/>
    <mergeCell ref="CW123:CY123"/>
    <mergeCell ref="DC123:DD124"/>
    <mergeCell ref="CI124:CK124"/>
    <mergeCell ref="CL124:CR124"/>
    <mergeCell ref="CW124:CY124"/>
    <mergeCell ref="E121:I121"/>
    <mergeCell ref="J121:L122"/>
    <mergeCell ref="P121:R122"/>
    <mergeCell ref="S121:W121"/>
    <mergeCell ref="X121:AB121"/>
    <mergeCell ref="BK119:BW119"/>
    <mergeCell ref="BX119:CB119"/>
    <mergeCell ref="CC119:CF119"/>
    <mergeCell ref="CI119:CK119"/>
    <mergeCell ref="CL119:CR119"/>
    <mergeCell ref="E120:I120"/>
    <mergeCell ref="AK120:AN120"/>
    <mergeCell ref="AO120:BA120"/>
    <mergeCell ref="BB120:BF120"/>
    <mergeCell ref="BG120:BJ120"/>
    <mergeCell ref="BX118:CB118"/>
    <mergeCell ref="CC118:CF118"/>
    <mergeCell ref="CI118:CK118"/>
    <mergeCell ref="CL118:CR118"/>
    <mergeCell ref="E119:I119"/>
    <mergeCell ref="J119:M120"/>
    <mergeCell ref="AK119:AN119"/>
    <mergeCell ref="AO119:BA119"/>
    <mergeCell ref="BB119:BF119"/>
    <mergeCell ref="BG119:BJ119"/>
    <mergeCell ref="CC121:CF121"/>
    <mergeCell ref="CI121:CK121"/>
    <mergeCell ref="CL121:CR121"/>
    <mergeCell ref="BK117:BW117"/>
    <mergeCell ref="BX117:CB117"/>
    <mergeCell ref="CC117:CF117"/>
    <mergeCell ref="CI117:CK117"/>
    <mergeCell ref="CL117:CR117"/>
    <mergeCell ref="AK118:AN118"/>
    <mergeCell ref="AO118:BA118"/>
    <mergeCell ref="BB118:BF118"/>
    <mergeCell ref="BG118:BJ118"/>
    <mergeCell ref="BK118:BW118"/>
    <mergeCell ref="E117:I118"/>
    <mergeCell ref="J117:M118"/>
    <mergeCell ref="AK117:AN117"/>
    <mergeCell ref="AO117:BA117"/>
    <mergeCell ref="BB117:BF117"/>
    <mergeCell ref="BG117:BJ117"/>
    <mergeCell ref="AK116:AN116"/>
    <mergeCell ref="AO116:BA116"/>
    <mergeCell ref="BB116:BF116"/>
    <mergeCell ref="BG116:BJ116"/>
    <mergeCell ref="BK116:BW116"/>
    <mergeCell ref="BX116:CB116"/>
    <mergeCell ref="BK115:BW115"/>
    <mergeCell ref="BX115:CB115"/>
    <mergeCell ref="CC115:CF115"/>
    <mergeCell ref="CI115:CK115"/>
    <mergeCell ref="CL115:CR115"/>
    <mergeCell ref="DC115:DE116"/>
    <mergeCell ref="CC116:CF116"/>
    <mergeCell ref="CI116:CK116"/>
    <mergeCell ref="CL116:CR116"/>
    <mergeCell ref="BX114:CB114"/>
    <mergeCell ref="CC114:CF114"/>
    <mergeCell ref="CI114:CK114"/>
    <mergeCell ref="CL114:CR114"/>
    <mergeCell ref="E115:I116"/>
    <mergeCell ref="J115:M116"/>
    <mergeCell ref="AK115:AN115"/>
    <mergeCell ref="AO115:BA115"/>
    <mergeCell ref="BB115:BF115"/>
    <mergeCell ref="BG115:BJ115"/>
    <mergeCell ref="BX113:CB113"/>
    <mergeCell ref="CC113:CF113"/>
    <mergeCell ref="CI113:CK113"/>
    <mergeCell ref="CL113:CR113"/>
    <mergeCell ref="DC113:DE114"/>
    <mergeCell ref="AK114:AN114"/>
    <mergeCell ref="AO114:BA114"/>
    <mergeCell ref="BB114:BF114"/>
    <mergeCell ref="BG114:BJ114"/>
    <mergeCell ref="BK114:BW114"/>
    <mergeCell ref="CC112:CF112"/>
    <mergeCell ref="CI112:CK112"/>
    <mergeCell ref="CL112:CR112"/>
    <mergeCell ref="E113:I114"/>
    <mergeCell ref="J113:M114"/>
    <mergeCell ref="AK113:AN113"/>
    <mergeCell ref="AO113:BA113"/>
    <mergeCell ref="BB113:BF113"/>
    <mergeCell ref="BG113:BJ113"/>
    <mergeCell ref="BK113:BW113"/>
    <mergeCell ref="CC111:CF111"/>
    <mergeCell ref="CI111:CK111"/>
    <mergeCell ref="CL111:CR111"/>
    <mergeCell ref="DC111:DE112"/>
    <mergeCell ref="AK112:AN112"/>
    <mergeCell ref="AO112:BA112"/>
    <mergeCell ref="BB112:BF112"/>
    <mergeCell ref="BG112:BJ112"/>
    <mergeCell ref="BK112:BW112"/>
    <mergeCell ref="BX112:CB112"/>
    <mergeCell ref="CI110:CK110"/>
    <mergeCell ref="CL110:CR110"/>
    <mergeCell ref="E111:I112"/>
    <mergeCell ref="J111:M112"/>
    <mergeCell ref="AK111:AN111"/>
    <mergeCell ref="AO111:BA111"/>
    <mergeCell ref="BB111:BF111"/>
    <mergeCell ref="BG111:BJ111"/>
    <mergeCell ref="BK111:BW111"/>
    <mergeCell ref="BX111:CB111"/>
    <mergeCell ref="E107:I108"/>
    <mergeCell ref="J107:M108"/>
    <mergeCell ref="AK107:AN107"/>
    <mergeCell ref="AO107:BA107"/>
    <mergeCell ref="BB107:BF107"/>
    <mergeCell ref="BG107:BJ107"/>
    <mergeCell ref="AK108:AN108"/>
    <mergeCell ref="AO108:BA108"/>
    <mergeCell ref="BB108:BF108"/>
    <mergeCell ref="BG108:BJ108"/>
    <mergeCell ref="CI109:CK109"/>
    <mergeCell ref="CL109:CR109"/>
    <mergeCell ref="DC109:DE110"/>
    <mergeCell ref="AK110:AN110"/>
    <mergeCell ref="AO110:BA110"/>
    <mergeCell ref="BB110:BF110"/>
    <mergeCell ref="BG110:BJ110"/>
    <mergeCell ref="BK110:BW110"/>
    <mergeCell ref="BX110:CB110"/>
    <mergeCell ref="CC110:CF110"/>
    <mergeCell ref="CL108:CR108"/>
    <mergeCell ref="E109:I110"/>
    <mergeCell ref="J109:M110"/>
    <mergeCell ref="AK109:AN109"/>
    <mergeCell ref="AO109:BA109"/>
    <mergeCell ref="BB109:BF109"/>
    <mergeCell ref="BG109:BJ109"/>
    <mergeCell ref="BK109:BW109"/>
    <mergeCell ref="BX109:CB109"/>
    <mergeCell ref="CC109:CF109"/>
    <mergeCell ref="BK105:BW105"/>
    <mergeCell ref="BX105:CB105"/>
    <mergeCell ref="CC105:CF105"/>
    <mergeCell ref="CI105:CK105"/>
    <mergeCell ref="CL105:CR105"/>
    <mergeCell ref="BX104:CB104"/>
    <mergeCell ref="CC104:CF104"/>
    <mergeCell ref="CI104:CK104"/>
    <mergeCell ref="CL104:CR104"/>
    <mergeCell ref="CW104:CZ104"/>
    <mergeCell ref="BK107:BW107"/>
    <mergeCell ref="BX107:CB107"/>
    <mergeCell ref="CC107:CF107"/>
    <mergeCell ref="CI107:CK107"/>
    <mergeCell ref="CL107:CR107"/>
    <mergeCell ref="DC107:DE108"/>
    <mergeCell ref="BK108:BW108"/>
    <mergeCell ref="BX108:CB108"/>
    <mergeCell ref="CC108:CF108"/>
    <mergeCell ref="CI108:CK108"/>
    <mergeCell ref="E105:I106"/>
    <mergeCell ref="J105:M106"/>
    <mergeCell ref="AK105:AN105"/>
    <mergeCell ref="AO105:BA105"/>
    <mergeCell ref="BB105:BF105"/>
    <mergeCell ref="CC103:CF103"/>
    <mergeCell ref="CI103:CK103"/>
    <mergeCell ref="CL103:CR103"/>
    <mergeCell ref="CW103:CZ103"/>
    <mergeCell ref="DC103:DE104"/>
    <mergeCell ref="AK104:AN104"/>
    <mergeCell ref="AO104:BA104"/>
    <mergeCell ref="BB104:BF104"/>
    <mergeCell ref="BG104:BJ104"/>
    <mergeCell ref="BK104:BW104"/>
    <mergeCell ref="AK103:AN103"/>
    <mergeCell ref="AO103:BA103"/>
    <mergeCell ref="BB103:BF103"/>
    <mergeCell ref="BG103:BJ103"/>
    <mergeCell ref="BK103:BW103"/>
    <mergeCell ref="BX103:CB103"/>
    <mergeCell ref="DC105:DE106"/>
    <mergeCell ref="AK106:AN106"/>
    <mergeCell ref="AO106:BA106"/>
    <mergeCell ref="BB106:BF106"/>
    <mergeCell ref="BG106:BJ106"/>
    <mergeCell ref="BK106:BW106"/>
    <mergeCell ref="BX106:CB106"/>
    <mergeCell ref="CC106:CF106"/>
    <mergeCell ref="CI106:CK106"/>
    <mergeCell ref="CL106:CR106"/>
    <mergeCell ref="BG105:BJ105"/>
    <mergeCell ref="CC102:CF102"/>
    <mergeCell ref="CI102:CK102"/>
    <mergeCell ref="CL102:CR102"/>
    <mergeCell ref="E103:I104"/>
    <mergeCell ref="J103:M104"/>
    <mergeCell ref="P103:R104"/>
    <mergeCell ref="S103:W103"/>
    <mergeCell ref="X103:AB103"/>
    <mergeCell ref="AC103:AE104"/>
    <mergeCell ref="AF103:AJ103"/>
    <mergeCell ref="CI101:CK101"/>
    <mergeCell ref="CL101:CR101"/>
    <mergeCell ref="DC101:DE102"/>
    <mergeCell ref="E102:I102"/>
    <mergeCell ref="AK102:AN102"/>
    <mergeCell ref="AO102:BA102"/>
    <mergeCell ref="BB102:BF102"/>
    <mergeCell ref="BG102:BJ102"/>
    <mergeCell ref="BK102:BW102"/>
    <mergeCell ref="BX102:CB102"/>
    <mergeCell ref="AO101:BA101"/>
    <mergeCell ref="BB101:BF101"/>
    <mergeCell ref="BG101:BJ101"/>
    <mergeCell ref="BK101:BW101"/>
    <mergeCell ref="BX101:CB101"/>
    <mergeCell ref="CC101:CF101"/>
    <mergeCell ref="E101:I101"/>
    <mergeCell ref="J101:M102"/>
    <mergeCell ref="P101:R102"/>
    <mergeCell ref="S101:W101"/>
    <mergeCell ref="X101:AB101"/>
    <mergeCell ref="AK101:AN101"/>
    <mergeCell ref="BX99:CB99"/>
    <mergeCell ref="CC99:CF99"/>
    <mergeCell ref="CI99:CK99"/>
    <mergeCell ref="CL99:CR99"/>
    <mergeCell ref="CC98:CF98"/>
    <mergeCell ref="CI98:CK98"/>
    <mergeCell ref="CL98:CR98"/>
    <mergeCell ref="CW98:CZ98"/>
    <mergeCell ref="DC95:DE96"/>
    <mergeCell ref="E96:I96"/>
    <mergeCell ref="AK96:AN96"/>
    <mergeCell ref="AO96:BA96"/>
    <mergeCell ref="BB96:BF96"/>
    <mergeCell ref="BG96:BJ96"/>
    <mergeCell ref="BK96:BW96"/>
    <mergeCell ref="AK95:AN95"/>
    <mergeCell ref="AO95:BA95"/>
    <mergeCell ref="BB95:BF95"/>
    <mergeCell ref="BG95:BJ95"/>
    <mergeCell ref="C99:D120"/>
    <mergeCell ref="E99:I100"/>
    <mergeCell ref="J99:M100"/>
    <mergeCell ref="AK99:AN99"/>
    <mergeCell ref="AO99:BA99"/>
    <mergeCell ref="BB99:BF99"/>
    <mergeCell ref="CI97:CK97"/>
    <mergeCell ref="CL97:CR97"/>
    <mergeCell ref="CW97:CZ97"/>
    <mergeCell ref="DC97:DE98"/>
    <mergeCell ref="AK98:AN98"/>
    <mergeCell ref="AO98:BA98"/>
    <mergeCell ref="BB98:BF98"/>
    <mergeCell ref="BG98:BJ98"/>
    <mergeCell ref="BK98:BW98"/>
    <mergeCell ref="BX98:CB98"/>
    <mergeCell ref="AO97:BA97"/>
    <mergeCell ref="BB97:BF97"/>
    <mergeCell ref="BG97:BJ97"/>
    <mergeCell ref="C93:D98"/>
    <mergeCell ref="DC99:DE100"/>
    <mergeCell ref="AK100:AN100"/>
    <mergeCell ref="AO100:BA100"/>
    <mergeCell ref="BB100:BF100"/>
    <mergeCell ref="BG100:BJ100"/>
    <mergeCell ref="BK100:BW100"/>
    <mergeCell ref="BX100:CB100"/>
    <mergeCell ref="CC100:CF100"/>
    <mergeCell ref="CI100:CK100"/>
    <mergeCell ref="CL100:CR100"/>
    <mergeCell ref="BG99:BJ99"/>
    <mergeCell ref="BK99:BW99"/>
    <mergeCell ref="AO93:BA93"/>
    <mergeCell ref="BB93:BF93"/>
    <mergeCell ref="BG93:BJ93"/>
    <mergeCell ref="BK93:BW93"/>
    <mergeCell ref="BX93:CB93"/>
    <mergeCell ref="E93:I93"/>
    <mergeCell ref="J93:M94"/>
    <mergeCell ref="P93:R94"/>
    <mergeCell ref="S93:W93"/>
    <mergeCell ref="X93:AB93"/>
    <mergeCell ref="BX96:CB96"/>
    <mergeCell ref="CC96:CF96"/>
    <mergeCell ref="CI96:CK96"/>
    <mergeCell ref="CL96:CR96"/>
    <mergeCell ref="E97:I98"/>
    <mergeCell ref="J97:M98"/>
    <mergeCell ref="P97:R98"/>
    <mergeCell ref="S97:W97"/>
    <mergeCell ref="X97:AB97"/>
    <mergeCell ref="AK97:AN97"/>
    <mergeCell ref="CC95:CF95"/>
    <mergeCell ref="CI95:CK95"/>
    <mergeCell ref="CL95:CR95"/>
    <mergeCell ref="BK97:BW97"/>
    <mergeCell ref="BX97:CB97"/>
    <mergeCell ref="CC97:CF97"/>
    <mergeCell ref="BK95:BW95"/>
    <mergeCell ref="BX95:CB95"/>
    <mergeCell ref="CW89:DB91"/>
    <mergeCell ref="X90:AB90"/>
    <mergeCell ref="DL90:DM91"/>
    <mergeCell ref="X91:AB91"/>
    <mergeCell ref="BX91:CB91"/>
    <mergeCell ref="CC91:CC92"/>
    <mergeCell ref="CD91:CD92"/>
    <mergeCell ref="CE91:CE92"/>
    <mergeCell ref="CF91:CF92"/>
    <mergeCell ref="DI91:DJ91"/>
    <mergeCell ref="DC88:DG92"/>
    <mergeCell ref="BX94:CB94"/>
    <mergeCell ref="CC94:CF94"/>
    <mergeCell ref="CI94:CK94"/>
    <mergeCell ref="CL94:CR94"/>
    <mergeCell ref="CW94:CZ94"/>
    <mergeCell ref="E95:I95"/>
    <mergeCell ref="J95:M96"/>
    <mergeCell ref="P95:R96"/>
    <mergeCell ref="S95:W95"/>
    <mergeCell ref="X95:AB95"/>
    <mergeCell ref="CC93:CF93"/>
    <mergeCell ref="CI93:CK93"/>
    <mergeCell ref="CL93:CR93"/>
    <mergeCell ref="CW93:CZ93"/>
    <mergeCell ref="DC93:DE94"/>
    <mergeCell ref="AK94:AN94"/>
    <mergeCell ref="AO94:BA94"/>
    <mergeCell ref="BB94:BF94"/>
    <mergeCell ref="BG94:BJ94"/>
    <mergeCell ref="BK94:BW94"/>
    <mergeCell ref="AK93:AN93"/>
    <mergeCell ref="E89:I91"/>
    <mergeCell ref="J89:O91"/>
    <mergeCell ref="P89:R92"/>
    <mergeCell ref="S89:W91"/>
    <mergeCell ref="AC89:AE92"/>
    <mergeCell ref="AF89:AJ91"/>
    <mergeCell ref="BB89:BF92"/>
    <mergeCell ref="BG89:BJ92"/>
    <mergeCell ref="BX89:CB90"/>
    <mergeCell ref="P87:AB88"/>
    <mergeCell ref="AC87:AJ88"/>
    <mergeCell ref="AK88:BA89"/>
    <mergeCell ref="BK88:BV89"/>
    <mergeCell ref="CI88:CK92"/>
    <mergeCell ref="CL88:CV89"/>
    <mergeCell ref="CC89:CH90"/>
    <mergeCell ref="DN77:DR80"/>
    <mergeCell ref="D79:J80"/>
    <mergeCell ref="DD80:DM81"/>
    <mergeCell ref="BG83:BY85"/>
    <mergeCell ref="C86:I86"/>
    <mergeCell ref="J86:O87"/>
    <mergeCell ref="P86:AJ86"/>
    <mergeCell ref="AK86:CH87"/>
    <mergeCell ref="DH86:DM88"/>
    <mergeCell ref="C87:I87"/>
    <mergeCell ref="J92:O92"/>
    <mergeCell ref="S92:W92"/>
    <mergeCell ref="X92:AB92"/>
    <mergeCell ref="AF92:AJ92"/>
    <mergeCell ref="CL92:CR92"/>
    <mergeCell ref="CW92:DB92"/>
    <mergeCell ref="DH42:DL42"/>
    <mergeCell ref="DM42:DP42"/>
    <mergeCell ref="I43:S43"/>
    <mergeCell ref="Z43:AF43"/>
    <mergeCell ref="AR43:AX43"/>
    <mergeCell ref="DM43:DP43"/>
    <mergeCell ref="AR42:AX42"/>
    <mergeCell ref="AY42:BB42"/>
    <mergeCell ref="BC42:BX42"/>
    <mergeCell ref="BY42:CB42"/>
    <mergeCell ref="CC42:CF42"/>
    <mergeCell ref="CG42:DG42"/>
    <mergeCell ref="CG41:DG41"/>
    <mergeCell ref="DH41:DL41"/>
    <mergeCell ref="DM41:DP41"/>
    <mergeCell ref="E42:H42"/>
    <mergeCell ref="I42:L42"/>
    <mergeCell ref="M42:S42"/>
    <mergeCell ref="T42:Y42"/>
    <mergeCell ref="Z42:AF42"/>
    <mergeCell ref="AG42:AJ42"/>
    <mergeCell ref="AK42:AQ42"/>
    <mergeCell ref="AK41:AQ41"/>
    <mergeCell ref="AR41:AX41"/>
    <mergeCell ref="AY41:BB41"/>
    <mergeCell ref="BC41:BX41"/>
    <mergeCell ref="BY41:CB41"/>
    <mergeCell ref="CC41:CF41"/>
    <mergeCell ref="E41:H41"/>
    <mergeCell ref="I41:L41"/>
    <mergeCell ref="M41:S41"/>
    <mergeCell ref="T41:Y41"/>
    <mergeCell ref="Z41:AF41"/>
    <mergeCell ref="AG41:AJ41"/>
    <mergeCell ref="BY39:CB39"/>
    <mergeCell ref="CC39:CF39"/>
    <mergeCell ref="CG39:DG39"/>
    <mergeCell ref="DH39:DL39"/>
    <mergeCell ref="DM39:DP39"/>
    <mergeCell ref="H40:T40"/>
    <mergeCell ref="Z40:AF40"/>
    <mergeCell ref="AR40:AX40"/>
    <mergeCell ref="DM40:DP40"/>
    <mergeCell ref="DH38:DL38"/>
    <mergeCell ref="DM38:DP38"/>
    <mergeCell ref="I39:L39"/>
    <mergeCell ref="M39:S39"/>
    <mergeCell ref="T39:Y39"/>
    <mergeCell ref="Z39:AF39"/>
    <mergeCell ref="AG39:AJ39"/>
    <mergeCell ref="AR39:AX39"/>
    <mergeCell ref="AY39:BB39"/>
    <mergeCell ref="BC39:BX39"/>
    <mergeCell ref="AR38:AX38"/>
    <mergeCell ref="AY38:BB38"/>
    <mergeCell ref="BC38:BX38"/>
    <mergeCell ref="BY38:CB38"/>
    <mergeCell ref="CC38:CF38"/>
    <mergeCell ref="CG38:DG38"/>
    <mergeCell ref="E38:H38"/>
    <mergeCell ref="I38:L38"/>
    <mergeCell ref="M38:S38"/>
    <mergeCell ref="T38:Y38"/>
    <mergeCell ref="Z38:AF38"/>
    <mergeCell ref="AG38:AJ38"/>
    <mergeCell ref="DM36:DP36"/>
    <mergeCell ref="H37:T37"/>
    <mergeCell ref="Z37:AF37"/>
    <mergeCell ref="AG37:AJ37"/>
    <mergeCell ref="AR37:AX37"/>
    <mergeCell ref="DM37:DP37"/>
    <mergeCell ref="AY36:BB36"/>
    <mergeCell ref="BC36:BX36"/>
    <mergeCell ref="BY36:CB36"/>
    <mergeCell ref="CC36:CF36"/>
    <mergeCell ref="CG36:DG36"/>
    <mergeCell ref="DH36:DL36"/>
    <mergeCell ref="M36:S36"/>
    <mergeCell ref="T36:Y36"/>
    <mergeCell ref="Z36:AF36"/>
    <mergeCell ref="AG36:AJ36"/>
    <mergeCell ref="AK36:AQ36"/>
    <mergeCell ref="AR36:AX36"/>
    <mergeCell ref="BC35:BX35"/>
    <mergeCell ref="BY35:CB35"/>
    <mergeCell ref="CC35:CF35"/>
    <mergeCell ref="CG35:DG35"/>
    <mergeCell ref="DH35:DL35"/>
    <mergeCell ref="DM35:DP35"/>
    <mergeCell ref="DM34:DP34"/>
    <mergeCell ref="E35:H35"/>
    <mergeCell ref="I35:L35"/>
    <mergeCell ref="M35:S35"/>
    <mergeCell ref="T35:Y35"/>
    <mergeCell ref="Z35:AF35"/>
    <mergeCell ref="AG35:AJ35"/>
    <mergeCell ref="AK35:AQ35"/>
    <mergeCell ref="AR35:AX35"/>
    <mergeCell ref="AY35:BB35"/>
    <mergeCell ref="BY33:CB33"/>
    <mergeCell ref="CC33:CF33"/>
    <mergeCell ref="CG33:DG33"/>
    <mergeCell ref="DH33:DL33"/>
    <mergeCell ref="DM33:DP33"/>
    <mergeCell ref="H34:T34"/>
    <mergeCell ref="Z34:AF34"/>
    <mergeCell ref="AG34:AJ34"/>
    <mergeCell ref="AR34:AX34"/>
    <mergeCell ref="AY34:BB34"/>
    <mergeCell ref="DM32:DP32"/>
    <mergeCell ref="I33:L33"/>
    <mergeCell ref="M33:S33"/>
    <mergeCell ref="T33:Y33"/>
    <mergeCell ref="Z33:AF33"/>
    <mergeCell ref="AG33:AJ33"/>
    <mergeCell ref="AK33:AQ33"/>
    <mergeCell ref="AR33:AX33"/>
    <mergeCell ref="AY33:BB33"/>
    <mergeCell ref="BC33:BX33"/>
    <mergeCell ref="AY32:BB32"/>
    <mergeCell ref="BC32:BX32"/>
    <mergeCell ref="BY32:CB32"/>
    <mergeCell ref="CC32:CF32"/>
    <mergeCell ref="CG32:DG32"/>
    <mergeCell ref="DH32:DL32"/>
    <mergeCell ref="AR31:AX31"/>
    <mergeCell ref="DM31:DP31"/>
    <mergeCell ref="CC30:CF30"/>
    <mergeCell ref="CG30:DG30"/>
    <mergeCell ref="DH30:DL30"/>
    <mergeCell ref="DM30:DP30"/>
    <mergeCell ref="CG29:DG29"/>
    <mergeCell ref="DH29:DL29"/>
    <mergeCell ref="DM29:DP29"/>
    <mergeCell ref="I30:L30"/>
    <mergeCell ref="T30:Y30"/>
    <mergeCell ref="Z30:AF30"/>
    <mergeCell ref="AG30:AJ30"/>
    <mergeCell ref="AK30:AQ30"/>
    <mergeCell ref="AR30:AX30"/>
    <mergeCell ref="AY30:BB30"/>
    <mergeCell ref="AK29:AQ29"/>
    <mergeCell ref="AR29:AX29"/>
    <mergeCell ref="AY29:BB29"/>
    <mergeCell ref="BC29:BX29"/>
    <mergeCell ref="BY29:CB29"/>
    <mergeCell ref="CC29:CF29"/>
    <mergeCell ref="C29:D43"/>
    <mergeCell ref="E29:H29"/>
    <mergeCell ref="I29:L29"/>
    <mergeCell ref="T29:Y29"/>
    <mergeCell ref="Z29:AF29"/>
    <mergeCell ref="AG29:AJ29"/>
    <mergeCell ref="H31:T31"/>
    <mergeCell ref="Z31:AF31"/>
    <mergeCell ref="E36:H36"/>
    <mergeCell ref="I36:L36"/>
    <mergeCell ref="DH27:DL27"/>
    <mergeCell ref="DM27:DP27"/>
    <mergeCell ref="H28:T28"/>
    <mergeCell ref="Z28:AF28"/>
    <mergeCell ref="AR28:AX28"/>
    <mergeCell ref="DM28:DP28"/>
    <mergeCell ref="AR27:AX27"/>
    <mergeCell ref="AY27:BB27"/>
    <mergeCell ref="BC27:BX27"/>
    <mergeCell ref="BY27:CB27"/>
    <mergeCell ref="CC27:CF27"/>
    <mergeCell ref="CG27:DG27"/>
    <mergeCell ref="E32:H32"/>
    <mergeCell ref="I32:L32"/>
    <mergeCell ref="M32:S32"/>
    <mergeCell ref="T32:Y32"/>
    <mergeCell ref="Z32:AF32"/>
    <mergeCell ref="AG32:AJ32"/>
    <mergeCell ref="AK32:AQ32"/>
    <mergeCell ref="AR32:AX32"/>
    <mergeCell ref="BC30:BX30"/>
    <mergeCell ref="BY30:CB30"/>
    <mergeCell ref="CG26:DG26"/>
    <mergeCell ref="DH26:DL26"/>
    <mergeCell ref="DM26:DP26"/>
    <mergeCell ref="E27:H27"/>
    <mergeCell ref="I27:L27"/>
    <mergeCell ref="M27:S27"/>
    <mergeCell ref="T27:Y27"/>
    <mergeCell ref="Z27:AF27"/>
    <mergeCell ref="AG27:AJ27"/>
    <mergeCell ref="AK27:AQ27"/>
    <mergeCell ref="AK26:AQ26"/>
    <mergeCell ref="AR26:AX26"/>
    <mergeCell ref="AY26:BB26"/>
    <mergeCell ref="BC26:BX26"/>
    <mergeCell ref="BY26:CB26"/>
    <mergeCell ref="CC26:CF26"/>
    <mergeCell ref="E26:H26"/>
    <mergeCell ref="I26:L26"/>
    <mergeCell ref="M26:S26"/>
    <mergeCell ref="T26:Y26"/>
    <mergeCell ref="Z26:AF26"/>
    <mergeCell ref="AG26:AJ26"/>
    <mergeCell ref="BY24:CB24"/>
    <mergeCell ref="CC24:CF24"/>
    <mergeCell ref="CG24:DG24"/>
    <mergeCell ref="DH24:DL24"/>
    <mergeCell ref="DM24:DP24"/>
    <mergeCell ref="H25:T25"/>
    <mergeCell ref="Z25:AF25"/>
    <mergeCell ref="AR25:AX25"/>
    <mergeCell ref="DM25:DP25"/>
    <mergeCell ref="DH23:DL23"/>
    <mergeCell ref="DM23:DP23"/>
    <mergeCell ref="I24:L24"/>
    <mergeCell ref="M24:S24"/>
    <mergeCell ref="Z24:AF24"/>
    <mergeCell ref="AG24:AJ24"/>
    <mergeCell ref="AK24:AQ24"/>
    <mergeCell ref="AR24:AX24"/>
    <mergeCell ref="AY24:BB24"/>
    <mergeCell ref="BC24:BX24"/>
    <mergeCell ref="AR23:AX23"/>
    <mergeCell ref="AY23:BB23"/>
    <mergeCell ref="BC23:BX23"/>
    <mergeCell ref="BY23:CB23"/>
    <mergeCell ref="CC23:CF23"/>
    <mergeCell ref="CG23:DG23"/>
    <mergeCell ref="E23:H23"/>
    <mergeCell ref="I23:L23"/>
    <mergeCell ref="M23:S23"/>
    <mergeCell ref="Z23:AF23"/>
    <mergeCell ref="AG23:AJ23"/>
    <mergeCell ref="AK23:AQ23"/>
    <mergeCell ref="DH21:DL21"/>
    <mergeCell ref="DM21:DP21"/>
    <mergeCell ref="I22:S22"/>
    <mergeCell ref="Z22:AF22"/>
    <mergeCell ref="AR22:AX22"/>
    <mergeCell ref="DM22:DP22"/>
    <mergeCell ref="DH20:DL20"/>
    <mergeCell ref="DM20:DP20"/>
    <mergeCell ref="I21:L21"/>
    <mergeCell ref="M21:S21"/>
    <mergeCell ref="Z21:AF21"/>
    <mergeCell ref="AG21:AJ21"/>
    <mergeCell ref="AK21:AQ21"/>
    <mergeCell ref="AR21:AX21"/>
    <mergeCell ref="AY21:BB21"/>
    <mergeCell ref="BC21:BX21"/>
    <mergeCell ref="AR20:AX20"/>
    <mergeCell ref="AY20:BB20"/>
    <mergeCell ref="BC20:BX20"/>
    <mergeCell ref="BY20:CB20"/>
    <mergeCell ref="CC20:CF20"/>
    <mergeCell ref="CG20:DG20"/>
    <mergeCell ref="DH18:DL18"/>
    <mergeCell ref="DM18:DP18"/>
    <mergeCell ref="H19:T19"/>
    <mergeCell ref="Z19:AF19"/>
    <mergeCell ref="AR19:AX19"/>
    <mergeCell ref="DM19:DP19"/>
    <mergeCell ref="DM17:DP17"/>
    <mergeCell ref="I18:L18"/>
    <mergeCell ref="M18:S18"/>
    <mergeCell ref="Z18:AF18"/>
    <mergeCell ref="AG18:AJ18"/>
    <mergeCell ref="AK18:AQ18"/>
    <mergeCell ref="AR18:AX18"/>
    <mergeCell ref="AY18:BB18"/>
    <mergeCell ref="BC18:BX18"/>
    <mergeCell ref="BY18:CB18"/>
    <mergeCell ref="AY17:BB17"/>
    <mergeCell ref="BC17:BX17"/>
    <mergeCell ref="BY17:CB17"/>
    <mergeCell ref="CC17:CF17"/>
    <mergeCell ref="CG17:DG17"/>
    <mergeCell ref="DH17:DL17"/>
    <mergeCell ref="C14:H16"/>
    <mergeCell ref="I14:L15"/>
    <mergeCell ref="M14:S15"/>
    <mergeCell ref="T14:Y15"/>
    <mergeCell ref="Z14:AF14"/>
    <mergeCell ref="AK14:AQ15"/>
    <mergeCell ref="I16:L16"/>
    <mergeCell ref="T16:Y16"/>
    <mergeCell ref="AK16:AQ16"/>
    <mergeCell ref="E20:H22"/>
    <mergeCell ref="I20:L20"/>
    <mergeCell ref="M20:S20"/>
    <mergeCell ref="Z20:AF20"/>
    <mergeCell ref="AG20:AJ20"/>
    <mergeCell ref="AK20:AQ20"/>
    <mergeCell ref="CC18:CF18"/>
    <mergeCell ref="CG18:DG18"/>
    <mergeCell ref="BY21:CB21"/>
    <mergeCell ref="CC21:CF21"/>
    <mergeCell ref="CG21:DG21"/>
    <mergeCell ref="CW10:DR10"/>
    <mergeCell ref="Y11:BF12"/>
    <mergeCell ref="BM11:CH12"/>
    <mergeCell ref="CO11:DR12"/>
    <mergeCell ref="C13:AJ13"/>
    <mergeCell ref="DM13:DR13"/>
    <mergeCell ref="AA1:BS2"/>
    <mergeCell ref="BJ3:BS3"/>
    <mergeCell ref="BJ4:BS4"/>
    <mergeCell ref="DD5:DM7"/>
    <mergeCell ref="DN5:DR8"/>
    <mergeCell ref="D9:J9"/>
    <mergeCell ref="DH16:DL16"/>
    <mergeCell ref="DM16:DR16"/>
    <mergeCell ref="C17:D28"/>
    <mergeCell ref="E17:H17"/>
    <mergeCell ref="I17:L17"/>
    <mergeCell ref="M17:S17"/>
    <mergeCell ref="Z17:AF17"/>
    <mergeCell ref="AG17:AJ17"/>
    <mergeCell ref="AK17:AQ17"/>
    <mergeCell ref="AR17:AX17"/>
    <mergeCell ref="BC14:BX16"/>
    <mergeCell ref="BY14:CB14"/>
    <mergeCell ref="CC14:CF14"/>
    <mergeCell ref="CG14:DG16"/>
    <mergeCell ref="DM14:DR15"/>
    <mergeCell ref="BY15:CB15"/>
    <mergeCell ref="CC15:CF15"/>
    <mergeCell ref="DH15:DL15"/>
    <mergeCell ref="BY16:CB16"/>
    <mergeCell ref="CC16:CF16"/>
    <mergeCell ref="AO269:BA269"/>
    <mergeCell ref="BK269:BW269"/>
    <mergeCell ref="AO270:BA270"/>
    <mergeCell ref="BK270:BW270"/>
    <mergeCell ref="AO271:BA271"/>
    <mergeCell ref="BK271:BW271"/>
    <mergeCell ref="AO272:BA272"/>
    <mergeCell ref="BK272:BW272"/>
    <mergeCell ref="AO273:BA273"/>
    <mergeCell ref="BK273:BW273"/>
    <mergeCell ref="AO274:BA274"/>
    <mergeCell ref="BK274:BW274"/>
    <mergeCell ref="AO127:BA127"/>
    <mergeCell ref="BK127:BW127"/>
    <mergeCell ref="AO128:BA128"/>
    <mergeCell ref="BK128:BW128"/>
    <mergeCell ref="AO129:BA129"/>
    <mergeCell ref="BK129:BW129"/>
    <mergeCell ref="AO130:BA130"/>
    <mergeCell ref="BK130:BW130"/>
    <mergeCell ref="AO131:BA131"/>
    <mergeCell ref="BK131:BW131"/>
    <mergeCell ref="AO132:BA132"/>
    <mergeCell ref="BK132:BW132"/>
    <mergeCell ref="AR161:AX161"/>
    <mergeCell ref="BC172:BX172"/>
    <mergeCell ref="AR175:AX175"/>
    <mergeCell ref="AY175:BB175"/>
    <mergeCell ref="BC175:BX175"/>
    <mergeCell ref="AY174:BB174"/>
    <mergeCell ref="BC174:BX174"/>
    <mergeCell ref="AO235:BA235"/>
  </mergeCells>
  <phoneticPr fontId="2"/>
  <dataValidations count="31">
    <dataValidation type="list" allowBlank="1" showInputMessage="1" showErrorMessage="1" sqref="I17:L18 I159:L160">
      <formula1>"1.生ｺﾝ(新),2.再ｺ(H),3.再ｺ(M),4.再ｺ(L),5.再ｺ(他),6.無筋(新),7.無筋(ﾘ),8.再無(骨),9.再無(他),10.他"</formula1>
    </dataValidation>
    <dataValidation type="list" allowBlank="1" showInputMessage="1" showErrorMessage="1" sqref="I20:L21 I162:L163">
      <formula1>"1.有筋(新),2.有筋(ﾘ),3.再有(骨),4.再有(他),5.他"</formula1>
    </dataValidation>
    <dataValidation type="list" allowBlank="1" showInputMessage="1" showErrorMessage="1" sqref="I23:L24 I165:L166">
      <formula1>"1.木材,2.ﾎﾞｰﾄﾞ"</formula1>
    </dataValidation>
    <dataValidation type="list" allowBlank="1" showInputMessage="1" showErrorMessage="1" sqref="I29:L30 I171:L172">
      <formula1>"1.一種,2.二種,3.三種,4.四種,5.泥土,6.浚渫土,7.改良土,8.汚泥処,9.再砂,10.採取土"</formula1>
    </dataValidation>
    <dataValidation type="list" allowBlank="1" showInputMessage="1" showErrorMessage="1" sqref="I32:L33 I174:L175">
      <formula1>"1.クラ,2.粒調,3.鉱さい,4.単粒,5.ぐり,6.他"</formula1>
    </dataValidation>
    <dataValidation type="list" allowBlank="1" showInputMessage="1" showErrorMessage="1" sqref="I35:L36 I177:L178">
      <formula1>"1.硬質,2.他"</formula1>
    </dataValidation>
    <dataValidation type="list" allowBlank="1" showInputMessage="1" showErrorMessage="1" sqref="I38:L39 I180:L181">
      <formula1>"1.石膏,2.ｼｰｼﾞﾝｸﾞ,3.強化,4.化粧,5.ラス,6.他"</formula1>
    </dataValidation>
    <dataValidation type="list" allowBlank="1" showInputMessage="1" showErrorMessage="1" sqref="AK17:AQ18 AK159:AQ160">
      <formula1>"1.再ｺ(H),2.再ｺ(M),3.再ｺ(L),4.再ｺ(他),5.無筋(ﾘ),6.再無(骨),7.再無(他),8.他"</formula1>
    </dataValidation>
    <dataValidation type="list" allowBlank="1" showInputMessage="1" showErrorMessage="1" sqref="AK20:AQ21 AK162:AQ163">
      <formula1>"1.有筋(ﾘ),2.再有(骨),3.再有(他),4.他"</formula1>
    </dataValidation>
    <dataValidation type="list" allowBlank="1" showInputMessage="1" showErrorMessage="1" sqref="AK23:AQ24 AK165:AQ166">
      <formula1>"1.再木材,2.再ﾎﾞｰﾄﾞ"</formula1>
    </dataValidation>
    <dataValidation type="list" allowBlank="1" showInputMessage="1" showErrorMessage="1" sqref="AK29:AQ30 AK171:AQ172">
      <formula1>"1.一種,2.二種,3.三種,4.四種,5.泥土,6.浚渫土,7.改良土,8.汚泥処,9.再砂"</formula1>
    </dataValidation>
    <dataValidation type="list" allowBlank="1" showInputMessage="1" showErrorMessage="1" sqref="AK32:AQ33 AK174:AQ175">
      <formula1>"1.再クラ,2.再粒調,3.再鉱さい,4.他"</formula1>
    </dataValidation>
    <dataValidation type="list" allowBlank="1" showInputMessage="1" showErrorMessage="1" sqref="AK35:AQ36 AK177:AQ178">
      <formula1>"1.再硬質,2.他"</formula1>
    </dataValidation>
    <dataValidation type="list" allowBlank="1" showInputMessage="1" showErrorMessage="1" sqref="BY17:CB18 BY20:CB21 BY23:CB24 BY26:CB27 BY29:CB30 BY32:CB33 BY35:CB36 BY38:CB39 BY41:CB42 BY159:CB160 BY162:CB163 BY165:CB166 BY168:CB169 BY171:CB172 BY174:CB175 BY177:CB178 BY180:CB181 BY183:CB184">
      <formula1>"1.現場内,2.他工(陸),3.他工(海),4.再資源,5.スト,6.他"</formula1>
    </dataValidation>
    <dataValidation type="list" allowBlank="1" showInputMessage="1" showErrorMessage="1" sqref="CC17:CF18 CC20:CF21 CC23:CF24 CC26:CF27 CC29:CF30 CC32:CF33 CC35:CF36 CC38:CF39 CC41:CF42 CC159:CF160 CC162:CF163 CC165:CF166 CC168:CF169 CC171:CF172 CC174:CF175 CC177:CF178 CC180:CF181 CC183:CF184">
      <formula1>"1.指示あり,2.指示なし"</formula1>
    </dataValidation>
    <dataValidation type="list" allowBlank="1" showInputMessage="1" showErrorMessage="1" sqref="T26:Y27 T168:Y169">
      <formula1>"1.表層,2.基層,3.上層路盤,4.歩道,5.その他（駐車場舗装、敷地内舗装等）"</formula1>
    </dataValidation>
    <dataValidation type="list" allowBlank="1" showInputMessage="1" showErrorMessage="1" sqref="T35:Y36 T177:Y178">
      <formula1>"1.水道（配水）用,2.下水道用,3.ｹｰﾌﾞﾙ用,4.農業用,5.設備用,6.その他"</formula1>
    </dataValidation>
    <dataValidation type="list" allowBlank="1" showInputMessage="1" showErrorMessage="1" sqref="T38:Y39 T180:Y181">
      <formula1>"1.壁,2.天井,3.その他"</formula1>
    </dataValidation>
    <dataValidation type="list" allowBlank="1" showInputMessage="1" showErrorMessage="1" sqref="BB235:BF274 BB93:BF132">
      <formula1>"民間,公共"</formula1>
    </dataValidation>
    <dataValidation type="list" allowBlank="1" showInputMessage="1" showErrorMessage="1" sqref="BG235:BJ274 BG93:BJ132">
      <formula1>"A指定処分,B指定処分,自由処分"</formula1>
    </dataValidation>
    <dataValidation type="list" allowBlank="1" showInputMessage="1" showErrorMessage="1" sqref="CW10:DR10">
      <formula1>"1.居住専用,2.居住産業併用,3.事務所,4.店舗,5.工場、作業所,6.倉庫,7.学校,8.病院診療所,9.その他"</formula1>
    </dataValidation>
    <dataValidation type="whole" allowBlank="1" showInputMessage="1" showErrorMessage="1" sqref="CC235:CF274 CC93:CF132">
      <formula1>1</formula1>
      <formula2>999</formula2>
    </dataValidation>
    <dataValidation type="list" allowBlank="1" showInputMessage="1" showErrorMessage="1" sqref="CI263:CK274 CI121:CK132">
      <formula1>"1.売却,2.他工(陸),3.他工(海),4.改ﾌﾟﾗ,5.仮置(有),6.仮置(無),7.採取跡地,8.最終覆土,9.最終覆外,10.土捨場"</formula1>
    </dataValidation>
    <dataValidation type="list" allowBlank="1" showInputMessage="1" showErrorMessage="1" sqref="CI235:CK262 CI93:CK120">
      <formula1>"1.売却,2.他工事,3.広認定,4.中合材,5.中合外,6.ｻｰﾏﾙ,7.焼却,8.海面処分,9.内陸処分"</formula1>
    </dataValidation>
    <dataValidation type="custom" allowBlank="1" showInputMessage="1" showErrorMessage="1" error="半角で入力してください" sqref="DH159:DL185 BX235:CB274 DH17:DL43 BX93:CB132">
      <formula1>BX17=ASC(BX17)</formula1>
    </dataValidation>
    <dataValidation type="list" allowBlank="1" showInputMessage="1" showErrorMessage="1" sqref="T29:Y30 T171:Y172">
      <formula1>"1.道路路体,2.路床,3.河川築堤,4.構造物等の裏込材、埋戻し用,5.宅地造成用,6.水面埋立用,7.ほ場整備（農地整備）,8.その他"</formula1>
    </dataValidation>
    <dataValidation type="list" allowBlank="1" showInputMessage="1" showErrorMessage="1" sqref="T32:Y33 T174:Y175">
      <formula1>"1.舗装の下層路盤材,2.舗装の上層路盤材,3.構造物の裏込材、基礎材,4.その他"</formula1>
    </dataValidation>
    <dataValidation type="list" allowBlank="1" showInputMessage="1" showErrorMessage="1" sqref="AC245:AE246 AC103:AE104">
      <formula1>"1.焼却,2.脱水,3.天日乾燥,4.その他"</formula1>
    </dataValidation>
    <dataValidation type="list" allowBlank="1" showInputMessage="1" showErrorMessage="1" sqref="P235:R240 P243:R246 P263:R274 P93:R98 P101:R104 P121:R132">
      <formula1>"1.路盤材,2.裏込材,3.埋戻し材,4.その他"</formula1>
    </dataValidation>
    <dataValidation type="list" allowBlank="1" showInputMessage="1" showErrorMessage="1" sqref="I26:L27 I168:L169">
      <formula1>"1.粗粒,2.密粒,3.細粒,4.開粒,5.改質,6.モル,7.安定,8.他"</formula1>
    </dataValidation>
    <dataValidation type="list" allowBlank="1" showInputMessage="1" showErrorMessage="1" sqref="AK26:AQ27 AK168:AQ169">
      <formula1>"1.再粗粒,2.再密粒,3.再細粒,4.再開粒,5.再改質,6.再モル,7.再安定,8.他"</formula1>
    </dataValidation>
  </dataValidations>
  <printOptions horizontalCentered="1" verticalCentered="1"/>
  <pageMargins left="0.78740157480314965" right="0.59055118110236227" top="0.19685039370078741" bottom="0.19685039370078741" header="0.39370078740157483" footer="0.27559055118110237"/>
  <pageSetup paperSize="8" scale="95" orientation="landscape" r:id="rId1"/>
  <headerFooter alignWithMargins="0">
    <oddHeader>&amp;R&amp;P/&amp;N</oddHeader>
  </headerFooter>
  <rowBreaks count="3" manualBreakCount="3">
    <brk id="76" max="16383" man="1"/>
    <brk id="147" max="121" man="1"/>
    <brk id="218" max="12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op Down 8">
              <controlPr defaultSize="0" autoLine="0" autoPict="0">
                <anchor moveWithCells="1">
                  <from>
                    <xdr:col>36</xdr:col>
                    <xdr:colOff>0</xdr:colOff>
                    <xdr:row>2</xdr:row>
                    <xdr:rowOff>0</xdr:rowOff>
                  </from>
                  <to>
                    <xdr:col>46</xdr:col>
                    <xdr:colOff>47625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Drop Down 9">
              <controlPr defaultSize="0" autoLine="0" autoPict="0">
                <anchor moveWithCells="1">
                  <from>
                    <xdr:col>36</xdr:col>
                    <xdr:colOff>0</xdr:colOff>
                    <xdr:row>3</xdr:row>
                    <xdr:rowOff>9525</xdr:rowOff>
                  </from>
                  <to>
                    <xdr:col>51</xdr:col>
                    <xdr:colOff>38100</xdr:colOff>
                    <xdr:row>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C1:ER292"/>
  <sheetViews>
    <sheetView showGridLines="0" zoomScaleNormal="100" zoomScaleSheetLayoutView="85" workbookViewId="0">
      <pane ySplit="4" topLeftCell="A5" activePane="bottomLeft" state="frozen"/>
      <selection pane="bottomLeft" activeCell="I17" sqref="I17:L17"/>
    </sheetView>
  </sheetViews>
  <sheetFormatPr defaultColWidth="1.625" defaultRowHeight="8.1" customHeight="1"/>
  <cols>
    <col min="1" max="80" width="1.625" style="3" customWidth="1"/>
    <col min="81" max="81" width="1.75" style="3" customWidth="1"/>
    <col min="82" max="116" width="1.625" style="3" customWidth="1"/>
    <col min="117" max="117" width="1.875" style="3" customWidth="1"/>
    <col min="118" max="122" width="1.625" style="3"/>
    <col min="123" max="123" width="2.25" style="390" bestFit="1" customWidth="1"/>
    <col min="124" max="131" width="1.5" style="390" customWidth="1"/>
    <col min="132" max="148" width="1.625" style="390"/>
    <col min="149" max="16384" width="1.625" style="3"/>
  </cols>
  <sheetData>
    <row r="1" spans="3:126" ht="20.25" customHeight="1">
      <c r="AA1" s="467" t="s">
        <v>14166</v>
      </c>
      <c r="AB1" s="468"/>
      <c r="AC1" s="468"/>
      <c r="AD1" s="468"/>
      <c r="AE1" s="468"/>
      <c r="AF1" s="468"/>
      <c r="AG1" s="468"/>
      <c r="AH1" s="468"/>
      <c r="AI1" s="468"/>
      <c r="AJ1" s="468"/>
      <c r="AK1" s="468"/>
      <c r="AL1" s="468"/>
      <c r="AM1" s="468"/>
      <c r="AN1" s="468"/>
      <c r="AO1" s="468"/>
      <c r="AP1" s="468"/>
      <c r="AQ1" s="468"/>
      <c r="AR1" s="468"/>
      <c r="AS1" s="468"/>
      <c r="AT1" s="468"/>
      <c r="AU1" s="468"/>
      <c r="AV1" s="468"/>
      <c r="AW1" s="468"/>
      <c r="AX1" s="468"/>
      <c r="AY1" s="468"/>
      <c r="AZ1" s="468"/>
      <c r="BA1" s="468"/>
      <c r="BB1" s="468"/>
      <c r="BC1" s="468"/>
      <c r="BD1" s="468"/>
      <c r="BE1" s="468"/>
      <c r="BF1" s="468"/>
      <c r="BG1" s="468"/>
      <c r="BH1" s="468"/>
      <c r="BI1" s="468"/>
      <c r="BJ1" s="468"/>
      <c r="BK1" s="468"/>
      <c r="BL1" s="468"/>
      <c r="BM1" s="468"/>
      <c r="BN1" s="468"/>
      <c r="BO1" s="468"/>
      <c r="BP1" s="468"/>
      <c r="BQ1" s="468"/>
      <c r="BR1" s="468"/>
      <c r="BS1" s="468"/>
    </row>
    <row r="2" spans="3:126" ht="20.25" customHeight="1"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8"/>
      <c r="AL2" s="468"/>
      <c r="AM2" s="468"/>
      <c r="AN2" s="468"/>
      <c r="AO2" s="468"/>
      <c r="AP2" s="468"/>
      <c r="AQ2" s="468"/>
      <c r="AR2" s="468"/>
      <c r="AS2" s="468"/>
      <c r="AT2" s="468"/>
      <c r="AU2" s="468"/>
      <c r="AV2" s="468"/>
      <c r="AW2" s="468"/>
      <c r="AX2" s="468"/>
      <c r="AY2" s="468"/>
      <c r="AZ2" s="468"/>
      <c r="BA2" s="468"/>
      <c r="BB2" s="468"/>
      <c r="BC2" s="468"/>
      <c r="BD2" s="468"/>
      <c r="BE2" s="468"/>
      <c r="BF2" s="468"/>
      <c r="BG2" s="468"/>
      <c r="BH2" s="468"/>
      <c r="BI2" s="468"/>
      <c r="BJ2" s="468"/>
      <c r="BK2" s="468"/>
      <c r="BL2" s="468"/>
      <c r="BM2" s="468"/>
      <c r="BN2" s="468"/>
      <c r="BO2" s="468"/>
      <c r="BP2" s="468"/>
      <c r="BQ2" s="468"/>
      <c r="BR2" s="468"/>
      <c r="BS2" s="468"/>
    </row>
    <row r="3" spans="3:126" ht="21.75" customHeight="1">
      <c r="AA3" s="115" t="s">
        <v>8478</v>
      </c>
      <c r="AB3" s="116"/>
      <c r="AC3" s="117"/>
      <c r="AD3" s="117"/>
      <c r="AE3" s="117"/>
      <c r="AF3" s="117"/>
      <c r="AG3" s="117"/>
      <c r="AH3" s="117"/>
      <c r="AI3" s="118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469" t="s">
        <v>8479</v>
      </c>
      <c r="BK3" s="470"/>
      <c r="BL3" s="470"/>
      <c r="BM3" s="470"/>
      <c r="BN3" s="470"/>
      <c r="BO3" s="470"/>
      <c r="BP3" s="470"/>
      <c r="BQ3" s="470"/>
      <c r="BR3" s="470"/>
      <c r="BS3" s="471"/>
    </row>
    <row r="4" spans="3:126" ht="21.75" customHeight="1" thickBot="1">
      <c r="AA4" s="116" t="s">
        <v>8480</v>
      </c>
      <c r="AB4" s="116"/>
      <c r="AC4" s="117"/>
      <c r="AD4" s="117"/>
      <c r="AE4" s="117"/>
      <c r="AF4" s="117"/>
      <c r="AG4" s="117"/>
      <c r="AH4" s="117"/>
      <c r="AI4" s="118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472" t="str">
        <f>Code!AF3</f>
        <v/>
      </c>
      <c r="BK4" s="473"/>
      <c r="BL4" s="473"/>
      <c r="BM4" s="473"/>
      <c r="BN4" s="473"/>
      <c r="BO4" s="473"/>
      <c r="BP4" s="473"/>
      <c r="BQ4" s="473"/>
      <c r="BR4" s="473"/>
      <c r="BS4" s="474"/>
    </row>
    <row r="5" spans="3:126" ht="8.1" customHeight="1" thickTop="1">
      <c r="DD5" s="1234" t="s">
        <v>0</v>
      </c>
      <c r="DE5" s="1204"/>
      <c r="DF5" s="1204"/>
      <c r="DG5" s="1204"/>
      <c r="DH5" s="1204"/>
      <c r="DI5" s="1204"/>
      <c r="DJ5" s="1204"/>
      <c r="DK5" s="1204"/>
      <c r="DL5" s="1204"/>
      <c r="DM5" s="1205"/>
      <c r="DN5" s="1246" t="s">
        <v>14169</v>
      </c>
      <c r="DO5" s="1247"/>
      <c r="DP5" s="1247"/>
      <c r="DQ5" s="1247"/>
      <c r="DR5" s="1247"/>
    </row>
    <row r="6" spans="3:126" ht="8.1" customHeight="1">
      <c r="DD6" s="1235"/>
      <c r="DE6" s="1236"/>
      <c r="DF6" s="1236"/>
      <c r="DG6" s="1236"/>
      <c r="DH6" s="1236"/>
      <c r="DI6" s="1236"/>
      <c r="DJ6" s="1236"/>
      <c r="DK6" s="1236"/>
      <c r="DL6" s="1236"/>
      <c r="DM6" s="1237"/>
      <c r="DN6" s="1247"/>
      <c r="DO6" s="1247"/>
      <c r="DP6" s="1247"/>
      <c r="DQ6" s="1247"/>
      <c r="DR6" s="1247"/>
    </row>
    <row r="7" spans="3:126" ht="8.1" customHeight="1" thickBot="1">
      <c r="DD7" s="1206"/>
      <c r="DE7" s="1207"/>
      <c r="DF7" s="1207"/>
      <c r="DG7" s="1207"/>
      <c r="DH7" s="1207"/>
      <c r="DI7" s="1207"/>
      <c r="DJ7" s="1207"/>
      <c r="DK7" s="1207"/>
      <c r="DL7" s="1207"/>
      <c r="DM7" s="1208"/>
      <c r="DN7" s="1247"/>
      <c r="DO7" s="1247"/>
      <c r="DP7" s="1247"/>
      <c r="DQ7" s="1247"/>
      <c r="DR7" s="1247"/>
    </row>
    <row r="8" spans="3:126" ht="24.75" thickTop="1">
      <c r="C8" s="24" t="s">
        <v>170</v>
      </c>
      <c r="L8" s="15" t="s">
        <v>171</v>
      </c>
      <c r="BE8" s="25" t="s">
        <v>172</v>
      </c>
      <c r="BR8" s="26"/>
      <c r="DN8" s="1247"/>
      <c r="DO8" s="1247"/>
      <c r="DP8" s="1247"/>
      <c r="DQ8" s="1247"/>
      <c r="DR8" s="1247"/>
    </row>
    <row r="9" spans="3:126" ht="24">
      <c r="C9" s="24"/>
      <c r="D9" s="1246" t="s">
        <v>14169</v>
      </c>
      <c r="E9" s="1246"/>
      <c r="F9" s="1246"/>
      <c r="G9" s="1246"/>
      <c r="H9" s="1246"/>
      <c r="I9" s="1246"/>
      <c r="J9" s="1246"/>
      <c r="L9" s="15"/>
      <c r="BE9" s="25"/>
      <c r="BR9" s="26"/>
    </row>
    <row r="10" spans="3:126" ht="9" customHeight="1">
      <c r="CB10" s="2"/>
      <c r="CC10" s="2"/>
      <c r="CD10" s="2"/>
      <c r="CE10" s="2"/>
      <c r="CO10" s="2"/>
      <c r="CP10" s="2"/>
      <c r="CQ10" s="2"/>
      <c r="CR10" s="2"/>
      <c r="CS10" s="2"/>
      <c r="CT10" s="2"/>
      <c r="CU10" s="2"/>
      <c r="CV10" s="2"/>
      <c r="CW10" s="1243"/>
      <c r="CX10" s="1243"/>
      <c r="CY10" s="1243"/>
      <c r="CZ10" s="1243"/>
      <c r="DA10" s="1243"/>
      <c r="DB10" s="1243"/>
      <c r="DC10" s="1243"/>
      <c r="DD10" s="1243"/>
      <c r="DE10" s="1243"/>
      <c r="DF10" s="1243"/>
      <c r="DG10" s="1243"/>
      <c r="DH10" s="1243"/>
      <c r="DI10" s="1243"/>
      <c r="DJ10" s="1243"/>
      <c r="DK10" s="1243"/>
      <c r="DL10" s="1243"/>
      <c r="DM10" s="1243"/>
      <c r="DN10" s="1243"/>
      <c r="DO10" s="1243"/>
      <c r="DP10" s="1243"/>
      <c r="DQ10" s="1243"/>
      <c r="DR10" s="1243"/>
    </row>
    <row r="11" spans="3:126" ht="17.25" customHeight="1">
      <c r="C11" s="49" t="s">
        <v>250</v>
      </c>
      <c r="S11" s="14"/>
      <c r="T11" s="292"/>
      <c r="U11" s="292"/>
      <c r="V11" s="288"/>
      <c r="W11" s="292"/>
      <c r="X11" s="292"/>
      <c r="Y11" s="1238"/>
      <c r="Z11" s="1236"/>
      <c r="AA11" s="1236"/>
      <c r="AB11" s="1236"/>
      <c r="AC11" s="1236"/>
      <c r="AD11" s="1236"/>
      <c r="AE11" s="1236"/>
      <c r="AF11" s="1236"/>
      <c r="AG11" s="1236"/>
      <c r="AH11" s="1236"/>
      <c r="AI11" s="1236"/>
      <c r="AJ11" s="1236"/>
      <c r="AK11" s="1236"/>
      <c r="AL11" s="1236"/>
      <c r="AM11" s="1236"/>
      <c r="AN11" s="1236"/>
      <c r="AO11" s="1236"/>
      <c r="AP11" s="1236"/>
      <c r="AQ11" s="1236"/>
      <c r="AR11" s="1236"/>
      <c r="AS11" s="1236"/>
      <c r="AT11" s="1236"/>
      <c r="AU11" s="1236"/>
      <c r="AV11" s="1236"/>
      <c r="AW11" s="1236"/>
      <c r="AX11" s="1236"/>
      <c r="AY11" s="1236"/>
      <c r="AZ11" s="1236"/>
      <c r="BA11" s="1236"/>
      <c r="BB11" s="1236"/>
      <c r="BC11" s="1236"/>
      <c r="BD11" s="1236"/>
      <c r="BE11" s="1236"/>
      <c r="BF11" s="1236"/>
      <c r="BM11" s="1209"/>
      <c r="BN11" s="1209"/>
      <c r="BO11" s="1209"/>
      <c r="BP11" s="1209"/>
      <c r="BQ11" s="1209"/>
      <c r="BR11" s="1209"/>
      <c r="BS11" s="1209"/>
      <c r="BT11" s="1209"/>
      <c r="BU11" s="1209"/>
      <c r="BV11" s="1209"/>
      <c r="BW11" s="1209"/>
      <c r="BX11" s="1209"/>
      <c r="BY11" s="1209"/>
      <c r="BZ11" s="1209"/>
      <c r="CA11" s="1209"/>
      <c r="CB11" s="1209"/>
      <c r="CC11" s="1209"/>
      <c r="CD11" s="1209"/>
      <c r="CE11" s="1209"/>
      <c r="CF11" s="1209"/>
      <c r="CG11" s="1209"/>
      <c r="CH11" s="1209"/>
      <c r="CI11" s="289"/>
      <c r="CJ11" s="289"/>
      <c r="CK11" s="289"/>
      <c r="CO11" s="1241"/>
      <c r="CP11" s="1236"/>
      <c r="CQ11" s="1236"/>
      <c r="CR11" s="1236"/>
      <c r="CS11" s="1236"/>
      <c r="CT11" s="1236"/>
      <c r="CU11" s="1236"/>
      <c r="CV11" s="1236"/>
      <c r="CW11" s="1236"/>
      <c r="CX11" s="1236"/>
      <c r="CY11" s="1236"/>
      <c r="CZ11" s="1236"/>
      <c r="DA11" s="1236"/>
      <c r="DB11" s="1236"/>
      <c r="DC11" s="1236"/>
      <c r="DD11" s="1236"/>
      <c r="DE11" s="1236"/>
      <c r="DF11" s="1236"/>
      <c r="DG11" s="1236"/>
      <c r="DH11" s="1236"/>
      <c r="DI11" s="1236"/>
      <c r="DJ11" s="1236"/>
      <c r="DK11" s="1236"/>
      <c r="DL11" s="1236"/>
      <c r="DM11" s="1236"/>
      <c r="DN11" s="1236"/>
      <c r="DO11" s="1236"/>
      <c r="DP11" s="1236"/>
      <c r="DQ11" s="1236"/>
      <c r="DR11" s="1236"/>
    </row>
    <row r="12" spans="3:126" ht="3" customHeight="1" thickBot="1">
      <c r="S12" s="27"/>
      <c r="T12" s="27"/>
      <c r="U12" s="27"/>
      <c r="V12" s="27"/>
      <c r="W12" s="27"/>
      <c r="X12" s="27"/>
      <c r="Y12" s="1239"/>
      <c r="Z12" s="1239"/>
      <c r="AA12" s="1239"/>
      <c r="AB12" s="1239"/>
      <c r="AC12" s="1239"/>
      <c r="AD12" s="1239"/>
      <c r="AE12" s="1239"/>
      <c r="AF12" s="1239"/>
      <c r="AG12" s="1239"/>
      <c r="AH12" s="1239"/>
      <c r="AI12" s="1239"/>
      <c r="AJ12" s="1239"/>
      <c r="AK12" s="1239"/>
      <c r="AL12" s="1239"/>
      <c r="AM12" s="1239"/>
      <c r="AN12" s="1239"/>
      <c r="AO12" s="1239"/>
      <c r="AP12" s="1239"/>
      <c r="AQ12" s="1239"/>
      <c r="AR12" s="1239"/>
      <c r="AS12" s="1239"/>
      <c r="AT12" s="1239"/>
      <c r="AU12" s="1239"/>
      <c r="AV12" s="1239"/>
      <c r="AW12" s="1239"/>
      <c r="AX12" s="1239"/>
      <c r="AY12" s="1239"/>
      <c r="AZ12" s="1239"/>
      <c r="BA12" s="1239"/>
      <c r="BB12" s="1239"/>
      <c r="BC12" s="1239"/>
      <c r="BD12" s="1239"/>
      <c r="BE12" s="1239"/>
      <c r="BF12" s="1239"/>
      <c r="BM12" s="1240"/>
      <c r="BN12" s="1240"/>
      <c r="BO12" s="1240"/>
      <c r="BP12" s="1240"/>
      <c r="BQ12" s="1240"/>
      <c r="BR12" s="1240"/>
      <c r="BS12" s="1240"/>
      <c r="BT12" s="1240"/>
      <c r="BU12" s="1240"/>
      <c r="BV12" s="1240"/>
      <c r="BW12" s="1240"/>
      <c r="BX12" s="1240"/>
      <c r="BY12" s="1240"/>
      <c r="BZ12" s="1240"/>
      <c r="CA12" s="1240"/>
      <c r="CB12" s="1240"/>
      <c r="CC12" s="1240"/>
      <c r="CD12" s="1240"/>
      <c r="CE12" s="1240"/>
      <c r="CF12" s="1240"/>
      <c r="CG12" s="1240"/>
      <c r="CH12" s="1240"/>
      <c r="CI12" s="290"/>
      <c r="CJ12" s="290"/>
      <c r="CK12" s="290"/>
      <c r="CO12" s="1239"/>
      <c r="CP12" s="1239"/>
      <c r="CQ12" s="1239"/>
      <c r="CR12" s="1239"/>
      <c r="CS12" s="1239"/>
      <c r="CT12" s="1239"/>
      <c r="CU12" s="1239"/>
      <c r="CV12" s="1239"/>
      <c r="CW12" s="1239"/>
      <c r="CX12" s="1239"/>
      <c r="CY12" s="1239"/>
      <c r="CZ12" s="1239"/>
      <c r="DA12" s="1239"/>
      <c r="DB12" s="1239"/>
      <c r="DC12" s="1239"/>
      <c r="DD12" s="1239"/>
      <c r="DE12" s="1239"/>
      <c r="DF12" s="1239"/>
      <c r="DG12" s="1239"/>
      <c r="DH12" s="1239"/>
      <c r="DI12" s="1239"/>
      <c r="DJ12" s="1239"/>
      <c r="DK12" s="1239"/>
      <c r="DL12" s="1239"/>
      <c r="DM12" s="1239"/>
      <c r="DN12" s="1239"/>
      <c r="DO12" s="1239"/>
      <c r="DP12" s="1239"/>
      <c r="DQ12" s="1239"/>
      <c r="DR12" s="1239"/>
    </row>
    <row r="13" spans="3:126" ht="14.25">
      <c r="C13" s="890" t="s">
        <v>252</v>
      </c>
      <c r="D13" s="1217"/>
      <c r="E13" s="1217"/>
      <c r="F13" s="1217"/>
      <c r="G13" s="1217"/>
      <c r="H13" s="1217"/>
      <c r="I13" s="1217"/>
      <c r="J13" s="1217"/>
      <c r="K13" s="1217"/>
      <c r="L13" s="1217"/>
      <c r="M13" s="1217"/>
      <c r="N13" s="1217"/>
      <c r="O13" s="1217"/>
      <c r="P13" s="1217"/>
      <c r="Q13" s="1217"/>
      <c r="R13" s="1217"/>
      <c r="S13" s="1217"/>
      <c r="T13" s="1217"/>
      <c r="U13" s="1217"/>
      <c r="V13" s="1217"/>
      <c r="W13" s="1217"/>
      <c r="X13" s="1217"/>
      <c r="Y13" s="1217"/>
      <c r="Z13" s="1217"/>
      <c r="AA13" s="1217"/>
      <c r="AB13" s="1217"/>
      <c r="AC13" s="1217"/>
      <c r="AD13" s="1217"/>
      <c r="AE13" s="1217"/>
      <c r="AF13" s="1217"/>
      <c r="AG13" s="1217"/>
      <c r="AH13" s="1217"/>
      <c r="AI13" s="1217"/>
      <c r="AJ13" s="1218"/>
      <c r="AK13" s="178" t="s">
        <v>177</v>
      </c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80"/>
      <c r="BF13" s="180" t="s">
        <v>253</v>
      </c>
      <c r="BG13" s="180"/>
      <c r="BH13" s="179"/>
      <c r="BI13" s="179"/>
      <c r="BJ13" s="179"/>
      <c r="BK13" s="179"/>
      <c r="BL13" s="179"/>
      <c r="BM13" s="179"/>
      <c r="BN13" s="179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1"/>
      <c r="DM13" s="892" t="s">
        <v>47</v>
      </c>
      <c r="DN13" s="1219"/>
      <c r="DO13" s="1219"/>
      <c r="DP13" s="1219"/>
      <c r="DQ13" s="1219"/>
      <c r="DR13" s="1220"/>
      <c r="DS13" s="391"/>
      <c r="DT13" s="391"/>
      <c r="DU13" s="391"/>
      <c r="DV13" s="391"/>
    </row>
    <row r="14" spans="3:126" ht="9.9499999999999993" customHeight="1">
      <c r="C14" s="895" t="s">
        <v>48</v>
      </c>
      <c r="D14" s="505"/>
      <c r="E14" s="505"/>
      <c r="F14" s="505"/>
      <c r="G14" s="505"/>
      <c r="H14" s="510"/>
      <c r="I14" s="509" t="s">
        <v>49</v>
      </c>
      <c r="J14" s="505"/>
      <c r="K14" s="505"/>
      <c r="L14" s="510"/>
      <c r="M14" s="509" t="s">
        <v>50</v>
      </c>
      <c r="N14" s="505"/>
      <c r="O14" s="505"/>
      <c r="P14" s="505"/>
      <c r="Q14" s="505"/>
      <c r="R14" s="505"/>
      <c r="S14" s="510"/>
      <c r="T14" s="509" t="s">
        <v>51</v>
      </c>
      <c r="U14" s="505"/>
      <c r="V14" s="505"/>
      <c r="W14" s="505"/>
      <c r="X14" s="505"/>
      <c r="Y14" s="510"/>
      <c r="Z14" s="509" t="s">
        <v>52</v>
      </c>
      <c r="AA14" s="505"/>
      <c r="AB14" s="505"/>
      <c r="AC14" s="505"/>
      <c r="AD14" s="505"/>
      <c r="AE14" s="505"/>
      <c r="AF14" s="505"/>
      <c r="AG14" s="441"/>
      <c r="AH14" s="441"/>
      <c r="AI14" s="441"/>
      <c r="AJ14" s="441"/>
      <c r="AK14" s="704" t="s">
        <v>56</v>
      </c>
      <c r="AL14" s="505"/>
      <c r="AM14" s="505"/>
      <c r="AN14" s="505"/>
      <c r="AO14" s="505"/>
      <c r="AP14" s="505"/>
      <c r="AQ14" s="510"/>
      <c r="AR14" s="156" t="s">
        <v>57</v>
      </c>
      <c r="AS14" s="441"/>
      <c r="AT14" s="441"/>
      <c r="AU14" s="441"/>
      <c r="AV14" s="441"/>
      <c r="AW14" s="441"/>
      <c r="AX14" s="441"/>
      <c r="AY14" s="441"/>
      <c r="AZ14" s="441"/>
      <c r="BA14" s="441"/>
      <c r="BB14" s="138"/>
      <c r="BC14" s="723" t="s">
        <v>53</v>
      </c>
      <c r="BD14" s="1227"/>
      <c r="BE14" s="1227"/>
      <c r="BF14" s="1227"/>
      <c r="BG14" s="1227"/>
      <c r="BH14" s="1227"/>
      <c r="BI14" s="1227"/>
      <c r="BJ14" s="1227"/>
      <c r="BK14" s="1227"/>
      <c r="BL14" s="1227"/>
      <c r="BM14" s="1227"/>
      <c r="BN14" s="1227"/>
      <c r="BO14" s="1227"/>
      <c r="BP14" s="1227"/>
      <c r="BQ14" s="1227"/>
      <c r="BR14" s="1227"/>
      <c r="BS14" s="1227"/>
      <c r="BT14" s="1227"/>
      <c r="BU14" s="1227"/>
      <c r="BV14" s="1227"/>
      <c r="BW14" s="1227"/>
      <c r="BX14" s="1228"/>
      <c r="BY14" s="839" t="s">
        <v>54</v>
      </c>
      <c r="BZ14" s="505"/>
      <c r="CA14" s="505"/>
      <c r="CB14" s="1233"/>
      <c r="CC14" s="839" t="s">
        <v>55</v>
      </c>
      <c r="CD14" s="505"/>
      <c r="CE14" s="505"/>
      <c r="CF14" s="510"/>
      <c r="CG14" s="723" t="s">
        <v>304</v>
      </c>
      <c r="CH14" s="1227"/>
      <c r="CI14" s="1227"/>
      <c r="CJ14" s="1227"/>
      <c r="CK14" s="1227"/>
      <c r="CL14" s="1227"/>
      <c r="CM14" s="1227"/>
      <c r="CN14" s="1227"/>
      <c r="CO14" s="1227"/>
      <c r="CP14" s="1227"/>
      <c r="CQ14" s="1227"/>
      <c r="CR14" s="1227"/>
      <c r="CS14" s="1227"/>
      <c r="CT14" s="1227"/>
      <c r="CU14" s="1227"/>
      <c r="CV14" s="1227"/>
      <c r="CW14" s="1227"/>
      <c r="CX14" s="1227"/>
      <c r="CY14" s="1227"/>
      <c r="CZ14" s="1227"/>
      <c r="DA14" s="1227"/>
      <c r="DB14" s="1227"/>
      <c r="DC14" s="1227"/>
      <c r="DD14" s="1227"/>
      <c r="DE14" s="1227"/>
      <c r="DF14" s="1227"/>
      <c r="DG14" s="1227"/>
      <c r="DH14" s="119"/>
      <c r="DI14" s="119"/>
      <c r="DJ14" s="119"/>
      <c r="DK14" s="119"/>
      <c r="DL14" s="138"/>
      <c r="DM14" s="848" t="s">
        <v>58</v>
      </c>
      <c r="DN14" s="1224"/>
      <c r="DO14" s="1224"/>
      <c r="DP14" s="1224"/>
      <c r="DQ14" s="1224"/>
      <c r="DR14" s="1225"/>
      <c r="DS14" s="391"/>
      <c r="DT14" s="391"/>
      <c r="DU14" s="391"/>
      <c r="DV14" s="391"/>
    </row>
    <row r="15" spans="3:126" ht="8.1" customHeight="1">
      <c r="C15" s="603"/>
      <c r="D15" s="677"/>
      <c r="E15" s="677"/>
      <c r="F15" s="677"/>
      <c r="G15" s="677"/>
      <c r="H15" s="604"/>
      <c r="I15" s="532"/>
      <c r="J15" s="677"/>
      <c r="K15" s="677"/>
      <c r="L15" s="604"/>
      <c r="M15" s="532"/>
      <c r="N15" s="677"/>
      <c r="O15" s="677"/>
      <c r="P15" s="677"/>
      <c r="Q15" s="677"/>
      <c r="R15" s="677"/>
      <c r="S15" s="604"/>
      <c r="T15" s="532"/>
      <c r="U15" s="677"/>
      <c r="V15" s="677"/>
      <c r="W15" s="677"/>
      <c r="X15" s="677"/>
      <c r="Y15" s="604"/>
      <c r="Z15" s="162"/>
      <c r="AA15" s="182" t="s">
        <v>307</v>
      </c>
      <c r="AB15" s="152"/>
      <c r="AC15" s="152"/>
      <c r="AD15" s="152"/>
      <c r="AE15" s="152"/>
      <c r="AF15" s="152"/>
      <c r="AG15" s="119"/>
      <c r="AH15" s="119"/>
      <c r="AI15" s="119"/>
      <c r="AJ15" s="119"/>
      <c r="AK15" s="789"/>
      <c r="AL15" s="677"/>
      <c r="AM15" s="677"/>
      <c r="AN15" s="677"/>
      <c r="AO15" s="677"/>
      <c r="AP15" s="677"/>
      <c r="AQ15" s="604"/>
      <c r="AR15" s="183"/>
      <c r="AS15" s="182" t="s">
        <v>307</v>
      </c>
      <c r="AT15" s="152"/>
      <c r="AU15" s="152"/>
      <c r="AV15" s="152"/>
      <c r="AW15" s="152"/>
      <c r="AX15" s="152"/>
      <c r="AY15" s="119"/>
      <c r="AZ15" s="119"/>
      <c r="BA15" s="119"/>
      <c r="BB15" s="139"/>
      <c r="BC15" s="848"/>
      <c r="BD15" s="1224"/>
      <c r="BE15" s="1224"/>
      <c r="BF15" s="1224"/>
      <c r="BG15" s="1224"/>
      <c r="BH15" s="1224"/>
      <c r="BI15" s="1224"/>
      <c r="BJ15" s="1224"/>
      <c r="BK15" s="1224"/>
      <c r="BL15" s="1224"/>
      <c r="BM15" s="1224"/>
      <c r="BN15" s="1224"/>
      <c r="BO15" s="1224"/>
      <c r="BP15" s="1224"/>
      <c r="BQ15" s="1224"/>
      <c r="BR15" s="1224"/>
      <c r="BS15" s="1224"/>
      <c r="BT15" s="1224"/>
      <c r="BU15" s="1224"/>
      <c r="BV15" s="1224"/>
      <c r="BW15" s="1224"/>
      <c r="BX15" s="1229"/>
      <c r="BY15" s="676" t="s">
        <v>59</v>
      </c>
      <c r="BZ15" s="677"/>
      <c r="CA15" s="677"/>
      <c r="CB15" s="678"/>
      <c r="CC15" s="676" t="s">
        <v>60</v>
      </c>
      <c r="CD15" s="677"/>
      <c r="CE15" s="677"/>
      <c r="CF15" s="604"/>
      <c r="CG15" s="848"/>
      <c r="CH15" s="1224"/>
      <c r="CI15" s="1224"/>
      <c r="CJ15" s="1224"/>
      <c r="CK15" s="1224"/>
      <c r="CL15" s="1224"/>
      <c r="CM15" s="1224"/>
      <c r="CN15" s="1224"/>
      <c r="CO15" s="1224"/>
      <c r="CP15" s="1224"/>
      <c r="CQ15" s="1224"/>
      <c r="CR15" s="1224"/>
      <c r="CS15" s="1224"/>
      <c r="CT15" s="1224"/>
      <c r="CU15" s="1224"/>
      <c r="CV15" s="1224"/>
      <c r="CW15" s="1224"/>
      <c r="CX15" s="1224"/>
      <c r="CY15" s="1224"/>
      <c r="CZ15" s="1224"/>
      <c r="DA15" s="1224"/>
      <c r="DB15" s="1224"/>
      <c r="DC15" s="1224"/>
      <c r="DD15" s="1224"/>
      <c r="DE15" s="1224"/>
      <c r="DF15" s="1224"/>
      <c r="DG15" s="1224"/>
      <c r="DH15" s="753" t="s">
        <v>61</v>
      </c>
      <c r="DI15" s="674"/>
      <c r="DJ15" s="674"/>
      <c r="DK15" s="674"/>
      <c r="DL15" s="752"/>
      <c r="DM15" s="848"/>
      <c r="DN15" s="1224"/>
      <c r="DO15" s="1224"/>
      <c r="DP15" s="1224"/>
      <c r="DQ15" s="1224"/>
      <c r="DR15" s="1225"/>
      <c r="DS15" s="391"/>
      <c r="DT15" s="391"/>
      <c r="DU15" s="391"/>
      <c r="DV15" s="391"/>
    </row>
    <row r="16" spans="3:126" ht="8.1" customHeight="1" thickBot="1">
      <c r="C16" s="1221"/>
      <c r="D16" s="680"/>
      <c r="E16" s="680"/>
      <c r="F16" s="680"/>
      <c r="G16" s="680"/>
      <c r="H16" s="722"/>
      <c r="I16" s="795" t="s">
        <v>62</v>
      </c>
      <c r="J16" s="680"/>
      <c r="K16" s="680"/>
      <c r="L16" s="722"/>
      <c r="M16" s="184"/>
      <c r="N16" s="185"/>
      <c r="O16" s="185"/>
      <c r="P16" s="185"/>
      <c r="Q16" s="185"/>
      <c r="R16" s="185"/>
      <c r="S16" s="186"/>
      <c r="T16" s="795" t="s">
        <v>63</v>
      </c>
      <c r="U16" s="680"/>
      <c r="V16" s="680"/>
      <c r="W16" s="680"/>
      <c r="X16" s="680"/>
      <c r="Y16" s="722"/>
      <c r="Z16" s="187"/>
      <c r="AA16" s="188"/>
      <c r="AB16" s="188"/>
      <c r="AC16" s="188"/>
      <c r="AD16" s="188"/>
      <c r="AE16" s="188"/>
      <c r="AF16" s="188"/>
      <c r="AG16" s="185"/>
      <c r="AH16" s="185"/>
      <c r="AI16" s="185"/>
      <c r="AJ16" s="185"/>
      <c r="AK16" s="790" t="s">
        <v>345</v>
      </c>
      <c r="AL16" s="680"/>
      <c r="AM16" s="680"/>
      <c r="AN16" s="680"/>
      <c r="AO16" s="680"/>
      <c r="AP16" s="680"/>
      <c r="AQ16" s="722"/>
      <c r="AR16" s="187"/>
      <c r="AS16" s="188"/>
      <c r="AT16" s="188"/>
      <c r="AU16" s="188"/>
      <c r="AV16" s="188"/>
      <c r="AW16" s="188"/>
      <c r="AX16" s="188"/>
      <c r="AY16" s="185"/>
      <c r="AZ16" s="185"/>
      <c r="BA16" s="185"/>
      <c r="BB16" s="186"/>
      <c r="BC16" s="1230"/>
      <c r="BD16" s="1231"/>
      <c r="BE16" s="1231"/>
      <c r="BF16" s="1231"/>
      <c r="BG16" s="1231"/>
      <c r="BH16" s="1231"/>
      <c r="BI16" s="1231"/>
      <c r="BJ16" s="1231"/>
      <c r="BK16" s="1231"/>
      <c r="BL16" s="1231"/>
      <c r="BM16" s="1231"/>
      <c r="BN16" s="1231"/>
      <c r="BO16" s="1231"/>
      <c r="BP16" s="1231"/>
      <c r="BQ16" s="1231"/>
      <c r="BR16" s="1231"/>
      <c r="BS16" s="1231"/>
      <c r="BT16" s="1231"/>
      <c r="BU16" s="1231"/>
      <c r="BV16" s="1231"/>
      <c r="BW16" s="1231"/>
      <c r="BX16" s="1232"/>
      <c r="BY16" s="679" t="s">
        <v>346</v>
      </c>
      <c r="BZ16" s="680"/>
      <c r="CA16" s="680"/>
      <c r="CB16" s="681"/>
      <c r="CC16" s="679" t="s">
        <v>347</v>
      </c>
      <c r="CD16" s="680"/>
      <c r="CE16" s="680"/>
      <c r="CF16" s="722"/>
      <c r="CG16" s="1230"/>
      <c r="CH16" s="1231"/>
      <c r="CI16" s="1231"/>
      <c r="CJ16" s="1231"/>
      <c r="CK16" s="1231"/>
      <c r="CL16" s="1231"/>
      <c r="CM16" s="1231"/>
      <c r="CN16" s="1231"/>
      <c r="CO16" s="1231"/>
      <c r="CP16" s="1231"/>
      <c r="CQ16" s="1231"/>
      <c r="CR16" s="1231"/>
      <c r="CS16" s="1231"/>
      <c r="CT16" s="1231"/>
      <c r="CU16" s="1231"/>
      <c r="CV16" s="1231"/>
      <c r="CW16" s="1231"/>
      <c r="CX16" s="1231"/>
      <c r="CY16" s="1231"/>
      <c r="CZ16" s="1231"/>
      <c r="DA16" s="1231"/>
      <c r="DB16" s="1231"/>
      <c r="DC16" s="1231"/>
      <c r="DD16" s="1231"/>
      <c r="DE16" s="1231"/>
      <c r="DF16" s="1231"/>
      <c r="DG16" s="1231"/>
      <c r="DH16" s="679" t="s">
        <v>64</v>
      </c>
      <c r="DI16" s="680"/>
      <c r="DJ16" s="680"/>
      <c r="DK16" s="680"/>
      <c r="DL16" s="722"/>
      <c r="DM16" s="795" t="s">
        <v>65</v>
      </c>
      <c r="DN16" s="680"/>
      <c r="DO16" s="680"/>
      <c r="DP16" s="680"/>
      <c r="DQ16" s="680"/>
      <c r="DR16" s="1226"/>
      <c r="DS16" s="391"/>
      <c r="DT16" s="391"/>
      <c r="DU16" s="391"/>
      <c r="DV16" s="391"/>
    </row>
    <row r="17" spans="3:126" ht="12" customHeight="1" thickTop="1">
      <c r="C17" s="817" t="s">
        <v>66</v>
      </c>
      <c r="D17" s="818"/>
      <c r="E17" s="826" t="s">
        <v>67</v>
      </c>
      <c r="F17" s="1212"/>
      <c r="G17" s="1212"/>
      <c r="H17" s="1213"/>
      <c r="I17" s="836"/>
      <c r="J17" s="784"/>
      <c r="K17" s="784"/>
      <c r="L17" s="785"/>
      <c r="M17" s="814"/>
      <c r="N17" s="517"/>
      <c r="O17" s="517"/>
      <c r="P17" s="517"/>
      <c r="Q17" s="517"/>
      <c r="R17" s="517"/>
      <c r="S17" s="837"/>
      <c r="T17" s="330"/>
      <c r="U17" s="331"/>
      <c r="V17" s="331"/>
      <c r="W17" s="331"/>
      <c r="X17" s="331"/>
      <c r="Y17" s="332"/>
      <c r="Z17" s="815"/>
      <c r="AA17" s="816"/>
      <c r="AB17" s="816"/>
      <c r="AC17" s="816"/>
      <c r="AD17" s="816"/>
      <c r="AE17" s="816"/>
      <c r="AF17" s="816"/>
      <c r="AG17" s="812" t="s">
        <v>68</v>
      </c>
      <c r="AH17" s="812"/>
      <c r="AI17" s="812"/>
      <c r="AJ17" s="813"/>
      <c r="AK17" s="838"/>
      <c r="AL17" s="784"/>
      <c r="AM17" s="784"/>
      <c r="AN17" s="784"/>
      <c r="AO17" s="784"/>
      <c r="AP17" s="784"/>
      <c r="AQ17" s="785"/>
      <c r="AR17" s="815"/>
      <c r="AS17" s="816"/>
      <c r="AT17" s="816"/>
      <c r="AU17" s="816"/>
      <c r="AV17" s="816"/>
      <c r="AW17" s="816"/>
      <c r="AX17" s="816"/>
      <c r="AY17" s="812" t="s">
        <v>68</v>
      </c>
      <c r="AZ17" s="812"/>
      <c r="BA17" s="812"/>
      <c r="BB17" s="813"/>
      <c r="BC17" s="1242"/>
      <c r="BD17" s="969"/>
      <c r="BE17" s="969"/>
      <c r="BF17" s="969"/>
      <c r="BG17" s="969"/>
      <c r="BH17" s="969"/>
      <c r="BI17" s="969"/>
      <c r="BJ17" s="969"/>
      <c r="BK17" s="969"/>
      <c r="BL17" s="969"/>
      <c r="BM17" s="969"/>
      <c r="BN17" s="969"/>
      <c r="BO17" s="969"/>
      <c r="BP17" s="969"/>
      <c r="BQ17" s="969"/>
      <c r="BR17" s="969"/>
      <c r="BS17" s="969"/>
      <c r="BT17" s="969"/>
      <c r="BU17" s="969"/>
      <c r="BV17" s="969"/>
      <c r="BW17" s="969"/>
      <c r="BX17" s="970"/>
      <c r="BY17" s="783"/>
      <c r="BZ17" s="784"/>
      <c r="CA17" s="784"/>
      <c r="CB17" s="842"/>
      <c r="CC17" s="783"/>
      <c r="CD17" s="784"/>
      <c r="CE17" s="784"/>
      <c r="CF17" s="785"/>
      <c r="CG17" s="814"/>
      <c r="CH17" s="517"/>
      <c r="CI17" s="517"/>
      <c r="CJ17" s="517"/>
      <c r="CK17" s="517"/>
      <c r="CL17" s="517"/>
      <c r="CM17" s="517"/>
      <c r="CN17" s="517"/>
      <c r="CO17" s="517"/>
      <c r="CP17" s="517"/>
      <c r="CQ17" s="517"/>
      <c r="CR17" s="517"/>
      <c r="CS17" s="517"/>
      <c r="CT17" s="517"/>
      <c r="CU17" s="517"/>
      <c r="CV17" s="517"/>
      <c r="CW17" s="517"/>
      <c r="CX17" s="517"/>
      <c r="CY17" s="517"/>
      <c r="CZ17" s="517"/>
      <c r="DA17" s="517"/>
      <c r="DB17" s="517"/>
      <c r="DC17" s="517"/>
      <c r="DD17" s="517"/>
      <c r="DE17" s="517"/>
      <c r="DF17" s="517"/>
      <c r="DG17" s="518"/>
      <c r="DH17" s="956"/>
      <c r="DI17" s="957"/>
      <c r="DJ17" s="957"/>
      <c r="DK17" s="957"/>
      <c r="DL17" s="958"/>
      <c r="DM17" s="965">
        <f t="shared" ref="DM17:DM40" si="0">IFERROR((AR17*100/Z17),0)</f>
        <v>0</v>
      </c>
      <c r="DN17" s="966"/>
      <c r="DO17" s="966"/>
      <c r="DP17" s="966"/>
      <c r="DQ17" s="189"/>
      <c r="DR17" s="190" t="s">
        <v>69</v>
      </c>
      <c r="DS17" s="391"/>
      <c r="DT17" s="391"/>
      <c r="DU17" s="391"/>
      <c r="DV17" s="391"/>
    </row>
    <row r="18" spans="3:126" ht="12" customHeight="1">
      <c r="C18" s="581"/>
      <c r="D18" s="582"/>
      <c r="E18" s="443"/>
      <c r="F18" s="443"/>
      <c r="G18" s="443"/>
      <c r="H18" s="444"/>
      <c r="I18" s="824"/>
      <c r="J18" s="486"/>
      <c r="K18" s="486"/>
      <c r="L18" s="493"/>
      <c r="M18" s="459"/>
      <c r="N18" s="460"/>
      <c r="O18" s="460"/>
      <c r="P18" s="460"/>
      <c r="Q18" s="460"/>
      <c r="R18" s="460"/>
      <c r="S18" s="749"/>
      <c r="T18" s="333"/>
      <c r="U18" s="334"/>
      <c r="V18" s="334"/>
      <c r="W18" s="334"/>
      <c r="X18" s="334"/>
      <c r="Y18" s="335"/>
      <c r="Z18" s="490"/>
      <c r="AA18" s="491"/>
      <c r="AB18" s="491"/>
      <c r="AC18" s="491"/>
      <c r="AD18" s="491"/>
      <c r="AE18" s="491"/>
      <c r="AF18" s="491"/>
      <c r="AG18" s="967" t="s">
        <v>68</v>
      </c>
      <c r="AH18" s="967"/>
      <c r="AI18" s="967"/>
      <c r="AJ18" s="968"/>
      <c r="AK18" s="492"/>
      <c r="AL18" s="486"/>
      <c r="AM18" s="486"/>
      <c r="AN18" s="486"/>
      <c r="AO18" s="486"/>
      <c r="AP18" s="486"/>
      <c r="AQ18" s="493"/>
      <c r="AR18" s="490"/>
      <c r="AS18" s="491"/>
      <c r="AT18" s="491"/>
      <c r="AU18" s="491"/>
      <c r="AV18" s="491"/>
      <c r="AW18" s="491"/>
      <c r="AX18" s="491"/>
      <c r="AY18" s="967" t="s">
        <v>68</v>
      </c>
      <c r="AZ18" s="967"/>
      <c r="BA18" s="967"/>
      <c r="BB18" s="968"/>
      <c r="BC18" s="1216"/>
      <c r="BD18" s="971"/>
      <c r="BE18" s="971"/>
      <c r="BF18" s="971"/>
      <c r="BG18" s="971"/>
      <c r="BH18" s="971"/>
      <c r="BI18" s="971"/>
      <c r="BJ18" s="971"/>
      <c r="BK18" s="971"/>
      <c r="BL18" s="971"/>
      <c r="BM18" s="971"/>
      <c r="BN18" s="971"/>
      <c r="BO18" s="971"/>
      <c r="BP18" s="971"/>
      <c r="BQ18" s="971"/>
      <c r="BR18" s="971"/>
      <c r="BS18" s="971"/>
      <c r="BT18" s="971"/>
      <c r="BU18" s="971"/>
      <c r="BV18" s="971"/>
      <c r="BW18" s="971"/>
      <c r="BX18" s="972"/>
      <c r="BY18" s="485"/>
      <c r="BZ18" s="486"/>
      <c r="CA18" s="486"/>
      <c r="CB18" s="487"/>
      <c r="CC18" s="485"/>
      <c r="CD18" s="486"/>
      <c r="CE18" s="486"/>
      <c r="CF18" s="493"/>
      <c r="CG18" s="459"/>
      <c r="CH18" s="460"/>
      <c r="CI18" s="460"/>
      <c r="CJ18" s="460"/>
      <c r="CK18" s="460"/>
      <c r="CL18" s="460"/>
      <c r="CM18" s="460"/>
      <c r="CN18" s="460"/>
      <c r="CO18" s="460"/>
      <c r="CP18" s="460"/>
      <c r="CQ18" s="460"/>
      <c r="CR18" s="460"/>
      <c r="CS18" s="460"/>
      <c r="CT18" s="460"/>
      <c r="CU18" s="460"/>
      <c r="CV18" s="460"/>
      <c r="CW18" s="460"/>
      <c r="CX18" s="460"/>
      <c r="CY18" s="460"/>
      <c r="CZ18" s="460"/>
      <c r="DA18" s="460"/>
      <c r="DB18" s="460"/>
      <c r="DC18" s="460"/>
      <c r="DD18" s="460"/>
      <c r="DE18" s="460"/>
      <c r="DF18" s="460"/>
      <c r="DG18" s="461"/>
      <c r="DH18" s="497"/>
      <c r="DI18" s="498"/>
      <c r="DJ18" s="498"/>
      <c r="DK18" s="498"/>
      <c r="DL18" s="499"/>
      <c r="DM18" s="1195">
        <f t="shared" si="0"/>
        <v>0</v>
      </c>
      <c r="DN18" s="1196"/>
      <c r="DO18" s="1196"/>
      <c r="DP18" s="1196"/>
      <c r="DQ18" s="192"/>
      <c r="DR18" s="193" t="s">
        <v>69</v>
      </c>
      <c r="DS18" s="391"/>
      <c r="DT18" s="391"/>
      <c r="DU18" s="391"/>
      <c r="DV18" s="391"/>
    </row>
    <row r="19" spans="3:126" ht="12" customHeight="1" thickBot="1">
      <c r="C19" s="581"/>
      <c r="D19" s="582"/>
      <c r="E19" s="445"/>
      <c r="F19" s="445"/>
      <c r="G19" s="445"/>
      <c r="H19" s="680" t="s">
        <v>70</v>
      </c>
      <c r="I19" s="680"/>
      <c r="J19" s="680"/>
      <c r="K19" s="680"/>
      <c r="L19" s="680"/>
      <c r="M19" s="680"/>
      <c r="N19" s="680"/>
      <c r="O19" s="680"/>
      <c r="P19" s="680"/>
      <c r="Q19" s="680"/>
      <c r="R19" s="680"/>
      <c r="S19" s="680"/>
      <c r="T19" s="680"/>
      <c r="U19" s="445"/>
      <c r="V19" s="445"/>
      <c r="W19" s="445"/>
      <c r="X19" s="445"/>
      <c r="Y19" s="445"/>
      <c r="Z19" s="1197">
        <f>SUM(Z17:AF18)</f>
        <v>0</v>
      </c>
      <c r="AA19" s="1198"/>
      <c r="AB19" s="1198"/>
      <c r="AC19" s="1198"/>
      <c r="AD19" s="1198"/>
      <c r="AE19" s="1198"/>
      <c r="AF19" s="1198"/>
      <c r="AG19" s="185" t="s">
        <v>68</v>
      </c>
      <c r="AH19" s="185"/>
      <c r="AI19" s="185"/>
      <c r="AJ19" s="185"/>
      <c r="AK19" s="396"/>
      <c r="AL19" s="397"/>
      <c r="AM19" s="397"/>
      <c r="AN19" s="397"/>
      <c r="AO19" s="397"/>
      <c r="AP19" s="397"/>
      <c r="AQ19" s="398"/>
      <c r="AR19" s="1197">
        <f>SUM(AR17:AX18)</f>
        <v>0</v>
      </c>
      <c r="AS19" s="1198"/>
      <c r="AT19" s="1198"/>
      <c r="AU19" s="1198"/>
      <c r="AV19" s="1198"/>
      <c r="AW19" s="1198"/>
      <c r="AX19" s="1198"/>
      <c r="AY19" s="194" t="s">
        <v>68</v>
      </c>
      <c r="AZ19" s="194"/>
      <c r="BA19" s="194"/>
      <c r="BB19" s="394"/>
      <c r="BC19" s="405"/>
      <c r="BD19" s="405"/>
      <c r="BE19" s="405"/>
      <c r="BF19" s="405"/>
      <c r="BG19" s="405"/>
      <c r="BH19" s="405"/>
      <c r="BI19" s="405"/>
      <c r="BJ19" s="406"/>
      <c r="BK19" s="406"/>
      <c r="BL19" s="406"/>
      <c r="BM19" s="406"/>
      <c r="BN19" s="406"/>
      <c r="BO19" s="406"/>
      <c r="BP19" s="406"/>
      <c r="BQ19" s="406"/>
      <c r="BR19" s="406"/>
      <c r="BS19" s="406"/>
      <c r="BT19" s="406"/>
      <c r="BU19" s="406"/>
      <c r="BV19" s="406"/>
      <c r="BW19" s="406"/>
      <c r="BX19" s="406"/>
      <c r="BY19" s="407"/>
      <c r="BZ19" s="408"/>
      <c r="CA19" s="408"/>
      <c r="CB19" s="409"/>
      <c r="CC19" s="408"/>
      <c r="CD19" s="408"/>
      <c r="CE19" s="408"/>
      <c r="CF19" s="410"/>
      <c r="CG19" s="411"/>
      <c r="CH19" s="406"/>
      <c r="CI19" s="406"/>
      <c r="CJ19" s="406"/>
      <c r="CK19" s="406"/>
      <c r="CL19" s="406"/>
      <c r="CM19" s="406"/>
      <c r="CN19" s="406"/>
      <c r="CO19" s="406"/>
      <c r="CP19" s="406"/>
      <c r="CQ19" s="406"/>
      <c r="CR19" s="406"/>
      <c r="CS19" s="406"/>
      <c r="CT19" s="406"/>
      <c r="CU19" s="406"/>
      <c r="CV19" s="406"/>
      <c r="CW19" s="406"/>
      <c r="CX19" s="406"/>
      <c r="CY19" s="406"/>
      <c r="CZ19" s="406"/>
      <c r="DA19" s="406"/>
      <c r="DB19" s="406"/>
      <c r="DC19" s="406"/>
      <c r="DD19" s="406"/>
      <c r="DE19" s="406"/>
      <c r="DF19" s="406"/>
      <c r="DG19" s="406"/>
      <c r="DH19" s="408"/>
      <c r="DI19" s="408"/>
      <c r="DJ19" s="408"/>
      <c r="DK19" s="408"/>
      <c r="DL19" s="410"/>
      <c r="DM19" s="1199">
        <f t="shared" si="0"/>
        <v>0</v>
      </c>
      <c r="DN19" s="1200"/>
      <c r="DO19" s="1200"/>
      <c r="DP19" s="1200"/>
      <c r="DQ19" s="194"/>
      <c r="DR19" s="195" t="s">
        <v>69</v>
      </c>
      <c r="DS19" s="391"/>
      <c r="DT19" s="391"/>
      <c r="DU19" s="391"/>
      <c r="DV19" s="391"/>
    </row>
    <row r="20" spans="3:126" ht="12" customHeight="1" thickTop="1">
      <c r="C20" s="581"/>
      <c r="D20" s="582"/>
      <c r="E20" s="866" t="s">
        <v>71</v>
      </c>
      <c r="F20" s="867"/>
      <c r="G20" s="867"/>
      <c r="H20" s="867"/>
      <c r="I20" s="836"/>
      <c r="J20" s="784"/>
      <c r="K20" s="784"/>
      <c r="L20" s="785"/>
      <c r="M20" s="814"/>
      <c r="N20" s="517"/>
      <c r="O20" s="517"/>
      <c r="P20" s="517"/>
      <c r="Q20" s="517"/>
      <c r="R20" s="517"/>
      <c r="S20" s="837"/>
      <c r="T20" s="330"/>
      <c r="U20" s="331"/>
      <c r="V20" s="331"/>
      <c r="W20" s="331"/>
      <c r="X20" s="331"/>
      <c r="Y20" s="332"/>
      <c r="Z20" s="815"/>
      <c r="AA20" s="816"/>
      <c r="AB20" s="816"/>
      <c r="AC20" s="816"/>
      <c r="AD20" s="816"/>
      <c r="AE20" s="816"/>
      <c r="AF20" s="816"/>
      <c r="AG20" s="812" t="s">
        <v>68</v>
      </c>
      <c r="AH20" s="812"/>
      <c r="AI20" s="812"/>
      <c r="AJ20" s="813"/>
      <c r="AK20" s="838"/>
      <c r="AL20" s="784"/>
      <c r="AM20" s="784"/>
      <c r="AN20" s="784"/>
      <c r="AO20" s="784"/>
      <c r="AP20" s="784"/>
      <c r="AQ20" s="785"/>
      <c r="AR20" s="815"/>
      <c r="AS20" s="816"/>
      <c r="AT20" s="816"/>
      <c r="AU20" s="816"/>
      <c r="AV20" s="816"/>
      <c r="AW20" s="816"/>
      <c r="AX20" s="816"/>
      <c r="AY20" s="812" t="s">
        <v>68</v>
      </c>
      <c r="AZ20" s="812"/>
      <c r="BA20" s="812"/>
      <c r="BB20" s="813"/>
      <c r="BC20" s="843"/>
      <c r="BD20" s="517"/>
      <c r="BE20" s="517"/>
      <c r="BF20" s="517"/>
      <c r="BG20" s="517"/>
      <c r="BH20" s="517"/>
      <c r="BI20" s="517"/>
      <c r="BJ20" s="517"/>
      <c r="BK20" s="517"/>
      <c r="BL20" s="517"/>
      <c r="BM20" s="517"/>
      <c r="BN20" s="517"/>
      <c r="BO20" s="517"/>
      <c r="BP20" s="517"/>
      <c r="BQ20" s="517"/>
      <c r="BR20" s="517"/>
      <c r="BS20" s="517"/>
      <c r="BT20" s="517"/>
      <c r="BU20" s="517"/>
      <c r="BV20" s="517"/>
      <c r="BW20" s="517"/>
      <c r="BX20" s="518"/>
      <c r="BY20" s="783"/>
      <c r="BZ20" s="784"/>
      <c r="CA20" s="784"/>
      <c r="CB20" s="842"/>
      <c r="CC20" s="783"/>
      <c r="CD20" s="784"/>
      <c r="CE20" s="784"/>
      <c r="CF20" s="785"/>
      <c r="CG20" s="814"/>
      <c r="CH20" s="517"/>
      <c r="CI20" s="517"/>
      <c r="CJ20" s="517"/>
      <c r="CK20" s="517"/>
      <c r="CL20" s="517"/>
      <c r="CM20" s="517"/>
      <c r="CN20" s="517"/>
      <c r="CO20" s="517"/>
      <c r="CP20" s="517"/>
      <c r="CQ20" s="517"/>
      <c r="CR20" s="517"/>
      <c r="CS20" s="517"/>
      <c r="CT20" s="517"/>
      <c r="CU20" s="517"/>
      <c r="CV20" s="517"/>
      <c r="CW20" s="517"/>
      <c r="CX20" s="517"/>
      <c r="CY20" s="517"/>
      <c r="CZ20" s="517"/>
      <c r="DA20" s="517"/>
      <c r="DB20" s="517"/>
      <c r="DC20" s="517"/>
      <c r="DD20" s="517"/>
      <c r="DE20" s="517"/>
      <c r="DF20" s="517"/>
      <c r="DG20" s="518"/>
      <c r="DH20" s="956"/>
      <c r="DI20" s="957"/>
      <c r="DJ20" s="957"/>
      <c r="DK20" s="957"/>
      <c r="DL20" s="958"/>
      <c r="DM20" s="965">
        <f t="shared" si="0"/>
        <v>0</v>
      </c>
      <c r="DN20" s="966"/>
      <c r="DO20" s="966"/>
      <c r="DP20" s="966"/>
      <c r="DQ20" s="189"/>
      <c r="DR20" s="190" t="s">
        <v>69</v>
      </c>
      <c r="DS20" s="391"/>
      <c r="DT20" s="391"/>
      <c r="DU20" s="391"/>
      <c r="DV20" s="391"/>
    </row>
    <row r="21" spans="3:126" ht="12" customHeight="1">
      <c r="C21" s="581"/>
      <c r="D21" s="582"/>
      <c r="E21" s="868"/>
      <c r="F21" s="869"/>
      <c r="G21" s="869"/>
      <c r="H21" s="869"/>
      <c r="I21" s="824"/>
      <c r="J21" s="486"/>
      <c r="K21" s="486"/>
      <c r="L21" s="493"/>
      <c r="M21" s="459"/>
      <c r="N21" s="460"/>
      <c r="O21" s="460"/>
      <c r="P21" s="460"/>
      <c r="Q21" s="460"/>
      <c r="R21" s="460"/>
      <c r="S21" s="749"/>
      <c r="T21" s="333"/>
      <c r="U21" s="334"/>
      <c r="V21" s="334"/>
      <c r="W21" s="334"/>
      <c r="X21" s="334"/>
      <c r="Y21" s="335"/>
      <c r="Z21" s="490"/>
      <c r="AA21" s="491"/>
      <c r="AB21" s="491"/>
      <c r="AC21" s="491"/>
      <c r="AD21" s="491"/>
      <c r="AE21" s="491"/>
      <c r="AF21" s="491"/>
      <c r="AG21" s="967" t="s">
        <v>68</v>
      </c>
      <c r="AH21" s="967"/>
      <c r="AI21" s="967"/>
      <c r="AJ21" s="968"/>
      <c r="AK21" s="492"/>
      <c r="AL21" s="486"/>
      <c r="AM21" s="486"/>
      <c r="AN21" s="486"/>
      <c r="AO21" s="486"/>
      <c r="AP21" s="486"/>
      <c r="AQ21" s="493"/>
      <c r="AR21" s="490"/>
      <c r="AS21" s="491"/>
      <c r="AT21" s="491"/>
      <c r="AU21" s="491"/>
      <c r="AV21" s="491"/>
      <c r="AW21" s="491"/>
      <c r="AX21" s="491"/>
      <c r="AY21" s="967" t="s">
        <v>68</v>
      </c>
      <c r="AZ21" s="967"/>
      <c r="BA21" s="967"/>
      <c r="BB21" s="968"/>
      <c r="BC21" s="750"/>
      <c r="BD21" s="460"/>
      <c r="BE21" s="460"/>
      <c r="BF21" s="460"/>
      <c r="BG21" s="460"/>
      <c r="BH21" s="460"/>
      <c r="BI21" s="460"/>
      <c r="BJ21" s="460"/>
      <c r="BK21" s="460"/>
      <c r="BL21" s="460"/>
      <c r="BM21" s="460"/>
      <c r="BN21" s="460"/>
      <c r="BO21" s="460"/>
      <c r="BP21" s="460"/>
      <c r="BQ21" s="460"/>
      <c r="BR21" s="460"/>
      <c r="BS21" s="460"/>
      <c r="BT21" s="460"/>
      <c r="BU21" s="460"/>
      <c r="BV21" s="460"/>
      <c r="BW21" s="460"/>
      <c r="BX21" s="461"/>
      <c r="BY21" s="485"/>
      <c r="BZ21" s="486"/>
      <c r="CA21" s="486"/>
      <c r="CB21" s="487"/>
      <c r="CC21" s="485"/>
      <c r="CD21" s="486"/>
      <c r="CE21" s="486"/>
      <c r="CF21" s="493"/>
      <c r="CG21" s="459"/>
      <c r="CH21" s="460"/>
      <c r="CI21" s="460"/>
      <c r="CJ21" s="460"/>
      <c r="CK21" s="460"/>
      <c r="CL21" s="460"/>
      <c r="CM21" s="460"/>
      <c r="CN21" s="460"/>
      <c r="CO21" s="460"/>
      <c r="CP21" s="460"/>
      <c r="CQ21" s="460"/>
      <c r="CR21" s="460"/>
      <c r="CS21" s="460"/>
      <c r="CT21" s="460"/>
      <c r="CU21" s="460"/>
      <c r="CV21" s="460"/>
      <c r="CW21" s="460"/>
      <c r="CX21" s="460"/>
      <c r="CY21" s="460"/>
      <c r="CZ21" s="460"/>
      <c r="DA21" s="460"/>
      <c r="DB21" s="460"/>
      <c r="DC21" s="460"/>
      <c r="DD21" s="460"/>
      <c r="DE21" s="460"/>
      <c r="DF21" s="460"/>
      <c r="DG21" s="461"/>
      <c r="DH21" s="497"/>
      <c r="DI21" s="498"/>
      <c r="DJ21" s="498"/>
      <c r="DK21" s="498"/>
      <c r="DL21" s="499"/>
      <c r="DM21" s="1195">
        <f t="shared" si="0"/>
        <v>0</v>
      </c>
      <c r="DN21" s="1196"/>
      <c r="DO21" s="1196"/>
      <c r="DP21" s="1196"/>
      <c r="DQ21" s="192"/>
      <c r="DR21" s="193" t="s">
        <v>69</v>
      </c>
      <c r="DS21" s="391"/>
      <c r="DT21" s="391"/>
      <c r="DU21" s="391"/>
      <c r="DV21" s="391"/>
    </row>
    <row r="22" spans="3:126" ht="12" customHeight="1" thickBot="1">
      <c r="C22" s="581"/>
      <c r="D22" s="582"/>
      <c r="E22" s="870"/>
      <c r="F22" s="871"/>
      <c r="G22" s="871"/>
      <c r="H22" s="871"/>
      <c r="I22" s="834" t="s">
        <v>70</v>
      </c>
      <c r="J22" s="834"/>
      <c r="K22" s="834"/>
      <c r="L22" s="834"/>
      <c r="M22" s="834"/>
      <c r="N22" s="834"/>
      <c r="O22" s="834"/>
      <c r="P22" s="834"/>
      <c r="Q22" s="834"/>
      <c r="R22" s="834"/>
      <c r="S22" s="834"/>
      <c r="T22" s="449"/>
      <c r="U22" s="445"/>
      <c r="V22" s="445"/>
      <c r="W22" s="445"/>
      <c r="X22" s="445"/>
      <c r="Y22" s="445"/>
      <c r="Z22" s="1197">
        <f>SUM(Z20:AF21)</f>
        <v>0</v>
      </c>
      <c r="AA22" s="1198"/>
      <c r="AB22" s="1198"/>
      <c r="AC22" s="1198"/>
      <c r="AD22" s="1198"/>
      <c r="AE22" s="1198"/>
      <c r="AF22" s="1198"/>
      <c r="AG22" s="185" t="s">
        <v>68</v>
      </c>
      <c r="AH22" s="185"/>
      <c r="AI22" s="185"/>
      <c r="AJ22" s="185"/>
      <c r="AK22" s="396"/>
      <c r="AL22" s="397"/>
      <c r="AM22" s="397"/>
      <c r="AN22" s="397"/>
      <c r="AO22" s="397"/>
      <c r="AP22" s="397"/>
      <c r="AQ22" s="398"/>
      <c r="AR22" s="1197">
        <f>SUM(AR20:AX21)</f>
        <v>0</v>
      </c>
      <c r="AS22" s="1198"/>
      <c r="AT22" s="1198"/>
      <c r="AU22" s="1198"/>
      <c r="AV22" s="1198"/>
      <c r="AW22" s="1198"/>
      <c r="AX22" s="1198"/>
      <c r="AY22" s="194" t="s">
        <v>68</v>
      </c>
      <c r="AZ22" s="194"/>
      <c r="BA22" s="194"/>
      <c r="BB22" s="394"/>
      <c r="BC22" s="405"/>
      <c r="BD22" s="405"/>
      <c r="BE22" s="405"/>
      <c r="BF22" s="405"/>
      <c r="BG22" s="405"/>
      <c r="BH22" s="405"/>
      <c r="BI22" s="405"/>
      <c r="BJ22" s="406"/>
      <c r="BK22" s="406"/>
      <c r="BL22" s="406"/>
      <c r="BM22" s="406"/>
      <c r="BN22" s="406"/>
      <c r="BO22" s="406"/>
      <c r="BP22" s="406"/>
      <c r="BQ22" s="406"/>
      <c r="BR22" s="406"/>
      <c r="BS22" s="406"/>
      <c r="BT22" s="406"/>
      <c r="BU22" s="406"/>
      <c r="BV22" s="406"/>
      <c r="BW22" s="406"/>
      <c r="BX22" s="406"/>
      <c r="BY22" s="407"/>
      <c r="BZ22" s="408"/>
      <c r="CA22" s="408"/>
      <c r="CB22" s="409"/>
      <c r="CC22" s="408"/>
      <c r="CD22" s="408"/>
      <c r="CE22" s="408"/>
      <c r="CF22" s="410"/>
      <c r="CG22" s="411"/>
      <c r="CH22" s="406"/>
      <c r="CI22" s="406"/>
      <c r="CJ22" s="406"/>
      <c r="CK22" s="406"/>
      <c r="CL22" s="406"/>
      <c r="CM22" s="406"/>
      <c r="CN22" s="406"/>
      <c r="CO22" s="406"/>
      <c r="CP22" s="406"/>
      <c r="CQ22" s="406"/>
      <c r="CR22" s="406"/>
      <c r="CS22" s="406"/>
      <c r="CT22" s="406"/>
      <c r="CU22" s="406"/>
      <c r="CV22" s="406"/>
      <c r="CW22" s="406"/>
      <c r="CX22" s="406"/>
      <c r="CY22" s="406"/>
      <c r="CZ22" s="406"/>
      <c r="DA22" s="406"/>
      <c r="DB22" s="406"/>
      <c r="DC22" s="406"/>
      <c r="DD22" s="406"/>
      <c r="DE22" s="406"/>
      <c r="DF22" s="406"/>
      <c r="DG22" s="406"/>
      <c r="DH22" s="408"/>
      <c r="DI22" s="408"/>
      <c r="DJ22" s="408"/>
      <c r="DK22" s="408"/>
      <c r="DL22" s="410"/>
      <c r="DM22" s="1199">
        <f t="shared" si="0"/>
        <v>0</v>
      </c>
      <c r="DN22" s="1200"/>
      <c r="DO22" s="1200"/>
      <c r="DP22" s="1200"/>
      <c r="DQ22" s="194"/>
      <c r="DR22" s="195" t="s">
        <v>69</v>
      </c>
      <c r="DS22" s="391"/>
      <c r="DT22" s="391"/>
      <c r="DU22" s="391"/>
      <c r="DV22" s="391"/>
    </row>
    <row r="23" spans="3:126" ht="12" customHeight="1" thickTop="1">
      <c r="C23" s="581"/>
      <c r="D23" s="582"/>
      <c r="E23" s="821" t="s">
        <v>72</v>
      </c>
      <c r="F23" s="1201"/>
      <c r="G23" s="1201"/>
      <c r="H23" s="1202"/>
      <c r="I23" s="836"/>
      <c r="J23" s="784"/>
      <c r="K23" s="784"/>
      <c r="L23" s="785"/>
      <c r="M23" s="814"/>
      <c r="N23" s="517"/>
      <c r="O23" s="517"/>
      <c r="P23" s="517"/>
      <c r="Q23" s="517"/>
      <c r="R23" s="517"/>
      <c r="S23" s="837"/>
      <c r="T23" s="330"/>
      <c r="U23" s="331"/>
      <c r="V23" s="331"/>
      <c r="W23" s="331"/>
      <c r="X23" s="331"/>
      <c r="Y23" s="332"/>
      <c r="Z23" s="815"/>
      <c r="AA23" s="816"/>
      <c r="AB23" s="816"/>
      <c r="AC23" s="816"/>
      <c r="AD23" s="816"/>
      <c r="AE23" s="816"/>
      <c r="AF23" s="816"/>
      <c r="AG23" s="812" t="s">
        <v>68</v>
      </c>
      <c r="AH23" s="812"/>
      <c r="AI23" s="812"/>
      <c r="AJ23" s="813"/>
      <c r="AK23" s="838"/>
      <c r="AL23" s="784"/>
      <c r="AM23" s="784"/>
      <c r="AN23" s="784"/>
      <c r="AO23" s="784"/>
      <c r="AP23" s="784"/>
      <c r="AQ23" s="785"/>
      <c r="AR23" s="815"/>
      <c r="AS23" s="816"/>
      <c r="AT23" s="816"/>
      <c r="AU23" s="816"/>
      <c r="AV23" s="816"/>
      <c r="AW23" s="816"/>
      <c r="AX23" s="816"/>
      <c r="AY23" s="812" t="s">
        <v>68</v>
      </c>
      <c r="AZ23" s="812"/>
      <c r="BA23" s="812"/>
      <c r="BB23" s="813"/>
      <c r="BC23" s="843"/>
      <c r="BD23" s="517"/>
      <c r="BE23" s="517"/>
      <c r="BF23" s="517"/>
      <c r="BG23" s="517"/>
      <c r="BH23" s="517"/>
      <c r="BI23" s="517"/>
      <c r="BJ23" s="517"/>
      <c r="BK23" s="517"/>
      <c r="BL23" s="517"/>
      <c r="BM23" s="517"/>
      <c r="BN23" s="517"/>
      <c r="BO23" s="517"/>
      <c r="BP23" s="517"/>
      <c r="BQ23" s="517"/>
      <c r="BR23" s="517"/>
      <c r="BS23" s="517"/>
      <c r="BT23" s="517"/>
      <c r="BU23" s="517"/>
      <c r="BV23" s="517"/>
      <c r="BW23" s="517"/>
      <c r="BX23" s="518"/>
      <c r="BY23" s="783"/>
      <c r="BZ23" s="784"/>
      <c r="CA23" s="784"/>
      <c r="CB23" s="842"/>
      <c r="CC23" s="783"/>
      <c r="CD23" s="784"/>
      <c r="CE23" s="784"/>
      <c r="CF23" s="785"/>
      <c r="CG23" s="814"/>
      <c r="CH23" s="517"/>
      <c r="CI23" s="517"/>
      <c r="CJ23" s="517"/>
      <c r="CK23" s="517"/>
      <c r="CL23" s="517"/>
      <c r="CM23" s="517"/>
      <c r="CN23" s="517"/>
      <c r="CO23" s="517"/>
      <c r="CP23" s="517"/>
      <c r="CQ23" s="517"/>
      <c r="CR23" s="517"/>
      <c r="CS23" s="517"/>
      <c r="CT23" s="517"/>
      <c r="CU23" s="517"/>
      <c r="CV23" s="517"/>
      <c r="CW23" s="517"/>
      <c r="CX23" s="517"/>
      <c r="CY23" s="517"/>
      <c r="CZ23" s="517"/>
      <c r="DA23" s="517"/>
      <c r="DB23" s="517"/>
      <c r="DC23" s="517"/>
      <c r="DD23" s="517"/>
      <c r="DE23" s="517"/>
      <c r="DF23" s="517"/>
      <c r="DG23" s="518"/>
      <c r="DH23" s="956"/>
      <c r="DI23" s="957"/>
      <c r="DJ23" s="957"/>
      <c r="DK23" s="957"/>
      <c r="DL23" s="958"/>
      <c r="DM23" s="965">
        <f t="shared" si="0"/>
        <v>0</v>
      </c>
      <c r="DN23" s="966"/>
      <c r="DO23" s="966"/>
      <c r="DP23" s="966"/>
      <c r="DQ23" s="189"/>
      <c r="DR23" s="190" t="s">
        <v>69</v>
      </c>
      <c r="DS23" s="391"/>
      <c r="DT23" s="391"/>
      <c r="DU23" s="391"/>
      <c r="DV23" s="391"/>
    </row>
    <row r="24" spans="3:126" ht="12" customHeight="1">
      <c r="C24" s="581"/>
      <c r="D24" s="582"/>
      <c r="E24" s="443"/>
      <c r="F24" s="443"/>
      <c r="G24" s="443"/>
      <c r="H24" s="444"/>
      <c r="I24" s="824"/>
      <c r="J24" s="486"/>
      <c r="K24" s="486"/>
      <c r="L24" s="493"/>
      <c r="M24" s="459"/>
      <c r="N24" s="460"/>
      <c r="O24" s="460"/>
      <c r="P24" s="460"/>
      <c r="Q24" s="460"/>
      <c r="R24" s="460"/>
      <c r="S24" s="749"/>
      <c r="T24" s="333"/>
      <c r="U24" s="334"/>
      <c r="V24" s="334"/>
      <c r="W24" s="334"/>
      <c r="X24" s="334"/>
      <c r="Y24" s="335"/>
      <c r="Z24" s="490"/>
      <c r="AA24" s="491"/>
      <c r="AB24" s="491"/>
      <c r="AC24" s="491"/>
      <c r="AD24" s="491"/>
      <c r="AE24" s="491"/>
      <c r="AF24" s="491"/>
      <c r="AG24" s="967" t="s">
        <v>68</v>
      </c>
      <c r="AH24" s="967"/>
      <c r="AI24" s="967"/>
      <c r="AJ24" s="968"/>
      <c r="AK24" s="492"/>
      <c r="AL24" s="486"/>
      <c r="AM24" s="486"/>
      <c r="AN24" s="486"/>
      <c r="AO24" s="486"/>
      <c r="AP24" s="486"/>
      <c r="AQ24" s="493"/>
      <c r="AR24" s="490"/>
      <c r="AS24" s="491"/>
      <c r="AT24" s="491"/>
      <c r="AU24" s="491"/>
      <c r="AV24" s="491"/>
      <c r="AW24" s="491"/>
      <c r="AX24" s="491"/>
      <c r="AY24" s="967" t="s">
        <v>68</v>
      </c>
      <c r="AZ24" s="967"/>
      <c r="BA24" s="967"/>
      <c r="BB24" s="968"/>
      <c r="BC24" s="750"/>
      <c r="BD24" s="460"/>
      <c r="BE24" s="460"/>
      <c r="BF24" s="460"/>
      <c r="BG24" s="460"/>
      <c r="BH24" s="460"/>
      <c r="BI24" s="460"/>
      <c r="BJ24" s="460"/>
      <c r="BK24" s="460"/>
      <c r="BL24" s="460"/>
      <c r="BM24" s="460"/>
      <c r="BN24" s="460"/>
      <c r="BO24" s="460"/>
      <c r="BP24" s="460"/>
      <c r="BQ24" s="460"/>
      <c r="BR24" s="460"/>
      <c r="BS24" s="460"/>
      <c r="BT24" s="460"/>
      <c r="BU24" s="460"/>
      <c r="BV24" s="460"/>
      <c r="BW24" s="460"/>
      <c r="BX24" s="461"/>
      <c r="BY24" s="485"/>
      <c r="BZ24" s="486"/>
      <c r="CA24" s="486"/>
      <c r="CB24" s="487"/>
      <c r="CC24" s="485"/>
      <c r="CD24" s="486"/>
      <c r="CE24" s="486"/>
      <c r="CF24" s="493"/>
      <c r="CG24" s="459"/>
      <c r="CH24" s="460"/>
      <c r="CI24" s="460"/>
      <c r="CJ24" s="460"/>
      <c r="CK24" s="460"/>
      <c r="CL24" s="460"/>
      <c r="CM24" s="460"/>
      <c r="CN24" s="460"/>
      <c r="CO24" s="460"/>
      <c r="CP24" s="460"/>
      <c r="CQ24" s="460"/>
      <c r="CR24" s="460"/>
      <c r="CS24" s="460"/>
      <c r="CT24" s="460"/>
      <c r="CU24" s="460"/>
      <c r="CV24" s="460"/>
      <c r="CW24" s="460"/>
      <c r="CX24" s="460"/>
      <c r="CY24" s="460"/>
      <c r="CZ24" s="460"/>
      <c r="DA24" s="460"/>
      <c r="DB24" s="460"/>
      <c r="DC24" s="460"/>
      <c r="DD24" s="460"/>
      <c r="DE24" s="460"/>
      <c r="DF24" s="460"/>
      <c r="DG24" s="461"/>
      <c r="DH24" s="497"/>
      <c r="DI24" s="498"/>
      <c r="DJ24" s="498"/>
      <c r="DK24" s="498"/>
      <c r="DL24" s="499"/>
      <c r="DM24" s="1195">
        <f t="shared" si="0"/>
        <v>0</v>
      </c>
      <c r="DN24" s="1196"/>
      <c r="DO24" s="1196"/>
      <c r="DP24" s="1196"/>
      <c r="DQ24" s="192"/>
      <c r="DR24" s="193" t="s">
        <v>69</v>
      </c>
      <c r="DS24" s="391"/>
      <c r="DT24" s="391"/>
      <c r="DU24" s="391"/>
      <c r="DV24" s="391"/>
    </row>
    <row r="25" spans="3:126" ht="12" customHeight="1" thickBot="1">
      <c r="C25" s="581"/>
      <c r="D25" s="582"/>
      <c r="E25" s="445"/>
      <c r="F25" s="445"/>
      <c r="G25" s="445"/>
      <c r="H25" s="680" t="s">
        <v>70</v>
      </c>
      <c r="I25" s="680"/>
      <c r="J25" s="680"/>
      <c r="K25" s="680"/>
      <c r="L25" s="680"/>
      <c r="M25" s="680"/>
      <c r="N25" s="680"/>
      <c r="O25" s="680"/>
      <c r="P25" s="680"/>
      <c r="Q25" s="680"/>
      <c r="R25" s="680"/>
      <c r="S25" s="680"/>
      <c r="T25" s="680"/>
      <c r="U25" s="445"/>
      <c r="V25" s="445"/>
      <c r="W25" s="445"/>
      <c r="X25" s="445"/>
      <c r="Y25" s="445"/>
      <c r="Z25" s="1197">
        <f>SUM(Z23:AF24)</f>
        <v>0</v>
      </c>
      <c r="AA25" s="1198"/>
      <c r="AB25" s="1198"/>
      <c r="AC25" s="1198"/>
      <c r="AD25" s="1198"/>
      <c r="AE25" s="1198"/>
      <c r="AF25" s="1198"/>
      <c r="AG25" s="185" t="s">
        <v>68</v>
      </c>
      <c r="AH25" s="185"/>
      <c r="AI25" s="185"/>
      <c r="AJ25" s="185"/>
      <c r="AK25" s="396"/>
      <c r="AL25" s="397"/>
      <c r="AM25" s="397"/>
      <c r="AN25" s="397"/>
      <c r="AO25" s="397"/>
      <c r="AP25" s="397"/>
      <c r="AQ25" s="398"/>
      <c r="AR25" s="1197">
        <f>SUM(AR23:AX24)</f>
        <v>0</v>
      </c>
      <c r="AS25" s="1198"/>
      <c r="AT25" s="1198"/>
      <c r="AU25" s="1198"/>
      <c r="AV25" s="1198"/>
      <c r="AW25" s="1198"/>
      <c r="AX25" s="1198"/>
      <c r="AY25" s="194" t="s">
        <v>68</v>
      </c>
      <c r="AZ25" s="194"/>
      <c r="BA25" s="194"/>
      <c r="BB25" s="394"/>
      <c r="BC25" s="405"/>
      <c r="BD25" s="405"/>
      <c r="BE25" s="405"/>
      <c r="BF25" s="405"/>
      <c r="BG25" s="405"/>
      <c r="BH25" s="405"/>
      <c r="BI25" s="405"/>
      <c r="BJ25" s="406"/>
      <c r="BK25" s="406"/>
      <c r="BL25" s="406"/>
      <c r="BM25" s="406"/>
      <c r="BN25" s="406"/>
      <c r="BO25" s="406"/>
      <c r="BP25" s="406"/>
      <c r="BQ25" s="406"/>
      <c r="BR25" s="406"/>
      <c r="BS25" s="406"/>
      <c r="BT25" s="406"/>
      <c r="BU25" s="406"/>
      <c r="BV25" s="406"/>
      <c r="BW25" s="406"/>
      <c r="BX25" s="406"/>
      <c r="BY25" s="407"/>
      <c r="BZ25" s="408"/>
      <c r="CA25" s="408"/>
      <c r="CB25" s="409"/>
      <c r="CC25" s="408"/>
      <c r="CD25" s="408"/>
      <c r="CE25" s="408"/>
      <c r="CF25" s="410"/>
      <c r="CG25" s="411"/>
      <c r="CH25" s="406"/>
      <c r="CI25" s="406"/>
      <c r="CJ25" s="406"/>
      <c r="CK25" s="406"/>
      <c r="CL25" s="406"/>
      <c r="CM25" s="406"/>
      <c r="CN25" s="406"/>
      <c r="CO25" s="406"/>
      <c r="CP25" s="406"/>
      <c r="CQ25" s="406"/>
      <c r="CR25" s="406"/>
      <c r="CS25" s="406"/>
      <c r="CT25" s="406"/>
      <c r="CU25" s="406"/>
      <c r="CV25" s="406"/>
      <c r="CW25" s="406"/>
      <c r="CX25" s="406"/>
      <c r="CY25" s="406"/>
      <c r="CZ25" s="406"/>
      <c r="DA25" s="406"/>
      <c r="DB25" s="406"/>
      <c r="DC25" s="406"/>
      <c r="DD25" s="406"/>
      <c r="DE25" s="406"/>
      <c r="DF25" s="406"/>
      <c r="DG25" s="406"/>
      <c r="DH25" s="408"/>
      <c r="DI25" s="408"/>
      <c r="DJ25" s="408"/>
      <c r="DK25" s="408"/>
      <c r="DL25" s="410"/>
      <c r="DM25" s="1199">
        <f t="shared" si="0"/>
        <v>0</v>
      </c>
      <c r="DN25" s="1200"/>
      <c r="DO25" s="1200"/>
      <c r="DP25" s="1200"/>
      <c r="DQ25" s="194"/>
      <c r="DR25" s="195" t="s">
        <v>69</v>
      </c>
      <c r="DS25" s="391"/>
      <c r="DT25" s="391"/>
      <c r="DU25" s="391"/>
      <c r="DV25" s="391"/>
    </row>
    <row r="26" spans="3:126" ht="12" customHeight="1" thickTop="1">
      <c r="C26" s="581"/>
      <c r="D26" s="582"/>
      <c r="E26" s="826" t="s">
        <v>73</v>
      </c>
      <c r="F26" s="1212"/>
      <c r="G26" s="1212"/>
      <c r="H26" s="1213"/>
      <c r="I26" s="836"/>
      <c r="J26" s="784"/>
      <c r="K26" s="784"/>
      <c r="L26" s="785"/>
      <c r="M26" s="814"/>
      <c r="N26" s="517"/>
      <c r="O26" s="517"/>
      <c r="P26" s="517"/>
      <c r="Q26" s="517"/>
      <c r="R26" s="517"/>
      <c r="S26" s="837"/>
      <c r="T26" s="836"/>
      <c r="U26" s="784"/>
      <c r="V26" s="784"/>
      <c r="W26" s="784"/>
      <c r="X26" s="784"/>
      <c r="Y26" s="785"/>
      <c r="Z26" s="815"/>
      <c r="AA26" s="816"/>
      <c r="AB26" s="816"/>
      <c r="AC26" s="816"/>
      <c r="AD26" s="816"/>
      <c r="AE26" s="816"/>
      <c r="AF26" s="816"/>
      <c r="AG26" s="812" t="s">
        <v>68</v>
      </c>
      <c r="AH26" s="812"/>
      <c r="AI26" s="812"/>
      <c r="AJ26" s="813"/>
      <c r="AK26" s="838"/>
      <c r="AL26" s="784"/>
      <c r="AM26" s="784"/>
      <c r="AN26" s="784"/>
      <c r="AO26" s="784"/>
      <c r="AP26" s="784"/>
      <c r="AQ26" s="785"/>
      <c r="AR26" s="815"/>
      <c r="AS26" s="816"/>
      <c r="AT26" s="816"/>
      <c r="AU26" s="816"/>
      <c r="AV26" s="816"/>
      <c r="AW26" s="816"/>
      <c r="AX26" s="816"/>
      <c r="AY26" s="812" t="s">
        <v>68</v>
      </c>
      <c r="AZ26" s="812"/>
      <c r="BA26" s="812"/>
      <c r="BB26" s="813"/>
      <c r="BC26" s="843"/>
      <c r="BD26" s="517"/>
      <c r="BE26" s="517"/>
      <c r="BF26" s="517"/>
      <c r="BG26" s="517"/>
      <c r="BH26" s="517"/>
      <c r="BI26" s="517"/>
      <c r="BJ26" s="517"/>
      <c r="BK26" s="517"/>
      <c r="BL26" s="517"/>
      <c r="BM26" s="517"/>
      <c r="BN26" s="517"/>
      <c r="BO26" s="517"/>
      <c r="BP26" s="517"/>
      <c r="BQ26" s="517"/>
      <c r="BR26" s="517"/>
      <c r="BS26" s="517"/>
      <c r="BT26" s="517"/>
      <c r="BU26" s="517"/>
      <c r="BV26" s="517"/>
      <c r="BW26" s="517"/>
      <c r="BX26" s="518"/>
      <c r="BY26" s="783"/>
      <c r="BZ26" s="784"/>
      <c r="CA26" s="784"/>
      <c r="CB26" s="842"/>
      <c r="CC26" s="783"/>
      <c r="CD26" s="784"/>
      <c r="CE26" s="784"/>
      <c r="CF26" s="785"/>
      <c r="CG26" s="814"/>
      <c r="CH26" s="517"/>
      <c r="CI26" s="517"/>
      <c r="CJ26" s="517"/>
      <c r="CK26" s="517"/>
      <c r="CL26" s="517"/>
      <c r="CM26" s="517"/>
      <c r="CN26" s="517"/>
      <c r="CO26" s="517"/>
      <c r="CP26" s="517"/>
      <c r="CQ26" s="517"/>
      <c r="CR26" s="517"/>
      <c r="CS26" s="517"/>
      <c r="CT26" s="517"/>
      <c r="CU26" s="517"/>
      <c r="CV26" s="517"/>
      <c r="CW26" s="517"/>
      <c r="CX26" s="517"/>
      <c r="CY26" s="517"/>
      <c r="CZ26" s="517"/>
      <c r="DA26" s="517"/>
      <c r="DB26" s="517"/>
      <c r="DC26" s="517"/>
      <c r="DD26" s="517"/>
      <c r="DE26" s="517"/>
      <c r="DF26" s="517"/>
      <c r="DG26" s="518"/>
      <c r="DH26" s="956"/>
      <c r="DI26" s="957"/>
      <c r="DJ26" s="957"/>
      <c r="DK26" s="957"/>
      <c r="DL26" s="958"/>
      <c r="DM26" s="965">
        <f t="shared" si="0"/>
        <v>0</v>
      </c>
      <c r="DN26" s="966"/>
      <c r="DO26" s="966"/>
      <c r="DP26" s="966"/>
      <c r="DQ26" s="189"/>
      <c r="DR26" s="190" t="s">
        <v>69</v>
      </c>
      <c r="DS26" s="391"/>
      <c r="DT26" s="391"/>
      <c r="DU26" s="391"/>
      <c r="DV26" s="391"/>
    </row>
    <row r="27" spans="3:126" ht="12" customHeight="1">
      <c r="C27" s="581"/>
      <c r="D27" s="582"/>
      <c r="E27" s="874" t="s">
        <v>305</v>
      </c>
      <c r="F27" s="1214"/>
      <c r="G27" s="1214"/>
      <c r="H27" s="1215"/>
      <c r="I27" s="824"/>
      <c r="J27" s="486"/>
      <c r="K27" s="486"/>
      <c r="L27" s="493"/>
      <c r="M27" s="459"/>
      <c r="N27" s="460"/>
      <c r="O27" s="460"/>
      <c r="P27" s="460"/>
      <c r="Q27" s="460"/>
      <c r="R27" s="460"/>
      <c r="S27" s="749"/>
      <c r="T27" s="824"/>
      <c r="U27" s="486"/>
      <c r="V27" s="486"/>
      <c r="W27" s="486"/>
      <c r="X27" s="486"/>
      <c r="Y27" s="493"/>
      <c r="Z27" s="490"/>
      <c r="AA27" s="491"/>
      <c r="AB27" s="491"/>
      <c r="AC27" s="491"/>
      <c r="AD27" s="491"/>
      <c r="AE27" s="491"/>
      <c r="AF27" s="491"/>
      <c r="AG27" s="967" t="s">
        <v>68</v>
      </c>
      <c r="AH27" s="967"/>
      <c r="AI27" s="967"/>
      <c r="AJ27" s="968"/>
      <c r="AK27" s="492"/>
      <c r="AL27" s="486"/>
      <c r="AM27" s="486"/>
      <c r="AN27" s="486"/>
      <c r="AO27" s="486"/>
      <c r="AP27" s="486"/>
      <c r="AQ27" s="493"/>
      <c r="AR27" s="490"/>
      <c r="AS27" s="491"/>
      <c r="AT27" s="491"/>
      <c r="AU27" s="491"/>
      <c r="AV27" s="491"/>
      <c r="AW27" s="491"/>
      <c r="AX27" s="491"/>
      <c r="AY27" s="967" t="s">
        <v>68</v>
      </c>
      <c r="AZ27" s="967"/>
      <c r="BA27" s="967"/>
      <c r="BB27" s="968"/>
      <c r="BC27" s="750"/>
      <c r="BD27" s="460"/>
      <c r="BE27" s="460"/>
      <c r="BF27" s="460"/>
      <c r="BG27" s="460"/>
      <c r="BH27" s="460"/>
      <c r="BI27" s="460"/>
      <c r="BJ27" s="460"/>
      <c r="BK27" s="460"/>
      <c r="BL27" s="460"/>
      <c r="BM27" s="460"/>
      <c r="BN27" s="460"/>
      <c r="BO27" s="460"/>
      <c r="BP27" s="460"/>
      <c r="BQ27" s="460"/>
      <c r="BR27" s="460"/>
      <c r="BS27" s="460"/>
      <c r="BT27" s="460"/>
      <c r="BU27" s="460"/>
      <c r="BV27" s="460"/>
      <c r="BW27" s="460"/>
      <c r="BX27" s="461"/>
      <c r="BY27" s="485"/>
      <c r="BZ27" s="486"/>
      <c r="CA27" s="486"/>
      <c r="CB27" s="487"/>
      <c r="CC27" s="485"/>
      <c r="CD27" s="486"/>
      <c r="CE27" s="486"/>
      <c r="CF27" s="493"/>
      <c r="CG27" s="459"/>
      <c r="CH27" s="460"/>
      <c r="CI27" s="460"/>
      <c r="CJ27" s="460"/>
      <c r="CK27" s="460"/>
      <c r="CL27" s="460"/>
      <c r="CM27" s="460"/>
      <c r="CN27" s="460"/>
      <c r="CO27" s="460"/>
      <c r="CP27" s="460"/>
      <c r="CQ27" s="460"/>
      <c r="CR27" s="460"/>
      <c r="CS27" s="460"/>
      <c r="CT27" s="460"/>
      <c r="CU27" s="460"/>
      <c r="CV27" s="460"/>
      <c r="CW27" s="460"/>
      <c r="CX27" s="460"/>
      <c r="CY27" s="460"/>
      <c r="CZ27" s="460"/>
      <c r="DA27" s="460"/>
      <c r="DB27" s="460"/>
      <c r="DC27" s="460"/>
      <c r="DD27" s="460"/>
      <c r="DE27" s="460"/>
      <c r="DF27" s="460"/>
      <c r="DG27" s="461"/>
      <c r="DH27" s="497"/>
      <c r="DI27" s="498"/>
      <c r="DJ27" s="498"/>
      <c r="DK27" s="498"/>
      <c r="DL27" s="499"/>
      <c r="DM27" s="1195">
        <f t="shared" si="0"/>
        <v>0</v>
      </c>
      <c r="DN27" s="1196"/>
      <c r="DO27" s="1196"/>
      <c r="DP27" s="1196"/>
      <c r="DQ27" s="192"/>
      <c r="DR27" s="193" t="s">
        <v>69</v>
      </c>
      <c r="DS27" s="391"/>
      <c r="DT27" s="391"/>
      <c r="DU27" s="391"/>
      <c r="DV27" s="391"/>
    </row>
    <row r="28" spans="3:126" ht="12" customHeight="1" thickBot="1">
      <c r="C28" s="1222"/>
      <c r="D28" s="1223"/>
      <c r="E28" s="445"/>
      <c r="F28" s="445"/>
      <c r="G28" s="445"/>
      <c r="H28" s="680" t="s">
        <v>70</v>
      </c>
      <c r="I28" s="680"/>
      <c r="J28" s="680"/>
      <c r="K28" s="680"/>
      <c r="L28" s="680"/>
      <c r="M28" s="680"/>
      <c r="N28" s="680"/>
      <c r="O28" s="680"/>
      <c r="P28" s="680"/>
      <c r="Q28" s="680"/>
      <c r="R28" s="680"/>
      <c r="S28" s="680"/>
      <c r="T28" s="680"/>
      <c r="U28" s="445"/>
      <c r="V28" s="445"/>
      <c r="W28" s="445"/>
      <c r="X28" s="445"/>
      <c r="Y28" s="445"/>
      <c r="Z28" s="1197">
        <f>SUM(Z26:AF27)</f>
        <v>0</v>
      </c>
      <c r="AA28" s="1198"/>
      <c r="AB28" s="1198"/>
      <c r="AC28" s="1198"/>
      <c r="AD28" s="1198"/>
      <c r="AE28" s="1198"/>
      <c r="AF28" s="1198"/>
      <c r="AG28" s="185" t="s">
        <v>68</v>
      </c>
      <c r="AH28" s="185"/>
      <c r="AI28" s="185"/>
      <c r="AJ28" s="185"/>
      <c r="AK28" s="396"/>
      <c r="AL28" s="397"/>
      <c r="AM28" s="397"/>
      <c r="AN28" s="397"/>
      <c r="AO28" s="397"/>
      <c r="AP28" s="397"/>
      <c r="AQ28" s="398"/>
      <c r="AR28" s="1197">
        <f>SUM(AR26:AX27)</f>
        <v>0</v>
      </c>
      <c r="AS28" s="1198"/>
      <c r="AT28" s="1198"/>
      <c r="AU28" s="1198"/>
      <c r="AV28" s="1198"/>
      <c r="AW28" s="1198"/>
      <c r="AX28" s="1198"/>
      <c r="AY28" s="194" t="s">
        <v>68</v>
      </c>
      <c r="AZ28" s="194"/>
      <c r="BA28" s="194"/>
      <c r="BB28" s="394"/>
      <c r="BC28" s="412"/>
      <c r="BD28" s="412"/>
      <c r="BE28" s="412"/>
      <c r="BF28" s="412"/>
      <c r="BG28" s="412"/>
      <c r="BH28" s="412"/>
      <c r="BI28" s="412"/>
      <c r="BJ28" s="413"/>
      <c r="BK28" s="413"/>
      <c r="BL28" s="413"/>
      <c r="BM28" s="413"/>
      <c r="BN28" s="413"/>
      <c r="BO28" s="413"/>
      <c r="BP28" s="413"/>
      <c r="BQ28" s="413"/>
      <c r="BR28" s="413"/>
      <c r="BS28" s="413"/>
      <c r="BT28" s="413"/>
      <c r="BU28" s="413"/>
      <c r="BV28" s="413"/>
      <c r="BW28" s="413"/>
      <c r="BX28" s="413"/>
      <c r="BY28" s="414"/>
      <c r="BZ28" s="413"/>
      <c r="CA28" s="413"/>
      <c r="CB28" s="415"/>
      <c r="CC28" s="413"/>
      <c r="CD28" s="413"/>
      <c r="CE28" s="413"/>
      <c r="CF28" s="416"/>
      <c r="CG28" s="417"/>
      <c r="CH28" s="413"/>
      <c r="CI28" s="413"/>
      <c r="CJ28" s="413"/>
      <c r="CK28" s="413"/>
      <c r="CL28" s="413"/>
      <c r="CM28" s="413"/>
      <c r="CN28" s="413"/>
      <c r="CO28" s="413"/>
      <c r="CP28" s="413"/>
      <c r="CQ28" s="413"/>
      <c r="CR28" s="413"/>
      <c r="CS28" s="413"/>
      <c r="CT28" s="413"/>
      <c r="CU28" s="413"/>
      <c r="CV28" s="413"/>
      <c r="CW28" s="413"/>
      <c r="CX28" s="413"/>
      <c r="CY28" s="413"/>
      <c r="CZ28" s="413"/>
      <c r="DA28" s="413"/>
      <c r="DB28" s="413"/>
      <c r="DC28" s="413"/>
      <c r="DD28" s="413"/>
      <c r="DE28" s="413"/>
      <c r="DF28" s="413"/>
      <c r="DG28" s="413"/>
      <c r="DH28" s="413"/>
      <c r="DI28" s="413"/>
      <c r="DJ28" s="413"/>
      <c r="DK28" s="413"/>
      <c r="DL28" s="416"/>
      <c r="DM28" s="1199">
        <f t="shared" si="0"/>
        <v>0</v>
      </c>
      <c r="DN28" s="1200"/>
      <c r="DO28" s="1200"/>
      <c r="DP28" s="1200"/>
      <c r="DQ28" s="194"/>
      <c r="DR28" s="195" t="s">
        <v>69</v>
      </c>
      <c r="DS28" s="391"/>
      <c r="DT28" s="391"/>
      <c r="DU28" s="391"/>
      <c r="DV28" s="391"/>
    </row>
    <row r="29" spans="3:126" ht="12" customHeight="1" thickTop="1">
      <c r="C29" s="817" t="s">
        <v>74</v>
      </c>
      <c r="D29" s="818"/>
      <c r="E29" s="821" t="s">
        <v>75</v>
      </c>
      <c r="F29" s="1201"/>
      <c r="G29" s="1201"/>
      <c r="H29" s="1202"/>
      <c r="I29" s="836"/>
      <c r="J29" s="784"/>
      <c r="K29" s="784"/>
      <c r="L29" s="785"/>
      <c r="M29" s="331"/>
      <c r="N29" s="331"/>
      <c r="O29" s="331"/>
      <c r="P29" s="331"/>
      <c r="Q29" s="331"/>
      <c r="R29" s="331"/>
      <c r="S29" s="331"/>
      <c r="T29" s="836"/>
      <c r="U29" s="784"/>
      <c r="V29" s="784"/>
      <c r="W29" s="784"/>
      <c r="X29" s="784"/>
      <c r="Y29" s="785"/>
      <c r="Z29" s="815"/>
      <c r="AA29" s="816"/>
      <c r="AB29" s="816"/>
      <c r="AC29" s="816"/>
      <c r="AD29" s="816"/>
      <c r="AE29" s="816"/>
      <c r="AF29" s="816"/>
      <c r="AG29" s="992" t="s">
        <v>254</v>
      </c>
      <c r="AH29" s="992"/>
      <c r="AI29" s="992"/>
      <c r="AJ29" s="993"/>
      <c r="AK29" s="838"/>
      <c r="AL29" s="784"/>
      <c r="AM29" s="784"/>
      <c r="AN29" s="784"/>
      <c r="AO29" s="784"/>
      <c r="AP29" s="784"/>
      <c r="AQ29" s="785"/>
      <c r="AR29" s="815"/>
      <c r="AS29" s="816"/>
      <c r="AT29" s="816"/>
      <c r="AU29" s="816"/>
      <c r="AV29" s="816"/>
      <c r="AW29" s="816"/>
      <c r="AX29" s="816"/>
      <c r="AY29" s="992" t="s">
        <v>254</v>
      </c>
      <c r="AZ29" s="992"/>
      <c r="BA29" s="992"/>
      <c r="BB29" s="993"/>
      <c r="BC29" s="843"/>
      <c r="BD29" s="517"/>
      <c r="BE29" s="517"/>
      <c r="BF29" s="517"/>
      <c r="BG29" s="517"/>
      <c r="BH29" s="517"/>
      <c r="BI29" s="517"/>
      <c r="BJ29" s="517"/>
      <c r="BK29" s="517"/>
      <c r="BL29" s="517"/>
      <c r="BM29" s="517"/>
      <c r="BN29" s="517"/>
      <c r="BO29" s="517"/>
      <c r="BP29" s="517"/>
      <c r="BQ29" s="517"/>
      <c r="BR29" s="517"/>
      <c r="BS29" s="517"/>
      <c r="BT29" s="517"/>
      <c r="BU29" s="517"/>
      <c r="BV29" s="517"/>
      <c r="BW29" s="517"/>
      <c r="BX29" s="518"/>
      <c r="BY29" s="783"/>
      <c r="BZ29" s="784"/>
      <c r="CA29" s="784"/>
      <c r="CB29" s="842"/>
      <c r="CC29" s="783"/>
      <c r="CD29" s="784"/>
      <c r="CE29" s="784"/>
      <c r="CF29" s="785"/>
      <c r="CG29" s="814"/>
      <c r="CH29" s="517"/>
      <c r="CI29" s="517"/>
      <c r="CJ29" s="517"/>
      <c r="CK29" s="517"/>
      <c r="CL29" s="517"/>
      <c r="CM29" s="517"/>
      <c r="CN29" s="517"/>
      <c r="CO29" s="517"/>
      <c r="CP29" s="517"/>
      <c r="CQ29" s="517"/>
      <c r="CR29" s="517"/>
      <c r="CS29" s="517"/>
      <c r="CT29" s="517"/>
      <c r="CU29" s="517"/>
      <c r="CV29" s="517"/>
      <c r="CW29" s="517"/>
      <c r="CX29" s="517"/>
      <c r="CY29" s="517"/>
      <c r="CZ29" s="517"/>
      <c r="DA29" s="517"/>
      <c r="DB29" s="517"/>
      <c r="DC29" s="517"/>
      <c r="DD29" s="517"/>
      <c r="DE29" s="517"/>
      <c r="DF29" s="517"/>
      <c r="DG29" s="518"/>
      <c r="DH29" s="956"/>
      <c r="DI29" s="957"/>
      <c r="DJ29" s="957"/>
      <c r="DK29" s="957"/>
      <c r="DL29" s="958"/>
      <c r="DM29" s="965">
        <f t="shared" si="0"/>
        <v>0</v>
      </c>
      <c r="DN29" s="966"/>
      <c r="DO29" s="966"/>
      <c r="DP29" s="966"/>
      <c r="DQ29" s="189"/>
      <c r="DR29" s="190" t="s">
        <v>69</v>
      </c>
      <c r="DS29" s="391"/>
      <c r="DT29" s="391"/>
      <c r="DU29" s="391"/>
      <c r="DV29" s="391"/>
    </row>
    <row r="30" spans="3:126" ht="12" customHeight="1">
      <c r="C30" s="581"/>
      <c r="D30" s="582"/>
      <c r="E30" s="443"/>
      <c r="F30" s="443"/>
      <c r="G30" s="443"/>
      <c r="H30" s="444"/>
      <c r="I30" s="824"/>
      <c r="J30" s="486"/>
      <c r="K30" s="486"/>
      <c r="L30" s="493"/>
      <c r="M30" s="334"/>
      <c r="N30" s="334"/>
      <c r="O30" s="334"/>
      <c r="P30" s="334"/>
      <c r="Q30" s="334"/>
      <c r="R30" s="334"/>
      <c r="S30" s="334"/>
      <c r="T30" s="824"/>
      <c r="U30" s="486"/>
      <c r="V30" s="486"/>
      <c r="W30" s="486"/>
      <c r="X30" s="486"/>
      <c r="Y30" s="493"/>
      <c r="Z30" s="490"/>
      <c r="AA30" s="491"/>
      <c r="AB30" s="491"/>
      <c r="AC30" s="491"/>
      <c r="AD30" s="491"/>
      <c r="AE30" s="491"/>
      <c r="AF30" s="491"/>
      <c r="AG30" s="994" t="s">
        <v>254</v>
      </c>
      <c r="AH30" s="994"/>
      <c r="AI30" s="994"/>
      <c r="AJ30" s="995"/>
      <c r="AK30" s="492"/>
      <c r="AL30" s="486"/>
      <c r="AM30" s="486"/>
      <c r="AN30" s="486"/>
      <c r="AO30" s="486"/>
      <c r="AP30" s="486"/>
      <c r="AQ30" s="493"/>
      <c r="AR30" s="490"/>
      <c r="AS30" s="491"/>
      <c r="AT30" s="491"/>
      <c r="AU30" s="491"/>
      <c r="AV30" s="491"/>
      <c r="AW30" s="491"/>
      <c r="AX30" s="491"/>
      <c r="AY30" s="994" t="s">
        <v>254</v>
      </c>
      <c r="AZ30" s="994"/>
      <c r="BA30" s="994"/>
      <c r="BB30" s="995"/>
      <c r="BC30" s="750"/>
      <c r="BD30" s="460"/>
      <c r="BE30" s="460"/>
      <c r="BF30" s="460"/>
      <c r="BG30" s="460"/>
      <c r="BH30" s="460"/>
      <c r="BI30" s="460"/>
      <c r="BJ30" s="460"/>
      <c r="BK30" s="460"/>
      <c r="BL30" s="460"/>
      <c r="BM30" s="460"/>
      <c r="BN30" s="460"/>
      <c r="BO30" s="460"/>
      <c r="BP30" s="460"/>
      <c r="BQ30" s="460"/>
      <c r="BR30" s="460"/>
      <c r="BS30" s="460"/>
      <c r="BT30" s="460"/>
      <c r="BU30" s="460"/>
      <c r="BV30" s="460"/>
      <c r="BW30" s="460"/>
      <c r="BX30" s="461"/>
      <c r="BY30" s="485"/>
      <c r="BZ30" s="486"/>
      <c r="CA30" s="486"/>
      <c r="CB30" s="487"/>
      <c r="CC30" s="485"/>
      <c r="CD30" s="486"/>
      <c r="CE30" s="486"/>
      <c r="CF30" s="493"/>
      <c r="CG30" s="459"/>
      <c r="CH30" s="460"/>
      <c r="CI30" s="460"/>
      <c r="CJ30" s="460"/>
      <c r="CK30" s="460"/>
      <c r="CL30" s="460"/>
      <c r="CM30" s="460"/>
      <c r="CN30" s="460"/>
      <c r="CO30" s="460"/>
      <c r="CP30" s="460"/>
      <c r="CQ30" s="460"/>
      <c r="CR30" s="460"/>
      <c r="CS30" s="460"/>
      <c r="CT30" s="460"/>
      <c r="CU30" s="460"/>
      <c r="CV30" s="460"/>
      <c r="CW30" s="460"/>
      <c r="CX30" s="460"/>
      <c r="CY30" s="460"/>
      <c r="CZ30" s="460"/>
      <c r="DA30" s="460"/>
      <c r="DB30" s="460"/>
      <c r="DC30" s="460"/>
      <c r="DD30" s="460"/>
      <c r="DE30" s="460"/>
      <c r="DF30" s="460"/>
      <c r="DG30" s="461"/>
      <c r="DH30" s="497"/>
      <c r="DI30" s="498"/>
      <c r="DJ30" s="498"/>
      <c r="DK30" s="498"/>
      <c r="DL30" s="499"/>
      <c r="DM30" s="1195">
        <f t="shared" si="0"/>
        <v>0</v>
      </c>
      <c r="DN30" s="1196"/>
      <c r="DO30" s="1196"/>
      <c r="DP30" s="1196"/>
      <c r="DQ30" s="192"/>
      <c r="DR30" s="193" t="s">
        <v>69</v>
      </c>
      <c r="DS30" s="391"/>
      <c r="DT30" s="391"/>
      <c r="DU30" s="391"/>
      <c r="DV30" s="391"/>
    </row>
    <row r="31" spans="3:126" ht="12" customHeight="1" thickBot="1">
      <c r="C31" s="581"/>
      <c r="D31" s="582"/>
      <c r="E31" s="445"/>
      <c r="F31" s="445"/>
      <c r="G31" s="445"/>
      <c r="H31" s="680" t="s">
        <v>70</v>
      </c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680"/>
      <c r="T31" s="680"/>
      <c r="U31" s="445"/>
      <c r="V31" s="445"/>
      <c r="W31" s="445"/>
      <c r="X31" s="445"/>
      <c r="Y31" s="445"/>
      <c r="Z31" s="1197">
        <f>SUM(Z29:AF30)</f>
        <v>0</v>
      </c>
      <c r="AA31" s="1198"/>
      <c r="AB31" s="1198"/>
      <c r="AC31" s="1198"/>
      <c r="AD31" s="1198"/>
      <c r="AE31" s="1198"/>
      <c r="AF31" s="1198"/>
      <c r="AG31" s="393" t="s">
        <v>254</v>
      </c>
      <c r="AH31" s="393"/>
      <c r="AI31" s="393"/>
      <c r="AJ31" s="393"/>
      <c r="AK31" s="396"/>
      <c r="AL31" s="397"/>
      <c r="AM31" s="397"/>
      <c r="AN31" s="397"/>
      <c r="AO31" s="397"/>
      <c r="AP31" s="397"/>
      <c r="AQ31" s="398"/>
      <c r="AR31" s="1197">
        <f>SUM(AR29:AX30)</f>
        <v>0</v>
      </c>
      <c r="AS31" s="1198"/>
      <c r="AT31" s="1198"/>
      <c r="AU31" s="1198"/>
      <c r="AV31" s="1198"/>
      <c r="AW31" s="1198"/>
      <c r="AX31" s="1198"/>
      <c r="AY31" s="393" t="s">
        <v>254</v>
      </c>
      <c r="AZ31" s="393"/>
      <c r="BA31" s="393"/>
      <c r="BB31" s="395"/>
      <c r="BC31" s="412"/>
      <c r="BD31" s="412"/>
      <c r="BE31" s="412"/>
      <c r="BF31" s="412"/>
      <c r="BG31" s="412"/>
      <c r="BH31" s="412"/>
      <c r="BI31" s="412"/>
      <c r="BJ31" s="413"/>
      <c r="BK31" s="413"/>
      <c r="BL31" s="413"/>
      <c r="BM31" s="413"/>
      <c r="BN31" s="413"/>
      <c r="BO31" s="413"/>
      <c r="BP31" s="413"/>
      <c r="BQ31" s="413"/>
      <c r="BR31" s="413"/>
      <c r="BS31" s="413"/>
      <c r="BT31" s="413"/>
      <c r="BU31" s="413"/>
      <c r="BV31" s="413"/>
      <c r="BW31" s="413"/>
      <c r="BX31" s="413"/>
      <c r="BY31" s="414"/>
      <c r="BZ31" s="413"/>
      <c r="CA31" s="413"/>
      <c r="CB31" s="415"/>
      <c r="CC31" s="413"/>
      <c r="CD31" s="413"/>
      <c r="CE31" s="413"/>
      <c r="CF31" s="416"/>
      <c r="CG31" s="417"/>
      <c r="CH31" s="413"/>
      <c r="CI31" s="413"/>
      <c r="CJ31" s="413"/>
      <c r="CK31" s="413"/>
      <c r="CL31" s="413"/>
      <c r="CM31" s="413"/>
      <c r="CN31" s="413"/>
      <c r="CO31" s="413"/>
      <c r="CP31" s="413"/>
      <c r="CQ31" s="413"/>
      <c r="CR31" s="413"/>
      <c r="CS31" s="413"/>
      <c r="CT31" s="413"/>
      <c r="CU31" s="413"/>
      <c r="CV31" s="413"/>
      <c r="CW31" s="413"/>
      <c r="CX31" s="413"/>
      <c r="CY31" s="413"/>
      <c r="CZ31" s="413"/>
      <c r="DA31" s="413"/>
      <c r="DB31" s="413"/>
      <c r="DC31" s="413"/>
      <c r="DD31" s="413"/>
      <c r="DE31" s="413"/>
      <c r="DF31" s="413"/>
      <c r="DG31" s="413"/>
      <c r="DH31" s="413"/>
      <c r="DI31" s="413"/>
      <c r="DJ31" s="413"/>
      <c r="DK31" s="413"/>
      <c r="DL31" s="416"/>
      <c r="DM31" s="1199">
        <f t="shared" si="0"/>
        <v>0</v>
      </c>
      <c r="DN31" s="1200"/>
      <c r="DO31" s="1200"/>
      <c r="DP31" s="1200"/>
      <c r="DQ31" s="194"/>
      <c r="DR31" s="195" t="s">
        <v>69</v>
      </c>
      <c r="DS31" s="391"/>
      <c r="DT31" s="391"/>
      <c r="DU31" s="391"/>
      <c r="DV31" s="391"/>
    </row>
    <row r="32" spans="3:126" ht="12" customHeight="1" thickTop="1">
      <c r="C32" s="581"/>
      <c r="D32" s="582"/>
      <c r="E32" s="821" t="s">
        <v>76</v>
      </c>
      <c r="F32" s="1201"/>
      <c r="G32" s="1201"/>
      <c r="H32" s="1202"/>
      <c r="I32" s="836"/>
      <c r="J32" s="784"/>
      <c r="K32" s="784"/>
      <c r="L32" s="785"/>
      <c r="M32" s="814"/>
      <c r="N32" s="517"/>
      <c r="O32" s="517"/>
      <c r="P32" s="517"/>
      <c r="Q32" s="517"/>
      <c r="R32" s="517"/>
      <c r="S32" s="837"/>
      <c r="T32" s="836"/>
      <c r="U32" s="784"/>
      <c r="V32" s="784"/>
      <c r="W32" s="784"/>
      <c r="X32" s="784"/>
      <c r="Y32" s="785"/>
      <c r="Z32" s="815"/>
      <c r="AA32" s="816"/>
      <c r="AB32" s="816"/>
      <c r="AC32" s="816"/>
      <c r="AD32" s="816"/>
      <c r="AE32" s="816"/>
      <c r="AF32" s="816"/>
      <c r="AG32" s="984" t="s">
        <v>255</v>
      </c>
      <c r="AH32" s="984"/>
      <c r="AI32" s="984"/>
      <c r="AJ32" s="985"/>
      <c r="AK32" s="838"/>
      <c r="AL32" s="784"/>
      <c r="AM32" s="784"/>
      <c r="AN32" s="784"/>
      <c r="AO32" s="784"/>
      <c r="AP32" s="784"/>
      <c r="AQ32" s="785"/>
      <c r="AR32" s="815"/>
      <c r="AS32" s="816"/>
      <c r="AT32" s="816"/>
      <c r="AU32" s="816"/>
      <c r="AV32" s="816"/>
      <c r="AW32" s="816"/>
      <c r="AX32" s="816"/>
      <c r="AY32" s="984" t="s">
        <v>255</v>
      </c>
      <c r="AZ32" s="984"/>
      <c r="BA32" s="984"/>
      <c r="BB32" s="985"/>
      <c r="BC32" s="843"/>
      <c r="BD32" s="517"/>
      <c r="BE32" s="517"/>
      <c r="BF32" s="517"/>
      <c r="BG32" s="517"/>
      <c r="BH32" s="517"/>
      <c r="BI32" s="517"/>
      <c r="BJ32" s="517"/>
      <c r="BK32" s="517"/>
      <c r="BL32" s="517"/>
      <c r="BM32" s="517"/>
      <c r="BN32" s="517"/>
      <c r="BO32" s="517"/>
      <c r="BP32" s="517"/>
      <c r="BQ32" s="517"/>
      <c r="BR32" s="517"/>
      <c r="BS32" s="517"/>
      <c r="BT32" s="517"/>
      <c r="BU32" s="517"/>
      <c r="BV32" s="517"/>
      <c r="BW32" s="517"/>
      <c r="BX32" s="518"/>
      <c r="BY32" s="783"/>
      <c r="BZ32" s="784"/>
      <c r="CA32" s="784"/>
      <c r="CB32" s="842"/>
      <c r="CC32" s="783"/>
      <c r="CD32" s="784"/>
      <c r="CE32" s="784"/>
      <c r="CF32" s="785"/>
      <c r="CG32" s="814"/>
      <c r="CH32" s="517"/>
      <c r="CI32" s="517"/>
      <c r="CJ32" s="517"/>
      <c r="CK32" s="517"/>
      <c r="CL32" s="517"/>
      <c r="CM32" s="517"/>
      <c r="CN32" s="517"/>
      <c r="CO32" s="517"/>
      <c r="CP32" s="517"/>
      <c r="CQ32" s="517"/>
      <c r="CR32" s="517"/>
      <c r="CS32" s="517"/>
      <c r="CT32" s="517"/>
      <c r="CU32" s="517"/>
      <c r="CV32" s="517"/>
      <c r="CW32" s="517"/>
      <c r="CX32" s="517"/>
      <c r="CY32" s="517"/>
      <c r="CZ32" s="517"/>
      <c r="DA32" s="517"/>
      <c r="DB32" s="517"/>
      <c r="DC32" s="517"/>
      <c r="DD32" s="517"/>
      <c r="DE32" s="517"/>
      <c r="DF32" s="517"/>
      <c r="DG32" s="518"/>
      <c r="DH32" s="956"/>
      <c r="DI32" s="957"/>
      <c r="DJ32" s="957"/>
      <c r="DK32" s="957"/>
      <c r="DL32" s="958"/>
      <c r="DM32" s="965">
        <f t="shared" si="0"/>
        <v>0</v>
      </c>
      <c r="DN32" s="966"/>
      <c r="DO32" s="966"/>
      <c r="DP32" s="966"/>
      <c r="DQ32" s="189"/>
      <c r="DR32" s="190" t="s">
        <v>69</v>
      </c>
      <c r="DS32" s="391"/>
      <c r="DT32" s="391"/>
      <c r="DU32" s="391"/>
      <c r="DV32" s="391"/>
    </row>
    <row r="33" spans="3:126" ht="12" customHeight="1">
      <c r="C33" s="581"/>
      <c r="D33" s="582"/>
      <c r="E33" s="443"/>
      <c r="F33" s="443"/>
      <c r="G33" s="443"/>
      <c r="H33" s="444"/>
      <c r="I33" s="824"/>
      <c r="J33" s="486"/>
      <c r="K33" s="486"/>
      <c r="L33" s="493"/>
      <c r="M33" s="459"/>
      <c r="N33" s="460"/>
      <c r="O33" s="460"/>
      <c r="P33" s="460"/>
      <c r="Q33" s="460"/>
      <c r="R33" s="460"/>
      <c r="S33" s="749"/>
      <c r="T33" s="824"/>
      <c r="U33" s="486"/>
      <c r="V33" s="486"/>
      <c r="W33" s="486"/>
      <c r="X33" s="486"/>
      <c r="Y33" s="493"/>
      <c r="Z33" s="490"/>
      <c r="AA33" s="491"/>
      <c r="AB33" s="491"/>
      <c r="AC33" s="491"/>
      <c r="AD33" s="491"/>
      <c r="AE33" s="491"/>
      <c r="AF33" s="491"/>
      <c r="AG33" s="986" t="s">
        <v>255</v>
      </c>
      <c r="AH33" s="986"/>
      <c r="AI33" s="986"/>
      <c r="AJ33" s="987"/>
      <c r="AK33" s="492"/>
      <c r="AL33" s="486"/>
      <c r="AM33" s="486"/>
      <c r="AN33" s="486"/>
      <c r="AO33" s="486"/>
      <c r="AP33" s="486"/>
      <c r="AQ33" s="493"/>
      <c r="AR33" s="490"/>
      <c r="AS33" s="491"/>
      <c r="AT33" s="491"/>
      <c r="AU33" s="491"/>
      <c r="AV33" s="491"/>
      <c r="AW33" s="491"/>
      <c r="AX33" s="491"/>
      <c r="AY33" s="986" t="s">
        <v>255</v>
      </c>
      <c r="AZ33" s="986"/>
      <c r="BA33" s="986"/>
      <c r="BB33" s="987"/>
      <c r="BC33" s="750"/>
      <c r="BD33" s="460"/>
      <c r="BE33" s="460"/>
      <c r="BF33" s="460"/>
      <c r="BG33" s="460"/>
      <c r="BH33" s="460"/>
      <c r="BI33" s="460"/>
      <c r="BJ33" s="460"/>
      <c r="BK33" s="460"/>
      <c r="BL33" s="460"/>
      <c r="BM33" s="460"/>
      <c r="BN33" s="460"/>
      <c r="BO33" s="460"/>
      <c r="BP33" s="460"/>
      <c r="BQ33" s="460"/>
      <c r="BR33" s="460"/>
      <c r="BS33" s="460"/>
      <c r="BT33" s="460"/>
      <c r="BU33" s="460"/>
      <c r="BV33" s="460"/>
      <c r="BW33" s="460"/>
      <c r="BX33" s="461"/>
      <c r="BY33" s="485"/>
      <c r="BZ33" s="486"/>
      <c r="CA33" s="486"/>
      <c r="CB33" s="487"/>
      <c r="CC33" s="485"/>
      <c r="CD33" s="486"/>
      <c r="CE33" s="486"/>
      <c r="CF33" s="493"/>
      <c r="CG33" s="459"/>
      <c r="CH33" s="460"/>
      <c r="CI33" s="460"/>
      <c r="CJ33" s="460"/>
      <c r="CK33" s="460"/>
      <c r="CL33" s="460"/>
      <c r="CM33" s="460"/>
      <c r="CN33" s="460"/>
      <c r="CO33" s="460"/>
      <c r="CP33" s="460"/>
      <c r="CQ33" s="460"/>
      <c r="CR33" s="460"/>
      <c r="CS33" s="460"/>
      <c r="CT33" s="460"/>
      <c r="CU33" s="460"/>
      <c r="CV33" s="460"/>
      <c r="CW33" s="460"/>
      <c r="CX33" s="460"/>
      <c r="CY33" s="460"/>
      <c r="CZ33" s="460"/>
      <c r="DA33" s="460"/>
      <c r="DB33" s="460"/>
      <c r="DC33" s="460"/>
      <c r="DD33" s="460"/>
      <c r="DE33" s="460"/>
      <c r="DF33" s="460"/>
      <c r="DG33" s="461"/>
      <c r="DH33" s="497"/>
      <c r="DI33" s="498"/>
      <c r="DJ33" s="498"/>
      <c r="DK33" s="498"/>
      <c r="DL33" s="499"/>
      <c r="DM33" s="1195">
        <f t="shared" si="0"/>
        <v>0</v>
      </c>
      <c r="DN33" s="1196"/>
      <c r="DO33" s="1196"/>
      <c r="DP33" s="1196"/>
      <c r="DQ33" s="192"/>
      <c r="DR33" s="193" t="s">
        <v>69</v>
      </c>
      <c r="DS33" s="391"/>
      <c r="DT33" s="391"/>
      <c r="DU33" s="391"/>
      <c r="DV33" s="391"/>
    </row>
    <row r="34" spans="3:126" ht="12" customHeight="1" thickBot="1">
      <c r="C34" s="581"/>
      <c r="D34" s="582"/>
      <c r="E34" s="445"/>
      <c r="F34" s="445"/>
      <c r="G34" s="445"/>
      <c r="H34" s="680" t="s">
        <v>70</v>
      </c>
      <c r="I34" s="680"/>
      <c r="J34" s="680"/>
      <c r="K34" s="680"/>
      <c r="L34" s="680"/>
      <c r="M34" s="680"/>
      <c r="N34" s="680"/>
      <c r="O34" s="680"/>
      <c r="P34" s="680"/>
      <c r="Q34" s="680"/>
      <c r="R34" s="680"/>
      <c r="S34" s="680"/>
      <c r="T34" s="680"/>
      <c r="U34" s="445"/>
      <c r="V34" s="445"/>
      <c r="W34" s="445"/>
      <c r="X34" s="445"/>
      <c r="Y34" s="445"/>
      <c r="Z34" s="1197">
        <f>SUM(Z32:AF33)</f>
        <v>0</v>
      </c>
      <c r="AA34" s="1198"/>
      <c r="AB34" s="1198"/>
      <c r="AC34" s="1198"/>
      <c r="AD34" s="1198"/>
      <c r="AE34" s="1198"/>
      <c r="AF34" s="1198"/>
      <c r="AG34" s="988" t="s">
        <v>255</v>
      </c>
      <c r="AH34" s="988"/>
      <c r="AI34" s="988"/>
      <c r="AJ34" s="989"/>
      <c r="AK34" s="396"/>
      <c r="AL34" s="397"/>
      <c r="AM34" s="397"/>
      <c r="AN34" s="397"/>
      <c r="AO34" s="397"/>
      <c r="AP34" s="397"/>
      <c r="AQ34" s="398"/>
      <c r="AR34" s="1197">
        <f>SUM(AR32:AX33)</f>
        <v>0</v>
      </c>
      <c r="AS34" s="1198"/>
      <c r="AT34" s="1198"/>
      <c r="AU34" s="1198"/>
      <c r="AV34" s="1198"/>
      <c r="AW34" s="1198"/>
      <c r="AX34" s="1198"/>
      <c r="AY34" s="988" t="s">
        <v>255</v>
      </c>
      <c r="AZ34" s="988"/>
      <c r="BA34" s="988"/>
      <c r="BB34" s="989"/>
      <c r="BC34" s="412"/>
      <c r="BD34" s="412"/>
      <c r="BE34" s="412"/>
      <c r="BF34" s="412"/>
      <c r="BG34" s="412"/>
      <c r="BH34" s="412"/>
      <c r="BI34" s="412"/>
      <c r="BJ34" s="413"/>
      <c r="BK34" s="413"/>
      <c r="BL34" s="413"/>
      <c r="BM34" s="413"/>
      <c r="BN34" s="413"/>
      <c r="BO34" s="413"/>
      <c r="BP34" s="413"/>
      <c r="BQ34" s="413"/>
      <c r="BR34" s="413"/>
      <c r="BS34" s="413"/>
      <c r="BT34" s="413"/>
      <c r="BU34" s="413"/>
      <c r="BV34" s="413"/>
      <c r="BW34" s="413"/>
      <c r="BX34" s="413"/>
      <c r="BY34" s="414"/>
      <c r="BZ34" s="413"/>
      <c r="CA34" s="413"/>
      <c r="CB34" s="415"/>
      <c r="CC34" s="413"/>
      <c r="CD34" s="413"/>
      <c r="CE34" s="413"/>
      <c r="CF34" s="416"/>
      <c r="CG34" s="417"/>
      <c r="CH34" s="413"/>
      <c r="CI34" s="413"/>
      <c r="CJ34" s="413"/>
      <c r="CK34" s="413"/>
      <c r="CL34" s="413"/>
      <c r="CM34" s="413"/>
      <c r="CN34" s="413"/>
      <c r="CO34" s="413"/>
      <c r="CP34" s="413"/>
      <c r="CQ34" s="413"/>
      <c r="CR34" s="413"/>
      <c r="CS34" s="413"/>
      <c r="CT34" s="413"/>
      <c r="CU34" s="413"/>
      <c r="CV34" s="413"/>
      <c r="CW34" s="413"/>
      <c r="CX34" s="413"/>
      <c r="CY34" s="413"/>
      <c r="CZ34" s="413"/>
      <c r="DA34" s="413"/>
      <c r="DB34" s="413"/>
      <c r="DC34" s="413"/>
      <c r="DD34" s="413"/>
      <c r="DE34" s="413"/>
      <c r="DF34" s="413"/>
      <c r="DG34" s="413"/>
      <c r="DH34" s="413"/>
      <c r="DI34" s="413"/>
      <c r="DJ34" s="413"/>
      <c r="DK34" s="413"/>
      <c r="DL34" s="416"/>
      <c r="DM34" s="1199">
        <f t="shared" si="0"/>
        <v>0</v>
      </c>
      <c r="DN34" s="1200"/>
      <c r="DO34" s="1200"/>
      <c r="DP34" s="1200"/>
      <c r="DQ34" s="194"/>
      <c r="DR34" s="195" t="s">
        <v>69</v>
      </c>
      <c r="DS34" s="391"/>
      <c r="DT34" s="391"/>
      <c r="DU34" s="391"/>
      <c r="DV34" s="391"/>
    </row>
    <row r="35" spans="3:126" ht="12" customHeight="1" thickTop="1">
      <c r="C35" s="581"/>
      <c r="D35" s="582"/>
      <c r="E35" s="826" t="s">
        <v>178</v>
      </c>
      <c r="F35" s="1212"/>
      <c r="G35" s="1212"/>
      <c r="H35" s="1213"/>
      <c r="I35" s="836"/>
      <c r="J35" s="784"/>
      <c r="K35" s="784"/>
      <c r="L35" s="785"/>
      <c r="M35" s="814"/>
      <c r="N35" s="517"/>
      <c r="O35" s="517"/>
      <c r="P35" s="517"/>
      <c r="Q35" s="517"/>
      <c r="R35" s="517"/>
      <c r="S35" s="837"/>
      <c r="T35" s="836"/>
      <c r="U35" s="784"/>
      <c r="V35" s="784"/>
      <c r="W35" s="784"/>
      <c r="X35" s="784"/>
      <c r="Y35" s="785"/>
      <c r="Z35" s="815"/>
      <c r="AA35" s="816"/>
      <c r="AB35" s="816"/>
      <c r="AC35" s="816"/>
      <c r="AD35" s="816"/>
      <c r="AE35" s="816"/>
      <c r="AF35" s="816"/>
      <c r="AG35" s="812" t="s">
        <v>68</v>
      </c>
      <c r="AH35" s="812"/>
      <c r="AI35" s="812"/>
      <c r="AJ35" s="813"/>
      <c r="AK35" s="838"/>
      <c r="AL35" s="784"/>
      <c r="AM35" s="784"/>
      <c r="AN35" s="784"/>
      <c r="AO35" s="784"/>
      <c r="AP35" s="784"/>
      <c r="AQ35" s="785"/>
      <c r="AR35" s="815"/>
      <c r="AS35" s="816"/>
      <c r="AT35" s="816"/>
      <c r="AU35" s="816"/>
      <c r="AV35" s="816"/>
      <c r="AW35" s="816"/>
      <c r="AX35" s="816"/>
      <c r="AY35" s="812" t="s">
        <v>68</v>
      </c>
      <c r="AZ35" s="812"/>
      <c r="BA35" s="812"/>
      <c r="BB35" s="813"/>
      <c r="BC35" s="843"/>
      <c r="BD35" s="517"/>
      <c r="BE35" s="517"/>
      <c r="BF35" s="517"/>
      <c r="BG35" s="517"/>
      <c r="BH35" s="517"/>
      <c r="BI35" s="517"/>
      <c r="BJ35" s="517"/>
      <c r="BK35" s="517"/>
      <c r="BL35" s="517"/>
      <c r="BM35" s="517"/>
      <c r="BN35" s="517"/>
      <c r="BO35" s="517"/>
      <c r="BP35" s="517"/>
      <c r="BQ35" s="517"/>
      <c r="BR35" s="517"/>
      <c r="BS35" s="517"/>
      <c r="BT35" s="517"/>
      <c r="BU35" s="517"/>
      <c r="BV35" s="517"/>
      <c r="BW35" s="517"/>
      <c r="BX35" s="518"/>
      <c r="BY35" s="783"/>
      <c r="BZ35" s="784"/>
      <c r="CA35" s="784"/>
      <c r="CB35" s="842"/>
      <c r="CC35" s="783"/>
      <c r="CD35" s="784"/>
      <c r="CE35" s="784"/>
      <c r="CF35" s="785"/>
      <c r="CG35" s="814"/>
      <c r="CH35" s="517"/>
      <c r="CI35" s="517"/>
      <c r="CJ35" s="517"/>
      <c r="CK35" s="517"/>
      <c r="CL35" s="517"/>
      <c r="CM35" s="517"/>
      <c r="CN35" s="517"/>
      <c r="CO35" s="517"/>
      <c r="CP35" s="517"/>
      <c r="CQ35" s="517"/>
      <c r="CR35" s="517"/>
      <c r="CS35" s="517"/>
      <c r="CT35" s="517"/>
      <c r="CU35" s="517"/>
      <c r="CV35" s="517"/>
      <c r="CW35" s="517"/>
      <c r="CX35" s="517"/>
      <c r="CY35" s="517"/>
      <c r="CZ35" s="517"/>
      <c r="DA35" s="517"/>
      <c r="DB35" s="517"/>
      <c r="DC35" s="517"/>
      <c r="DD35" s="517"/>
      <c r="DE35" s="517"/>
      <c r="DF35" s="517"/>
      <c r="DG35" s="518"/>
      <c r="DH35" s="956"/>
      <c r="DI35" s="957"/>
      <c r="DJ35" s="957"/>
      <c r="DK35" s="957"/>
      <c r="DL35" s="958"/>
      <c r="DM35" s="965">
        <f t="shared" si="0"/>
        <v>0</v>
      </c>
      <c r="DN35" s="966"/>
      <c r="DO35" s="966"/>
      <c r="DP35" s="966"/>
      <c r="DQ35" s="189"/>
      <c r="DR35" s="190" t="s">
        <v>69</v>
      </c>
      <c r="DS35" s="391"/>
    </row>
    <row r="36" spans="3:126" ht="12" customHeight="1">
      <c r="C36" s="581"/>
      <c r="D36" s="582"/>
      <c r="E36" s="532" t="s">
        <v>77</v>
      </c>
      <c r="F36" s="677"/>
      <c r="G36" s="677"/>
      <c r="H36" s="604"/>
      <c r="I36" s="824"/>
      <c r="J36" s="486"/>
      <c r="K36" s="486"/>
      <c r="L36" s="493"/>
      <c r="M36" s="459"/>
      <c r="N36" s="460"/>
      <c r="O36" s="460"/>
      <c r="P36" s="460"/>
      <c r="Q36" s="460"/>
      <c r="R36" s="460"/>
      <c r="S36" s="749"/>
      <c r="T36" s="824"/>
      <c r="U36" s="486"/>
      <c r="V36" s="486"/>
      <c r="W36" s="486"/>
      <c r="X36" s="486"/>
      <c r="Y36" s="493"/>
      <c r="Z36" s="490"/>
      <c r="AA36" s="491"/>
      <c r="AB36" s="491"/>
      <c r="AC36" s="491"/>
      <c r="AD36" s="491"/>
      <c r="AE36" s="491"/>
      <c r="AF36" s="491"/>
      <c r="AG36" s="967" t="s">
        <v>68</v>
      </c>
      <c r="AH36" s="967"/>
      <c r="AI36" s="967"/>
      <c r="AJ36" s="968"/>
      <c r="AK36" s="492"/>
      <c r="AL36" s="486"/>
      <c r="AM36" s="486"/>
      <c r="AN36" s="486"/>
      <c r="AO36" s="486"/>
      <c r="AP36" s="486"/>
      <c r="AQ36" s="493"/>
      <c r="AR36" s="490"/>
      <c r="AS36" s="491"/>
      <c r="AT36" s="491"/>
      <c r="AU36" s="491"/>
      <c r="AV36" s="491"/>
      <c r="AW36" s="491"/>
      <c r="AX36" s="491"/>
      <c r="AY36" s="967" t="s">
        <v>68</v>
      </c>
      <c r="AZ36" s="967"/>
      <c r="BA36" s="967"/>
      <c r="BB36" s="968"/>
      <c r="BC36" s="750"/>
      <c r="BD36" s="460"/>
      <c r="BE36" s="460"/>
      <c r="BF36" s="460"/>
      <c r="BG36" s="460"/>
      <c r="BH36" s="460"/>
      <c r="BI36" s="460"/>
      <c r="BJ36" s="460"/>
      <c r="BK36" s="460"/>
      <c r="BL36" s="460"/>
      <c r="BM36" s="460"/>
      <c r="BN36" s="460"/>
      <c r="BO36" s="460"/>
      <c r="BP36" s="460"/>
      <c r="BQ36" s="460"/>
      <c r="BR36" s="460"/>
      <c r="BS36" s="460"/>
      <c r="BT36" s="460"/>
      <c r="BU36" s="460"/>
      <c r="BV36" s="460"/>
      <c r="BW36" s="460"/>
      <c r="BX36" s="461"/>
      <c r="BY36" s="485"/>
      <c r="BZ36" s="486"/>
      <c r="CA36" s="486"/>
      <c r="CB36" s="487"/>
      <c r="CC36" s="485"/>
      <c r="CD36" s="486"/>
      <c r="CE36" s="486"/>
      <c r="CF36" s="493"/>
      <c r="CG36" s="459"/>
      <c r="CH36" s="460"/>
      <c r="CI36" s="460"/>
      <c r="CJ36" s="460"/>
      <c r="CK36" s="460"/>
      <c r="CL36" s="460"/>
      <c r="CM36" s="460"/>
      <c r="CN36" s="460"/>
      <c r="CO36" s="460"/>
      <c r="CP36" s="460"/>
      <c r="CQ36" s="460"/>
      <c r="CR36" s="460"/>
      <c r="CS36" s="460"/>
      <c r="CT36" s="460"/>
      <c r="CU36" s="460"/>
      <c r="CV36" s="460"/>
      <c r="CW36" s="460"/>
      <c r="CX36" s="460"/>
      <c r="CY36" s="460"/>
      <c r="CZ36" s="460"/>
      <c r="DA36" s="460"/>
      <c r="DB36" s="460"/>
      <c r="DC36" s="460"/>
      <c r="DD36" s="460"/>
      <c r="DE36" s="460"/>
      <c r="DF36" s="460"/>
      <c r="DG36" s="461"/>
      <c r="DH36" s="497"/>
      <c r="DI36" s="498"/>
      <c r="DJ36" s="498"/>
      <c r="DK36" s="498"/>
      <c r="DL36" s="499"/>
      <c r="DM36" s="1195">
        <f t="shared" si="0"/>
        <v>0</v>
      </c>
      <c r="DN36" s="1196"/>
      <c r="DO36" s="1196"/>
      <c r="DP36" s="1196"/>
      <c r="DQ36" s="192"/>
      <c r="DR36" s="193" t="s">
        <v>69</v>
      </c>
      <c r="DS36" s="391"/>
    </row>
    <row r="37" spans="3:126" ht="12" customHeight="1" thickBot="1">
      <c r="C37" s="581"/>
      <c r="D37" s="582"/>
      <c r="E37" s="445"/>
      <c r="F37" s="445"/>
      <c r="G37" s="445"/>
      <c r="H37" s="680" t="s">
        <v>70</v>
      </c>
      <c r="I37" s="680"/>
      <c r="J37" s="680"/>
      <c r="K37" s="680"/>
      <c r="L37" s="680"/>
      <c r="M37" s="680"/>
      <c r="N37" s="680"/>
      <c r="O37" s="680"/>
      <c r="P37" s="680"/>
      <c r="Q37" s="680"/>
      <c r="R37" s="680"/>
      <c r="S37" s="680"/>
      <c r="T37" s="680"/>
      <c r="U37" s="445"/>
      <c r="V37" s="445"/>
      <c r="W37" s="445"/>
      <c r="X37" s="445"/>
      <c r="Y37" s="445"/>
      <c r="Z37" s="1197">
        <f>SUM(Z35:AF36)</f>
        <v>0</v>
      </c>
      <c r="AA37" s="1198"/>
      <c r="AB37" s="1198"/>
      <c r="AC37" s="1198"/>
      <c r="AD37" s="1198"/>
      <c r="AE37" s="1198"/>
      <c r="AF37" s="1198"/>
      <c r="AG37" s="834" t="s">
        <v>68</v>
      </c>
      <c r="AH37" s="834"/>
      <c r="AI37" s="834"/>
      <c r="AJ37" s="835"/>
      <c r="AK37" s="396"/>
      <c r="AL37" s="397"/>
      <c r="AM37" s="397"/>
      <c r="AN37" s="397"/>
      <c r="AO37" s="397"/>
      <c r="AP37" s="397"/>
      <c r="AQ37" s="398"/>
      <c r="AR37" s="1197">
        <f>SUM(AR35:AX36)</f>
        <v>0</v>
      </c>
      <c r="AS37" s="1198"/>
      <c r="AT37" s="1198"/>
      <c r="AU37" s="1198"/>
      <c r="AV37" s="1198"/>
      <c r="AW37" s="1198"/>
      <c r="AX37" s="1198"/>
      <c r="AY37" s="194" t="s">
        <v>68</v>
      </c>
      <c r="AZ37" s="185"/>
      <c r="BA37" s="185"/>
      <c r="BB37" s="394"/>
      <c r="BC37" s="412"/>
      <c r="BD37" s="412"/>
      <c r="BE37" s="412"/>
      <c r="BF37" s="412"/>
      <c r="BG37" s="412"/>
      <c r="BH37" s="412"/>
      <c r="BI37" s="412"/>
      <c r="BJ37" s="413"/>
      <c r="BK37" s="413"/>
      <c r="BL37" s="413"/>
      <c r="BM37" s="413"/>
      <c r="BN37" s="413"/>
      <c r="BO37" s="413"/>
      <c r="BP37" s="413"/>
      <c r="BQ37" s="413"/>
      <c r="BR37" s="413"/>
      <c r="BS37" s="413"/>
      <c r="BT37" s="413"/>
      <c r="BU37" s="413"/>
      <c r="BV37" s="413"/>
      <c r="BW37" s="413"/>
      <c r="BX37" s="413"/>
      <c r="BY37" s="414"/>
      <c r="BZ37" s="413"/>
      <c r="CA37" s="413"/>
      <c r="CB37" s="415"/>
      <c r="CC37" s="413"/>
      <c r="CD37" s="413"/>
      <c r="CE37" s="413"/>
      <c r="CF37" s="416"/>
      <c r="CG37" s="417"/>
      <c r="CH37" s="413"/>
      <c r="CI37" s="413"/>
      <c r="CJ37" s="413"/>
      <c r="CK37" s="413"/>
      <c r="CL37" s="413"/>
      <c r="CM37" s="413"/>
      <c r="CN37" s="413"/>
      <c r="CO37" s="413"/>
      <c r="CP37" s="413"/>
      <c r="CQ37" s="413"/>
      <c r="CR37" s="413"/>
      <c r="CS37" s="413"/>
      <c r="CT37" s="413"/>
      <c r="CU37" s="413"/>
      <c r="CV37" s="413"/>
      <c r="CW37" s="413"/>
      <c r="CX37" s="413"/>
      <c r="CY37" s="413"/>
      <c r="CZ37" s="413"/>
      <c r="DA37" s="413"/>
      <c r="DB37" s="413"/>
      <c r="DC37" s="413"/>
      <c r="DD37" s="413"/>
      <c r="DE37" s="413"/>
      <c r="DF37" s="413"/>
      <c r="DG37" s="413"/>
      <c r="DH37" s="413"/>
      <c r="DI37" s="413"/>
      <c r="DJ37" s="413"/>
      <c r="DK37" s="413"/>
      <c r="DL37" s="416"/>
      <c r="DM37" s="1199">
        <f t="shared" si="0"/>
        <v>0</v>
      </c>
      <c r="DN37" s="1200"/>
      <c r="DO37" s="1200"/>
      <c r="DP37" s="1200"/>
      <c r="DQ37" s="194"/>
      <c r="DR37" s="195" t="s">
        <v>69</v>
      </c>
      <c r="DS37" s="391"/>
    </row>
    <row r="38" spans="3:126" ht="12" customHeight="1" thickTop="1">
      <c r="C38" s="581"/>
      <c r="D38" s="582"/>
      <c r="E38" s="826" t="s">
        <v>179</v>
      </c>
      <c r="F38" s="1212"/>
      <c r="G38" s="1212"/>
      <c r="H38" s="1213"/>
      <c r="I38" s="836"/>
      <c r="J38" s="784"/>
      <c r="K38" s="784"/>
      <c r="L38" s="785"/>
      <c r="M38" s="814"/>
      <c r="N38" s="517"/>
      <c r="O38" s="517"/>
      <c r="P38" s="517"/>
      <c r="Q38" s="517"/>
      <c r="R38" s="517"/>
      <c r="S38" s="837"/>
      <c r="T38" s="836"/>
      <c r="U38" s="784"/>
      <c r="V38" s="784"/>
      <c r="W38" s="784"/>
      <c r="X38" s="784"/>
      <c r="Y38" s="785"/>
      <c r="Z38" s="815"/>
      <c r="AA38" s="816"/>
      <c r="AB38" s="816"/>
      <c r="AC38" s="816"/>
      <c r="AD38" s="816"/>
      <c r="AE38" s="816"/>
      <c r="AF38" s="816"/>
      <c r="AG38" s="812" t="s">
        <v>68</v>
      </c>
      <c r="AH38" s="812"/>
      <c r="AI38" s="812"/>
      <c r="AJ38" s="813"/>
      <c r="AK38" s="399"/>
      <c r="AL38" s="400"/>
      <c r="AM38" s="400"/>
      <c r="AN38" s="400"/>
      <c r="AO38" s="400"/>
      <c r="AP38" s="400"/>
      <c r="AQ38" s="401"/>
      <c r="AR38" s="815"/>
      <c r="AS38" s="816"/>
      <c r="AT38" s="816"/>
      <c r="AU38" s="816"/>
      <c r="AV38" s="816"/>
      <c r="AW38" s="816"/>
      <c r="AX38" s="816"/>
      <c r="AY38" s="812" t="s">
        <v>68</v>
      </c>
      <c r="AZ38" s="812"/>
      <c r="BA38" s="812"/>
      <c r="BB38" s="813"/>
      <c r="BC38" s="843"/>
      <c r="BD38" s="517"/>
      <c r="BE38" s="517"/>
      <c r="BF38" s="517"/>
      <c r="BG38" s="517"/>
      <c r="BH38" s="517"/>
      <c r="BI38" s="517"/>
      <c r="BJ38" s="517"/>
      <c r="BK38" s="517"/>
      <c r="BL38" s="517"/>
      <c r="BM38" s="517"/>
      <c r="BN38" s="517"/>
      <c r="BO38" s="517"/>
      <c r="BP38" s="517"/>
      <c r="BQ38" s="517"/>
      <c r="BR38" s="517"/>
      <c r="BS38" s="517"/>
      <c r="BT38" s="517"/>
      <c r="BU38" s="517"/>
      <c r="BV38" s="517"/>
      <c r="BW38" s="517"/>
      <c r="BX38" s="518"/>
      <c r="BY38" s="783"/>
      <c r="BZ38" s="784"/>
      <c r="CA38" s="784"/>
      <c r="CB38" s="842"/>
      <c r="CC38" s="783"/>
      <c r="CD38" s="784"/>
      <c r="CE38" s="784"/>
      <c r="CF38" s="785"/>
      <c r="CG38" s="814"/>
      <c r="CH38" s="517"/>
      <c r="CI38" s="517"/>
      <c r="CJ38" s="517"/>
      <c r="CK38" s="517"/>
      <c r="CL38" s="517"/>
      <c r="CM38" s="517"/>
      <c r="CN38" s="517"/>
      <c r="CO38" s="517"/>
      <c r="CP38" s="517"/>
      <c r="CQ38" s="517"/>
      <c r="CR38" s="517"/>
      <c r="CS38" s="517"/>
      <c r="CT38" s="517"/>
      <c r="CU38" s="517"/>
      <c r="CV38" s="517"/>
      <c r="CW38" s="517"/>
      <c r="CX38" s="517"/>
      <c r="CY38" s="517"/>
      <c r="CZ38" s="517"/>
      <c r="DA38" s="517"/>
      <c r="DB38" s="517"/>
      <c r="DC38" s="517"/>
      <c r="DD38" s="517"/>
      <c r="DE38" s="517"/>
      <c r="DF38" s="517"/>
      <c r="DG38" s="518"/>
      <c r="DH38" s="956"/>
      <c r="DI38" s="957"/>
      <c r="DJ38" s="957"/>
      <c r="DK38" s="957"/>
      <c r="DL38" s="958"/>
      <c r="DM38" s="965">
        <f t="shared" si="0"/>
        <v>0</v>
      </c>
      <c r="DN38" s="966"/>
      <c r="DO38" s="966"/>
      <c r="DP38" s="966"/>
      <c r="DQ38" s="189"/>
      <c r="DR38" s="190" t="s">
        <v>69</v>
      </c>
      <c r="DS38" s="391"/>
    </row>
    <row r="39" spans="3:126" ht="12" customHeight="1">
      <c r="C39" s="581"/>
      <c r="D39" s="582"/>
      <c r="E39" s="443"/>
      <c r="F39" s="443"/>
      <c r="G39" s="443"/>
      <c r="H39" s="444"/>
      <c r="I39" s="824"/>
      <c r="J39" s="486"/>
      <c r="K39" s="486"/>
      <c r="L39" s="493"/>
      <c r="M39" s="459"/>
      <c r="N39" s="460"/>
      <c r="O39" s="460"/>
      <c r="P39" s="460"/>
      <c r="Q39" s="460"/>
      <c r="R39" s="460"/>
      <c r="S39" s="749"/>
      <c r="T39" s="824"/>
      <c r="U39" s="486"/>
      <c r="V39" s="486"/>
      <c r="W39" s="486"/>
      <c r="X39" s="486"/>
      <c r="Y39" s="493"/>
      <c r="Z39" s="490"/>
      <c r="AA39" s="491"/>
      <c r="AB39" s="491"/>
      <c r="AC39" s="491"/>
      <c r="AD39" s="491"/>
      <c r="AE39" s="491"/>
      <c r="AF39" s="491"/>
      <c r="AG39" s="967" t="s">
        <v>68</v>
      </c>
      <c r="AH39" s="967"/>
      <c r="AI39" s="967"/>
      <c r="AJ39" s="968"/>
      <c r="AK39" s="402"/>
      <c r="AL39" s="403"/>
      <c r="AM39" s="403"/>
      <c r="AN39" s="403"/>
      <c r="AO39" s="403"/>
      <c r="AP39" s="403"/>
      <c r="AQ39" s="404"/>
      <c r="AR39" s="490"/>
      <c r="AS39" s="491"/>
      <c r="AT39" s="491"/>
      <c r="AU39" s="491"/>
      <c r="AV39" s="491"/>
      <c r="AW39" s="491"/>
      <c r="AX39" s="491"/>
      <c r="AY39" s="967" t="s">
        <v>68</v>
      </c>
      <c r="AZ39" s="967"/>
      <c r="BA39" s="967"/>
      <c r="BB39" s="968"/>
      <c r="BC39" s="750"/>
      <c r="BD39" s="460"/>
      <c r="BE39" s="460"/>
      <c r="BF39" s="460"/>
      <c r="BG39" s="460"/>
      <c r="BH39" s="460"/>
      <c r="BI39" s="460"/>
      <c r="BJ39" s="460"/>
      <c r="BK39" s="460"/>
      <c r="BL39" s="460"/>
      <c r="BM39" s="460"/>
      <c r="BN39" s="460"/>
      <c r="BO39" s="460"/>
      <c r="BP39" s="460"/>
      <c r="BQ39" s="460"/>
      <c r="BR39" s="460"/>
      <c r="BS39" s="460"/>
      <c r="BT39" s="460"/>
      <c r="BU39" s="460"/>
      <c r="BV39" s="460"/>
      <c r="BW39" s="460"/>
      <c r="BX39" s="461"/>
      <c r="BY39" s="485"/>
      <c r="BZ39" s="486"/>
      <c r="CA39" s="486"/>
      <c r="CB39" s="487"/>
      <c r="CC39" s="485"/>
      <c r="CD39" s="486"/>
      <c r="CE39" s="486"/>
      <c r="CF39" s="493"/>
      <c r="CG39" s="459"/>
      <c r="CH39" s="460"/>
      <c r="CI39" s="460"/>
      <c r="CJ39" s="460"/>
      <c r="CK39" s="460"/>
      <c r="CL39" s="460"/>
      <c r="CM39" s="460"/>
      <c r="CN39" s="460"/>
      <c r="CO39" s="460"/>
      <c r="CP39" s="460"/>
      <c r="CQ39" s="460"/>
      <c r="CR39" s="460"/>
      <c r="CS39" s="460"/>
      <c r="CT39" s="460"/>
      <c r="CU39" s="460"/>
      <c r="CV39" s="460"/>
      <c r="CW39" s="460"/>
      <c r="CX39" s="460"/>
      <c r="CY39" s="460"/>
      <c r="CZ39" s="460"/>
      <c r="DA39" s="460"/>
      <c r="DB39" s="460"/>
      <c r="DC39" s="460"/>
      <c r="DD39" s="460"/>
      <c r="DE39" s="460"/>
      <c r="DF39" s="460"/>
      <c r="DG39" s="461"/>
      <c r="DH39" s="497"/>
      <c r="DI39" s="498"/>
      <c r="DJ39" s="498"/>
      <c r="DK39" s="498"/>
      <c r="DL39" s="499"/>
      <c r="DM39" s="1195">
        <f t="shared" si="0"/>
        <v>0</v>
      </c>
      <c r="DN39" s="1196"/>
      <c r="DO39" s="1196"/>
      <c r="DP39" s="1196"/>
      <c r="DQ39" s="192"/>
      <c r="DR39" s="193" t="s">
        <v>69</v>
      </c>
      <c r="DS39" s="391"/>
    </row>
    <row r="40" spans="3:126" ht="12" customHeight="1" thickBot="1">
      <c r="C40" s="581"/>
      <c r="D40" s="582"/>
      <c r="E40" s="445"/>
      <c r="F40" s="445"/>
      <c r="G40" s="445"/>
      <c r="H40" s="680" t="s">
        <v>70</v>
      </c>
      <c r="I40" s="680"/>
      <c r="J40" s="680"/>
      <c r="K40" s="680"/>
      <c r="L40" s="680"/>
      <c r="M40" s="680"/>
      <c r="N40" s="680"/>
      <c r="O40" s="680"/>
      <c r="P40" s="680"/>
      <c r="Q40" s="680"/>
      <c r="R40" s="680"/>
      <c r="S40" s="680"/>
      <c r="T40" s="680"/>
      <c r="U40" s="445"/>
      <c r="V40" s="445"/>
      <c r="W40" s="445"/>
      <c r="X40" s="445"/>
      <c r="Y40" s="445"/>
      <c r="Z40" s="1197">
        <f>SUM(Z38:AF39)</f>
        <v>0</v>
      </c>
      <c r="AA40" s="1198"/>
      <c r="AB40" s="1198"/>
      <c r="AC40" s="1198"/>
      <c r="AD40" s="1198"/>
      <c r="AE40" s="1198"/>
      <c r="AF40" s="1198"/>
      <c r="AG40" s="194" t="s">
        <v>68</v>
      </c>
      <c r="AH40" s="185"/>
      <c r="AI40" s="185"/>
      <c r="AJ40" s="185"/>
      <c r="AK40" s="396"/>
      <c r="AL40" s="397"/>
      <c r="AM40" s="397"/>
      <c r="AN40" s="397"/>
      <c r="AO40" s="397"/>
      <c r="AP40" s="397"/>
      <c r="AQ40" s="398"/>
      <c r="AR40" s="1197">
        <f>SUM(AR38:AX39)</f>
        <v>0</v>
      </c>
      <c r="AS40" s="1198"/>
      <c r="AT40" s="1198"/>
      <c r="AU40" s="1198"/>
      <c r="AV40" s="1198"/>
      <c r="AW40" s="1198"/>
      <c r="AX40" s="1198"/>
      <c r="AY40" s="194" t="s">
        <v>68</v>
      </c>
      <c r="AZ40" s="194"/>
      <c r="BA40" s="194"/>
      <c r="BB40" s="394"/>
      <c r="BC40" s="412"/>
      <c r="BD40" s="412"/>
      <c r="BE40" s="412"/>
      <c r="BF40" s="412"/>
      <c r="BG40" s="412"/>
      <c r="BH40" s="412"/>
      <c r="BI40" s="412"/>
      <c r="BJ40" s="413"/>
      <c r="BK40" s="413"/>
      <c r="BL40" s="413"/>
      <c r="BM40" s="413"/>
      <c r="BN40" s="413"/>
      <c r="BO40" s="413"/>
      <c r="BP40" s="413"/>
      <c r="BQ40" s="413"/>
      <c r="BR40" s="413"/>
      <c r="BS40" s="413"/>
      <c r="BT40" s="413"/>
      <c r="BU40" s="413"/>
      <c r="BV40" s="413"/>
      <c r="BW40" s="413"/>
      <c r="BX40" s="413"/>
      <c r="BY40" s="414"/>
      <c r="BZ40" s="413"/>
      <c r="CA40" s="413"/>
      <c r="CB40" s="415"/>
      <c r="CC40" s="413"/>
      <c r="CD40" s="413"/>
      <c r="CE40" s="413"/>
      <c r="CF40" s="416"/>
      <c r="CG40" s="417"/>
      <c r="CH40" s="413"/>
      <c r="CI40" s="413"/>
      <c r="CJ40" s="413"/>
      <c r="CK40" s="413"/>
      <c r="CL40" s="413"/>
      <c r="CM40" s="413"/>
      <c r="CN40" s="413"/>
      <c r="CO40" s="413"/>
      <c r="CP40" s="413"/>
      <c r="CQ40" s="413"/>
      <c r="CR40" s="413"/>
      <c r="CS40" s="413"/>
      <c r="CT40" s="413"/>
      <c r="CU40" s="413"/>
      <c r="CV40" s="413"/>
      <c r="CW40" s="413"/>
      <c r="CX40" s="413"/>
      <c r="CY40" s="413"/>
      <c r="CZ40" s="413"/>
      <c r="DA40" s="413"/>
      <c r="DB40" s="413"/>
      <c r="DC40" s="413"/>
      <c r="DD40" s="413"/>
      <c r="DE40" s="413"/>
      <c r="DF40" s="413"/>
      <c r="DG40" s="413"/>
      <c r="DH40" s="413"/>
      <c r="DI40" s="413"/>
      <c r="DJ40" s="413"/>
      <c r="DK40" s="413"/>
      <c r="DL40" s="416"/>
      <c r="DM40" s="1199">
        <f t="shared" si="0"/>
        <v>0</v>
      </c>
      <c r="DN40" s="1200"/>
      <c r="DO40" s="1200"/>
      <c r="DP40" s="1200"/>
      <c r="DQ40" s="194"/>
      <c r="DR40" s="195" t="s">
        <v>69</v>
      </c>
      <c r="DS40" s="391"/>
    </row>
    <row r="41" spans="3:126" ht="12" customHeight="1" thickTop="1">
      <c r="C41" s="581"/>
      <c r="D41" s="582"/>
      <c r="E41" s="821" t="s">
        <v>256</v>
      </c>
      <c r="F41" s="1201"/>
      <c r="G41" s="1201"/>
      <c r="H41" s="1202"/>
      <c r="I41" s="814"/>
      <c r="J41" s="517"/>
      <c r="K41" s="517"/>
      <c r="L41" s="837"/>
      <c r="M41" s="814"/>
      <c r="N41" s="517"/>
      <c r="O41" s="517"/>
      <c r="P41" s="517"/>
      <c r="Q41" s="517"/>
      <c r="R41" s="517"/>
      <c r="S41" s="837"/>
      <c r="T41" s="814"/>
      <c r="U41" s="517"/>
      <c r="V41" s="517"/>
      <c r="W41" s="517"/>
      <c r="X41" s="517"/>
      <c r="Y41" s="837"/>
      <c r="Z41" s="815"/>
      <c r="AA41" s="816"/>
      <c r="AB41" s="816"/>
      <c r="AC41" s="816"/>
      <c r="AD41" s="816"/>
      <c r="AE41" s="816"/>
      <c r="AF41" s="816"/>
      <c r="AG41" s="812" t="s">
        <v>68</v>
      </c>
      <c r="AH41" s="812"/>
      <c r="AI41" s="812"/>
      <c r="AJ41" s="813"/>
      <c r="AK41" s="843"/>
      <c r="AL41" s="517"/>
      <c r="AM41" s="517"/>
      <c r="AN41" s="517"/>
      <c r="AO41" s="517"/>
      <c r="AP41" s="517"/>
      <c r="AQ41" s="837"/>
      <c r="AR41" s="815"/>
      <c r="AS41" s="816"/>
      <c r="AT41" s="816"/>
      <c r="AU41" s="816"/>
      <c r="AV41" s="816"/>
      <c r="AW41" s="816"/>
      <c r="AX41" s="816"/>
      <c r="AY41" s="812" t="s">
        <v>68</v>
      </c>
      <c r="AZ41" s="812"/>
      <c r="BA41" s="812"/>
      <c r="BB41" s="813"/>
      <c r="BC41" s="843"/>
      <c r="BD41" s="517"/>
      <c r="BE41" s="517"/>
      <c r="BF41" s="517"/>
      <c r="BG41" s="517"/>
      <c r="BH41" s="517"/>
      <c r="BI41" s="517"/>
      <c r="BJ41" s="517"/>
      <c r="BK41" s="517"/>
      <c r="BL41" s="517"/>
      <c r="BM41" s="517"/>
      <c r="BN41" s="517"/>
      <c r="BO41" s="517"/>
      <c r="BP41" s="517"/>
      <c r="BQ41" s="517"/>
      <c r="BR41" s="517"/>
      <c r="BS41" s="517"/>
      <c r="BT41" s="517"/>
      <c r="BU41" s="517"/>
      <c r="BV41" s="517"/>
      <c r="BW41" s="517"/>
      <c r="BX41" s="518"/>
      <c r="BY41" s="783"/>
      <c r="BZ41" s="784"/>
      <c r="CA41" s="784"/>
      <c r="CB41" s="842"/>
      <c r="CC41" s="783"/>
      <c r="CD41" s="784"/>
      <c r="CE41" s="784"/>
      <c r="CF41" s="785"/>
      <c r="CG41" s="814"/>
      <c r="CH41" s="517"/>
      <c r="CI41" s="517"/>
      <c r="CJ41" s="517"/>
      <c r="CK41" s="517"/>
      <c r="CL41" s="517"/>
      <c r="CM41" s="517"/>
      <c r="CN41" s="517"/>
      <c r="CO41" s="517"/>
      <c r="CP41" s="517"/>
      <c r="CQ41" s="517"/>
      <c r="CR41" s="517"/>
      <c r="CS41" s="517"/>
      <c r="CT41" s="517"/>
      <c r="CU41" s="517"/>
      <c r="CV41" s="517"/>
      <c r="CW41" s="517"/>
      <c r="CX41" s="517"/>
      <c r="CY41" s="517"/>
      <c r="CZ41" s="517"/>
      <c r="DA41" s="517"/>
      <c r="DB41" s="517"/>
      <c r="DC41" s="517"/>
      <c r="DD41" s="517"/>
      <c r="DE41" s="517"/>
      <c r="DF41" s="517"/>
      <c r="DG41" s="518"/>
      <c r="DH41" s="956"/>
      <c r="DI41" s="957"/>
      <c r="DJ41" s="957"/>
      <c r="DK41" s="957"/>
      <c r="DL41" s="958"/>
      <c r="DM41" s="959">
        <f t="shared" ref="DM41:DM43" si="1">IF(ISERROR(AR41*100/Z41),0)</f>
        <v>0</v>
      </c>
      <c r="DN41" s="960"/>
      <c r="DO41" s="960"/>
      <c r="DP41" s="960"/>
      <c r="DQ41" s="119"/>
      <c r="DR41" s="196" t="s">
        <v>69</v>
      </c>
      <c r="DS41" s="391"/>
      <c r="DT41" s="391"/>
      <c r="DU41" s="391"/>
      <c r="DV41" s="391"/>
    </row>
    <row r="42" spans="3:126" ht="12" customHeight="1">
      <c r="C42" s="581"/>
      <c r="D42" s="582"/>
      <c r="E42" s="646" t="s">
        <v>180</v>
      </c>
      <c r="F42" s="647"/>
      <c r="G42" s="647"/>
      <c r="H42" s="648"/>
      <c r="I42" s="459"/>
      <c r="J42" s="460"/>
      <c r="K42" s="460"/>
      <c r="L42" s="749"/>
      <c r="M42" s="459"/>
      <c r="N42" s="460"/>
      <c r="O42" s="460"/>
      <c r="P42" s="460"/>
      <c r="Q42" s="460"/>
      <c r="R42" s="460"/>
      <c r="S42" s="749"/>
      <c r="T42" s="459"/>
      <c r="U42" s="460"/>
      <c r="V42" s="460"/>
      <c r="W42" s="460"/>
      <c r="X42" s="460"/>
      <c r="Y42" s="749"/>
      <c r="Z42" s="490"/>
      <c r="AA42" s="491"/>
      <c r="AB42" s="491"/>
      <c r="AC42" s="491"/>
      <c r="AD42" s="491"/>
      <c r="AE42" s="491"/>
      <c r="AF42" s="491"/>
      <c r="AG42" s="967" t="s">
        <v>68</v>
      </c>
      <c r="AH42" s="967"/>
      <c r="AI42" s="967"/>
      <c r="AJ42" s="968"/>
      <c r="AK42" s="750"/>
      <c r="AL42" s="460"/>
      <c r="AM42" s="460"/>
      <c r="AN42" s="460"/>
      <c r="AO42" s="460"/>
      <c r="AP42" s="460"/>
      <c r="AQ42" s="749"/>
      <c r="AR42" s="490"/>
      <c r="AS42" s="491"/>
      <c r="AT42" s="491"/>
      <c r="AU42" s="491"/>
      <c r="AV42" s="491"/>
      <c r="AW42" s="491"/>
      <c r="AX42" s="491"/>
      <c r="AY42" s="967" t="s">
        <v>68</v>
      </c>
      <c r="AZ42" s="967"/>
      <c r="BA42" s="967"/>
      <c r="BB42" s="968"/>
      <c r="BC42" s="750"/>
      <c r="BD42" s="460"/>
      <c r="BE42" s="460"/>
      <c r="BF42" s="460"/>
      <c r="BG42" s="460"/>
      <c r="BH42" s="460"/>
      <c r="BI42" s="460"/>
      <c r="BJ42" s="460"/>
      <c r="BK42" s="460"/>
      <c r="BL42" s="460"/>
      <c r="BM42" s="460"/>
      <c r="BN42" s="460"/>
      <c r="BO42" s="460"/>
      <c r="BP42" s="460"/>
      <c r="BQ42" s="460"/>
      <c r="BR42" s="460"/>
      <c r="BS42" s="460"/>
      <c r="BT42" s="460"/>
      <c r="BU42" s="460"/>
      <c r="BV42" s="460"/>
      <c r="BW42" s="460"/>
      <c r="BX42" s="461"/>
      <c r="BY42" s="485"/>
      <c r="BZ42" s="486"/>
      <c r="CA42" s="486"/>
      <c r="CB42" s="487"/>
      <c r="CC42" s="485"/>
      <c r="CD42" s="486"/>
      <c r="CE42" s="486"/>
      <c r="CF42" s="493"/>
      <c r="CG42" s="459"/>
      <c r="CH42" s="460"/>
      <c r="CI42" s="460"/>
      <c r="CJ42" s="460"/>
      <c r="CK42" s="460"/>
      <c r="CL42" s="460"/>
      <c r="CM42" s="460"/>
      <c r="CN42" s="460"/>
      <c r="CO42" s="460"/>
      <c r="CP42" s="460"/>
      <c r="CQ42" s="460"/>
      <c r="CR42" s="460"/>
      <c r="CS42" s="460"/>
      <c r="CT42" s="460"/>
      <c r="CU42" s="460"/>
      <c r="CV42" s="460"/>
      <c r="CW42" s="460"/>
      <c r="CX42" s="460"/>
      <c r="CY42" s="460"/>
      <c r="CZ42" s="460"/>
      <c r="DA42" s="460"/>
      <c r="DB42" s="460"/>
      <c r="DC42" s="460"/>
      <c r="DD42" s="460"/>
      <c r="DE42" s="460"/>
      <c r="DF42" s="460"/>
      <c r="DG42" s="461"/>
      <c r="DH42" s="497"/>
      <c r="DI42" s="498"/>
      <c r="DJ42" s="498"/>
      <c r="DK42" s="498"/>
      <c r="DL42" s="499"/>
      <c r="DM42" s="961">
        <f t="shared" si="1"/>
        <v>0</v>
      </c>
      <c r="DN42" s="962"/>
      <c r="DO42" s="962"/>
      <c r="DP42" s="962"/>
      <c r="DQ42" s="192"/>
      <c r="DR42" s="193" t="s">
        <v>69</v>
      </c>
      <c r="DS42" s="391"/>
      <c r="DT42" s="391"/>
      <c r="DU42" s="391"/>
      <c r="DV42" s="391"/>
    </row>
    <row r="43" spans="3:126" ht="12" customHeight="1" thickBot="1">
      <c r="C43" s="819"/>
      <c r="D43" s="820"/>
      <c r="E43" s="197"/>
      <c r="F43" s="197"/>
      <c r="G43" s="197"/>
      <c r="H43" s="197"/>
      <c r="I43" s="833" t="s">
        <v>70</v>
      </c>
      <c r="J43" s="833"/>
      <c r="K43" s="833"/>
      <c r="L43" s="833"/>
      <c r="M43" s="833"/>
      <c r="N43" s="833"/>
      <c r="O43" s="833"/>
      <c r="P43" s="833"/>
      <c r="Q43" s="833"/>
      <c r="R43" s="833"/>
      <c r="S43" s="833"/>
      <c r="T43" s="198"/>
      <c r="U43" s="448"/>
      <c r="V43" s="448"/>
      <c r="W43" s="448"/>
      <c r="X43" s="448"/>
      <c r="Y43" s="448"/>
      <c r="Z43" s="1191">
        <f>SUM(Z41:AF42)</f>
        <v>0</v>
      </c>
      <c r="AA43" s="1192"/>
      <c r="AB43" s="1192"/>
      <c r="AC43" s="1192"/>
      <c r="AD43" s="1192"/>
      <c r="AE43" s="1192"/>
      <c r="AF43" s="1192"/>
      <c r="AG43" s="130" t="s">
        <v>68</v>
      </c>
      <c r="AH43" s="130"/>
      <c r="AI43" s="130"/>
      <c r="AJ43" s="130"/>
      <c r="AK43" s="199"/>
      <c r="AL43" s="200"/>
      <c r="AM43" s="200"/>
      <c r="AN43" s="200"/>
      <c r="AO43" s="200"/>
      <c r="AP43" s="200"/>
      <c r="AQ43" s="201"/>
      <c r="AR43" s="1191">
        <f>SUM(AR41:AX42)</f>
        <v>0</v>
      </c>
      <c r="AS43" s="1192"/>
      <c r="AT43" s="1192"/>
      <c r="AU43" s="1192"/>
      <c r="AV43" s="1192"/>
      <c r="AW43" s="1192"/>
      <c r="AX43" s="1192"/>
      <c r="AY43" s="202" t="s">
        <v>68</v>
      </c>
      <c r="AZ43" s="202"/>
      <c r="BA43" s="202"/>
      <c r="BB43" s="203"/>
      <c r="BC43" s="204"/>
      <c r="BD43" s="204"/>
      <c r="BE43" s="204"/>
      <c r="BF43" s="204"/>
      <c r="BG43" s="204"/>
      <c r="BH43" s="204"/>
      <c r="BI43" s="204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6"/>
      <c r="BZ43" s="207"/>
      <c r="CA43" s="207"/>
      <c r="CB43" s="208"/>
      <c r="CC43" s="207"/>
      <c r="CD43" s="207"/>
      <c r="CE43" s="207"/>
      <c r="CF43" s="209"/>
      <c r="CG43" s="210"/>
      <c r="CH43" s="205"/>
      <c r="CI43" s="205"/>
      <c r="CJ43" s="205"/>
      <c r="CK43" s="205"/>
      <c r="CL43" s="205"/>
      <c r="CM43" s="205"/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5"/>
      <c r="DE43" s="205"/>
      <c r="DF43" s="205"/>
      <c r="DG43" s="205"/>
      <c r="DH43" s="207"/>
      <c r="DI43" s="207"/>
      <c r="DJ43" s="207"/>
      <c r="DK43" s="207"/>
      <c r="DL43" s="209"/>
      <c r="DM43" s="1193">
        <f t="shared" si="1"/>
        <v>0</v>
      </c>
      <c r="DN43" s="1194"/>
      <c r="DO43" s="1194"/>
      <c r="DP43" s="1194"/>
      <c r="DQ43" s="202"/>
      <c r="DR43" s="211" t="s">
        <v>69</v>
      </c>
      <c r="DS43" s="391"/>
      <c r="DT43" s="391"/>
      <c r="DU43" s="391"/>
      <c r="DV43" s="391"/>
    </row>
    <row r="44" spans="3:126" ht="3" customHeight="1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31"/>
      <c r="AA44" s="31"/>
      <c r="AB44" s="31"/>
      <c r="AC44" s="31"/>
      <c r="AD44" s="31"/>
      <c r="AE44" s="31"/>
      <c r="AF44" s="31"/>
      <c r="AG44" s="4"/>
      <c r="AH44" s="4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4"/>
      <c r="DD44" s="4"/>
      <c r="DE44" s="4"/>
      <c r="DF44" s="4"/>
      <c r="DG44" s="4"/>
      <c r="DH44" s="4"/>
      <c r="DI44" s="4"/>
      <c r="DJ44" s="2"/>
      <c r="DK44" s="2"/>
      <c r="DL44" s="2"/>
      <c r="DM44" s="2"/>
      <c r="DN44" s="2"/>
      <c r="DO44" s="2"/>
      <c r="DP44" s="2"/>
      <c r="DQ44" s="2"/>
    </row>
    <row r="45" spans="3:126" ht="8.1" customHeight="1">
      <c r="C45" s="2" t="s">
        <v>78</v>
      </c>
      <c r="D45" s="2"/>
      <c r="E45" s="2"/>
      <c r="F45" s="2"/>
      <c r="G45" s="2"/>
      <c r="H45" s="2"/>
      <c r="I45" s="2"/>
      <c r="J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P45" s="2" t="s">
        <v>63</v>
      </c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C45" s="2"/>
      <c r="BD45" s="2"/>
      <c r="BE45" s="2"/>
      <c r="BI45" s="2" t="s">
        <v>345</v>
      </c>
      <c r="BJ45" s="2"/>
      <c r="BK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P45" s="2"/>
      <c r="CS45" s="2" t="s">
        <v>346</v>
      </c>
      <c r="CT45" s="2"/>
      <c r="CU45" s="2"/>
      <c r="CV45" s="2"/>
      <c r="CW45" s="2"/>
      <c r="CX45" s="2"/>
      <c r="CY45" s="2"/>
      <c r="CZ45" s="2"/>
      <c r="DA45" s="2"/>
      <c r="DB45" s="2"/>
      <c r="DC45" s="2"/>
      <c r="DE45" s="2" t="s">
        <v>347</v>
      </c>
      <c r="DF45" s="2"/>
      <c r="DH45" s="2"/>
      <c r="DJ45" s="2"/>
      <c r="DK45" s="2"/>
      <c r="DL45" s="2"/>
      <c r="DM45" s="2"/>
      <c r="DN45" s="2"/>
      <c r="DO45" s="2"/>
    </row>
    <row r="46" spans="3:126" ht="9.6" customHeight="1">
      <c r="C46" s="7" t="s">
        <v>79</v>
      </c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1"/>
      <c r="AP46" s="39" t="s">
        <v>306</v>
      </c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8"/>
      <c r="BI46" s="7" t="s">
        <v>79</v>
      </c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8"/>
      <c r="CS46" s="7" t="s">
        <v>80</v>
      </c>
      <c r="CT46" s="97"/>
      <c r="CU46" s="97"/>
      <c r="CV46" s="97"/>
      <c r="CW46" s="97"/>
      <c r="CX46" s="97"/>
      <c r="CY46" s="97"/>
      <c r="CZ46" s="97"/>
      <c r="DA46" s="97"/>
      <c r="DB46" s="97"/>
      <c r="DC46" s="8"/>
      <c r="DE46" s="7" t="s">
        <v>105</v>
      </c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8"/>
    </row>
    <row r="47" spans="3:126" ht="9.6" customHeight="1">
      <c r="C47" s="1"/>
      <c r="D47" s="2" t="s">
        <v>181</v>
      </c>
      <c r="E47" s="2"/>
      <c r="F47" s="2"/>
      <c r="G47" s="2"/>
      <c r="H47" s="2"/>
      <c r="I47" s="2"/>
      <c r="J47" s="2"/>
      <c r="K47" s="2"/>
      <c r="L47" s="2"/>
      <c r="N47" s="2"/>
      <c r="O47" s="2"/>
      <c r="P47" s="2"/>
      <c r="Q47" s="2"/>
      <c r="R47" s="2"/>
      <c r="V47" s="2" t="s">
        <v>182</v>
      </c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1"/>
      <c r="AP47" s="1"/>
      <c r="AQ47" s="2" t="s">
        <v>81</v>
      </c>
      <c r="AR47" s="2"/>
      <c r="AS47" s="2"/>
      <c r="AT47" s="2"/>
      <c r="AU47" s="2"/>
      <c r="AV47" s="2"/>
      <c r="AW47" s="2"/>
      <c r="AX47" s="2" t="s">
        <v>82</v>
      </c>
      <c r="AY47" s="2"/>
      <c r="AZ47" s="2"/>
      <c r="BA47" s="2"/>
      <c r="BB47" s="2"/>
      <c r="BC47" s="2"/>
      <c r="BD47" s="2"/>
      <c r="BE47" s="2"/>
      <c r="BF47" s="2"/>
      <c r="BG47" s="9"/>
      <c r="BI47" s="1"/>
      <c r="BJ47" s="2" t="s">
        <v>183</v>
      </c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CA47" s="2" t="s">
        <v>184</v>
      </c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9"/>
      <c r="CS47" s="1"/>
      <c r="CT47" s="2" t="s">
        <v>83</v>
      </c>
      <c r="CU47" s="2"/>
      <c r="CV47" s="2"/>
      <c r="CW47" s="2"/>
      <c r="CX47" s="2"/>
      <c r="CY47" s="2"/>
      <c r="CZ47" s="2"/>
      <c r="DA47" s="2"/>
      <c r="DB47" s="2"/>
      <c r="DC47" s="9"/>
      <c r="DE47" s="1"/>
      <c r="DF47" s="2" t="s">
        <v>107</v>
      </c>
      <c r="DG47" s="2"/>
      <c r="DH47" s="2"/>
      <c r="DI47" s="2"/>
      <c r="DJ47" s="2"/>
      <c r="DK47" s="2"/>
      <c r="DL47" s="2"/>
      <c r="DM47" s="2"/>
      <c r="DN47" s="2"/>
      <c r="DO47" s="2"/>
      <c r="DP47" s="9"/>
    </row>
    <row r="48" spans="3:126" ht="9.6" customHeight="1">
      <c r="C48" s="1"/>
      <c r="D48" s="2" t="s">
        <v>185</v>
      </c>
      <c r="E48" s="2"/>
      <c r="F48" s="2"/>
      <c r="G48" s="2"/>
      <c r="H48" s="2"/>
      <c r="I48" s="2"/>
      <c r="J48" s="2"/>
      <c r="K48" s="2"/>
      <c r="L48" s="2"/>
      <c r="N48" s="2"/>
      <c r="O48" s="2"/>
      <c r="P48" s="2"/>
      <c r="Q48" s="2"/>
      <c r="R48" s="2"/>
      <c r="V48" s="2" t="s">
        <v>186</v>
      </c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1"/>
      <c r="AP48" s="1"/>
      <c r="AQ48" s="2" t="s">
        <v>84</v>
      </c>
      <c r="AR48" s="2"/>
      <c r="AS48" s="2"/>
      <c r="AT48" s="2"/>
      <c r="AU48" s="2"/>
      <c r="AV48" s="2"/>
      <c r="AW48" s="2"/>
      <c r="AX48" s="2" t="s">
        <v>85</v>
      </c>
      <c r="AY48" s="2"/>
      <c r="AZ48" s="2"/>
      <c r="BA48" s="2"/>
      <c r="BB48" s="2"/>
      <c r="BC48" s="2"/>
      <c r="BD48" s="2"/>
      <c r="BE48" s="2"/>
      <c r="BF48" s="2"/>
      <c r="BG48" s="9"/>
      <c r="BI48" s="1"/>
      <c r="BJ48" s="2" t="s">
        <v>187</v>
      </c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CA48" s="37" t="s">
        <v>335</v>
      </c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40"/>
      <c r="CS48" s="1"/>
      <c r="CT48" s="2" t="s">
        <v>257</v>
      </c>
      <c r="CU48" s="2"/>
      <c r="CV48" s="2"/>
      <c r="CW48" s="2"/>
      <c r="CX48" s="2"/>
      <c r="CY48" s="2"/>
      <c r="CZ48" s="2"/>
      <c r="DA48" s="2"/>
      <c r="DB48" s="2"/>
      <c r="DC48" s="9"/>
      <c r="DE48" s="10"/>
      <c r="DF48" s="98" t="s">
        <v>109</v>
      </c>
      <c r="DG48" s="98"/>
      <c r="DH48" s="98"/>
      <c r="DI48" s="98"/>
      <c r="DJ48" s="98"/>
      <c r="DK48" s="98"/>
      <c r="DL48" s="98"/>
      <c r="DM48" s="98"/>
      <c r="DN48" s="98"/>
      <c r="DO48" s="98"/>
      <c r="DP48" s="12"/>
    </row>
    <row r="49" spans="3:122" ht="9.6" customHeight="1">
      <c r="C49" s="1"/>
      <c r="D49" s="37" t="s">
        <v>333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V49" s="37" t="s">
        <v>326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1"/>
      <c r="AP49" s="1"/>
      <c r="AQ49" s="2" t="s">
        <v>86</v>
      </c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9"/>
      <c r="BI49" s="1"/>
      <c r="BJ49" s="37" t="s">
        <v>338</v>
      </c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CA49" s="37" t="s">
        <v>339</v>
      </c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41"/>
      <c r="CS49" s="1"/>
      <c r="CT49" s="2" t="s">
        <v>258</v>
      </c>
      <c r="CU49" s="2"/>
      <c r="CV49" s="2"/>
      <c r="CW49" s="2"/>
      <c r="CX49" s="2"/>
      <c r="CY49" s="2"/>
      <c r="CZ49" s="2"/>
      <c r="DA49" s="2"/>
      <c r="DB49" s="2"/>
      <c r="DC49" s="9"/>
    </row>
    <row r="50" spans="3:122" ht="9.6" customHeight="1">
      <c r="C50" s="1"/>
      <c r="D50" s="37" t="s">
        <v>324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V50" s="37" t="s">
        <v>328</v>
      </c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1"/>
      <c r="AP50" s="1" t="s">
        <v>88</v>
      </c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9"/>
      <c r="BI50" s="1"/>
      <c r="BJ50" s="37" t="s">
        <v>340</v>
      </c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X50" s="2"/>
      <c r="BY50" s="2"/>
      <c r="CA50" s="2" t="s">
        <v>196</v>
      </c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9"/>
      <c r="CS50" s="1"/>
      <c r="CT50" s="2" t="s">
        <v>89</v>
      </c>
      <c r="CU50" s="2"/>
      <c r="CV50" s="2"/>
      <c r="CW50" s="2"/>
      <c r="CX50" s="2"/>
      <c r="CY50" s="2"/>
      <c r="CZ50" s="2"/>
      <c r="DA50" s="2"/>
      <c r="DB50" s="2"/>
      <c r="DC50" s="9"/>
      <c r="DR50" s="2"/>
    </row>
    <row r="51" spans="3:122" ht="9.6" customHeight="1">
      <c r="C51" s="1"/>
      <c r="D51" s="37" t="s">
        <v>332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V51" s="2" t="s">
        <v>327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L51" s="2"/>
      <c r="AM51" s="2"/>
      <c r="AN51" s="2"/>
      <c r="AO51" s="1"/>
      <c r="AP51" s="1"/>
      <c r="AQ51" s="2" t="s">
        <v>90</v>
      </c>
      <c r="AR51" s="2"/>
      <c r="AS51" s="2"/>
      <c r="AT51" s="2"/>
      <c r="AU51" s="2"/>
      <c r="AV51" s="2"/>
      <c r="AW51" s="2" t="s">
        <v>91</v>
      </c>
      <c r="AX51" s="2"/>
      <c r="AY51" s="2"/>
      <c r="AZ51" s="2"/>
      <c r="BA51" s="2" t="s">
        <v>92</v>
      </c>
      <c r="BB51" s="2"/>
      <c r="BC51" s="2"/>
      <c r="BD51" s="2"/>
      <c r="BE51" s="2"/>
      <c r="BF51" s="2"/>
      <c r="BG51" s="9"/>
      <c r="BI51" s="1" t="s">
        <v>87</v>
      </c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9"/>
      <c r="CS51" s="1"/>
      <c r="CT51" s="2" t="s">
        <v>259</v>
      </c>
      <c r="CU51" s="2"/>
      <c r="CV51" s="2"/>
      <c r="CW51" s="2"/>
      <c r="CX51" s="2"/>
      <c r="CY51" s="2"/>
      <c r="CZ51" s="2"/>
      <c r="DA51" s="2"/>
      <c r="DB51" s="2"/>
      <c r="DC51" s="9"/>
      <c r="DR51" s="2"/>
    </row>
    <row r="52" spans="3:122" ht="9.6" customHeight="1">
      <c r="C52" s="1" t="s">
        <v>87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1"/>
      <c r="AP52" s="1"/>
      <c r="AQ52" s="2" t="s">
        <v>94</v>
      </c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9"/>
      <c r="BI52" s="1"/>
      <c r="BJ52" s="2" t="s">
        <v>342</v>
      </c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X52" s="2"/>
      <c r="CA52" s="2" t="s">
        <v>343</v>
      </c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9"/>
      <c r="CS52" s="10"/>
      <c r="CT52" s="98" t="s">
        <v>43</v>
      </c>
      <c r="CU52" s="98"/>
      <c r="CV52" s="98"/>
      <c r="CW52" s="98"/>
      <c r="CX52" s="98"/>
      <c r="CY52" s="98"/>
      <c r="CZ52" s="98"/>
      <c r="DA52" s="98"/>
      <c r="DB52" s="98"/>
      <c r="DC52" s="12"/>
      <c r="DR52" s="2"/>
    </row>
    <row r="53" spans="3:122" ht="9.6" customHeight="1">
      <c r="C53" s="1"/>
      <c r="D53" s="2" t="s">
        <v>329</v>
      </c>
      <c r="E53" s="2"/>
      <c r="F53" s="2"/>
      <c r="G53" s="2"/>
      <c r="H53" s="2"/>
      <c r="I53" s="2"/>
      <c r="J53" s="2"/>
      <c r="K53" s="2"/>
      <c r="L53" s="2"/>
      <c r="M53" s="2"/>
      <c r="O53" s="2"/>
      <c r="P53" s="2"/>
      <c r="Q53" s="2"/>
      <c r="R53" s="2"/>
      <c r="U53" s="2"/>
      <c r="V53" s="2" t="s">
        <v>325</v>
      </c>
      <c r="W53" s="2"/>
      <c r="Z53" s="2"/>
      <c r="AA53" s="2"/>
      <c r="AC53" s="2"/>
      <c r="AD53" s="2"/>
      <c r="AE53" s="2"/>
      <c r="AF53" s="2"/>
      <c r="AG53" s="2"/>
      <c r="AH53" s="2"/>
      <c r="AI53" s="2"/>
      <c r="AJ53" s="2"/>
      <c r="AL53" s="2"/>
      <c r="AM53" s="2"/>
      <c r="AN53" s="2"/>
      <c r="AO53" s="1"/>
      <c r="AP53" s="1"/>
      <c r="AQ53" s="2" t="s">
        <v>97</v>
      </c>
      <c r="AR53" s="2"/>
      <c r="AS53" s="2"/>
      <c r="AT53" s="2"/>
      <c r="AU53" s="2"/>
      <c r="AV53" s="2"/>
      <c r="AW53" s="2"/>
      <c r="AX53" s="2"/>
      <c r="AY53" s="2"/>
      <c r="AZ53" s="2"/>
      <c r="BA53" s="2" t="s">
        <v>98</v>
      </c>
      <c r="BB53" s="2"/>
      <c r="BC53" s="2"/>
      <c r="BD53" s="2"/>
      <c r="BE53" s="2"/>
      <c r="BF53" s="2"/>
      <c r="BG53" s="9"/>
      <c r="BI53" s="1"/>
      <c r="BJ53" s="2" t="s">
        <v>341</v>
      </c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X53" s="2"/>
      <c r="BZ53" s="2"/>
      <c r="CA53" s="2" t="s">
        <v>344</v>
      </c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9"/>
      <c r="CX53" s="97"/>
      <c r="CY53" s="97"/>
      <c r="CZ53" s="97"/>
      <c r="DR53" s="2"/>
    </row>
    <row r="54" spans="3:122" ht="9.6" customHeight="1">
      <c r="C54" s="1"/>
      <c r="D54" s="2" t="s">
        <v>330</v>
      </c>
      <c r="E54" s="2"/>
      <c r="F54" s="2"/>
      <c r="G54" s="2"/>
      <c r="H54" s="2"/>
      <c r="I54" s="2"/>
      <c r="J54" s="2"/>
      <c r="K54" s="2"/>
      <c r="L54" s="2"/>
      <c r="M54" s="2"/>
      <c r="O54" s="2"/>
      <c r="P54" s="2"/>
      <c r="Q54" s="2"/>
      <c r="R54" s="2"/>
      <c r="U54" s="2"/>
      <c r="V54" s="2" t="s">
        <v>334</v>
      </c>
      <c r="W54" s="2"/>
      <c r="Z54" s="2"/>
      <c r="AA54" s="2"/>
      <c r="AC54" s="2"/>
      <c r="AD54" s="2"/>
      <c r="AE54" s="2"/>
      <c r="AF54" s="2"/>
      <c r="AG54" s="2"/>
      <c r="AH54" s="2"/>
      <c r="AI54" s="2"/>
      <c r="AJ54" s="2"/>
      <c r="AM54" s="2"/>
      <c r="AN54" s="2"/>
      <c r="AO54" s="1"/>
      <c r="AP54" s="1"/>
      <c r="AQ54" s="2" t="s">
        <v>101</v>
      </c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9"/>
      <c r="BI54" s="1" t="s">
        <v>93</v>
      </c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9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R54" s="2"/>
    </row>
    <row r="55" spans="3:122" ht="9.6" customHeight="1">
      <c r="C55" s="1"/>
      <c r="D55" s="2" t="s">
        <v>331</v>
      </c>
      <c r="E55" s="2"/>
      <c r="F55" s="2"/>
      <c r="G55" s="2"/>
      <c r="H55" s="2"/>
      <c r="I55" s="2"/>
      <c r="J55" s="2"/>
      <c r="K55" s="2"/>
      <c r="L55" s="2"/>
      <c r="M55" s="2"/>
      <c r="O55" s="2"/>
      <c r="P55" s="2"/>
      <c r="Q55" s="2"/>
      <c r="R55" s="2"/>
      <c r="U55" s="2"/>
      <c r="V55" s="2"/>
      <c r="W55" s="2"/>
      <c r="Z55" s="2"/>
      <c r="AA55" s="2"/>
      <c r="AC55" s="2"/>
      <c r="AD55" s="2"/>
      <c r="AE55" s="2"/>
      <c r="AF55" s="2"/>
      <c r="AG55" s="2"/>
      <c r="AH55" s="2"/>
      <c r="AI55" s="2"/>
      <c r="AJ55" s="2"/>
      <c r="AL55" s="2"/>
      <c r="AM55" s="2"/>
      <c r="AN55" s="2"/>
      <c r="AO55" s="1"/>
      <c r="AP55" s="1"/>
      <c r="AQ55" s="2" t="s">
        <v>14178</v>
      </c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9"/>
      <c r="BI55" s="1"/>
      <c r="BJ55" s="2" t="s">
        <v>99</v>
      </c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 t="s">
        <v>100</v>
      </c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9"/>
      <c r="CX55" s="2"/>
      <c r="CY55" s="2"/>
      <c r="CZ55" s="2"/>
      <c r="DA55" s="2"/>
      <c r="DB55" s="2"/>
      <c r="DR55" s="2"/>
    </row>
    <row r="56" spans="3:122" ht="9.6" customHeight="1">
      <c r="C56" s="1" t="s">
        <v>93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1"/>
      <c r="AP56" s="1" t="s">
        <v>104</v>
      </c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9"/>
      <c r="BI56" s="38" t="s">
        <v>306</v>
      </c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9"/>
      <c r="CX56" s="2"/>
      <c r="CY56" s="2"/>
      <c r="CZ56" s="2"/>
      <c r="DR56" s="2"/>
    </row>
    <row r="57" spans="3:122" ht="9.6" customHeight="1">
      <c r="C57" s="1"/>
      <c r="D57" s="2" t="s">
        <v>95</v>
      </c>
      <c r="E57" s="2"/>
      <c r="F57" s="2"/>
      <c r="G57" s="2"/>
      <c r="H57" s="2"/>
      <c r="I57" s="2"/>
      <c r="J57" s="2"/>
      <c r="K57" s="2"/>
      <c r="L57" s="2"/>
      <c r="M57" s="2"/>
      <c r="N57" s="2" t="s">
        <v>96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1"/>
      <c r="AP57" s="1"/>
      <c r="AQ57" s="2" t="s">
        <v>106</v>
      </c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9"/>
      <c r="BI57" s="1"/>
      <c r="BJ57" s="2" t="s">
        <v>188</v>
      </c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 t="s">
        <v>189</v>
      </c>
      <c r="BW57" s="2"/>
      <c r="BX57" s="2"/>
      <c r="BZ57" s="2"/>
      <c r="CA57" s="2"/>
      <c r="CB57" s="2"/>
      <c r="CC57" s="2"/>
      <c r="CD57" s="2"/>
      <c r="CE57" s="2"/>
      <c r="CF57" s="2" t="s">
        <v>190</v>
      </c>
      <c r="CH57" s="2"/>
      <c r="CI57" s="2"/>
      <c r="CJ57" s="2"/>
      <c r="CK57" s="2"/>
      <c r="CL57" s="2"/>
      <c r="CM57" s="2"/>
      <c r="CN57" s="2"/>
      <c r="CO57" s="2"/>
      <c r="CP57" s="2"/>
      <c r="CQ57" s="28"/>
      <c r="DR57" s="2"/>
    </row>
    <row r="58" spans="3:122" ht="9.6" customHeight="1">
      <c r="C58" s="38" t="s">
        <v>306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1"/>
      <c r="AP58" s="1"/>
      <c r="AQ58" s="2" t="s">
        <v>108</v>
      </c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9"/>
      <c r="BI58" s="1"/>
      <c r="BJ58" s="2" t="s">
        <v>193</v>
      </c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 t="s">
        <v>194</v>
      </c>
      <c r="BW58" s="2"/>
      <c r="BX58" s="2"/>
      <c r="BZ58" s="2"/>
      <c r="CA58" s="2"/>
      <c r="CB58" s="2"/>
      <c r="CC58" s="2"/>
      <c r="CD58" s="2"/>
      <c r="CE58" s="2"/>
      <c r="CF58" s="2" t="s">
        <v>195</v>
      </c>
      <c r="CH58" s="2"/>
      <c r="CI58" s="2"/>
      <c r="CJ58" s="2"/>
      <c r="CK58" s="2"/>
      <c r="CL58" s="2"/>
      <c r="CM58" s="2"/>
      <c r="CN58" s="2"/>
      <c r="CO58" s="2"/>
      <c r="CP58" s="2"/>
      <c r="CQ58" s="28"/>
      <c r="DR58" s="2"/>
    </row>
    <row r="59" spans="3:122" ht="9.6" customHeight="1">
      <c r="C59" s="1"/>
      <c r="D59" s="2" t="s">
        <v>102</v>
      </c>
      <c r="E59" s="2"/>
      <c r="F59" s="2"/>
      <c r="G59" s="2"/>
      <c r="H59" s="2"/>
      <c r="I59" s="2"/>
      <c r="J59" s="2"/>
      <c r="K59" s="2"/>
      <c r="L59" s="2"/>
      <c r="M59" s="2" t="s">
        <v>260</v>
      </c>
      <c r="N59" s="2"/>
      <c r="S59" s="2"/>
      <c r="T59" s="2"/>
      <c r="U59" s="2"/>
      <c r="W59" s="2"/>
      <c r="X59" s="2" t="s">
        <v>103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1"/>
      <c r="AP59" s="1"/>
      <c r="AQ59" s="2" t="s">
        <v>113</v>
      </c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9"/>
      <c r="BI59" s="1"/>
      <c r="BJ59" s="2" t="s">
        <v>197</v>
      </c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Z59" s="2"/>
      <c r="CA59" s="2"/>
      <c r="CB59" s="2"/>
      <c r="CC59" s="2"/>
      <c r="CD59" s="2"/>
      <c r="CE59" s="2"/>
      <c r="CF59" s="2" t="s">
        <v>196</v>
      </c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8"/>
    </row>
    <row r="60" spans="3:122" ht="9.6" customHeight="1">
      <c r="C60" s="1"/>
      <c r="D60" s="2" t="s">
        <v>191</v>
      </c>
      <c r="E60" s="2"/>
      <c r="F60" s="2"/>
      <c r="G60" s="2"/>
      <c r="H60" s="2"/>
      <c r="I60" s="2"/>
      <c r="J60" s="2"/>
      <c r="K60" s="2"/>
      <c r="L60" s="2"/>
      <c r="M60" s="2" t="s">
        <v>192</v>
      </c>
      <c r="N60" s="2"/>
      <c r="S60" s="2"/>
      <c r="T60" s="2"/>
      <c r="U60" s="2"/>
      <c r="W60" s="2"/>
      <c r="X60" s="2" t="s">
        <v>261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1"/>
      <c r="AP60" s="1"/>
      <c r="AQ60" s="2" t="s">
        <v>14179</v>
      </c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9"/>
      <c r="BI60" s="1" t="s">
        <v>88</v>
      </c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8"/>
    </row>
    <row r="61" spans="3:122" ht="9.6" customHeight="1">
      <c r="C61" s="1"/>
      <c r="D61" s="2" t="s">
        <v>262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S61" s="2"/>
      <c r="T61" s="2"/>
      <c r="U61" s="2"/>
      <c r="W61" s="2"/>
      <c r="X61" s="2" t="s">
        <v>196</v>
      </c>
      <c r="Z61" s="2"/>
      <c r="AA61" s="2"/>
      <c r="AB61" s="2"/>
      <c r="AC61" s="2"/>
      <c r="AD61" s="2"/>
      <c r="AE61" s="2"/>
      <c r="AH61" s="2"/>
      <c r="AI61" s="2"/>
      <c r="AJ61" s="2"/>
      <c r="AK61" s="2"/>
      <c r="AL61" s="2"/>
      <c r="AM61" s="2"/>
      <c r="AN61" s="2"/>
      <c r="AO61" s="1"/>
      <c r="AP61" s="1" t="s">
        <v>115</v>
      </c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9"/>
      <c r="BI61" s="1"/>
      <c r="BJ61" s="2" t="s">
        <v>110</v>
      </c>
      <c r="BK61" s="2"/>
      <c r="BL61" s="2"/>
      <c r="BM61" s="2"/>
      <c r="BN61" s="2"/>
      <c r="BO61" s="2"/>
      <c r="BP61" s="2"/>
      <c r="BQ61" s="2"/>
      <c r="BR61" s="2"/>
      <c r="BS61" s="2" t="s">
        <v>111</v>
      </c>
      <c r="BT61" s="2"/>
      <c r="BU61" s="2"/>
      <c r="BV61" s="2"/>
      <c r="BW61" s="2"/>
      <c r="BX61" s="2"/>
      <c r="BY61" s="2"/>
      <c r="BZ61" s="2"/>
      <c r="CA61" s="2"/>
      <c r="CB61" s="2" t="s">
        <v>112</v>
      </c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9"/>
    </row>
    <row r="62" spans="3:122" ht="9.6" customHeight="1">
      <c r="C62" s="1" t="s">
        <v>88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1"/>
      <c r="AP62" s="1"/>
      <c r="AQ62" s="2" t="s">
        <v>198</v>
      </c>
      <c r="AR62" s="2"/>
      <c r="AS62" s="2"/>
      <c r="AT62" s="2"/>
      <c r="AU62" s="2"/>
      <c r="AV62" s="2"/>
      <c r="AW62" s="2"/>
      <c r="AX62" s="2" t="s">
        <v>199</v>
      </c>
      <c r="AY62" s="2"/>
      <c r="AZ62" s="2"/>
      <c r="BA62" s="2"/>
      <c r="BB62" s="2"/>
      <c r="BC62" s="2" t="s">
        <v>200</v>
      </c>
      <c r="BD62" s="2"/>
      <c r="BE62" s="2"/>
      <c r="BF62" s="2"/>
      <c r="BG62" s="9"/>
      <c r="BI62" s="1"/>
      <c r="BJ62" s="2" t="s">
        <v>114</v>
      </c>
      <c r="BK62" s="2"/>
      <c r="BL62" s="2"/>
      <c r="BM62" s="2"/>
      <c r="BN62" s="2"/>
      <c r="BO62" s="2"/>
      <c r="BP62" s="2"/>
      <c r="BQ62" s="2"/>
      <c r="BR62" s="2"/>
      <c r="BS62" s="2" t="s">
        <v>287</v>
      </c>
      <c r="BT62" s="2"/>
      <c r="BU62" s="2"/>
      <c r="BV62" s="2"/>
      <c r="BW62" s="2"/>
      <c r="BX62" s="2"/>
      <c r="BY62" s="2"/>
      <c r="BZ62" s="2"/>
      <c r="CA62" s="2"/>
      <c r="CB62" s="2" t="s">
        <v>288</v>
      </c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9"/>
    </row>
    <row r="63" spans="3:122" ht="9.6" customHeight="1">
      <c r="C63" s="1"/>
      <c r="D63" s="2" t="s">
        <v>110</v>
      </c>
      <c r="E63" s="2"/>
      <c r="F63" s="2"/>
      <c r="G63" s="2"/>
      <c r="H63" s="2"/>
      <c r="I63" s="2"/>
      <c r="J63" s="2"/>
      <c r="K63" s="2"/>
      <c r="M63" s="2" t="s">
        <v>111</v>
      </c>
      <c r="N63" s="2"/>
      <c r="O63" s="2"/>
      <c r="P63" s="2"/>
      <c r="Q63" s="2"/>
      <c r="R63" s="2"/>
      <c r="S63" s="2"/>
      <c r="U63" s="2"/>
      <c r="V63" s="2" t="s">
        <v>112</v>
      </c>
      <c r="W63" s="2"/>
      <c r="Y63" s="2"/>
      <c r="Z63" s="2"/>
      <c r="AA63" s="2"/>
      <c r="AB63" s="2"/>
      <c r="AC63" s="2"/>
      <c r="AD63" s="2"/>
      <c r="AE63" s="2" t="s">
        <v>114</v>
      </c>
      <c r="AF63" s="2"/>
      <c r="AG63" s="2"/>
      <c r="AH63" s="2"/>
      <c r="AI63" s="2"/>
      <c r="AJ63" s="2"/>
      <c r="AK63" s="2"/>
      <c r="AL63" s="2"/>
      <c r="AM63" s="2"/>
      <c r="AN63" s="2"/>
      <c r="AO63" s="1"/>
      <c r="AP63" s="1"/>
      <c r="AQ63" s="2" t="s">
        <v>201</v>
      </c>
      <c r="AR63" s="2"/>
      <c r="AS63" s="2"/>
      <c r="AT63" s="2"/>
      <c r="AU63" s="2"/>
      <c r="AW63" s="2"/>
      <c r="AX63" s="2" t="s">
        <v>202</v>
      </c>
      <c r="AY63" s="2"/>
      <c r="AZ63" s="2"/>
      <c r="BA63" s="2"/>
      <c r="BB63" s="2"/>
      <c r="BC63" s="2" t="s">
        <v>203</v>
      </c>
      <c r="BD63" s="2"/>
      <c r="BE63" s="2"/>
      <c r="BF63" s="2"/>
      <c r="BG63" s="9"/>
      <c r="BI63" s="1"/>
      <c r="BJ63" s="2" t="s">
        <v>289</v>
      </c>
      <c r="BK63" s="2"/>
      <c r="BL63" s="2"/>
      <c r="BM63" s="2"/>
      <c r="BN63" s="2"/>
      <c r="BO63" s="2"/>
      <c r="BP63" s="2"/>
      <c r="BQ63" s="2"/>
      <c r="BR63" s="2"/>
      <c r="BS63" s="2" t="s">
        <v>290</v>
      </c>
      <c r="BT63" s="2"/>
      <c r="BU63" s="2"/>
      <c r="BV63" s="2"/>
      <c r="BW63" s="2"/>
      <c r="BX63" s="2"/>
      <c r="BY63" s="2"/>
      <c r="BZ63" s="2"/>
      <c r="CA63" s="2"/>
      <c r="CB63" s="2" t="s">
        <v>286</v>
      </c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9"/>
    </row>
    <row r="64" spans="3:122" ht="9.6" customHeight="1">
      <c r="C64" s="1"/>
      <c r="D64" s="2" t="s">
        <v>287</v>
      </c>
      <c r="E64" s="2"/>
      <c r="F64" s="2"/>
      <c r="G64" s="2"/>
      <c r="H64" s="2"/>
      <c r="I64" s="2"/>
      <c r="J64" s="2"/>
      <c r="K64" s="2"/>
      <c r="M64" s="2" t="s">
        <v>288</v>
      </c>
      <c r="N64" s="2"/>
      <c r="O64" s="2"/>
      <c r="P64" s="2"/>
      <c r="Q64" s="2"/>
      <c r="R64" s="2"/>
      <c r="S64" s="2"/>
      <c r="U64" s="2"/>
      <c r="V64" s="2" t="s">
        <v>289</v>
      </c>
      <c r="W64" s="2"/>
      <c r="Y64" s="2"/>
      <c r="Z64" s="2"/>
      <c r="AA64" s="2"/>
      <c r="AB64" s="2"/>
      <c r="AC64" s="2"/>
      <c r="AD64" s="2"/>
      <c r="AE64" s="2" t="s">
        <v>290</v>
      </c>
      <c r="AF64" s="2"/>
      <c r="AG64" s="2"/>
      <c r="AH64" s="2"/>
      <c r="AI64" s="2"/>
      <c r="AJ64" s="2"/>
      <c r="AK64" s="2"/>
      <c r="AL64" s="2"/>
      <c r="AM64" s="2"/>
      <c r="AN64" s="2"/>
      <c r="AO64" s="1"/>
      <c r="AP64" s="1" t="s">
        <v>205</v>
      </c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9"/>
      <c r="BI64" s="1" t="s">
        <v>104</v>
      </c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9"/>
    </row>
    <row r="65" spans="3:122" ht="9.6" customHeight="1">
      <c r="C65" s="1"/>
      <c r="D65" s="2" t="s">
        <v>286</v>
      </c>
      <c r="E65" s="2"/>
      <c r="F65" s="2"/>
      <c r="G65" s="2"/>
      <c r="H65" s="2"/>
      <c r="I65" s="2"/>
      <c r="J65" s="2"/>
      <c r="K65" s="2"/>
      <c r="M65" s="2" t="s">
        <v>285</v>
      </c>
      <c r="N65" s="2"/>
      <c r="O65" s="2"/>
      <c r="P65" s="2"/>
      <c r="Q65" s="2"/>
      <c r="R65" s="2"/>
      <c r="S65" s="2"/>
      <c r="U65" s="2"/>
      <c r="W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1"/>
      <c r="AP65" s="1"/>
      <c r="AQ65" s="2" t="s">
        <v>207</v>
      </c>
      <c r="AR65" s="2"/>
      <c r="AS65" s="2"/>
      <c r="AT65" s="2"/>
      <c r="AU65" s="2" t="s">
        <v>208</v>
      </c>
      <c r="AV65" s="2"/>
      <c r="AW65" s="2"/>
      <c r="AX65" s="2"/>
      <c r="AY65" s="2"/>
      <c r="AZ65" s="2" t="s">
        <v>209</v>
      </c>
      <c r="BA65" s="2"/>
      <c r="BB65" s="2"/>
      <c r="BC65" s="2"/>
      <c r="BD65" s="2"/>
      <c r="BE65" s="2"/>
      <c r="BF65" s="2"/>
      <c r="BG65" s="9"/>
      <c r="BI65" s="1"/>
      <c r="BJ65" s="2" t="s">
        <v>119</v>
      </c>
      <c r="BK65" s="2"/>
      <c r="BL65" s="2"/>
      <c r="BM65" s="2"/>
      <c r="BN65" s="2"/>
      <c r="BO65" s="2"/>
      <c r="BP65" s="2"/>
      <c r="BQ65" s="2"/>
      <c r="BR65" s="2"/>
      <c r="BS65" s="2" t="s">
        <v>120</v>
      </c>
      <c r="BT65" s="2"/>
      <c r="BU65" s="2"/>
      <c r="BV65" s="2"/>
      <c r="BW65" s="2"/>
      <c r="BX65" s="2"/>
      <c r="BY65" s="2"/>
      <c r="BZ65" s="2"/>
      <c r="CA65" s="2"/>
      <c r="CB65" s="2" t="s">
        <v>118</v>
      </c>
      <c r="CC65" s="2"/>
      <c r="CD65" s="2"/>
      <c r="CE65" s="2"/>
      <c r="CF65" s="2"/>
      <c r="CG65" s="2" t="s">
        <v>121</v>
      </c>
      <c r="CH65" s="2"/>
      <c r="CI65" s="2"/>
      <c r="CJ65" s="2"/>
      <c r="CK65" s="2"/>
      <c r="CL65" s="2"/>
      <c r="CM65" s="2"/>
      <c r="CN65" s="2"/>
      <c r="CO65" s="2"/>
      <c r="CP65" s="2"/>
      <c r="CQ65" s="9"/>
    </row>
    <row r="66" spans="3:122" ht="9.6" customHeight="1">
      <c r="C66" s="1" t="s">
        <v>104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1"/>
      <c r="AP66" s="1" t="s">
        <v>213</v>
      </c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9"/>
      <c r="BI66" s="1" t="s">
        <v>115</v>
      </c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9"/>
    </row>
    <row r="67" spans="3:122" ht="9.6" customHeight="1">
      <c r="C67" s="1"/>
      <c r="D67" s="2" t="s">
        <v>116</v>
      </c>
      <c r="E67" s="2"/>
      <c r="F67" s="2"/>
      <c r="G67" s="2"/>
      <c r="H67" s="2"/>
      <c r="I67" s="2"/>
      <c r="J67" s="2"/>
      <c r="K67" s="2"/>
      <c r="L67" s="2"/>
      <c r="O67" s="2" t="s">
        <v>117</v>
      </c>
      <c r="P67" s="2"/>
      <c r="Q67" s="2"/>
      <c r="R67" s="2"/>
      <c r="S67" s="2"/>
      <c r="T67" s="2"/>
      <c r="W67" s="2"/>
      <c r="X67" s="2" t="s">
        <v>118</v>
      </c>
      <c r="AA67" s="2"/>
      <c r="AB67" s="2"/>
      <c r="AC67" s="2"/>
      <c r="AD67" s="2" t="s">
        <v>122</v>
      </c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1"/>
      <c r="AP67" s="10"/>
      <c r="AQ67" s="98" t="s">
        <v>214</v>
      </c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12"/>
      <c r="BI67" s="1"/>
      <c r="BJ67" s="2" t="s">
        <v>210</v>
      </c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 t="s">
        <v>211</v>
      </c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9"/>
    </row>
    <row r="68" spans="3:122" ht="9.6" customHeight="1">
      <c r="C68" s="1"/>
      <c r="D68" s="2" t="s">
        <v>204</v>
      </c>
      <c r="E68" s="2"/>
      <c r="F68" s="2"/>
      <c r="G68" s="2"/>
      <c r="H68" s="2"/>
      <c r="I68" s="2"/>
      <c r="J68" s="2"/>
      <c r="K68" s="2"/>
      <c r="L68" s="2"/>
      <c r="O68" s="2" t="s">
        <v>263</v>
      </c>
      <c r="P68" s="2"/>
      <c r="Q68" s="2"/>
      <c r="R68" s="2"/>
      <c r="S68" s="2"/>
      <c r="T68" s="2"/>
      <c r="U68" s="2"/>
      <c r="W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1"/>
      <c r="BI68" s="1" t="s">
        <v>213</v>
      </c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9"/>
    </row>
    <row r="69" spans="3:122" ht="9.6" customHeight="1">
      <c r="C69" s="1" t="s">
        <v>206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1"/>
      <c r="BI69" s="10"/>
      <c r="BJ69" s="98" t="s">
        <v>215</v>
      </c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12"/>
    </row>
    <row r="70" spans="3:122" ht="9.6" customHeight="1">
      <c r="C70" s="1"/>
      <c r="D70" s="2" t="s">
        <v>212</v>
      </c>
      <c r="E70" s="2"/>
      <c r="F70" s="2"/>
      <c r="G70" s="2"/>
      <c r="H70" s="2"/>
      <c r="I70" s="2"/>
      <c r="J70" s="2"/>
      <c r="K70" s="2"/>
      <c r="L70" s="2"/>
      <c r="M70" s="2" t="s">
        <v>211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1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</row>
    <row r="71" spans="3:122" ht="9.6" customHeight="1">
      <c r="C71" s="1" t="s">
        <v>205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1"/>
      <c r="AP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</row>
    <row r="72" spans="3:122" ht="9.6" customHeight="1">
      <c r="C72" s="1"/>
      <c r="D72" s="2" t="s">
        <v>216</v>
      </c>
      <c r="E72" s="2"/>
      <c r="F72" s="2"/>
      <c r="G72" s="2"/>
      <c r="H72" s="2"/>
      <c r="I72" s="2"/>
      <c r="J72" s="2"/>
      <c r="K72" s="2"/>
      <c r="M72" s="2" t="s">
        <v>217</v>
      </c>
      <c r="N72" s="2"/>
      <c r="O72" s="2"/>
      <c r="P72" s="2"/>
      <c r="Q72" s="2"/>
      <c r="R72" s="2"/>
      <c r="S72" s="2"/>
      <c r="T72" s="2"/>
      <c r="U72" s="2"/>
      <c r="V72" s="2"/>
      <c r="X72" s="2" t="s">
        <v>218</v>
      </c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1"/>
      <c r="AP72" s="2"/>
      <c r="AQ72" s="2"/>
      <c r="AR72" s="2"/>
      <c r="AS72" s="2"/>
      <c r="AT72" s="2"/>
      <c r="AU72" s="2"/>
      <c r="AV72" s="2"/>
      <c r="AW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</row>
    <row r="73" spans="3:122" ht="9.6" customHeight="1">
      <c r="C73" s="1"/>
      <c r="D73" s="2" t="s">
        <v>219</v>
      </c>
      <c r="E73" s="2"/>
      <c r="F73" s="2"/>
      <c r="G73" s="2"/>
      <c r="H73" s="2"/>
      <c r="I73" s="2"/>
      <c r="J73" s="2"/>
      <c r="K73" s="2"/>
      <c r="M73" s="2" t="s">
        <v>220</v>
      </c>
      <c r="N73" s="2"/>
      <c r="O73" s="2"/>
      <c r="P73" s="2"/>
      <c r="Q73" s="2"/>
      <c r="R73" s="2"/>
      <c r="S73" s="2"/>
      <c r="T73" s="2"/>
      <c r="U73" s="2"/>
      <c r="V73" s="2"/>
      <c r="X73" s="2" t="s">
        <v>203</v>
      </c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1"/>
      <c r="AP73" s="2"/>
      <c r="AQ73" s="2"/>
      <c r="AR73" s="2"/>
      <c r="AS73" s="2"/>
      <c r="AT73" s="2"/>
      <c r="AU73" s="2"/>
      <c r="AV73" s="2"/>
      <c r="AW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</row>
    <row r="74" spans="3:122" ht="9.6" customHeight="1">
      <c r="C74" s="1" t="s">
        <v>213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1"/>
      <c r="AP74" s="2"/>
      <c r="AQ74" s="2"/>
      <c r="AR74" s="2"/>
      <c r="AS74" s="2"/>
      <c r="AT74" s="2"/>
      <c r="AU74" s="2"/>
      <c r="AV74" s="2"/>
      <c r="AW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</row>
    <row r="75" spans="3:122" ht="9.6" customHeight="1">
      <c r="C75" s="10"/>
      <c r="D75" s="98" t="s">
        <v>264</v>
      </c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1"/>
      <c r="AP75" s="2"/>
      <c r="AQ75" s="2"/>
      <c r="AR75" s="2"/>
      <c r="AS75" s="2"/>
      <c r="AT75" s="2"/>
      <c r="AU75" s="2"/>
      <c r="AV75" s="2"/>
      <c r="AW75" s="2"/>
    </row>
    <row r="76" spans="3:122" ht="3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3:122" ht="9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N77" s="1246" t="s">
        <v>14169</v>
      </c>
      <c r="DO77" s="1247"/>
      <c r="DP77" s="1247"/>
      <c r="DQ77" s="1247"/>
      <c r="DR77" s="1247"/>
    </row>
    <row r="78" spans="3:122" ht="24">
      <c r="C78" s="24" t="s">
        <v>265</v>
      </c>
      <c r="L78" s="15" t="s">
        <v>266</v>
      </c>
      <c r="DN78" s="1247"/>
      <c r="DO78" s="1247"/>
      <c r="DP78" s="1247"/>
      <c r="DQ78" s="1247"/>
      <c r="DR78" s="1247"/>
    </row>
    <row r="79" spans="3:122" ht="8.1" customHeight="1" thickBot="1">
      <c r="D79" s="1246" t="s">
        <v>14169</v>
      </c>
      <c r="E79" s="1246"/>
      <c r="F79" s="1246"/>
      <c r="G79" s="1246"/>
      <c r="H79" s="1246"/>
      <c r="I79" s="1246"/>
      <c r="J79" s="1246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1247"/>
      <c r="DO79" s="1247"/>
      <c r="DP79" s="1247"/>
      <c r="DQ79" s="1247"/>
      <c r="DR79" s="1247"/>
    </row>
    <row r="80" spans="3:122" ht="13.9" customHeight="1" thickTop="1">
      <c r="D80" s="1246"/>
      <c r="E80" s="1246"/>
      <c r="F80" s="1246"/>
      <c r="G80" s="1246"/>
      <c r="H80" s="1246"/>
      <c r="I80" s="1246"/>
      <c r="J80" s="1246"/>
      <c r="BR80" s="16"/>
      <c r="BS80" s="17" t="s">
        <v>123</v>
      </c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9"/>
      <c r="DD80" s="1203" t="s">
        <v>124</v>
      </c>
      <c r="DE80" s="1204"/>
      <c r="DF80" s="1204"/>
      <c r="DG80" s="1204"/>
      <c r="DH80" s="1204"/>
      <c r="DI80" s="1204"/>
      <c r="DJ80" s="1204"/>
      <c r="DK80" s="1204"/>
      <c r="DL80" s="1204"/>
      <c r="DM80" s="1205"/>
      <c r="DN80" s="1247"/>
      <c r="DO80" s="1247"/>
      <c r="DP80" s="1247"/>
      <c r="DQ80" s="1247"/>
      <c r="DR80" s="1247"/>
    </row>
    <row r="81" spans="3:125" ht="18" thickBot="1">
      <c r="C81" s="49" t="s">
        <v>1</v>
      </c>
      <c r="L81" s="13" t="s">
        <v>125</v>
      </c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2"/>
      <c r="BE81" s="2"/>
      <c r="BF81" s="2"/>
      <c r="BG81" s="2"/>
      <c r="BR81" s="20"/>
      <c r="BS81" s="21" t="s">
        <v>126</v>
      </c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3"/>
      <c r="DD81" s="1206"/>
      <c r="DE81" s="1207"/>
      <c r="DF81" s="1207"/>
      <c r="DG81" s="1207"/>
      <c r="DH81" s="1207"/>
      <c r="DI81" s="1207"/>
      <c r="DJ81" s="1207"/>
      <c r="DK81" s="1207"/>
      <c r="DL81" s="1207"/>
      <c r="DM81" s="1208"/>
    </row>
    <row r="82" spans="3:125" ht="18" thickTop="1">
      <c r="C82" s="49"/>
      <c r="AR82" s="291"/>
      <c r="AS82" s="291"/>
      <c r="AT82" s="291"/>
      <c r="AU82" s="291"/>
      <c r="AV82" s="291"/>
      <c r="AW82" s="291"/>
      <c r="AX82" s="291"/>
      <c r="AY82" s="291"/>
      <c r="AZ82" s="291"/>
      <c r="BA82" s="2"/>
      <c r="BB82" s="2"/>
      <c r="BC82" s="2"/>
      <c r="BD82" s="2"/>
      <c r="BE82" s="2"/>
      <c r="BF82" s="2"/>
      <c r="BG82" s="2"/>
    </row>
    <row r="83" spans="3:125" ht="17.25">
      <c r="C83" s="49" t="s">
        <v>267</v>
      </c>
      <c r="BG83" s="1209"/>
      <c r="BH83" s="1210"/>
      <c r="BI83" s="1210"/>
      <c r="BJ83" s="1210"/>
      <c r="BK83" s="1210"/>
      <c r="BL83" s="1210"/>
      <c r="BM83" s="1210"/>
      <c r="BN83" s="1210"/>
      <c r="BO83" s="1210"/>
      <c r="BP83" s="1210"/>
      <c r="BQ83" s="1210"/>
      <c r="BR83" s="1210"/>
      <c r="BS83" s="1210"/>
      <c r="BT83" s="1210"/>
      <c r="BU83" s="1210"/>
      <c r="BV83" s="1210"/>
      <c r="BW83" s="1210"/>
      <c r="BX83" s="1210"/>
      <c r="BY83" s="1210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</row>
    <row r="84" spans="3:125" ht="8.1" customHeight="1">
      <c r="BG84" s="1210"/>
      <c r="BH84" s="1210"/>
      <c r="BI84" s="1210"/>
      <c r="BJ84" s="1210"/>
      <c r="BK84" s="1210"/>
      <c r="BL84" s="1210"/>
      <c r="BM84" s="1210"/>
      <c r="BN84" s="1210"/>
      <c r="BO84" s="1210"/>
      <c r="BP84" s="1210"/>
      <c r="BQ84" s="1210"/>
      <c r="BR84" s="1210"/>
      <c r="BS84" s="1210"/>
      <c r="BT84" s="1210"/>
      <c r="BU84" s="1210"/>
      <c r="BV84" s="1210"/>
      <c r="BW84" s="1210"/>
      <c r="BX84" s="1210"/>
      <c r="BY84" s="1210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</row>
    <row r="85" spans="3:125" ht="8.1" customHeight="1" thickBot="1">
      <c r="BG85" s="1211"/>
      <c r="BH85" s="1211"/>
      <c r="BI85" s="1211"/>
      <c r="BJ85" s="1211"/>
      <c r="BK85" s="1211"/>
      <c r="BL85" s="1211"/>
      <c r="BM85" s="1211"/>
      <c r="BN85" s="1211"/>
      <c r="BO85" s="1211"/>
      <c r="BP85" s="1211"/>
      <c r="BQ85" s="1211"/>
      <c r="BR85" s="1211"/>
      <c r="BS85" s="1211"/>
      <c r="BT85" s="1211"/>
      <c r="BU85" s="1211"/>
      <c r="BV85" s="1211"/>
      <c r="BW85" s="1211"/>
      <c r="BX85" s="1211"/>
      <c r="BY85" s="1211"/>
    </row>
    <row r="86" spans="3:125" ht="12" customHeight="1">
      <c r="C86" s="803" t="s">
        <v>127</v>
      </c>
      <c r="D86" s="804"/>
      <c r="E86" s="804"/>
      <c r="F86" s="804"/>
      <c r="G86" s="804"/>
      <c r="H86" s="804"/>
      <c r="I86" s="805"/>
      <c r="J86" s="806" t="s">
        <v>128</v>
      </c>
      <c r="K86" s="807"/>
      <c r="L86" s="807"/>
      <c r="M86" s="807"/>
      <c r="N86" s="807"/>
      <c r="O86" s="808"/>
      <c r="P86" s="776" t="s">
        <v>129</v>
      </c>
      <c r="Q86" s="777"/>
      <c r="R86" s="777"/>
      <c r="S86" s="777"/>
      <c r="T86" s="777"/>
      <c r="U86" s="777"/>
      <c r="V86" s="777"/>
      <c r="W86" s="777"/>
      <c r="X86" s="777"/>
      <c r="Y86" s="777"/>
      <c r="Z86" s="777"/>
      <c r="AA86" s="777"/>
      <c r="AB86" s="777"/>
      <c r="AC86" s="777"/>
      <c r="AD86" s="777"/>
      <c r="AE86" s="777"/>
      <c r="AF86" s="777"/>
      <c r="AG86" s="777"/>
      <c r="AH86" s="777"/>
      <c r="AI86" s="777"/>
      <c r="AJ86" s="778"/>
      <c r="AK86" s="779" t="s">
        <v>268</v>
      </c>
      <c r="AL86" s="780"/>
      <c r="AM86" s="780"/>
      <c r="AN86" s="780"/>
      <c r="AO86" s="780"/>
      <c r="AP86" s="780"/>
      <c r="AQ86" s="780"/>
      <c r="AR86" s="780"/>
      <c r="AS86" s="780"/>
      <c r="AT86" s="780"/>
      <c r="AU86" s="780"/>
      <c r="AV86" s="780"/>
      <c r="AW86" s="780"/>
      <c r="AX86" s="780"/>
      <c r="AY86" s="780"/>
      <c r="AZ86" s="780"/>
      <c r="BA86" s="780"/>
      <c r="BB86" s="780"/>
      <c r="BC86" s="780"/>
      <c r="BD86" s="780"/>
      <c r="BE86" s="780"/>
      <c r="BF86" s="780"/>
      <c r="BG86" s="780"/>
      <c r="BH86" s="780"/>
      <c r="BI86" s="780"/>
      <c r="BJ86" s="780"/>
      <c r="BK86" s="780"/>
      <c r="BL86" s="780"/>
      <c r="BM86" s="780"/>
      <c r="BN86" s="780"/>
      <c r="BO86" s="780"/>
      <c r="BP86" s="780"/>
      <c r="BQ86" s="780"/>
      <c r="BR86" s="780"/>
      <c r="BS86" s="780"/>
      <c r="BT86" s="780"/>
      <c r="BU86" s="780"/>
      <c r="BV86" s="780"/>
      <c r="BW86" s="780"/>
      <c r="BX86" s="780"/>
      <c r="BY86" s="780"/>
      <c r="BZ86" s="780"/>
      <c r="CA86" s="780"/>
      <c r="CB86" s="780"/>
      <c r="CC86" s="780"/>
      <c r="CD86" s="780"/>
      <c r="CE86" s="780"/>
      <c r="CF86" s="780"/>
      <c r="CG86" s="780"/>
      <c r="CH86" s="780"/>
      <c r="CI86" s="307"/>
      <c r="CJ86" s="307"/>
      <c r="CK86" s="307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233"/>
      <c r="DH86" s="763" t="s">
        <v>302</v>
      </c>
      <c r="DI86" s="629"/>
      <c r="DJ86" s="629"/>
      <c r="DK86" s="629"/>
      <c r="DL86" s="629"/>
      <c r="DM86" s="764"/>
      <c r="DN86" s="114"/>
      <c r="DO86" s="114"/>
      <c r="DP86" s="114"/>
      <c r="DQ86" s="114"/>
      <c r="DR86" s="114"/>
      <c r="DS86" s="295"/>
    </row>
    <row r="87" spans="3:125" ht="8.1" customHeight="1">
      <c r="C87" s="603" t="s">
        <v>130</v>
      </c>
      <c r="D87" s="702"/>
      <c r="E87" s="702"/>
      <c r="F87" s="702"/>
      <c r="G87" s="702"/>
      <c r="H87" s="702"/>
      <c r="I87" s="703"/>
      <c r="J87" s="809"/>
      <c r="K87" s="810"/>
      <c r="L87" s="810"/>
      <c r="M87" s="810"/>
      <c r="N87" s="810"/>
      <c r="O87" s="811"/>
      <c r="P87" s="704" t="s">
        <v>131</v>
      </c>
      <c r="Q87" s="705"/>
      <c r="R87" s="705"/>
      <c r="S87" s="705"/>
      <c r="T87" s="705"/>
      <c r="U87" s="705"/>
      <c r="V87" s="705"/>
      <c r="W87" s="705"/>
      <c r="X87" s="705"/>
      <c r="Y87" s="705"/>
      <c r="Z87" s="705"/>
      <c r="AA87" s="705"/>
      <c r="AB87" s="706"/>
      <c r="AC87" s="509" t="s">
        <v>132</v>
      </c>
      <c r="AD87" s="705"/>
      <c r="AE87" s="705"/>
      <c r="AF87" s="705"/>
      <c r="AG87" s="705"/>
      <c r="AH87" s="705"/>
      <c r="AI87" s="705"/>
      <c r="AJ87" s="710"/>
      <c r="AK87" s="781"/>
      <c r="AL87" s="782"/>
      <c r="AM87" s="782"/>
      <c r="AN87" s="782"/>
      <c r="AO87" s="782"/>
      <c r="AP87" s="782"/>
      <c r="AQ87" s="782"/>
      <c r="AR87" s="782"/>
      <c r="AS87" s="782"/>
      <c r="AT87" s="782"/>
      <c r="AU87" s="782"/>
      <c r="AV87" s="782"/>
      <c r="AW87" s="782"/>
      <c r="AX87" s="782"/>
      <c r="AY87" s="782"/>
      <c r="AZ87" s="782"/>
      <c r="BA87" s="782"/>
      <c r="BB87" s="782"/>
      <c r="BC87" s="782"/>
      <c r="BD87" s="782"/>
      <c r="BE87" s="782"/>
      <c r="BF87" s="782"/>
      <c r="BG87" s="782"/>
      <c r="BH87" s="782"/>
      <c r="BI87" s="782"/>
      <c r="BJ87" s="782"/>
      <c r="BK87" s="782"/>
      <c r="BL87" s="782"/>
      <c r="BM87" s="782"/>
      <c r="BN87" s="782"/>
      <c r="BO87" s="782"/>
      <c r="BP87" s="782"/>
      <c r="BQ87" s="782"/>
      <c r="BR87" s="782"/>
      <c r="BS87" s="782"/>
      <c r="BT87" s="782"/>
      <c r="BU87" s="782"/>
      <c r="BV87" s="782"/>
      <c r="BW87" s="782"/>
      <c r="BX87" s="782"/>
      <c r="BY87" s="782"/>
      <c r="BZ87" s="782"/>
      <c r="CA87" s="782"/>
      <c r="CB87" s="782"/>
      <c r="CC87" s="782"/>
      <c r="CD87" s="782"/>
      <c r="CE87" s="782"/>
      <c r="CF87" s="782"/>
      <c r="CG87" s="782"/>
      <c r="CH87" s="782"/>
      <c r="CI87" s="308"/>
      <c r="CJ87" s="308"/>
      <c r="CK87" s="308"/>
      <c r="CL87" s="442"/>
      <c r="CM87" s="442"/>
      <c r="CN87" s="442"/>
      <c r="CO87" s="442"/>
      <c r="CP87" s="442"/>
      <c r="CQ87" s="442"/>
      <c r="CR87" s="442"/>
      <c r="CS87" s="442"/>
      <c r="CT87" s="442"/>
      <c r="CU87" s="442"/>
      <c r="CV87" s="442"/>
      <c r="CW87" s="442"/>
      <c r="CX87" s="442"/>
      <c r="CY87" s="442"/>
      <c r="CZ87" s="442"/>
      <c r="DA87" s="442"/>
      <c r="DB87" s="442"/>
      <c r="DC87" s="442"/>
      <c r="DD87" s="442"/>
      <c r="DE87" s="442"/>
      <c r="DF87" s="442"/>
      <c r="DG87" s="167"/>
      <c r="DH87" s="532"/>
      <c r="DI87" s="677"/>
      <c r="DJ87" s="677"/>
      <c r="DK87" s="677"/>
      <c r="DL87" s="677"/>
      <c r="DM87" s="765"/>
      <c r="DN87" s="114"/>
      <c r="DO87" s="114"/>
      <c r="DP87" s="114"/>
      <c r="DQ87" s="114"/>
      <c r="DR87" s="114"/>
      <c r="DS87" s="295"/>
    </row>
    <row r="88" spans="3:125" ht="8.1" customHeight="1">
      <c r="C88" s="165"/>
      <c r="D88" s="119"/>
      <c r="E88" s="114"/>
      <c r="F88" s="114"/>
      <c r="G88" s="114"/>
      <c r="H88" s="114"/>
      <c r="I88" s="139"/>
      <c r="J88" s="162"/>
      <c r="K88" s="119"/>
      <c r="L88" s="119"/>
      <c r="M88" s="119"/>
      <c r="N88" s="119"/>
      <c r="O88" s="234"/>
      <c r="P88" s="707"/>
      <c r="Q88" s="708"/>
      <c r="R88" s="708"/>
      <c r="S88" s="708"/>
      <c r="T88" s="708"/>
      <c r="U88" s="708"/>
      <c r="V88" s="708"/>
      <c r="W88" s="708"/>
      <c r="X88" s="708"/>
      <c r="Y88" s="708"/>
      <c r="Z88" s="708"/>
      <c r="AA88" s="708"/>
      <c r="AB88" s="709"/>
      <c r="AC88" s="711"/>
      <c r="AD88" s="708"/>
      <c r="AE88" s="708"/>
      <c r="AF88" s="708"/>
      <c r="AG88" s="708"/>
      <c r="AH88" s="708"/>
      <c r="AI88" s="708"/>
      <c r="AJ88" s="712"/>
      <c r="AK88" s="713" t="s">
        <v>221</v>
      </c>
      <c r="AL88" s="714"/>
      <c r="AM88" s="714"/>
      <c r="AN88" s="714"/>
      <c r="AO88" s="714"/>
      <c r="AP88" s="714"/>
      <c r="AQ88" s="714"/>
      <c r="AR88" s="714"/>
      <c r="AS88" s="714"/>
      <c r="AT88" s="714"/>
      <c r="AU88" s="714"/>
      <c r="AV88" s="714"/>
      <c r="AW88" s="714"/>
      <c r="AX88" s="714"/>
      <c r="AY88" s="714"/>
      <c r="AZ88" s="714"/>
      <c r="BA88" s="714"/>
      <c r="BB88" s="441"/>
      <c r="BC88" s="441"/>
      <c r="BD88" s="441"/>
      <c r="BE88" s="441"/>
      <c r="BF88" s="235"/>
      <c r="BG88" s="441"/>
      <c r="BH88" s="441"/>
      <c r="BI88" s="441"/>
      <c r="BJ88" s="441"/>
      <c r="BK88" s="717" t="s">
        <v>299</v>
      </c>
      <c r="BL88" s="718"/>
      <c r="BM88" s="718"/>
      <c r="BN88" s="718"/>
      <c r="BO88" s="718"/>
      <c r="BP88" s="718"/>
      <c r="BQ88" s="718"/>
      <c r="BR88" s="718"/>
      <c r="BS88" s="718"/>
      <c r="BT88" s="718"/>
      <c r="BU88" s="718"/>
      <c r="BV88" s="718"/>
      <c r="BW88" s="114"/>
      <c r="BX88" s="441"/>
      <c r="BY88" s="441"/>
      <c r="BZ88" s="441"/>
      <c r="CA88" s="441"/>
      <c r="CB88" s="441"/>
      <c r="CC88" s="441"/>
      <c r="CD88" s="441"/>
      <c r="CE88" s="441"/>
      <c r="CF88" s="441"/>
      <c r="CG88" s="236"/>
      <c r="CH88" s="235"/>
      <c r="CI88" s="721" t="s">
        <v>300</v>
      </c>
      <c r="CJ88" s="505"/>
      <c r="CK88" s="510"/>
      <c r="CL88" s="723" t="s">
        <v>269</v>
      </c>
      <c r="CM88" s="705"/>
      <c r="CN88" s="705"/>
      <c r="CO88" s="705"/>
      <c r="CP88" s="705"/>
      <c r="CQ88" s="705"/>
      <c r="CR88" s="705"/>
      <c r="CS88" s="705"/>
      <c r="CT88" s="705"/>
      <c r="CU88" s="705"/>
      <c r="CV88" s="705"/>
      <c r="CW88" s="441"/>
      <c r="CX88" s="441"/>
      <c r="CY88" s="441"/>
      <c r="CZ88" s="441"/>
      <c r="DA88" s="441"/>
      <c r="DB88" s="138"/>
      <c r="DC88" s="660" t="s">
        <v>303</v>
      </c>
      <c r="DD88" s="505"/>
      <c r="DE88" s="505"/>
      <c r="DF88" s="505"/>
      <c r="DG88" s="510"/>
      <c r="DH88" s="532"/>
      <c r="DI88" s="677"/>
      <c r="DJ88" s="677"/>
      <c r="DK88" s="677"/>
      <c r="DL88" s="677"/>
      <c r="DM88" s="765"/>
      <c r="DN88" s="114"/>
      <c r="DO88" s="114"/>
      <c r="DP88" s="114"/>
      <c r="DQ88" s="114"/>
      <c r="DR88" s="114"/>
      <c r="DS88" s="295"/>
    </row>
    <row r="89" spans="3:125" ht="5.0999999999999996" customHeight="1">
      <c r="C89" s="165"/>
      <c r="D89" s="119"/>
      <c r="E89" s="660" t="s">
        <v>294</v>
      </c>
      <c r="F89" s="505"/>
      <c r="G89" s="505"/>
      <c r="H89" s="505"/>
      <c r="I89" s="510"/>
      <c r="J89" s="786" t="s">
        <v>295</v>
      </c>
      <c r="K89" s="677"/>
      <c r="L89" s="677"/>
      <c r="M89" s="677"/>
      <c r="N89" s="677"/>
      <c r="O89" s="787"/>
      <c r="P89" s="788" t="s">
        <v>296</v>
      </c>
      <c r="Q89" s="505"/>
      <c r="R89" s="510"/>
      <c r="S89" s="791" t="s">
        <v>270</v>
      </c>
      <c r="T89" s="792"/>
      <c r="U89" s="792"/>
      <c r="V89" s="792"/>
      <c r="W89" s="792"/>
      <c r="X89" s="441"/>
      <c r="Y89" s="441"/>
      <c r="Z89" s="441"/>
      <c r="AA89" s="441"/>
      <c r="AB89" s="138"/>
      <c r="AC89" s="660" t="s">
        <v>297</v>
      </c>
      <c r="AD89" s="505"/>
      <c r="AE89" s="510"/>
      <c r="AF89" s="796" t="s">
        <v>271</v>
      </c>
      <c r="AG89" s="797"/>
      <c r="AH89" s="797"/>
      <c r="AI89" s="797"/>
      <c r="AJ89" s="798"/>
      <c r="AK89" s="715"/>
      <c r="AL89" s="716"/>
      <c r="AM89" s="716"/>
      <c r="AN89" s="716"/>
      <c r="AO89" s="716"/>
      <c r="AP89" s="716"/>
      <c r="AQ89" s="716"/>
      <c r="AR89" s="716"/>
      <c r="AS89" s="716"/>
      <c r="AT89" s="716"/>
      <c r="AU89" s="716"/>
      <c r="AV89" s="716"/>
      <c r="AW89" s="716"/>
      <c r="AX89" s="716"/>
      <c r="AY89" s="716"/>
      <c r="AZ89" s="716"/>
      <c r="BA89" s="716"/>
      <c r="BB89" s="673" t="s">
        <v>14163</v>
      </c>
      <c r="BC89" s="674"/>
      <c r="BD89" s="674"/>
      <c r="BE89" s="674"/>
      <c r="BF89" s="675"/>
      <c r="BG89" s="771" t="s">
        <v>298</v>
      </c>
      <c r="BH89" s="772"/>
      <c r="BI89" s="772"/>
      <c r="BJ89" s="773"/>
      <c r="BK89" s="719"/>
      <c r="BL89" s="720"/>
      <c r="BM89" s="720"/>
      <c r="BN89" s="720"/>
      <c r="BO89" s="720"/>
      <c r="BP89" s="720"/>
      <c r="BQ89" s="720"/>
      <c r="BR89" s="720"/>
      <c r="BS89" s="720"/>
      <c r="BT89" s="720"/>
      <c r="BU89" s="720"/>
      <c r="BV89" s="720"/>
      <c r="BW89" s="114"/>
      <c r="BX89" s="753" t="s">
        <v>61</v>
      </c>
      <c r="BY89" s="674"/>
      <c r="BZ89" s="674"/>
      <c r="CA89" s="674"/>
      <c r="CB89" s="752"/>
      <c r="CC89" s="751" t="s">
        <v>133</v>
      </c>
      <c r="CD89" s="674"/>
      <c r="CE89" s="674"/>
      <c r="CF89" s="674"/>
      <c r="CG89" s="674"/>
      <c r="CH89" s="675"/>
      <c r="CI89" s="676"/>
      <c r="CJ89" s="677"/>
      <c r="CK89" s="604"/>
      <c r="CL89" s="724"/>
      <c r="CM89" s="702"/>
      <c r="CN89" s="702"/>
      <c r="CO89" s="702"/>
      <c r="CP89" s="702"/>
      <c r="CQ89" s="702"/>
      <c r="CR89" s="702"/>
      <c r="CS89" s="702"/>
      <c r="CT89" s="702"/>
      <c r="CU89" s="702"/>
      <c r="CV89" s="702"/>
      <c r="CW89" s="673" t="s">
        <v>301</v>
      </c>
      <c r="CX89" s="674"/>
      <c r="CY89" s="674"/>
      <c r="CZ89" s="674"/>
      <c r="DA89" s="674"/>
      <c r="DB89" s="752"/>
      <c r="DC89" s="532"/>
      <c r="DD89" s="677"/>
      <c r="DE89" s="677"/>
      <c r="DF89" s="677"/>
      <c r="DG89" s="604"/>
      <c r="DH89" s="119"/>
      <c r="DI89" s="119"/>
      <c r="DJ89" s="119"/>
      <c r="DK89" s="119"/>
      <c r="DL89" s="237"/>
      <c r="DM89" s="128"/>
      <c r="DN89" s="114"/>
      <c r="DO89" s="114"/>
      <c r="DP89" s="114"/>
      <c r="DQ89" s="114"/>
      <c r="DR89" s="114"/>
      <c r="DS89" s="295"/>
    </row>
    <row r="90" spans="3:125" ht="9.9499999999999993" customHeight="1">
      <c r="C90" s="165"/>
      <c r="D90" s="119"/>
      <c r="E90" s="532"/>
      <c r="F90" s="677"/>
      <c r="G90" s="677"/>
      <c r="H90" s="677"/>
      <c r="I90" s="604"/>
      <c r="J90" s="532"/>
      <c r="K90" s="677"/>
      <c r="L90" s="677"/>
      <c r="M90" s="677"/>
      <c r="N90" s="677"/>
      <c r="O90" s="787"/>
      <c r="P90" s="789"/>
      <c r="Q90" s="677"/>
      <c r="R90" s="604"/>
      <c r="S90" s="793"/>
      <c r="T90" s="794"/>
      <c r="U90" s="794"/>
      <c r="V90" s="794"/>
      <c r="W90" s="794"/>
      <c r="X90" s="753" t="s">
        <v>134</v>
      </c>
      <c r="Y90" s="754"/>
      <c r="Z90" s="754"/>
      <c r="AA90" s="754"/>
      <c r="AB90" s="755"/>
      <c r="AC90" s="532"/>
      <c r="AD90" s="677"/>
      <c r="AE90" s="604"/>
      <c r="AF90" s="799"/>
      <c r="AG90" s="800"/>
      <c r="AH90" s="800"/>
      <c r="AI90" s="800"/>
      <c r="AJ90" s="801"/>
      <c r="AK90" s="119"/>
      <c r="AL90" s="119" t="s">
        <v>272</v>
      </c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9"/>
      <c r="BA90" s="114"/>
      <c r="BB90" s="676"/>
      <c r="BC90" s="677"/>
      <c r="BD90" s="677"/>
      <c r="BE90" s="677"/>
      <c r="BF90" s="678"/>
      <c r="BG90" s="774"/>
      <c r="BH90" s="772"/>
      <c r="BI90" s="772"/>
      <c r="BJ90" s="773"/>
      <c r="BK90" s="30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4"/>
      <c r="BX90" s="676"/>
      <c r="BY90" s="677"/>
      <c r="BZ90" s="677"/>
      <c r="CA90" s="677"/>
      <c r="CB90" s="604"/>
      <c r="CC90" s="532"/>
      <c r="CD90" s="677"/>
      <c r="CE90" s="677"/>
      <c r="CF90" s="677"/>
      <c r="CG90" s="677"/>
      <c r="CH90" s="678"/>
      <c r="CI90" s="676"/>
      <c r="CJ90" s="677"/>
      <c r="CK90" s="604"/>
      <c r="CL90" s="161"/>
      <c r="CM90" s="152"/>
      <c r="CN90" s="152"/>
      <c r="CO90" s="152"/>
      <c r="CP90" s="152"/>
      <c r="CQ90" s="152"/>
      <c r="CR90" s="152"/>
      <c r="CS90" s="119"/>
      <c r="CT90" s="119"/>
      <c r="CU90" s="119"/>
      <c r="CV90" s="119"/>
      <c r="CW90" s="676"/>
      <c r="CX90" s="677"/>
      <c r="CY90" s="677"/>
      <c r="CZ90" s="677"/>
      <c r="DA90" s="677"/>
      <c r="DB90" s="604"/>
      <c r="DC90" s="532"/>
      <c r="DD90" s="677"/>
      <c r="DE90" s="677"/>
      <c r="DF90" s="677"/>
      <c r="DG90" s="604"/>
      <c r="DH90" s="238" t="s">
        <v>273</v>
      </c>
      <c r="DI90" s="237"/>
      <c r="DJ90" s="237"/>
      <c r="DK90" s="239"/>
      <c r="DL90" s="677" t="s">
        <v>136</v>
      </c>
      <c r="DM90" s="1003"/>
      <c r="DN90" s="114"/>
      <c r="DO90" s="114"/>
      <c r="DP90" s="114"/>
      <c r="DQ90" s="114"/>
      <c r="DR90" s="114"/>
      <c r="DS90" s="295"/>
    </row>
    <row r="91" spans="3:125" ht="9.9499999999999993" customHeight="1">
      <c r="C91" s="165"/>
      <c r="D91" s="119"/>
      <c r="E91" s="532"/>
      <c r="F91" s="677"/>
      <c r="G91" s="677"/>
      <c r="H91" s="677"/>
      <c r="I91" s="604"/>
      <c r="J91" s="532"/>
      <c r="K91" s="677"/>
      <c r="L91" s="677"/>
      <c r="M91" s="677"/>
      <c r="N91" s="677"/>
      <c r="O91" s="787"/>
      <c r="P91" s="789"/>
      <c r="Q91" s="677"/>
      <c r="R91" s="604"/>
      <c r="S91" s="793"/>
      <c r="T91" s="794"/>
      <c r="U91" s="794"/>
      <c r="V91" s="794"/>
      <c r="W91" s="794"/>
      <c r="X91" s="676" t="s">
        <v>135</v>
      </c>
      <c r="Y91" s="736"/>
      <c r="Z91" s="736"/>
      <c r="AA91" s="736"/>
      <c r="AB91" s="737"/>
      <c r="AC91" s="532"/>
      <c r="AD91" s="677"/>
      <c r="AE91" s="604"/>
      <c r="AF91" s="799"/>
      <c r="AG91" s="802"/>
      <c r="AH91" s="802"/>
      <c r="AI91" s="802"/>
      <c r="AJ91" s="801"/>
      <c r="AK91" s="119"/>
      <c r="AL91" s="119" t="s">
        <v>137</v>
      </c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4"/>
      <c r="BB91" s="676"/>
      <c r="BC91" s="677"/>
      <c r="BD91" s="677"/>
      <c r="BE91" s="677"/>
      <c r="BF91" s="678"/>
      <c r="BG91" s="774"/>
      <c r="BH91" s="772"/>
      <c r="BI91" s="772"/>
      <c r="BJ91" s="773"/>
      <c r="BK91" s="30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4"/>
      <c r="BX91" s="676" t="s">
        <v>64</v>
      </c>
      <c r="BY91" s="738"/>
      <c r="BZ91" s="738"/>
      <c r="CA91" s="738"/>
      <c r="CB91" s="703"/>
      <c r="CC91" s="739" t="s">
        <v>18</v>
      </c>
      <c r="CD91" s="948" t="s">
        <v>19</v>
      </c>
      <c r="CE91" s="948" t="s">
        <v>20</v>
      </c>
      <c r="CF91" s="948" t="s">
        <v>28</v>
      </c>
      <c r="CG91" s="119"/>
      <c r="CH91" s="240"/>
      <c r="CI91" s="676"/>
      <c r="CJ91" s="677"/>
      <c r="CK91" s="604"/>
      <c r="CL91" s="161"/>
      <c r="CM91" s="152"/>
      <c r="CN91" s="152"/>
      <c r="CO91" s="152"/>
      <c r="CP91" s="152"/>
      <c r="CQ91" s="152"/>
      <c r="CR91" s="152"/>
      <c r="CS91" s="119"/>
      <c r="CT91" s="119"/>
      <c r="CU91" s="119"/>
      <c r="CV91" s="119"/>
      <c r="CW91" s="676"/>
      <c r="CX91" s="677"/>
      <c r="CY91" s="677"/>
      <c r="CZ91" s="677"/>
      <c r="DA91" s="677"/>
      <c r="DB91" s="604"/>
      <c r="DC91" s="532"/>
      <c r="DD91" s="677"/>
      <c r="DE91" s="677"/>
      <c r="DF91" s="677"/>
      <c r="DG91" s="604"/>
      <c r="DH91" s="162"/>
      <c r="DI91" s="677" t="s">
        <v>274</v>
      </c>
      <c r="DJ91" s="677"/>
      <c r="DK91" s="443"/>
      <c r="DL91" s="736"/>
      <c r="DM91" s="1003"/>
      <c r="DN91" s="114"/>
      <c r="DO91" s="114"/>
      <c r="DP91" s="114"/>
      <c r="DQ91" s="114"/>
      <c r="DR91" s="114"/>
      <c r="DS91" s="295"/>
    </row>
    <row r="92" spans="3:125" ht="9.9499999999999993" customHeight="1" thickBot="1">
      <c r="C92" s="241"/>
      <c r="D92" s="185"/>
      <c r="E92" s="184"/>
      <c r="F92" s="185"/>
      <c r="G92" s="185"/>
      <c r="H92" s="185"/>
      <c r="I92" s="186"/>
      <c r="J92" s="687" t="s">
        <v>307</v>
      </c>
      <c r="K92" s="688"/>
      <c r="L92" s="688"/>
      <c r="M92" s="688"/>
      <c r="N92" s="688"/>
      <c r="O92" s="689"/>
      <c r="P92" s="790"/>
      <c r="Q92" s="680"/>
      <c r="R92" s="722"/>
      <c r="S92" s="690" t="s">
        <v>308</v>
      </c>
      <c r="T92" s="691"/>
      <c r="U92" s="691"/>
      <c r="V92" s="691"/>
      <c r="W92" s="691"/>
      <c r="X92" s="692" t="s">
        <v>308</v>
      </c>
      <c r="Y92" s="691"/>
      <c r="Z92" s="691"/>
      <c r="AA92" s="691"/>
      <c r="AB92" s="693"/>
      <c r="AC92" s="795"/>
      <c r="AD92" s="680"/>
      <c r="AE92" s="722"/>
      <c r="AF92" s="690" t="s">
        <v>308</v>
      </c>
      <c r="AG92" s="691"/>
      <c r="AH92" s="691"/>
      <c r="AI92" s="691"/>
      <c r="AJ92" s="694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242"/>
      <c r="BB92" s="679"/>
      <c r="BC92" s="680"/>
      <c r="BD92" s="680"/>
      <c r="BE92" s="680"/>
      <c r="BF92" s="681"/>
      <c r="BG92" s="775"/>
      <c r="BH92" s="769"/>
      <c r="BI92" s="769"/>
      <c r="BJ92" s="770"/>
      <c r="BK92" s="310"/>
      <c r="BL92" s="185"/>
      <c r="BM92" s="185"/>
      <c r="BN92" s="185"/>
      <c r="BO92" s="185"/>
      <c r="BP92" s="185"/>
      <c r="BQ92" s="185"/>
      <c r="BR92" s="185"/>
      <c r="BS92" s="185"/>
      <c r="BT92" s="185"/>
      <c r="BU92" s="185"/>
      <c r="BV92" s="185"/>
      <c r="BW92" s="242"/>
      <c r="BX92" s="446"/>
      <c r="BY92" s="311"/>
      <c r="BZ92" s="311"/>
      <c r="CA92" s="311"/>
      <c r="CB92" s="312"/>
      <c r="CC92" s="740"/>
      <c r="CD92" s="949"/>
      <c r="CE92" s="949"/>
      <c r="CF92" s="949"/>
      <c r="CG92" s="185"/>
      <c r="CH92" s="242"/>
      <c r="CI92" s="679"/>
      <c r="CJ92" s="680"/>
      <c r="CK92" s="722"/>
      <c r="CL92" s="766" t="s">
        <v>308</v>
      </c>
      <c r="CM92" s="767"/>
      <c r="CN92" s="767"/>
      <c r="CO92" s="767"/>
      <c r="CP92" s="767"/>
      <c r="CQ92" s="767"/>
      <c r="CR92" s="767"/>
      <c r="CS92" s="185"/>
      <c r="CT92" s="185"/>
      <c r="CU92" s="185"/>
      <c r="CV92" s="185"/>
      <c r="CW92" s="768" t="s">
        <v>307</v>
      </c>
      <c r="CX92" s="769"/>
      <c r="CY92" s="769"/>
      <c r="CZ92" s="769"/>
      <c r="DA92" s="769"/>
      <c r="DB92" s="770"/>
      <c r="DC92" s="795"/>
      <c r="DD92" s="680"/>
      <c r="DE92" s="680"/>
      <c r="DF92" s="680"/>
      <c r="DG92" s="722"/>
      <c r="DH92" s="185"/>
      <c r="DI92" s="445"/>
      <c r="DJ92" s="445"/>
      <c r="DK92" s="445"/>
      <c r="DL92" s="447"/>
      <c r="DM92" s="313"/>
      <c r="DN92" s="114"/>
      <c r="DO92" s="114"/>
      <c r="DP92" s="114"/>
      <c r="DQ92" s="114"/>
      <c r="DR92" s="114"/>
      <c r="DS92" s="295"/>
    </row>
    <row r="93" spans="3:125" ht="12.95" customHeight="1" thickTop="1">
      <c r="C93" s="697" t="s">
        <v>275</v>
      </c>
      <c r="D93" s="698"/>
      <c r="E93" s="646" t="s">
        <v>138</v>
      </c>
      <c r="F93" s="647"/>
      <c r="G93" s="647"/>
      <c r="H93" s="647"/>
      <c r="I93" s="648"/>
      <c r="J93" s="1189">
        <f>S93+CL93+CL94</f>
        <v>0</v>
      </c>
      <c r="K93" s="1190"/>
      <c r="L93" s="1190"/>
      <c r="M93" s="1190"/>
      <c r="N93" s="119"/>
      <c r="O93" s="119"/>
      <c r="P93" s="684"/>
      <c r="Q93" s="685"/>
      <c r="R93" s="686"/>
      <c r="S93" s="953"/>
      <c r="T93" s="954"/>
      <c r="U93" s="954"/>
      <c r="V93" s="954"/>
      <c r="W93" s="955"/>
      <c r="X93" s="953"/>
      <c r="Y93" s="954"/>
      <c r="Z93" s="954"/>
      <c r="AA93" s="954"/>
      <c r="AB93" s="955"/>
      <c r="AC93" s="346"/>
      <c r="AD93" s="346"/>
      <c r="AE93" s="347"/>
      <c r="AF93" s="244"/>
      <c r="AG93" s="243"/>
      <c r="AH93" s="243"/>
      <c r="AI93" s="243"/>
      <c r="AJ93" s="245"/>
      <c r="AK93" s="478" t="s">
        <v>139</v>
      </c>
      <c r="AL93" s="479"/>
      <c r="AM93" s="479"/>
      <c r="AN93" s="479"/>
      <c r="AO93" s="516"/>
      <c r="AP93" s="517"/>
      <c r="AQ93" s="517"/>
      <c r="AR93" s="517"/>
      <c r="AS93" s="517"/>
      <c r="AT93" s="517"/>
      <c r="AU93" s="517"/>
      <c r="AV93" s="517"/>
      <c r="AW93" s="517"/>
      <c r="AX93" s="517"/>
      <c r="AY93" s="517"/>
      <c r="AZ93" s="517"/>
      <c r="BA93" s="518"/>
      <c r="BB93" s="480"/>
      <c r="BC93" s="481"/>
      <c r="BD93" s="481"/>
      <c r="BE93" s="481"/>
      <c r="BF93" s="482"/>
      <c r="BG93" s="783"/>
      <c r="BH93" s="1004"/>
      <c r="BI93" s="1004"/>
      <c r="BJ93" s="1005"/>
      <c r="BK93" s="516"/>
      <c r="BL93" s="517"/>
      <c r="BM93" s="517"/>
      <c r="BN93" s="517"/>
      <c r="BO93" s="517"/>
      <c r="BP93" s="517"/>
      <c r="BQ93" s="517"/>
      <c r="BR93" s="517"/>
      <c r="BS93" s="517"/>
      <c r="BT93" s="517"/>
      <c r="BU93" s="517"/>
      <c r="BV93" s="517"/>
      <c r="BW93" s="518"/>
      <c r="BX93" s="956"/>
      <c r="BY93" s="957"/>
      <c r="BZ93" s="957"/>
      <c r="CA93" s="957"/>
      <c r="CB93" s="958"/>
      <c r="CC93" s="978"/>
      <c r="CD93" s="979"/>
      <c r="CE93" s="979"/>
      <c r="CF93" s="980"/>
      <c r="CG93" s="429" t="s">
        <v>140</v>
      </c>
      <c r="CH93" s="240"/>
      <c r="CI93" s="975"/>
      <c r="CJ93" s="976"/>
      <c r="CK93" s="977"/>
      <c r="CL93" s="973"/>
      <c r="CM93" s="974"/>
      <c r="CN93" s="974"/>
      <c r="CO93" s="974"/>
      <c r="CP93" s="974"/>
      <c r="CQ93" s="974"/>
      <c r="CR93" s="974"/>
      <c r="CS93" s="119" t="s">
        <v>141</v>
      </c>
      <c r="CT93" s="119"/>
      <c r="CU93" s="119"/>
      <c r="CV93" s="119"/>
      <c r="CW93" s="981"/>
      <c r="CX93" s="974"/>
      <c r="CY93" s="974"/>
      <c r="CZ93" s="974"/>
      <c r="DA93" s="119"/>
      <c r="DB93" s="246" t="s">
        <v>141</v>
      </c>
      <c r="DC93" s="1248">
        <f>DS93+DS94</f>
        <v>0</v>
      </c>
      <c r="DD93" s="1249"/>
      <c r="DE93" s="1249"/>
      <c r="DF93" s="119"/>
      <c r="DG93" s="246"/>
      <c r="DH93" s="1252">
        <f>IFERROR((S93+DC93)*100/J93,0)</f>
        <v>0</v>
      </c>
      <c r="DI93" s="1253"/>
      <c r="DJ93" s="1253"/>
      <c r="DK93" s="1253"/>
      <c r="DL93" s="1253"/>
      <c r="DM93" s="340"/>
      <c r="DN93" s="114"/>
      <c r="DO93" s="114"/>
      <c r="DP93" s="114"/>
      <c r="DQ93" s="114"/>
      <c r="DR93" s="114"/>
      <c r="DS93" s="295">
        <f>IF(CI93="7.焼却",0,IF(CI93="8.海面処分",0,IF(CI93="9.内陸処分",0,IF(CI93="",0,CL93))))</f>
        <v>0</v>
      </c>
      <c r="DT93" s="392">
        <f>SUM( J93)</f>
        <v>0</v>
      </c>
      <c r="DU93" s="390">
        <f>SUM(S93)</f>
        <v>0</v>
      </c>
    </row>
    <row r="94" spans="3:125" ht="12.95" customHeight="1">
      <c r="C94" s="699"/>
      <c r="D94" s="698"/>
      <c r="E94" s="442"/>
      <c r="F94" s="442"/>
      <c r="G94" s="442"/>
      <c r="H94" s="442"/>
      <c r="I94" s="167"/>
      <c r="J94" s="1187"/>
      <c r="K94" s="1188"/>
      <c r="L94" s="1188"/>
      <c r="M94" s="1188"/>
      <c r="N94" s="442"/>
      <c r="O94" s="248" t="s">
        <v>141</v>
      </c>
      <c r="P94" s="625"/>
      <c r="Q94" s="626"/>
      <c r="R94" s="627"/>
      <c r="S94" s="418"/>
      <c r="T94" s="419"/>
      <c r="U94" s="419"/>
      <c r="V94" s="442"/>
      <c r="W94" s="248" t="s">
        <v>141</v>
      </c>
      <c r="X94" s="420"/>
      <c r="Y94" s="421"/>
      <c r="Z94" s="421"/>
      <c r="AA94" s="442"/>
      <c r="AB94" s="249" t="s">
        <v>141</v>
      </c>
      <c r="AC94" s="250"/>
      <c r="AD94" s="250"/>
      <c r="AE94" s="348"/>
      <c r="AF94" s="349"/>
      <c r="AG94" s="250"/>
      <c r="AH94" s="250"/>
      <c r="AI94" s="250"/>
      <c r="AJ94" s="350"/>
      <c r="AK94" s="488" t="s">
        <v>142</v>
      </c>
      <c r="AL94" s="489"/>
      <c r="AM94" s="489"/>
      <c r="AN94" s="489"/>
      <c r="AO94" s="465"/>
      <c r="AP94" s="460"/>
      <c r="AQ94" s="460"/>
      <c r="AR94" s="460"/>
      <c r="AS94" s="460"/>
      <c r="AT94" s="460"/>
      <c r="AU94" s="460"/>
      <c r="AV94" s="460"/>
      <c r="AW94" s="460"/>
      <c r="AX94" s="460"/>
      <c r="AY94" s="460"/>
      <c r="AZ94" s="460"/>
      <c r="BA94" s="461"/>
      <c r="BB94" s="485"/>
      <c r="BC94" s="671"/>
      <c r="BD94" s="671"/>
      <c r="BE94" s="671"/>
      <c r="BF94" s="672"/>
      <c r="BG94" s="485"/>
      <c r="BH94" s="494"/>
      <c r="BI94" s="494"/>
      <c r="BJ94" s="495"/>
      <c r="BK94" s="465"/>
      <c r="BL94" s="460"/>
      <c r="BM94" s="460"/>
      <c r="BN94" s="460"/>
      <c r="BO94" s="460"/>
      <c r="BP94" s="460"/>
      <c r="BQ94" s="460"/>
      <c r="BR94" s="460"/>
      <c r="BS94" s="460"/>
      <c r="BT94" s="460"/>
      <c r="BU94" s="460"/>
      <c r="BV94" s="460"/>
      <c r="BW94" s="461"/>
      <c r="BX94" s="497"/>
      <c r="BY94" s="498"/>
      <c r="BZ94" s="498"/>
      <c r="CA94" s="498"/>
      <c r="CB94" s="499"/>
      <c r="CC94" s="880"/>
      <c r="CD94" s="881"/>
      <c r="CE94" s="881"/>
      <c r="CF94" s="882"/>
      <c r="CG94" s="430" t="s">
        <v>140</v>
      </c>
      <c r="CH94" s="431"/>
      <c r="CI94" s="883"/>
      <c r="CJ94" s="884"/>
      <c r="CK94" s="885"/>
      <c r="CL94" s="725"/>
      <c r="CM94" s="667"/>
      <c r="CN94" s="667"/>
      <c r="CO94" s="667"/>
      <c r="CP94" s="667"/>
      <c r="CQ94" s="667"/>
      <c r="CR94" s="667"/>
      <c r="CS94" s="251" t="s">
        <v>141</v>
      </c>
      <c r="CT94" s="251"/>
      <c r="CU94" s="251"/>
      <c r="CV94" s="251"/>
      <c r="CW94" s="666"/>
      <c r="CX94" s="667"/>
      <c r="CY94" s="667"/>
      <c r="CZ94" s="667"/>
      <c r="DA94" s="251"/>
      <c r="DB94" s="252" t="s">
        <v>141</v>
      </c>
      <c r="DC94" s="1248"/>
      <c r="DD94" s="1249"/>
      <c r="DE94" s="1249"/>
      <c r="DF94" s="442"/>
      <c r="DG94" s="249" t="s">
        <v>141</v>
      </c>
      <c r="DH94" s="1254"/>
      <c r="DI94" s="1255"/>
      <c r="DJ94" s="1255"/>
      <c r="DK94" s="1255"/>
      <c r="DL94" s="1255"/>
      <c r="DM94" s="341" t="s">
        <v>69</v>
      </c>
      <c r="DN94" s="114"/>
      <c r="DO94" s="114"/>
      <c r="DP94" s="114"/>
      <c r="DQ94" s="114"/>
      <c r="DR94" s="114"/>
      <c r="DS94" s="295">
        <f t="shared" ref="DS94:DS120" si="2">IF(CI94="7.焼却",0,IF(CI94="8.海面処分",0,IF(CI94="9.内陸処分",0,IF(CI94="",0,CL94))))</f>
        <v>0</v>
      </c>
      <c r="DT94" s="390">
        <f>SUM(DS93:DS94)</f>
        <v>0</v>
      </c>
    </row>
    <row r="95" spans="3:125" ht="12.95" customHeight="1">
      <c r="C95" s="699"/>
      <c r="D95" s="698"/>
      <c r="E95" s="587" t="s">
        <v>276</v>
      </c>
      <c r="F95" s="588"/>
      <c r="G95" s="588"/>
      <c r="H95" s="588"/>
      <c r="I95" s="589"/>
      <c r="J95" s="1162">
        <f>S95+CL95+CL96</f>
        <v>0</v>
      </c>
      <c r="K95" s="1163"/>
      <c r="L95" s="1163"/>
      <c r="M95" s="1163"/>
      <c r="N95" s="119"/>
      <c r="O95" s="119"/>
      <c r="P95" s="633"/>
      <c r="Q95" s="634"/>
      <c r="R95" s="635"/>
      <c r="S95" s="950"/>
      <c r="T95" s="951"/>
      <c r="U95" s="951"/>
      <c r="V95" s="951"/>
      <c r="W95" s="952"/>
      <c r="X95" s="950"/>
      <c r="Y95" s="951"/>
      <c r="Z95" s="951"/>
      <c r="AA95" s="951"/>
      <c r="AB95" s="952"/>
      <c r="AC95" s="254"/>
      <c r="AD95" s="254"/>
      <c r="AE95" s="254"/>
      <c r="AF95" s="351"/>
      <c r="AG95" s="254"/>
      <c r="AH95" s="254"/>
      <c r="AI95" s="254"/>
      <c r="AJ95" s="352"/>
      <c r="AK95" s="595" t="s">
        <v>139</v>
      </c>
      <c r="AL95" s="596"/>
      <c r="AM95" s="596"/>
      <c r="AN95" s="596"/>
      <c r="AO95" s="466"/>
      <c r="AP95" s="463"/>
      <c r="AQ95" s="463"/>
      <c r="AR95" s="463"/>
      <c r="AS95" s="463"/>
      <c r="AT95" s="463"/>
      <c r="AU95" s="463"/>
      <c r="AV95" s="463"/>
      <c r="AW95" s="463"/>
      <c r="AX95" s="463"/>
      <c r="AY95" s="463"/>
      <c r="AZ95" s="463"/>
      <c r="BA95" s="464"/>
      <c r="BB95" s="480"/>
      <c r="BC95" s="481"/>
      <c r="BD95" s="481"/>
      <c r="BE95" s="481"/>
      <c r="BF95" s="482"/>
      <c r="BG95" s="480"/>
      <c r="BH95" s="503"/>
      <c r="BI95" s="503"/>
      <c r="BJ95" s="504"/>
      <c r="BK95" s="466"/>
      <c r="BL95" s="463"/>
      <c r="BM95" s="463"/>
      <c r="BN95" s="463"/>
      <c r="BO95" s="463"/>
      <c r="BP95" s="463"/>
      <c r="BQ95" s="463"/>
      <c r="BR95" s="463"/>
      <c r="BS95" s="463"/>
      <c r="BT95" s="463"/>
      <c r="BU95" s="463"/>
      <c r="BV95" s="463"/>
      <c r="BW95" s="464"/>
      <c r="BX95" s="500"/>
      <c r="BY95" s="501"/>
      <c r="BZ95" s="501"/>
      <c r="CA95" s="501"/>
      <c r="CB95" s="502"/>
      <c r="CC95" s="726"/>
      <c r="CD95" s="727"/>
      <c r="CE95" s="727"/>
      <c r="CF95" s="728"/>
      <c r="CG95" s="432" t="s">
        <v>140</v>
      </c>
      <c r="CH95" s="433"/>
      <c r="CI95" s="729"/>
      <c r="CJ95" s="730"/>
      <c r="CK95" s="731"/>
      <c r="CL95" s="732"/>
      <c r="CM95" s="733"/>
      <c r="CN95" s="733"/>
      <c r="CO95" s="733"/>
      <c r="CP95" s="733"/>
      <c r="CQ95" s="733"/>
      <c r="CR95" s="733"/>
      <c r="CS95" s="236" t="s">
        <v>141</v>
      </c>
      <c r="CT95" s="236"/>
      <c r="CU95" s="236"/>
      <c r="CV95" s="235"/>
      <c r="CW95" s="362"/>
      <c r="CX95" s="255"/>
      <c r="CY95" s="255"/>
      <c r="CZ95" s="255"/>
      <c r="DA95" s="255"/>
      <c r="DB95" s="260"/>
      <c r="DC95" s="1244">
        <f t="shared" ref="DC95" si="3">DS95+DS96</f>
        <v>0</v>
      </c>
      <c r="DD95" s="1245"/>
      <c r="DE95" s="1245"/>
      <c r="DF95" s="441"/>
      <c r="DG95" s="270"/>
      <c r="DH95" s="1252">
        <f t="shared" ref="DH95" si="4">IFERROR((S95+DC95)*100/J95,0)</f>
        <v>0</v>
      </c>
      <c r="DI95" s="1253"/>
      <c r="DJ95" s="1253"/>
      <c r="DK95" s="1253"/>
      <c r="DL95" s="1253"/>
      <c r="DM95" s="342"/>
      <c r="DN95" s="114"/>
      <c r="DO95" s="114"/>
      <c r="DP95" s="114"/>
      <c r="DQ95" s="114"/>
      <c r="DR95" s="114"/>
      <c r="DS95" s="295">
        <f t="shared" si="2"/>
        <v>0</v>
      </c>
      <c r="DT95" s="392">
        <f t="shared" ref="DT95" si="5">SUM( J95)</f>
        <v>0</v>
      </c>
      <c r="DU95" s="390">
        <f t="shared" ref="DU95:DU133" si="6">SUM(S95)</f>
        <v>0</v>
      </c>
    </row>
    <row r="96" spans="3:125" ht="12.95" customHeight="1">
      <c r="C96" s="699"/>
      <c r="D96" s="698"/>
      <c r="E96" s="668" t="s">
        <v>222</v>
      </c>
      <c r="F96" s="669"/>
      <c r="G96" s="669"/>
      <c r="H96" s="669"/>
      <c r="I96" s="670"/>
      <c r="J96" s="1187"/>
      <c r="K96" s="1188"/>
      <c r="L96" s="1188"/>
      <c r="M96" s="1188"/>
      <c r="N96" s="442"/>
      <c r="O96" s="248" t="s">
        <v>141</v>
      </c>
      <c r="P96" s="625"/>
      <c r="Q96" s="626"/>
      <c r="R96" s="627"/>
      <c r="S96" s="420"/>
      <c r="T96" s="421"/>
      <c r="U96" s="421"/>
      <c r="V96" s="442"/>
      <c r="W96" s="248" t="s">
        <v>141</v>
      </c>
      <c r="X96" s="420"/>
      <c r="Y96" s="421"/>
      <c r="Z96" s="421"/>
      <c r="AA96" s="442"/>
      <c r="AB96" s="249" t="s">
        <v>141</v>
      </c>
      <c r="AC96" s="258"/>
      <c r="AD96" s="258"/>
      <c r="AE96" s="258"/>
      <c r="AF96" s="353"/>
      <c r="AG96" s="258"/>
      <c r="AH96" s="258"/>
      <c r="AI96" s="258"/>
      <c r="AJ96" s="354"/>
      <c r="AK96" s="483" t="s">
        <v>142</v>
      </c>
      <c r="AL96" s="484"/>
      <c r="AM96" s="484"/>
      <c r="AN96" s="484"/>
      <c r="AO96" s="465"/>
      <c r="AP96" s="460"/>
      <c r="AQ96" s="460"/>
      <c r="AR96" s="460"/>
      <c r="AS96" s="460"/>
      <c r="AT96" s="460"/>
      <c r="AU96" s="460"/>
      <c r="AV96" s="460"/>
      <c r="AW96" s="460"/>
      <c r="AX96" s="460"/>
      <c r="AY96" s="460"/>
      <c r="AZ96" s="460"/>
      <c r="BA96" s="461"/>
      <c r="BB96" s="485"/>
      <c r="BC96" s="671"/>
      <c r="BD96" s="671"/>
      <c r="BE96" s="671"/>
      <c r="BF96" s="672"/>
      <c r="BG96" s="485"/>
      <c r="BH96" s="494"/>
      <c r="BI96" s="494"/>
      <c r="BJ96" s="495"/>
      <c r="BK96" s="465"/>
      <c r="BL96" s="460"/>
      <c r="BM96" s="460"/>
      <c r="BN96" s="460"/>
      <c r="BO96" s="460"/>
      <c r="BP96" s="460"/>
      <c r="BQ96" s="460"/>
      <c r="BR96" s="460"/>
      <c r="BS96" s="460"/>
      <c r="BT96" s="460"/>
      <c r="BU96" s="460"/>
      <c r="BV96" s="460"/>
      <c r="BW96" s="461"/>
      <c r="BX96" s="497"/>
      <c r="BY96" s="498"/>
      <c r="BZ96" s="498"/>
      <c r="CA96" s="498"/>
      <c r="CB96" s="499"/>
      <c r="CC96" s="880"/>
      <c r="CD96" s="881"/>
      <c r="CE96" s="881"/>
      <c r="CF96" s="882"/>
      <c r="CG96" s="434" t="s">
        <v>140</v>
      </c>
      <c r="CH96" s="435"/>
      <c r="CI96" s="883"/>
      <c r="CJ96" s="884"/>
      <c r="CK96" s="885"/>
      <c r="CL96" s="725"/>
      <c r="CM96" s="667"/>
      <c r="CN96" s="667"/>
      <c r="CO96" s="667"/>
      <c r="CP96" s="667"/>
      <c r="CQ96" s="667"/>
      <c r="CR96" s="667"/>
      <c r="CS96" s="192" t="s">
        <v>141</v>
      </c>
      <c r="CT96" s="192"/>
      <c r="CU96" s="192"/>
      <c r="CV96" s="435"/>
      <c r="CW96" s="365"/>
      <c r="CX96" s="250"/>
      <c r="CY96" s="250"/>
      <c r="CZ96" s="250"/>
      <c r="DA96" s="250"/>
      <c r="DB96" s="261"/>
      <c r="DC96" s="1244"/>
      <c r="DD96" s="1245"/>
      <c r="DE96" s="1245"/>
      <c r="DF96" s="442"/>
      <c r="DG96" s="249" t="s">
        <v>141</v>
      </c>
      <c r="DH96" s="1254"/>
      <c r="DI96" s="1255"/>
      <c r="DJ96" s="1255"/>
      <c r="DK96" s="1255"/>
      <c r="DL96" s="1255"/>
      <c r="DM96" s="341" t="s">
        <v>69</v>
      </c>
      <c r="DN96" s="114"/>
      <c r="DO96" s="114"/>
      <c r="DP96" s="114"/>
      <c r="DQ96" s="114"/>
      <c r="DR96" s="114"/>
      <c r="DS96" s="295">
        <f t="shared" si="2"/>
        <v>0</v>
      </c>
      <c r="DT96" s="390">
        <f t="shared" ref="DT96" si="7">SUM(DS95:DS96)</f>
        <v>0</v>
      </c>
    </row>
    <row r="97" spans="3:126" ht="12.95" customHeight="1">
      <c r="C97" s="699"/>
      <c r="D97" s="698"/>
      <c r="E97" s="640" t="s">
        <v>143</v>
      </c>
      <c r="F97" s="641"/>
      <c r="G97" s="641"/>
      <c r="H97" s="641"/>
      <c r="I97" s="642"/>
      <c r="J97" s="1185">
        <f t="shared" ref="J97" si="8">S97+CL97+CL98</f>
        <v>0</v>
      </c>
      <c r="K97" s="1186"/>
      <c r="L97" s="1186"/>
      <c r="M97" s="1186"/>
      <c r="N97" s="119"/>
      <c r="O97" s="119"/>
      <c r="P97" s="622"/>
      <c r="Q97" s="623"/>
      <c r="R97" s="624"/>
      <c r="S97" s="950"/>
      <c r="T97" s="951"/>
      <c r="U97" s="951"/>
      <c r="V97" s="951"/>
      <c r="W97" s="952"/>
      <c r="X97" s="950"/>
      <c r="Y97" s="951"/>
      <c r="Z97" s="951"/>
      <c r="AA97" s="951"/>
      <c r="AB97" s="952"/>
      <c r="AC97" s="243"/>
      <c r="AD97" s="243"/>
      <c r="AE97" s="243"/>
      <c r="AF97" s="244"/>
      <c r="AG97" s="243"/>
      <c r="AH97" s="243"/>
      <c r="AI97" s="243"/>
      <c r="AJ97" s="245"/>
      <c r="AK97" s="478" t="s">
        <v>139</v>
      </c>
      <c r="AL97" s="479"/>
      <c r="AM97" s="479"/>
      <c r="AN97" s="479"/>
      <c r="AO97" s="466"/>
      <c r="AP97" s="463"/>
      <c r="AQ97" s="463"/>
      <c r="AR97" s="463"/>
      <c r="AS97" s="463"/>
      <c r="AT97" s="463"/>
      <c r="AU97" s="463"/>
      <c r="AV97" s="463"/>
      <c r="AW97" s="463"/>
      <c r="AX97" s="463"/>
      <c r="AY97" s="463"/>
      <c r="AZ97" s="463"/>
      <c r="BA97" s="464"/>
      <c r="BB97" s="480"/>
      <c r="BC97" s="481"/>
      <c r="BD97" s="481"/>
      <c r="BE97" s="481"/>
      <c r="BF97" s="482"/>
      <c r="BG97" s="480"/>
      <c r="BH97" s="503"/>
      <c r="BI97" s="503"/>
      <c r="BJ97" s="504"/>
      <c r="BK97" s="466"/>
      <c r="BL97" s="463"/>
      <c r="BM97" s="463"/>
      <c r="BN97" s="463"/>
      <c r="BO97" s="463"/>
      <c r="BP97" s="463"/>
      <c r="BQ97" s="463"/>
      <c r="BR97" s="463"/>
      <c r="BS97" s="463"/>
      <c r="BT97" s="463"/>
      <c r="BU97" s="463"/>
      <c r="BV97" s="463"/>
      <c r="BW97" s="464"/>
      <c r="BX97" s="500"/>
      <c r="BY97" s="501"/>
      <c r="BZ97" s="501"/>
      <c r="CA97" s="501"/>
      <c r="CB97" s="502"/>
      <c r="CC97" s="726"/>
      <c r="CD97" s="727"/>
      <c r="CE97" s="727"/>
      <c r="CF97" s="728"/>
      <c r="CG97" s="429" t="s">
        <v>140</v>
      </c>
      <c r="CH97" s="240"/>
      <c r="CI97" s="729"/>
      <c r="CJ97" s="730"/>
      <c r="CK97" s="731"/>
      <c r="CL97" s="732"/>
      <c r="CM97" s="733"/>
      <c r="CN97" s="733"/>
      <c r="CO97" s="733"/>
      <c r="CP97" s="733"/>
      <c r="CQ97" s="733"/>
      <c r="CR97" s="733"/>
      <c r="CS97" s="119" t="s">
        <v>141</v>
      </c>
      <c r="CT97" s="119"/>
      <c r="CU97" s="119"/>
      <c r="CV97" s="119"/>
      <c r="CW97" s="947"/>
      <c r="CX97" s="733"/>
      <c r="CY97" s="733"/>
      <c r="CZ97" s="733"/>
      <c r="DA97" s="119"/>
      <c r="DB97" s="246" t="s">
        <v>141</v>
      </c>
      <c r="DC97" s="1244">
        <f t="shared" ref="DC97" si="9">DS97+DS98</f>
        <v>0</v>
      </c>
      <c r="DD97" s="1245"/>
      <c r="DE97" s="1245"/>
      <c r="DF97" s="119"/>
      <c r="DG97" s="246"/>
      <c r="DH97" s="1252">
        <f t="shared" ref="DH97" si="10">IFERROR((S97+DC97)*100/J97,0)</f>
        <v>0</v>
      </c>
      <c r="DI97" s="1253"/>
      <c r="DJ97" s="1253"/>
      <c r="DK97" s="1253"/>
      <c r="DL97" s="1253"/>
      <c r="DM97" s="340"/>
      <c r="DN97" s="114"/>
      <c r="DO97" s="114"/>
      <c r="DP97" s="114"/>
      <c r="DQ97" s="114"/>
      <c r="DR97" s="114"/>
      <c r="DS97" s="295">
        <f t="shared" si="2"/>
        <v>0</v>
      </c>
      <c r="DT97" s="392">
        <f t="shared" ref="DT97" si="11">SUM( J97)</f>
        <v>0</v>
      </c>
      <c r="DU97" s="390">
        <f t="shared" si="6"/>
        <v>0</v>
      </c>
    </row>
    <row r="98" spans="3:126" ht="12.95" customHeight="1">
      <c r="C98" s="700"/>
      <c r="D98" s="701"/>
      <c r="E98" s="657"/>
      <c r="F98" s="658"/>
      <c r="G98" s="658"/>
      <c r="H98" s="658"/>
      <c r="I98" s="659"/>
      <c r="J98" s="1187"/>
      <c r="K98" s="1188"/>
      <c r="L98" s="1188"/>
      <c r="M98" s="1188"/>
      <c r="N98" s="442"/>
      <c r="O98" s="248" t="s">
        <v>141</v>
      </c>
      <c r="P98" s="625"/>
      <c r="Q98" s="626"/>
      <c r="R98" s="627"/>
      <c r="S98" s="420"/>
      <c r="T98" s="421"/>
      <c r="U98" s="421"/>
      <c r="V98" s="442"/>
      <c r="W98" s="248" t="s">
        <v>141</v>
      </c>
      <c r="X98" s="420"/>
      <c r="Y98" s="421"/>
      <c r="Z98" s="421"/>
      <c r="AA98" s="442"/>
      <c r="AB98" s="249" t="s">
        <v>141</v>
      </c>
      <c r="AC98" s="250"/>
      <c r="AD98" s="250"/>
      <c r="AE98" s="250"/>
      <c r="AF98" s="349"/>
      <c r="AG98" s="250"/>
      <c r="AH98" s="250"/>
      <c r="AI98" s="250"/>
      <c r="AJ98" s="350"/>
      <c r="AK98" s="488" t="s">
        <v>142</v>
      </c>
      <c r="AL98" s="489"/>
      <c r="AM98" s="489"/>
      <c r="AN98" s="489"/>
      <c r="AO98" s="465"/>
      <c r="AP98" s="460"/>
      <c r="AQ98" s="460"/>
      <c r="AR98" s="460"/>
      <c r="AS98" s="460"/>
      <c r="AT98" s="460"/>
      <c r="AU98" s="460"/>
      <c r="AV98" s="460"/>
      <c r="AW98" s="460"/>
      <c r="AX98" s="460"/>
      <c r="AY98" s="460"/>
      <c r="AZ98" s="460"/>
      <c r="BA98" s="461"/>
      <c r="BB98" s="485"/>
      <c r="BC98" s="486"/>
      <c r="BD98" s="486"/>
      <c r="BE98" s="486"/>
      <c r="BF98" s="487"/>
      <c r="BG98" s="485"/>
      <c r="BH98" s="494"/>
      <c r="BI98" s="494"/>
      <c r="BJ98" s="495"/>
      <c r="BK98" s="465"/>
      <c r="BL98" s="460"/>
      <c r="BM98" s="460"/>
      <c r="BN98" s="460"/>
      <c r="BO98" s="460"/>
      <c r="BP98" s="460"/>
      <c r="BQ98" s="460"/>
      <c r="BR98" s="460"/>
      <c r="BS98" s="460"/>
      <c r="BT98" s="460"/>
      <c r="BU98" s="460"/>
      <c r="BV98" s="460"/>
      <c r="BW98" s="461"/>
      <c r="BX98" s="497"/>
      <c r="BY98" s="498"/>
      <c r="BZ98" s="498"/>
      <c r="CA98" s="498"/>
      <c r="CB98" s="499"/>
      <c r="CC98" s="880"/>
      <c r="CD98" s="881"/>
      <c r="CE98" s="881"/>
      <c r="CF98" s="882"/>
      <c r="CG98" s="430" t="s">
        <v>140</v>
      </c>
      <c r="CH98" s="431"/>
      <c r="CI98" s="883"/>
      <c r="CJ98" s="884"/>
      <c r="CK98" s="885"/>
      <c r="CL98" s="725"/>
      <c r="CM98" s="667"/>
      <c r="CN98" s="667"/>
      <c r="CO98" s="667"/>
      <c r="CP98" s="667"/>
      <c r="CQ98" s="667"/>
      <c r="CR98" s="667"/>
      <c r="CS98" s="251" t="s">
        <v>141</v>
      </c>
      <c r="CT98" s="251"/>
      <c r="CU98" s="251"/>
      <c r="CV98" s="251"/>
      <c r="CW98" s="666"/>
      <c r="CX98" s="667"/>
      <c r="CY98" s="667"/>
      <c r="CZ98" s="667"/>
      <c r="DA98" s="251"/>
      <c r="DB98" s="252" t="s">
        <v>141</v>
      </c>
      <c r="DC98" s="1244"/>
      <c r="DD98" s="1245"/>
      <c r="DE98" s="1245"/>
      <c r="DF98" s="442"/>
      <c r="DG98" s="249" t="s">
        <v>141</v>
      </c>
      <c r="DH98" s="1254"/>
      <c r="DI98" s="1255"/>
      <c r="DJ98" s="1255"/>
      <c r="DK98" s="1255"/>
      <c r="DL98" s="1255"/>
      <c r="DM98" s="341" t="s">
        <v>69</v>
      </c>
      <c r="DN98" s="114"/>
      <c r="DO98" s="114"/>
      <c r="DP98" s="114"/>
      <c r="DQ98" s="114"/>
      <c r="DR98" s="114"/>
      <c r="DS98" s="295">
        <f t="shared" si="2"/>
        <v>0</v>
      </c>
      <c r="DT98" s="390">
        <f t="shared" ref="DT98" si="12">SUM(DS97:DS98)</f>
        <v>0</v>
      </c>
    </row>
    <row r="99" spans="3:126" ht="12.95" customHeight="1">
      <c r="C99" s="579" t="s">
        <v>144</v>
      </c>
      <c r="D99" s="580"/>
      <c r="E99" s="587" t="s">
        <v>223</v>
      </c>
      <c r="F99" s="588"/>
      <c r="G99" s="588"/>
      <c r="H99" s="588"/>
      <c r="I99" s="589"/>
      <c r="J99" s="1185">
        <f t="shared" ref="J99" si="13">S99+CL99+CL100</f>
        <v>0</v>
      </c>
      <c r="K99" s="1186"/>
      <c r="L99" s="1186"/>
      <c r="M99" s="1186"/>
      <c r="N99" s="119"/>
      <c r="O99" s="119"/>
      <c r="P99" s="302"/>
      <c r="Q99" s="303"/>
      <c r="R99" s="304"/>
      <c r="S99" s="243"/>
      <c r="T99" s="243"/>
      <c r="U99" s="243"/>
      <c r="V99" s="243"/>
      <c r="W99" s="243"/>
      <c r="X99" s="243"/>
      <c r="Y99" s="243"/>
      <c r="Z99" s="243"/>
      <c r="AA99" s="243"/>
      <c r="AB99" s="355"/>
      <c r="AC99" s="254"/>
      <c r="AD99" s="254"/>
      <c r="AE99" s="254"/>
      <c r="AF99" s="351"/>
      <c r="AG99" s="254"/>
      <c r="AH99" s="254"/>
      <c r="AI99" s="254"/>
      <c r="AJ99" s="352"/>
      <c r="AK99" s="595" t="s">
        <v>139</v>
      </c>
      <c r="AL99" s="596"/>
      <c r="AM99" s="596"/>
      <c r="AN99" s="596"/>
      <c r="AO99" s="466"/>
      <c r="AP99" s="463"/>
      <c r="AQ99" s="463"/>
      <c r="AR99" s="463"/>
      <c r="AS99" s="463"/>
      <c r="AT99" s="463"/>
      <c r="AU99" s="463"/>
      <c r="AV99" s="463"/>
      <c r="AW99" s="463"/>
      <c r="AX99" s="463"/>
      <c r="AY99" s="463"/>
      <c r="AZ99" s="463"/>
      <c r="BA99" s="464"/>
      <c r="BB99" s="480"/>
      <c r="BC99" s="481"/>
      <c r="BD99" s="481"/>
      <c r="BE99" s="481"/>
      <c r="BF99" s="482"/>
      <c r="BG99" s="480"/>
      <c r="BH99" s="503"/>
      <c r="BI99" s="503"/>
      <c r="BJ99" s="504"/>
      <c r="BK99" s="466"/>
      <c r="BL99" s="463"/>
      <c r="BM99" s="463"/>
      <c r="BN99" s="463"/>
      <c r="BO99" s="463"/>
      <c r="BP99" s="463"/>
      <c r="BQ99" s="463"/>
      <c r="BR99" s="463"/>
      <c r="BS99" s="463"/>
      <c r="BT99" s="463"/>
      <c r="BU99" s="463"/>
      <c r="BV99" s="463"/>
      <c r="BW99" s="464"/>
      <c r="BX99" s="500"/>
      <c r="BY99" s="501"/>
      <c r="BZ99" s="501"/>
      <c r="CA99" s="501"/>
      <c r="CB99" s="502"/>
      <c r="CC99" s="726"/>
      <c r="CD99" s="727"/>
      <c r="CE99" s="727"/>
      <c r="CF99" s="728"/>
      <c r="CG99" s="432" t="s">
        <v>140</v>
      </c>
      <c r="CH99" s="433"/>
      <c r="CI99" s="729"/>
      <c r="CJ99" s="730"/>
      <c r="CK99" s="731"/>
      <c r="CL99" s="732"/>
      <c r="CM99" s="733"/>
      <c r="CN99" s="733"/>
      <c r="CO99" s="733"/>
      <c r="CP99" s="733"/>
      <c r="CQ99" s="733"/>
      <c r="CR99" s="733"/>
      <c r="CS99" s="441" t="s">
        <v>141</v>
      </c>
      <c r="CT99" s="441"/>
      <c r="CU99" s="441"/>
      <c r="CV99" s="441"/>
      <c r="CW99" s="362"/>
      <c r="CX99" s="255"/>
      <c r="CY99" s="255"/>
      <c r="CZ99" s="255"/>
      <c r="DA99" s="255"/>
      <c r="DB99" s="260"/>
      <c r="DC99" s="1244">
        <f t="shared" ref="DC99" si="14">DS99+DS100</f>
        <v>0</v>
      </c>
      <c r="DD99" s="1245"/>
      <c r="DE99" s="1245"/>
      <c r="DF99" s="441"/>
      <c r="DG99" s="270"/>
      <c r="DH99" s="1252">
        <f t="shared" ref="DH99" si="15">IFERROR((S99+DC99)*100/J99,0)</f>
        <v>0</v>
      </c>
      <c r="DI99" s="1253"/>
      <c r="DJ99" s="1253"/>
      <c r="DK99" s="1253"/>
      <c r="DL99" s="1253"/>
      <c r="DM99" s="342"/>
      <c r="DN99" s="114"/>
      <c r="DO99" s="114"/>
      <c r="DP99" s="114"/>
      <c r="DQ99" s="114"/>
      <c r="DR99" s="114"/>
      <c r="DS99" s="295">
        <f t="shared" si="2"/>
        <v>0</v>
      </c>
      <c r="DT99" s="392">
        <f t="shared" ref="DT99" si="16">SUM( J99)</f>
        <v>0</v>
      </c>
      <c r="DU99" s="390">
        <f t="shared" si="6"/>
        <v>0</v>
      </c>
    </row>
    <row r="100" spans="3:126" ht="12.95" customHeight="1">
      <c r="C100" s="581"/>
      <c r="D100" s="582"/>
      <c r="E100" s="590"/>
      <c r="F100" s="591"/>
      <c r="G100" s="591"/>
      <c r="H100" s="591"/>
      <c r="I100" s="592"/>
      <c r="J100" s="1187"/>
      <c r="K100" s="1188"/>
      <c r="L100" s="1188"/>
      <c r="M100" s="1188"/>
      <c r="N100" s="442"/>
      <c r="O100" s="248" t="s">
        <v>141</v>
      </c>
      <c r="P100" s="356"/>
      <c r="Q100" s="357"/>
      <c r="R100" s="358"/>
      <c r="S100" s="250"/>
      <c r="T100" s="250"/>
      <c r="U100" s="250"/>
      <c r="V100" s="250"/>
      <c r="W100" s="250"/>
      <c r="X100" s="250"/>
      <c r="Y100" s="250"/>
      <c r="Z100" s="250"/>
      <c r="AA100" s="250"/>
      <c r="AB100" s="348"/>
      <c r="AC100" s="258"/>
      <c r="AD100" s="258"/>
      <c r="AE100" s="258"/>
      <c r="AF100" s="353"/>
      <c r="AG100" s="258"/>
      <c r="AH100" s="258"/>
      <c r="AI100" s="258"/>
      <c r="AJ100" s="354"/>
      <c r="AK100" s="483" t="s">
        <v>142</v>
      </c>
      <c r="AL100" s="484"/>
      <c r="AM100" s="484"/>
      <c r="AN100" s="484"/>
      <c r="AO100" s="465"/>
      <c r="AP100" s="460"/>
      <c r="AQ100" s="460"/>
      <c r="AR100" s="460"/>
      <c r="AS100" s="460"/>
      <c r="AT100" s="460"/>
      <c r="AU100" s="460"/>
      <c r="AV100" s="460"/>
      <c r="AW100" s="460"/>
      <c r="AX100" s="460"/>
      <c r="AY100" s="460"/>
      <c r="AZ100" s="460"/>
      <c r="BA100" s="461"/>
      <c r="BB100" s="485"/>
      <c r="BC100" s="486"/>
      <c r="BD100" s="486"/>
      <c r="BE100" s="486"/>
      <c r="BF100" s="487"/>
      <c r="BG100" s="485"/>
      <c r="BH100" s="494"/>
      <c r="BI100" s="494"/>
      <c r="BJ100" s="495"/>
      <c r="BK100" s="465"/>
      <c r="BL100" s="460"/>
      <c r="BM100" s="460"/>
      <c r="BN100" s="460"/>
      <c r="BO100" s="460"/>
      <c r="BP100" s="460"/>
      <c r="BQ100" s="460"/>
      <c r="BR100" s="460"/>
      <c r="BS100" s="460"/>
      <c r="BT100" s="460"/>
      <c r="BU100" s="460"/>
      <c r="BV100" s="460"/>
      <c r="BW100" s="461"/>
      <c r="BX100" s="497"/>
      <c r="BY100" s="498"/>
      <c r="BZ100" s="498"/>
      <c r="CA100" s="498"/>
      <c r="CB100" s="499"/>
      <c r="CC100" s="880"/>
      <c r="CD100" s="881"/>
      <c r="CE100" s="881"/>
      <c r="CF100" s="882"/>
      <c r="CG100" s="434" t="s">
        <v>140</v>
      </c>
      <c r="CH100" s="435"/>
      <c r="CI100" s="883"/>
      <c r="CJ100" s="884"/>
      <c r="CK100" s="885"/>
      <c r="CL100" s="725"/>
      <c r="CM100" s="667"/>
      <c r="CN100" s="667"/>
      <c r="CO100" s="667"/>
      <c r="CP100" s="667"/>
      <c r="CQ100" s="667"/>
      <c r="CR100" s="667"/>
      <c r="CS100" s="192" t="s">
        <v>141</v>
      </c>
      <c r="CT100" s="192"/>
      <c r="CU100" s="192"/>
      <c r="CV100" s="192"/>
      <c r="CW100" s="365"/>
      <c r="CX100" s="250"/>
      <c r="CY100" s="250"/>
      <c r="CZ100" s="250"/>
      <c r="DA100" s="250"/>
      <c r="DB100" s="261"/>
      <c r="DC100" s="1244"/>
      <c r="DD100" s="1245"/>
      <c r="DE100" s="1245"/>
      <c r="DF100" s="442"/>
      <c r="DG100" s="249" t="s">
        <v>141</v>
      </c>
      <c r="DH100" s="1254"/>
      <c r="DI100" s="1255"/>
      <c r="DJ100" s="1255"/>
      <c r="DK100" s="1255"/>
      <c r="DL100" s="1255"/>
      <c r="DM100" s="341" t="s">
        <v>69</v>
      </c>
      <c r="DN100" s="114"/>
      <c r="DO100" s="114"/>
      <c r="DP100" s="114"/>
      <c r="DQ100" s="114"/>
      <c r="DR100" s="114"/>
      <c r="DS100" s="295">
        <f t="shared" si="2"/>
        <v>0</v>
      </c>
      <c r="DT100" s="390">
        <f t="shared" ref="DT100" si="17">SUM(DS99:DS100)</f>
        <v>0</v>
      </c>
    </row>
    <row r="101" spans="3:126" ht="12.95" customHeight="1">
      <c r="C101" s="581"/>
      <c r="D101" s="582"/>
      <c r="E101" s="587" t="s">
        <v>277</v>
      </c>
      <c r="F101" s="588"/>
      <c r="G101" s="588"/>
      <c r="H101" s="588"/>
      <c r="I101" s="589"/>
      <c r="J101" s="1185">
        <f t="shared" ref="J101" si="18">S101+CL101+CL102</f>
        <v>0</v>
      </c>
      <c r="K101" s="1186"/>
      <c r="L101" s="1186"/>
      <c r="M101" s="1186"/>
      <c r="N101" s="119"/>
      <c r="O101" s="119"/>
      <c r="P101" s="622"/>
      <c r="Q101" s="623"/>
      <c r="R101" s="624"/>
      <c r="S101" s="950"/>
      <c r="T101" s="951"/>
      <c r="U101" s="951"/>
      <c r="V101" s="951"/>
      <c r="W101" s="952"/>
      <c r="X101" s="950"/>
      <c r="Y101" s="951"/>
      <c r="Z101" s="951"/>
      <c r="AA101" s="951"/>
      <c r="AB101" s="952"/>
      <c r="AC101" s="254"/>
      <c r="AD101" s="254"/>
      <c r="AE101" s="254"/>
      <c r="AF101" s="351"/>
      <c r="AG101" s="254"/>
      <c r="AH101" s="254"/>
      <c r="AI101" s="254"/>
      <c r="AJ101" s="352"/>
      <c r="AK101" s="595" t="s">
        <v>139</v>
      </c>
      <c r="AL101" s="596"/>
      <c r="AM101" s="596"/>
      <c r="AN101" s="596"/>
      <c r="AO101" s="466"/>
      <c r="AP101" s="463"/>
      <c r="AQ101" s="463"/>
      <c r="AR101" s="463"/>
      <c r="AS101" s="463"/>
      <c r="AT101" s="463"/>
      <c r="AU101" s="463"/>
      <c r="AV101" s="463"/>
      <c r="AW101" s="463"/>
      <c r="AX101" s="463"/>
      <c r="AY101" s="463"/>
      <c r="AZ101" s="463"/>
      <c r="BA101" s="464"/>
      <c r="BB101" s="480"/>
      <c r="BC101" s="481"/>
      <c r="BD101" s="481"/>
      <c r="BE101" s="481"/>
      <c r="BF101" s="482"/>
      <c r="BG101" s="480"/>
      <c r="BH101" s="503"/>
      <c r="BI101" s="503"/>
      <c r="BJ101" s="504"/>
      <c r="BK101" s="466"/>
      <c r="BL101" s="463"/>
      <c r="BM101" s="463"/>
      <c r="BN101" s="463"/>
      <c r="BO101" s="463"/>
      <c r="BP101" s="463"/>
      <c r="BQ101" s="463"/>
      <c r="BR101" s="463"/>
      <c r="BS101" s="463"/>
      <c r="BT101" s="463"/>
      <c r="BU101" s="463"/>
      <c r="BV101" s="463"/>
      <c r="BW101" s="464"/>
      <c r="BX101" s="500"/>
      <c r="BY101" s="501"/>
      <c r="BZ101" s="501"/>
      <c r="CA101" s="501"/>
      <c r="CB101" s="502"/>
      <c r="CC101" s="726"/>
      <c r="CD101" s="727"/>
      <c r="CE101" s="727"/>
      <c r="CF101" s="728"/>
      <c r="CG101" s="432" t="s">
        <v>140</v>
      </c>
      <c r="CH101" s="433"/>
      <c r="CI101" s="729"/>
      <c r="CJ101" s="730"/>
      <c r="CK101" s="731"/>
      <c r="CL101" s="732"/>
      <c r="CM101" s="733"/>
      <c r="CN101" s="733"/>
      <c r="CO101" s="733"/>
      <c r="CP101" s="733"/>
      <c r="CQ101" s="733"/>
      <c r="CR101" s="733"/>
      <c r="CS101" s="236" t="s">
        <v>141</v>
      </c>
      <c r="CT101" s="236"/>
      <c r="CU101" s="236"/>
      <c r="CV101" s="235"/>
      <c r="CW101" s="362"/>
      <c r="CX101" s="255"/>
      <c r="CY101" s="255"/>
      <c r="CZ101" s="255"/>
      <c r="DA101" s="255"/>
      <c r="DB101" s="260"/>
      <c r="DC101" s="1244">
        <f t="shared" ref="DC101" si="19">DS101+DS102</f>
        <v>0</v>
      </c>
      <c r="DD101" s="1245"/>
      <c r="DE101" s="1245"/>
      <c r="DF101" s="441"/>
      <c r="DG101" s="270"/>
      <c r="DH101" s="1252">
        <f t="shared" ref="DH101" si="20">IFERROR((S101+DC101)*100/J101,0)</f>
        <v>0</v>
      </c>
      <c r="DI101" s="1253"/>
      <c r="DJ101" s="1253"/>
      <c r="DK101" s="1253"/>
      <c r="DL101" s="1253"/>
      <c r="DM101" s="342"/>
      <c r="DN101" s="114"/>
      <c r="DO101" s="114"/>
      <c r="DP101" s="114"/>
      <c r="DQ101" s="114"/>
      <c r="DR101" s="114"/>
      <c r="DS101" s="295">
        <f t="shared" si="2"/>
        <v>0</v>
      </c>
      <c r="DT101" s="392">
        <f t="shared" ref="DT101" si="21">SUM( J101)</f>
        <v>0</v>
      </c>
      <c r="DU101" s="390">
        <f t="shared" si="6"/>
        <v>0</v>
      </c>
    </row>
    <row r="102" spans="3:126" ht="12.95" customHeight="1">
      <c r="C102" s="581"/>
      <c r="D102" s="582"/>
      <c r="E102" s="668" t="s">
        <v>224</v>
      </c>
      <c r="F102" s="669"/>
      <c r="G102" s="669"/>
      <c r="H102" s="669"/>
      <c r="I102" s="670"/>
      <c r="J102" s="1187"/>
      <c r="K102" s="1188"/>
      <c r="L102" s="1188"/>
      <c r="M102" s="1188"/>
      <c r="N102" s="442"/>
      <c r="O102" s="248" t="s">
        <v>141</v>
      </c>
      <c r="P102" s="625"/>
      <c r="Q102" s="626"/>
      <c r="R102" s="627"/>
      <c r="S102" s="420"/>
      <c r="T102" s="421"/>
      <c r="U102" s="421"/>
      <c r="V102" s="442"/>
      <c r="W102" s="248" t="s">
        <v>141</v>
      </c>
      <c r="X102" s="420"/>
      <c r="Y102" s="421"/>
      <c r="Z102" s="421"/>
      <c r="AA102" s="442"/>
      <c r="AB102" s="249" t="s">
        <v>141</v>
      </c>
      <c r="AC102" s="258"/>
      <c r="AD102" s="258"/>
      <c r="AE102" s="258"/>
      <c r="AF102" s="353"/>
      <c r="AG102" s="258"/>
      <c r="AH102" s="258"/>
      <c r="AI102" s="258"/>
      <c r="AJ102" s="354"/>
      <c r="AK102" s="483" t="s">
        <v>142</v>
      </c>
      <c r="AL102" s="484"/>
      <c r="AM102" s="484"/>
      <c r="AN102" s="484"/>
      <c r="AO102" s="465"/>
      <c r="AP102" s="460"/>
      <c r="AQ102" s="460"/>
      <c r="AR102" s="460"/>
      <c r="AS102" s="460"/>
      <c r="AT102" s="460"/>
      <c r="AU102" s="460"/>
      <c r="AV102" s="460"/>
      <c r="AW102" s="460"/>
      <c r="AX102" s="460"/>
      <c r="AY102" s="460"/>
      <c r="AZ102" s="460"/>
      <c r="BA102" s="461"/>
      <c r="BB102" s="485"/>
      <c r="BC102" s="486"/>
      <c r="BD102" s="486"/>
      <c r="BE102" s="486"/>
      <c r="BF102" s="487"/>
      <c r="BG102" s="485"/>
      <c r="BH102" s="494"/>
      <c r="BI102" s="494"/>
      <c r="BJ102" s="495"/>
      <c r="BK102" s="465"/>
      <c r="BL102" s="460"/>
      <c r="BM102" s="460"/>
      <c r="BN102" s="460"/>
      <c r="BO102" s="460"/>
      <c r="BP102" s="460"/>
      <c r="BQ102" s="460"/>
      <c r="BR102" s="460"/>
      <c r="BS102" s="460"/>
      <c r="BT102" s="460"/>
      <c r="BU102" s="460"/>
      <c r="BV102" s="460"/>
      <c r="BW102" s="461"/>
      <c r="BX102" s="497"/>
      <c r="BY102" s="498"/>
      <c r="BZ102" s="498"/>
      <c r="CA102" s="498"/>
      <c r="CB102" s="499"/>
      <c r="CC102" s="880"/>
      <c r="CD102" s="881"/>
      <c r="CE102" s="881"/>
      <c r="CF102" s="882"/>
      <c r="CG102" s="434" t="s">
        <v>140</v>
      </c>
      <c r="CH102" s="435"/>
      <c r="CI102" s="883"/>
      <c r="CJ102" s="884"/>
      <c r="CK102" s="885"/>
      <c r="CL102" s="725"/>
      <c r="CM102" s="667"/>
      <c r="CN102" s="667"/>
      <c r="CO102" s="667"/>
      <c r="CP102" s="667"/>
      <c r="CQ102" s="667"/>
      <c r="CR102" s="667"/>
      <c r="CS102" s="192" t="s">
        <v>141</v>
      </c>
      <c r="CT102" s="192"/>
      <c r="CU102" s="192"/>
      <c r="CV102" s="435"/>
      <c r="CW102" s="365"/>
      <c r="CX102" s="250"/>
      <c r="CY102" s="250"/>
      <c r="CZ102" s="250"/>
      <c r="DA102" s="250"/>
      <c r="DB102" s="261"/>
      <c r="DC102" s="1244"/>
      <c r="DD102" s="1245"/>
      <c r="DE102" s="1245"/>
      <c r="DF102" s="442"/>
      <c r="DG102" s="249" t="s">
        <v>141</v>
      </c>
      <c r="DH102" s="1254"/>
      <c r="DI102" s="1255"/>
      <c r="DJ102" s="1255"/>
      <c r="DK102" s="1255"/>
      <c r="DL102" s="1255"/>
      <c r="DM102" s="341" t="s">
        <v>69</v>
      </c>
      <c r="DN102" s="114"/>
      <c r="DO102" s="114"/>
      <c r="DP102" s="114"/>
      <c r="DQ102" s="114"/>
      <c r="DR102" s="114"/>
      <c r="DS102" s="295">
        <f t="shared" si="2"/>
        <v>0</v>
      </c>
      <c r="DT102" s="390">
        <f t="shared" ref="DT102" si="22">SUM(DS101:DS102)</f>
        <v>0</v>
      </c>
    </row>
    <row r="103" spans="3:126" ht="12.95" customHeight="1">
      <c r="C103" s="581"/>
      <c r="D103" s="582"/>
      <c r="E103" s="509" t="s">
        <v>225</v>
      </c>
      <c r="F103" s="505"/>
      <c r="G103" s="505"/>
      <c r="H103" s="505"/>
      <c r="I103" s="510"/>
      <c r="J103" s="1185">
        <f>S103+AF103+CL103+CL104</f>
        <v>0</v>
      </c>
      <c r="K103" s="1186"/>
      <c r="L103" s="1186"/>
      <c r="M103" s="1186"/>
      <c r="N103" s="119"/>
      <c r="O103" s="119"/>
      <c r="P103" s="622"/>
      <c r="Q103" s="623"/>
      <c r="R103" s="624"/>
      <c r="S103" s="950"/>
      <c r="T103" s="951"/>
      <c r="U103" s="951"/>
      <c r="V103" s="951"/>
      <c r="W103" s="952"/>
      <c r="X103" s="950"/>
      <c r="Y103" s="951"/>
      <c r="Z103" s="951"/>
      <c r="AA103" s="951"/>
      <c r="AB103" s="952"/>
      <c r="AC103" s="695"/>
      <c r="AD103" s="623"/>
      <c r="AE103" s="624"/>
      <c r="AF103" s="1000"/>
      <c r="AG103" s="1001"/>
      <c r="AH103" s="1001"/>
      <c r="AI103" s="1001"/>
      <c r="AJ103" s="1002"/>
      <c r="AK103" s="478" t="s">
        <v>139</v>
      </c>
      <c r="AL103" s="479"/>
      <c r="AM103" s="479"/>
      <c r="AN103" s="479"/>
      <c r="AO103" s="466"/>
      <c r="AP103" s="463"/>
      <c r="AQ103" s="463"/>
      <c r="AR103" s="463"/>
      <c r="AS103" s="463"/>
      <c r="AT103" s="463"/>
      <c r="AU103" s="463"/>
      <c r="AV103" s="463"/>
      <c r="AW103" s="463"/>
      <c r="AX103" s="463"/>
      <c r="AY103" s="463"/>
      <c r="AZ103" s="463"/>
      <c r="BA103" s="464"/>
      <c r="BB103" s="480"/>
      <c r="BC103" s="481"/>
      <c r="BD103" s="481"/>
      <c r="BE103" s="481"/>
      <c r="BF103" s="482"/>
      <c r="BG103" s="480"/>
      <c r="BH103" s="503"/>
      <c r="BI103" s="503"/>
      <c r="BJ103" s="504"/>
      <c r="BK103" s="466"/>
      <c r="BL103" s="463"/>
      <c r="BM103" s="463"/>
      <c r="BN103" s="463"/>
      <c r="BO103" s="463"/>
      <c r="BP103" s="463"/>
      <c r="BQ103" s="463"/>
      <c r="BR103" s="463"/>
      <c r="BS103" s="463"/>
      <c r="BT103" s="463"/>
      <c r="BU103" s="463"/>
      <c r="BV103" s="463"/>
      <c r="BW103" s="464"/>
      <c r="BX103" s="500"/>
      <c r="BY103" s="501"/>
      <c r="BZ103" s="501"/>
      <c r="CA103" s="501"/>
      <c r="CB103" s="502"/>
      <c r="CC103" s="726"/>
      <c r="CD103" s="727"/>
      <c r="CE103" s="727"/>
      <c r="CF103" s="728"/>
      <c r="CG103" s="429" t="s">
        <v>140</v>
      </c>
      <c r="CH103" s="240"/>
      <c r="CI103" s="729"/>
      <c r="CJ103" s="730"/>
      <c r="CK103" s="731"/>
      <c r="CL103" s="732"/>
      <c r="CM103" s="733"/>
      <c r="CN103" s="733"/>
      <c r="CO103" s="733"/>
      <c r="CP103" s="733"/>
      <c r="CQ103" s="733"/>
      <c r="CR103" s="733"/>
      <c r="CS103" s="119" t="s">
        <v>141</v>
      </c>
      <c r="CT103" s="119"/>
      <c r="CU103" s="119"/>
      <c r="CV103" s="119"/>
      <c r="CW103" s="947"/>
      <c r="CX103" s="733"/>
      <c r="CY103" s="733"/>
      <c r="CZ103" s="733"/>
      <c r="DA103" s="119"/>
      <c r="DB103" s="246" t="s">
        <v>141</v>
      </c>
      <c r="DC103" s="1244">
        <f t="shared" ref="DC103" si="23">DS103+DS104</f>
        <v>0</v>
      </c>
      <c r="DD103" s="1245"/>
      <c r="DE103" s="1245"/>
      <c r="DF103" s="119"/>
      <c r="DG103" s="246"/>
      <c r="DH103" s="1252">
        <f t="shared" ref="DH103" si="24">IFERROR((S103+DC103)*100/J103,0)</f>
        <v>0</v>
      </c>
      <c r="DI103" s="1253"/>
      <c r="DJ103" s="1253"/>
      <c r="DK103" s="1253"/>
      <c r="DL103" s="1253"/>
      <c r="DM103" s="340"/>
      <c r="DN103" s="114"/>
      <c r="DO103" s="114"/>
      <c r="DP103" s="114"/>
      <c r="DQ103" s="114"/>
      <c r="DR103" s="114"/>
      <c r="DS103" s="295">
        <f t="shared" si="2"/>
        <v>0</v>
      </c>
      <c r="DT103" s="392">
        <f t="shared" ref="DT103" si="25">SUM( J103)</f>
        <v>0</v>
      </c>
      <c r="DU103" s="390">
        <f t="shared" si="6"/>
        <v>0</v>
      </c>
      <c r="DV103" s="392">
        <f>SUM(AF103)</f>
        <v>0</v>
      </c>
    </row>
    <row r="104" spans="3:126" ht="12.95" customHeight="1">
      <c r="C104" s="581"/>
      <c r="D104" s="582"/>
      <c r="E104" s="511"/>
      <c r="F104" s="506"/>
      <c r="G104" s="506"/>
      <c r="H104" s="506"/>
      <c r="I104" s="512"/>
      <c r="J104" s="1187"/>
      <c r="K104" s="1188"/>
      <c r="L104" s="1188"/>
      <c r="M104" s="1188"/>
      <c r="N104" s="442"/>
      <c r="O104" s="248" t="s">
        <v>141</v>
      </c>
      <c r="P104" s="625"/>
      <c r="Q104" s="626"/>
      <c r="R104" s="627"/>
      <c r="S104" s="420"/>
      <c r="T104" s="421"/>
      <c r="U104" s="421"/>
      <c r="V104" s="442"/>
      <c r="W104" s="248" t="s">
        <v>141</v>
      </c>
      <c r="X104" s="420"/>
      <c r="Y104" s="421"/>
      <c r="Z104" s="421"/>
      <c r="AA104" s="442"/>
      <c r="AB104" s="249" t="s">
        <v>141</v>
      </c>
      <c r="AC104" s="696"/>
      <c r="AD104" s="626"/>
      <c r="AE104" s="627"/>
      <c r="AF104" s="420"/>
      <c r="AG104" s="421"/>
      <c r="AH104" s="421"/>
      <c r="AI104" s="442"/>
      <c r="AJ104" s="422" t="s">
        <v>141</v>
      </c>
      <c r="AK104" s="488" t="s">
        <v>142</v>
      </c>
      <c r="AL104" s="489"/>
      <c r="AM104" s="489"/>
      <c r="AN104" s="489"/>
      <c r="AO104" s="465"/>
      <c r="AP104" s="460"/>
      <c r="AQ104" s="460"/>
      <c r="AR104" s="460"/>
      <c r="AS104" s="460"/>
      <c r="AT104" s="460"/>
      <c r="AU104" s="460"/>
      <c r="AV104" s="460"/>
      <c r="AW104" s="460"/>
      <c r="AX104" s="460"/>
      <c r="AY104" s="460"/>
      <c r="AZ104" s="460"/>
      <c r="BA104" s="461"/>
      <c r="BB104" s="485"/>
      <c r="BC104" s="486"/>
      <c r="BD104" s="486"/>
      <c r="BE104" s="486"/>
      <c r="BF104" s="487"/>
      <c r="BG104" s="485"/>
      <c r="BH104" s="494"/>
      <c r="BI104" s="494"/>
      <c r="BJ104" s="495"/>
      <c r="BK104" s="465"/>
      <c r="BL104" s="460"/>
      <c r="BM104" s="460"/>
      <c r="BN104" s="460"/>
      <c r="BO104" s="460"/>
      <c r="BP104" s="460"/>
      <c r="BQ104" s="460"/>
      <c r="BR104" s="460"/>
      <c r="BS104" s="460"/>
      <c r="BT104" s="460"/>
      <c r="BU104" s="460"/>
      <c r="BV104" s="460"/>
      <c r="BW104" s="461"/>
      <c r="BX104" s="497"/>
      <c r="BY104" s="498"/>
      <c r="BZ104" s="498"/>
      <c r="CA104" s="498"/>
      <c r="CB104" s="499"/>
      <c r="CC104" s="880"/>
      <c r="CD104" s="881"/>
      <c r="CE104" s="881"/>
      <c r="CF104" s="882"/>
      <c r="CG104" s="430" t="s">
        <v>140</v>
      </c>
      <c r="CH104" s="431"/>
      <c r="CI104" s="883"/>
      <c r="CJ104" s="884"/>
      <c r="CK104" s="885"/>
      <c r="CL104" s="725"/>
      <c r="CM104" s="667"/>
      <c r="CN104" s="667"/>
      <c r="CO104" s="667"/>
      <c r="CP104" s="667"/>
      <c r="CQ104" s="667"/>
      <c r="CR104" s="667"/>
      <c r="CS104" s="251" t="s">
        <v>141</v>
      </c>
      <c r="CT104" s="251"/>
      <c r="CU104" s="251"/>
      <c r="CV104" s="251"/>
      <c r="CW104" s="666"/>
      <c r="CX104" s="667"/>
      <c r="CY104" s="667"/>
      <c r="CZ104" s="667"/>
      <c r="DA104" s="251"/>
      <c r="DB104" s="252" t="s">
        <v>141</v>
      </c>
      <c r="DC104" s="1244"/>
      <c r="DD104" s="1245"/>
      <c r="DE104" s="1245"/>
      <c r="DF104" s="442"/>
      <c r="DG104" s="249" t="s">
        <v>141</v>
      </c>
      <c r="DH104" s="1254"/>
      <c r="DI104" s="1255"/>
      <c r="DJ104" s="1255"/>
      <c r="DK104" s="1255"/>
      <c r="DL104" s="1255"/>
      <c r="DM104" s="341" t="s">
        <v>69</v>
      </c>
      <c r="DN104" s="114"/>
      <c r="DO104" s="114"/>
      <c r="DP104" s="114"/>
      <c r="DQ104" s="114"/>
      <c r="DR104" s="114"/>
      <c r="DS104" s="295">
        <f t="shared" si="2"/>
        <v>0</v>
      </c>
      <c r="DT104" s="390">
        <f t="shared" ref="DT104" si="26">SUM(DS103:DS104)</f>
        <v>0</v>
      </c>
    </row>
    <row r="105" spans="3:126" ht="12.95" customHeight="1">
      <c r="C105" s="581"/>
      <c r="D105" s="582"/>
      <c r="E105" s="509" t="s">
        <v>226</v>
      </c>
      <c r="F105" s="505"/>
      <c r="G105" s="505"/>
      <c r="H105" s="505"/>
      <c r="I105" s="510"/>
      <c r="J105" s="1185">
        <f t="shared" ref="J105" si="27">S105+CL105+CL106</f>
        <v>0</v>
      </c>
      <c r="K105" s="1186"/>
      <c r="L105" s="1186"/>
      <c r="M105" s="1186"/>
      <c r="N105" s="441"/>
      <c r="O105" s="441"/>
      <c r="P105" s="359"/>
      <c r="Q105" s="360"/>
      <c r="R105" s="361"/>
      <c r="S105" s="255"/>
      <c r="T105" s="255"/>
      <c r="U105" s="255"/>
      <c r="V105" s="255"/>
      <c r="W105" s="255"/>
      <c r="X105" s="362"/>
      <c r="Y105" s="255"/>
      <c r="Z105" s="255"/>
      <c r="AA105" s="255"/>
      <c r="AB105" s="256"/>
      <c r="AC105" s="255"/>
      <c r="AD105" s="255"/>
      <c r="AE105" s="255"/>
      <c r="AF105" s="262"/>
      <c r="AG105" s="255"/>
      <c r="AH105" s="255"/>
      <c r="AI105" s="255"/>
      <c r="AJ105" s="363"/>
      <c r="AK105" s="595" t="s">
        <v>139</v>
      </c>
      <c r="AL105" s="596"/>
      <c r="AM105" s="596"/>
      <c r="AN105" s="596"/>
      <c r="AO105" s="466"/>
      <c r="AP105" s="463"/>
      <c r="AQ105" s="463"/>
      <c r="AR105" s="463"/>
      <c r="AS105" s="463"/>
      <c r="AT105" s="463"/>
      <c r="AU105" s="463"/>
      <c r="AV105" s="463"/>
      <c r="AW105" s="463"/>
      <c r="AX105" s="463"/>
      <c r="AY105" s="463"/>
      <c r="AZ105" s="463"/>
      <c r="BA105" s="464"/>
      <c r="BB105" s="480"/>
      <c r="BC105" s="481"/>
      <c r="BD105" s="481"/>
      <c r="BE105" s="481"/>
      <c r="BF105" s="482"/>
      <c r="BG105" s="480"/>
      <c r="BH105" s="503"/>
      <c r="BI105" s="503"/>
      <c r="BJ105" s="504"/>
      <c r="BK105" s="466"/>
      <c r="BL105" s="463"/>
      <c r="BM105" s="463"/>
      <c r="BN105" s="463"/>
      <c r="BO105" s="463"/>
      <c r="BP105" s="463"/>
      <c r="BQ105" s="463"/>
      <c r="BR105" s="463"/>
      <c r="BS105" s="463"/>
      <c r="BT105" s="463"/>
      <c r="BU105" s="463"/>
      <c r="BV105" s="463"/>
      <c r="BW105" s="464"/>
      <c r="BX105" s="500"/>
      <c r="BY105" s="501"/>
      <c r="BZ105" s="501"/>
      <c r="CA105" s="501"/>
      <c r="CB105" s="502"/>
      <c r="CC105" s="726"/>
      <c r="CD105" s="727"/>
      <c r="CE105" s="727"/>
      <c r="CF105" s="728"/>
      <c r="CG105" s="432" t="s">
        <v>140</v>
      </c>
      <c r="CH105" s="433"/>
      <c r="CI105" s="729"/>
      <c r="CJ105" s="730"/>
      <c r="CK105" s="731"/>
      <c r="CL105" s="732"/>
      <c r="CM105" s="733"/>
      <c r="CN105" s="733"/>
      <c r="CO105" s="733"/>
      <c r="CP105" s="733"/>
      <c r="CQ105" s="733"/>
      <c r="CR105" s="733"/>
      <c r="CS105" s="441" t="s">
        <v>141</v>
      </c>
      <c r="CT105" s="441"/>
      <c r="CU105" s="441"/>
      <c r="CV105" s="441"/>
      <c r="CW105" s="362"/>
      <c r="CX105" s="255"/>
      <c r="CY105" s="255"/>
      <c r="CZ105" s="255"/>
      <c r="DA105" s="255"/>
      <c r="DB105" s="260"/>
      <c r="DC105" s="1244">
        <f t="shared" ref="DC105" si="28">DS105+DS106</f>
        <v>0</v>
      </c>
      <c r="DD105" s="1245"/>
      <c r="DE105" s="1245"/>
      <c r="DF105" s="441"/>
      <c r="DG105" s="270"/>
      <c r="DH105" s="1252">
        <f t="shared" ref="DH105" si="29">IFERROR((S105+DC105)*100/J105,0)</f>
        <v>0</v>
      </c>
      <c r="DI105" s="1253"/>
      <c r="DJ105" s="1253"/>
      <c r="DK105" s="1253"/>
      <c r="DL105" s="1253"/>
      <c r="DM105" s="342"/>
      <c r="DN105" s="114"/>
      <c r="DO105" s="114"/>
      <c r="DP105" s="114"/>
      <c r="DQ105" s="114"/>
      <c r="DR105" s="114"/>
      <c r="DS105" s="295">
        <f t="shared" si="2"/>
        <v>0</v>
      </c>
      <c r="DT105" s="392">
        <f t="shared" ref="DT105" si="30">SUM( J105)</f>
        <v>0</v>
      </c>
      <c r="DU105" s="390">
        <f t="shared" si="6"/>
        <v>0</v>
      </c>
    </row>
    <row r="106" spans="3:126" ht="12.95" customHeight="1">
      <c r="C106" s="581"/>
      <c r="D106" s="582"/>
      <c r="E106" s="511"/>
      <c r="F106" s="506"/>
      <c r="G106" s="506"/>
      <c r="H106" s="506"/>
      <c r="I106" s="512"/>
      <c r="J106" s="1187"/>
      <c r="K106" s="1188"/>
      <c r="L106" s="1188"/>
      <c r="M106" s="1188"/>
      <c r="N106" s="442"/>
      <c r="O106" s="248" t="s">
        <v>141</v>
      </c>
      <c r="P106" s="356"/>
      <c r="Q106" s="357"/>
      <c r="R106" s="358"/>
      <c r="S106" s="250"/>
      <c r="T106" s="250"/>
      <c r="U106" s="250"/>
      <c r="V106" s="250"/>
      <c r="W106" s="364"/>
      <c r="X106" s="365"/>
      <c r="Y106" s="250"/>
      <c r="Z106" s="250"/>
      <c r="AA106" s="250"/>
      <c r="AB106" s="261"/>
      <c r="AC106" s="250"/>
      <c r="AD106" s="250"/>
      <c r="AE106" s="250"/>
      <c r="AF106" s="349"/>
      <c r="AG106" s="250"/>
      <c r="AH106" s="250"/>
      <c r="AI106" s="250"/>
      <c r="AJ106" s="350"/>
      <c r="AK106" s="483" t="s">
        <v>142</v>
      </c>
      <c r="AL106" s="484"/>
      <c r="AM106" s="484"/>
      <c r="AN106" s="484"/>
      <c r="AO106" s="465"/>
      <c r="AP106" s="460"/>
      <c r="AQ106" s="460"/>
      <c r="AR106" s="460"/>
      <c r="AS106" s="460"/>
      <c r="AT106" s="460"/>
      <c r="AU106" s="460"/>
      <c r="AV106" s="460"/>
      <c r="AW106" s="460"/>
      <c r="AX106" s="460"/>
      <c r="AY106" s="460"/>
      <c r="AZ106" s="460"/>
      <c r="BA106" s="461"/>
      <c r="BB106" s="485"/>
      <c r="BC106" s="486"/>
      <c r="BD106" s="486"/>
      <c r="BE106" s="486"/>
      <c r="BF106" s="487"/>
      <c r="BG106" s="485"/>
      <c r="BH106" s="494"/>
      <c r="BI106" s="494"/>
      <c r="BJ106" s="495"/>
      <c r="BK106" s="465"/>
      <c r="BL106" s="460"/>
      <c r="BM106" s="460"/>
      <c r="BN106" s="460"/>
      <c r="BO106" s="460"/>
      <c r="BP106" s="460"/>
      <c r="BQ106" s="460"/>
      <c r="BR106" s="460"/>
      <c r="BS106" s="460"/>
      <c r="BT106" s="460"/>
      <c r="BU106" s="460"/>
      <c r="BV106" s="460"/>
      <c r="BW106" s="461"/>
      <c r="BX106" s="497"/>
      <c r="BY106" s="498"/>
      <c r="BZ106" s="498"/>
      <c r="CA106" s="498"/>
      <c r="CB106" s="499"/>
      <c r="CC106" s="880"/>
      <c r="CD106" s="881"/>
      <c r="CE106" s="881"/>
      <c r="CF106" s="882"/>
      <c r="CG106" s="434" t="s">
        <v>140</v>
      </c>
      <c r="CH106" s="435"/>
      <c r="CI106" s="883"/>
      <c r="CJ106" s="884"/>
      <c r="CK106" s="885"/>
      <c r="CL106" s="725"/>
      <c r="CM106" s="667"/>
      <c r="CN106" s="667"/>
      <c r="CO106" s="667"/>
      <c r="CP106" s="667"/>
      <c r="CQ106" s="667"/>
      <c r="CR106" s="667"/>
      <c r="CS106" s="192" t="s">
        <v>141</v>
      </c>
      <c r="CT106" s="192"/>
      <c r="CU106" s="192"/>
      <c r="CV106" s="192"/>
      <c r="CW106" s="365"/>
      <c r="CX106" s="250"/>
      <c r="CY106" s="250"/>
      <c r="CZ106" s="250"/>
      <c r="DA106" s="250"/>
      <c r="DB106" s="261"/>
      <c r="DC106" s="1244"/>
      <c r="DD106" s="1245"/>
      <c r="DE106" s="1245"/>
      <c r="DF106" s="442"/>
      <c r="DG106" s="249" t="s">
        <v>141</v>
      </c>
      <c r="DH106" s="1254"/>
      <c r="DI106" s="1255"/>
      <c r="DJ106" s="1255"/>
      <c r="DK106" s="1255"/>
      <c r="DL106" s="1255"/>
      <c r="DM106" s="341" t="s">
        <v>69</v>
      </c>
      <c r="DN106" s="114"/>
      <c r="DO106" s="114"/>
      <c r="DP106" s="114"/>
      <c r="DQ106" s="114"/>
      <c r="DR106" s="114"/>
      <c r="DS106" s="295">
        <f t="shared" si="2"/>
        <v>0</v>
      </c>
      <c r="DT106" s="390">
        <f t="shared" ref="DT106" si="31">SUM(DS105:DS106)</f>
        <v>0</v>
      </c>
    </row>
    <row r="107" spans="3:126" ht="12.95" customHeight="1">
      <c r="C107" s="581"/>
      <c r="D107" s="582"/>
      <c r="E107" s="660" t="s">
        <v>227</v>
      </c>
      <c r="F107" s="661"/>
      <c r="G107" s="661"/>
      <c r="H107" s="661"/>
      <c r="I107" s="662"/>
      <c r="J107" s="1185">
        <f t="shared" ref="J107" si="32">S107+CL107+CL108</f>
        <v>0</v>
      </c>
      <c r="K107" s="1186"/>
      <c r="L107" s="1186"/>
      <c r="M107" s="1186"/>
      <c r="N107" s="119"/>
      <c r="O107" s="119"/>
      <c r="P107" s="302"/>
      <c r="Q107" s="303"/>
      <c r="R107" s="304"/>
      <c r="S107" s="243"/>
      <c r="T107" s="243"/>
      <c r="U107" s="243"/>
      <c r="V107" s="243"/>
      <c r="W107" s="243"/>
      <c r="X107" s="366"/>
      <c r="Y107" s="243"/>
      <c r="Z107" s="243"/>
      <c r="AA107" s="243"/>
      <c r="AB107" s="355"/>
      <c r="AC107" s="243"/>
      <c r="AD107" s="243"/>
      <c r="AE107" s="243"/>
      <c r="AF107" s="244"/>
      <c r="AG107" s="243"/>
      <c r="AH107" s="243"/>
      <c r="AI107" s="243"/>
      <c r="AJ107" s="245"/>
      <c r="AK107" s="478" t="s">
        <v>139</v>
      </c>
      <c r="AL107" s="479"/>
      <c r="AM107" s="479"/>
      <c r="AN107" s="479"/>
      <c r="AO107" s="466"/>
      <c r="AP107" s="463"/>
      <c r="AQ107" s="463"/>
      <c r="AR107" s="463"/>
      <c r="AS107" s="463"/>
      <c r="AT107" s="463"/>
      <c r="AU107" s="463"/>
      <c r="AV107" s="463"/>
      <c r="AW107" s="463"/>
      <c r="AX107" s="463"/>
      <c r="AY107" s="463"/>
      <c r="AZ107" s="463"/>
      <c r="BA107" s="464"/>
      <c r="BB107" s="480"/>
      <c r="BC107" s="481"/>
      <c r="BD107" s="481"/>
      <c r="BE107" s="481"/>
      <c r="BF107" s="482"/>
      <c r="BG107" s="480"/>
      <c r="BH107" s="503"/>
      <c r="BI107" s="503"/>
      <c r="BJ107" s="504"/>
      <c r="BK107" s="466"/>
      <c r="BL107" s="463"/>
      <c r="BM107" s="463"/>
      <c r="BN107" s="463"/>
      <c r="BO107" s="463"/>
      <c r="BP107" s="463"/>
      <c r="BQ107" s="463"/>
      <c r="BR107" s="463"/>
      <c r="BS107" s="463"/>
      <c r="BT107" s="463"/>
      <c r="BU107" s="463"/>
      <c r="BV107" s="463"/>
      <c r="BW107" s="464"/>
      <c r="BX107" s="500"/>
      <c r="BY107" s="501"/>
      <c r="BZ107" s="501"/>
      <c r="CA107" s="501"/>
      <c r="CB107" s="502"/>
      <c r="CC107" s="726"/>
      <c r="CD107" s="727"/>
      <c r="CE107" s="727"/>
      <c r="CF107" s="728"/>
      <c r="CG107" s="429" t="s">
        <v>140</v>
      </c>
      <c r="CH107" s="240"/>
      <c r="CI107" s="729"/>
      <c r="CJ107" s="730"/>
      <c r="CK107" s="731"/>
      <c r="CL107" s="732"/>
      <c r="CM107" s="733"/>
      <c r="CN107" s="733"/>
      <c r="CO107" s="733"/>
      <c r="CP107" s="733"/>
      <c r="CQ107" s="733"/>
      <c r="CR107" s="733"/>
      <c r="CS107" s="441" t="s">
        <v>141</v>
      </c>
      <c r="CT107" s="441"/>
      <c r="CU107" s="119"/>
      <c r="CV107" s="119"/>
      <c r="CW107" s="366"/>
      <c r="CX107" s="243"/>
      <c r="CY107" s="243"/>
      <c r="CZ107" s="243"/>
      <c r="DA107" s="243"/>
      <c r="DB107" s="263"/>
      <c r="DC107" s="1244">
        <f t="shared" ref="DC107" si="33">DS107+DS108</f>
        <v>0</v>
      </c>
      <c r="DD107" s="1245"/>
      <c r="DE107" s="1245"/>
      <c r="DF107" s="119"/>
      <c r="DG107" s="246"/>
      <c r="DH107" s="1252">
        <f t="shared" ref="DH107" si="34">IFERROR((S107+DC107)*100/J107,0)</f>
        <v>0</v>
      </c>
      <c r="DI107" s="1253"/>
      <c r="DJ107" s="1253"/>
      <c r="DK107" s="1253"/>
      <c r="DL107" s="1253"/>
      <c r="DM107" s="340"/>
      <c r="DN107" s="114"/>
      <c r="DO107" s="114"/>
      <c r="DP107" s="114"/>
      <c r="DQ107" s="114"/>
      <c r="DR107" s="114"/>
      <c r="DS107" s="295">
        <f t="shared" si="2"/>
        <v>0</v>
      </c>
      <c r="DT107" s="392">
        <f t="shared" ref="DT107" si="35">SUM( J107)</f>
        <v>0</v>
      </c>
      <c r="DU107" s="390">
        <f t="shared" si="6"/>
        <v>0</v>
      </c>
    </row>
    <row r="108" spans="3:126" ht="12.95" customHeight="1">
      <c r="C108" s="581"/>
      <c r="D108" s="582"/>
      <c r="E108" s="663"/>
      <c r="F108" s="664"/>
      <c r="G108" s="664"/>
      <c r="H108" s="664"/>
      <c r="I108" s="665"/>
      <c r="J108" s="1187"/>
      <c r="K108" s="1188"/>
      <c r="L108" s="1188"/>
      <c r="M108" s="1188"/>
      <c r="N108" s="442"/>
      <c r="O108" s="248" t="s">
        <v>141</v>
      </c>
      <c r="P108" s="356"/>
      <c r="Q108" s="357"/>
      <c r="R108" s="358"/>
      <c r="S108" s="250"/>
      <c r="T108" s="250"/>
      <c r="U108" s="250"/>
      <c r="V108" s="250"/>
      <c r="W108" s="250"/>
      <c r="X108" s="365"/>
      <c r="Y108" s="250"/>
      <c r="Z108" s="250"/>
      <c r="AA108" s="250"/>
      <c r="AB108" s="348"/>
      <c r="AC108" s="250"/>
      <c r="AD108" s="250"/>
      <c r="AE108" s="250"/>
      <c r="AF108" s="349"/>
      <c r="AG108" s="250"/>
      <c r="AH108" s="250"/>
      <c r="AI108" s="250"/>
      <c r="AJ108" s="367"/>
      <c r="AK108" s="483" t="s">
        <v>142</v>
      </c>
      <c r="AL108" s="484"/>
      <c r="AM108" s="484"/>
      <c r="AN108" s="484"/>
      <c r="AO108" s="465"/>
      <c r="AP108" s="460"/>
      <c r="AQ108" s="460"/>
      <c r="AR108" s="460"/>
      <c r="AS108" s="460"/>
      <c r="AT108" s="460"/>
      <c r="AU108" s="460"/>
      <c r="AV108" s="460"/>
      <c r="AW108" s="460"/>
      <c r="AX108" s="460"/>
      <c r="AY108" s="460"/>
      <c r="AZ108" s="460"/>
      <c r="BA108" s="461"/>
      <c r="BB108" s="485"/>
      <c r="BC108" s="486"/>
      <c r="BD108" s="486"/>
      <c r="BE108" s="486"/>
      <c r="BF108" s="487"/>
      <c r="BG108" s="485"/>
      <c r="BH108" s="494"/>
      <c r="BI108" s="494"/>
      <c r="BJ108" s="495"/>
      <c r="BK108" s="465"/>
      <c r="BL108" s="460"/>
      <c r="BM108" s="460"/>
      <c r="BN108" s="460"/>
      <c r="BO108" s="460"/>
      <c r="BP108" s="460"/>
      <c r="BQ108" s="460"/>
      <c r="BR108" s="460"/>
      <c r="BS108" s="460"/>
      <c r="BT108" s="460"/>
      <c r="BU108" s="460"/>
      <c r="BV108" s="460"/>
      <c r="BW108" s="461"/>
      <c r="BX108" s="497"/>
      <c r="BY108" s="498"/>
      <c r="BZ108" s="498"/>
      <c r="CA108" s="498"/>
      <c r="CB108" s="499"/>
      <c r="CC108" s="880"/>
      <c r="CD108" s="881"/>
      <c r="CE108" s="881"/>
      <c r="CF108" s="882"/>
      <c r="CG108" s="434" t="s">
        <v>140</v>
      </c>
      <c r="CH108" s="435"/>
      <c r="CI108" s="883"/>
      <c r="CJ108" s="884"/>
      <c r="CK108" s="885"/>
      <c r="CL108" s="725"/>
      <c r="CM108" s="667"/>
      <c r="CN108" s="667"/>
      <c r="CO108" s="667"/>
      <c r="CP108" s="667"/>
      <c r="CQ108" s="667"/>
      <c r="CR108" s="667"/>
      <c r="CS108" s="192" t="s">
        <v>141</v>
      </c>
      <c r="CT108" s="192"/>
      <c r="CU108" s="192"/>
      <c r="CV108" s="192"/>
      <c r="CW108" s="365"/>
      <c r="CX108" s="250"/>
      <c r="CY108" s="250"/>
      <c r="CZ108" s="250"/>
      <c r="DA108" s="250"/>
      <c r="DB108" s="261"/>
      <c r="DC108" s="1244"/>
      <c r="DD108" s="1245"/>
      <c r="DE108" s="1245"/>
      <c r="DF108" s="442"/>
      <c r="DG108" s="249" t="s">
        <v>141</v>
      </c>
      <c r="DH108" s="1254"/>
      <c r="DI108" s="1255"/>
      <c r="DJ108" s="1255"/>
      <c r="DK108" s="1255"/>
      <c r="DL108" s="1255"/>
      <c r="DM108" s="341" t="s">
        <v>69</v>
      </c>
      <c r="DN108" s="114"/>
      <c r="DO108" s="114"/>
      <c r="DP108" s="114"/>
      <c r="DQ108" s="114"/>
      <c r="DR108" s="114"/>
      <c r="DS108" s="295">
        <f t="shared" si="2"/>
        <v>0</v>
      </c>
      <c r="DT108" s="390">
        <f t="shared" ref="DT108" si="36">SUM(DS107:DS108)</f>
        <v>0</v>
      </c>
    </row>
    <row r="109" spans="3:126" ht="12.95" customHeight="1">
      <c r="C109" s="581"/>
      <c r="D109" s="582"/>
      <c r="E109" s="640" t="s">
        <v>228</v>
      </c>
      <c r="F109" s="641"/>
      <c r="G109" s="641"/>
      <c r="H109" s="641"/>
      <c r="I109" s="642"/>
      <c r="J109" s="1185">
        <f t="shared" ref="J109" si="37">S109+CL109+CL110</f>
        <v>0</v>
      </c>
      <c r="K109" s="1186"/>
      <c r="L109" s="1186"/>
      <c r="M109" s="1186"/>
      <c r="N109" s="119"/>
      <c r="O109" s="119"/>
      <c r="P109" s="302"/>
      <c r="Q109" s="303"/>
      <c r="R109" s="304"/>
      <c r="S109" s="243"/>
      <c r="T109" s="243"/>
      <c r="U109" s="243"/>
      <c r="V109" s="243"/>
      <c r="W109" s="243"/>
      <c r="X109" s="366"/>
      <c r="Y109" s="243"/>
      <c r="Z109" s="243"/>
      <c r="AA109" s="243"/>
      <c r="AB109" s="355"/>
      <c r="AC109" s="243"/>
      <c r="AD109" s="243"/>
      <c r="AE109" s="243"/>
      <c r="AF109" s="244"/>
      <c r="AG109" s="243"/>
      <c r="AH109" s="243"/>
      <c r="AI109" s="243"/>
      <c r="AJ109" s="245"/>
      <c r="AK109" s="595" t="s">
        <v>139</v>
      </c>
      <c r="AL109" s="596"/>
      <c r="AM109" s="596"/>
      <c r="AN109" s="596"/>
      <c r="AO109" s="466"/>
      <c r="AP109" s="463"/>
      <c r="AQ109" s="463"/>
      <c r="AR109" s="463"/>
      <c r="AS109" s="463"/>
      <c r="AT109" s="463"/>
      <c r="AU109" s="463"/>
      <c r="AV109" s="463"/>
      <c r="AW109" s="463"/>
      <c r="AX109" s="463"/>
      <c r="AY109" s="463"/>
      <c r="AZ109" s="463"/>
      <c r="BA109" s="464"/>
      <c r="BB109" s="480"/>
      <c r="BC109" s="481"/>
      <c r="BD109" s="481"/>
      <c r="BE109" s="481"/>
      <c r="BF109" s="482"/>
      <c r="BG109" s="480"/>
      <c r="BH109" s="503"/>
      <c r="BI109" s="503"/>
      <c r="BJ109" s="504"/>
      <c r="BK109" s="466"/>
      <c r="BL109" s="463"/>
      <c r="BM109" s="463"/>
      <c r="BN109" s="463"/>
      <c r="BO109" s="463"/>
      <c r="BP109" s="463"/>
      <c r="BQ109" s="463"/>
      <c r="BR109" s="463"/>
      <c r="BS109" s="463"/>
      <c r="BT109" s="463"/>
      <c r="BU109" s="463"/>
      <c r="BV109" s="463"/>
      <c r="BW109" s="464"/>
      <c r="BX109" s="500"/>
      <c r="BY109" s="501"/>
      <c r="BZ109" s="501"/>
      <c r="CA109" s="501"/>
      <c r="CB109" s="502"/>
      <c r="CC109" s="726"/>
      <c r="CD109" s="727"/>
      <c r="CE109" s="727"/>
      <c r="CF109" s="728"/>
      <c r="CG109" s="432" t="s">
        <v>140</v>
      </c>
      <c r="CH109" s="433"/>
      <c r="CI109" s="729"/>
      <c r="CJ109" s="730"/>
      <c r="CK109" s="731"/>
      <c r="CL109" s="732"/>
      <c r="CM109" s="733"/>
      <c r="CN109" s="733"/>
      <c r="CO109" s="733"/>
      <c r="CP109" s="733"/>
      <c r="CQ109" s="733"/>
      <c r="CR109" s="733"/>
      <c r="CS109" s="441" t="s">
        <v>141</v>
      </c>
      <c r="CT109" s="441"/>
      <c r="CU109" s="441"/>
      <c r="CV109" s="441"/>
      <c r="CW109" s="362"/>
      <c r="CX109" s="255"/>
      <c r="CY109" s="255"/>
      <c r="CZ109" s="255"/>
      <c r="DA109" s="255"/>
      <c r="DB109" s="260"/>
      <c r="DC109" s="1244">
        <f t="shared" ref="DC109" si="38">DS109+DS110</f>
        <v>0</v>
      </c>
      <c r="DD109" s="1245"/>
      <c r="DE109" s="1245"/>
      <c r="DF109" s="441"/>
      <c r="DG109" s="270"/>
      <c r="DH109" s="1252">
        <f t="shared" ref="DH109" si="39">IFERROR((S109+DC109)*100/J109,0)</f>
        <v>0</v>
      </c>
      <c r="DI109" s="1253"/>
      <c r="DJ109" s="1253"/>
      <c r="DK109" s="1253"/>
      <c r="DL109" s="1253"/>
      <c r="DM109" s="342"/>
      <c r="DN109" s="114"/>
      <c r="DO109" s="114"/>
      <c r="DP109" s="114"/>
      <c r="DQ109" s="114"/>
      <c r="DR109" s="114"/>
      <c r="DS109" s="295">
        <f t="shared" si="2"/>
        <v>0</v>
      </c>
      <c r="DT109" s="392">
        <f t="shared" ref="DT109" si="40">SUM( J109)</f>
        <v>0</v>
      </c>
      <c r="DU109" s="390">
        <f t="shared" si="6"/>
        <v>0</v>
      </c>
    </row>
    <row r="110" spans="3:126" ht="12.95" customHeight="1">
      <c r="C110" s="581"/>
      <c r="D110" s="582"/>
      <c r="E110" s="657"/>
      <c r="F110" s="658"/>
      <c r="G110" s="658"/>
      <c r="H110" s="658"/>
      <c r="I110" s="659"/>
      <c r="J110" s="1187"/>
      <c r="K110" s="1188"/>
      <c r="L110" s="1188"/>
      <c r="M110" s="1188"/>
      <c r="N110" s="442"/>
      <c r="O110" s="248" t="s">
        <v>141</v>
      </c>
      <c r="P110" s="356"/>
      <c r="Q110" s="357"/>
      <c r="R110" s="358"/>
      <c r="S110" s="250"/>
      <c r="T110" s="250"/>
      <c r="U110" s="250"/>
      <c r="V110" s="250"/>
      <c r="W110" s="364"/>
      <c r="X110" s="365"/>
      <c r="Y110" s="250"/>
      <c r="Z110" s="250"/>
      <c r="AA110" s="250"/>
      <c r="AB110" s="261"/>
      <c r="AC110" s="250"/>
      <c r="AD110" s="250"/>
      <c r="AE110" s="250"/>
      <c r="AF110" s="349"/>
      <c r="AG110" s="250"/>
      <c r="AH110" s="250"/>
      <c r="AI110" s="250"/>
      <c r="AJ110" s="350"/>
      <c r="AK110" s="483" t="s">
        <v>142</v>
      </c>
      <c r="AL110" s="484"/>
      <c r="AM110" s="484"/>
      <c r="AN110" s="484"/>
      <c r="AO110" s="465"/>
      <c r="AP110" s="460"/>
      <c r="AQ110" s="460"/>
      <c r="AR110" s="460"/>
      <c r="AS110" s="460"/>
      <c r="AT110" s="460"/>
      <c r="AU110" s="460"/>
      <c r="AV110" s="460"/>
      <c r="AW110" s="460"/>
      <c r="AX110" s="460"/>
      <c r="AY110" s="460"/>
      <c r="AZ110" s="460"/>
      <c r="BA110" s="461"/>
      <c r="BB110" s="485"/>
      <c r="BC110" s="486"/>
      <c r="BD110" s="486"/>
      <c r="BE110" s="486"/>
      <c r="BF110" s="487"/>
      <c r="BG110" s="485"/>
      <c r="BH110" s="494"/>
      <c r="BI110" s="494"/>
      <c r="BJ110" s="495"/>
      <c r="BK110" s="465"/>
      <c r="BL110" s="460"/>
      <c r="BM110" s="460"/>
      <c r="BN110" s="460"/>
      <c r="BO110" s="460"/>
      <c r="BP110" s="460"/>
      <c r="BQ110" s="460"/>
      <c r="BR110" s="460"/>
      <c r="BS110" s="460"/>
      <c r="BT110" s="460"/>
      <c r="BU110" s="460"/>
      <c r="BV110" s="460"/>
      <c r="BW110" s="461"/>
      <c r="BX110" s="497"/>
      <c r="BY110" s="498"/>
      <c r="BZ110" s="498"/>
      <c r="CA110" s="498"/>
      <c r="CB110" s="499"/>
      <c r="CC110" s="880"/>
      <c r="CD110" s="881"/>
      <c r="CE110" s="881"/>
      <c r="CF110" s="882"/>
      <c r="CG110" s="434" t="s">
        <v>140</v>
      </c>
      <c r="CH110" s="435"/>
      <c r="CI110" s="883"/>
      <c r="CJ110" s="884"/>
      <c r="CK110" s="885"/>
      <c r="CL110" s="725"/>
      <c r="CM110" s="667"/>
      <c r="CN110" s="667"/>
      <c r="CO110" s="667"/>
      <c r="CP110" s="667"/>
      <c r="CQ110" s="667"/>
      <c r="CR110" s="667"/>
      <c r="CS110" s="192" t="s">
        <v>141</v>
      </c>
      <c r="CT110" s="192"/>
      <c r="CU110" s="192"/>
      <c r="CV110" s="192"/>
      <c r="CW110" s="365"/>
      <c r="CX110" s="250"/>
      <c r="CY110" s="250"/>
      <c r="CZ110" s="250"/>
      <c r="DA110" s="250"/>
      <c r="DB110" s="261"/>
      <c r="DC110" s="1244"/>
      <c r="DD110" s="1245"/>
      <c r="DE110" s="1245"/>
      <c r="DF110" s="442"/>
      <c r="DG110" s="249" t="s">
        <v>141</v>
      </c>
      <c r="DH110" s="1254"/>
      <c r="DI110" s="1255"/>
      <c r="DJ110" s="1255"/>
      <c r="DK110" s="1255"/>
      <c r="DL110" s="1255"/>
      <c r="DM110" s="341" t="s">
        <v>69</v>
      </c>
      <c r="DN110" s="114"/>
      <c r="DO110" s="114"/>
      <c r="DP110" s="114"/>
      <c r="DQ110" s="114"/>
      <c r="DR110" s="114"/>
      <c r="DS110" s="295">
        <f t="shared" si="2"/>
        <v>0</v>
      </c>
      <c r="DT110" s="390">
        <f t="shared" ref="DT110" si="41">SUM(DS109:DS110)</f>
        <v>0</v>
      </c>
    </row>
    <row r="111" spans="3:126" ht="12.95" customHeight="1">
      <c r="C111" s="581"/>
      <c r="D111" s="582"/>
      <c r="E111" s="509" t="s">
        <v>229</v>
      </c>
      <c r="F111" s="505"/>
      <c r="G111" s="505"/>
      <c r="H111" s="505"/>
      <c r="I111" s="510"/>
      <c r="J111" s="1185">
        <f t="shared" ref="J111" si="42">S111+CL111+CL112</f>
        <v>0</v>
      </c>
      <c r="K111" s="1186"/>
      <c r="L111" s="1186"/>
      <c r="M111" s="1186"/>
      <c r="N111" s="119"/>
      <c r="O111" s="119"/>
      <c r="P111" s="302"/>
      <c r="Q111" s="303"/>
      <c r="R111" s="304"/>
      <c r="S111" s="243"/>
      <c r="T111" s="243"/>
      <c r="U111" s="243"/>
      <c r="V111" s="243"/>
      <c r="W111" s="243"/>
      <c r="X111" s="366"/>
      <c r="Y111" s="243"/>
      <c r="Z111" s="243"/>
      <c r="AA111" s="243"/>
      <c r="AB111" s="355"/>
      <c r="AC111" s="243"/>
      <c r="AD111" s="243"/>
      <c r="AE111" s="243"/>
      <c r="AF111" s="244"/>
      <c r="AG111" s="243"/>
      <c r="AH111" s="243"/>
      <c r="AI111" s="243"/>
      <c r="AJ111" s="245"/>
      <c r="AK111" s="595" t="s">
        <v>139</v>
      </c>
      <c r="AL111" s="596"/>
      <c r="AM111" s="596"/>
      <c r="AN111" s="596"/>
      <c r="AO111" s="466"/>
      <c r="AP111" s="463"/>
      <c r="AQ111" s="463"/>
      <c r="AR111" s="463"/>
      <c r="AS111" s="463"/>
      <c r="AT111" s="463"/>
      <c r="AU111" s="463"/>
      <c r="AV111" s="463"/>
      <c r="AW111" s="463"/>
      <c r="AX111" s="463"/>
      <c r="AY111" s="463"/>
      <c r="AZ111" s="463"/>
      <c r="BA111" s="464"/>
      <c r="BB111" s="480"/>
      <c r="BC111" s="481"/>
      <c r="BD111" s="481"/>
      <c r="BE111" s="481"/>
      <c r="BF111" s="482"/>
      <c r="BG111" s="480"/>
      <c r="BH111" s="503"/>
      <c r="BI111" s="503"/>
      <c r="BJ111" s="504"/>
      <c r="BK111" s="466"/>
      <c r="BL111" s="463"/>
      <c r="BM111" s="463"/>
      <c r="BN111" s="463"/>
      <c r="BO111" s="463"/>
      <c r="BP111" s="463"/>
      <c r="BQ111" s="463"/>
      <c r="BR111" s="463"/>
      <c r="BS111" s="463"/>
      <c r="BT111" s="463"/>
      <c r="BU111" s="463"/>
      <c r="BV111" s="463"/>
      <c r="BW111" s="464"/>
      <c r="BX111" s="500"/>
      <c r="BY111" s="501"/>
      <c r="BZ111" s="501"/>
      <c r="CA111" s="501"/>
      <c r="CB111" s="502"/>
      <c r="CC111" s="726"/>
      <c r="CD111" s="727"/>
      <c r="CE111" s="727"/>
      <c r="CF111" s="728"/>
      <c r="CG111" s="432" t="s">
        <v>140</v>
      </c>
      <c r="CH111" s="433"/>
      <c r="CI111" s="729"/>
      <c r="CJ111" s="730"/>
      <c r="CK111" s="731"/>
      <c r="CL111" s="732"/>
      <c r="CM111" s="733"/>
      <c r="CN111" s="733"/>
      <c r="CO111" s="733"/>
      <c r="CP111" s="733"/>
      <c r="CQ111" s="733"/>
      <c r="CR111" s="733"/>
      <c r="CS111" s="441" t="s">
        <v>141</v>
      </c>
      <c r="CT111" s="441"/>
      <c r="CU111" s="441"/>
      <c r="CV111" s="441"/>
      <c r="CW111" s="362"/>
      <c r="CX111" s="255"/>
      <c r="CY111" s="255"/>
      <c r="CZ111" s="255"/>
      <c r="DA111" s="255"/>
      <c r="DB111" s="260"/>
      <c r="DC111" s="1244">
        <f t="shared" ref="DC111" si="43">DS111+DS112</f>
        <v>0</v>
      </c>
      <c r="DD111" s="1245"/>
      <c r="DE111" s="1245"/>
      <c r="DF111" s="441"/>
      <c r="DG111" s="270"/>
      <c r="DH111" s="1252">
        <f t="shared" ref="DH111" si="44">IFERROR((S111+DC111)*100/J111,0)</f>
        <v>0</v>
      </c>
      <c r="DI111" s="1253"/>
      <c r="DJ111" s="1253"/>
      <c r="DK111" s="1253"/>
      <c r="DL111" s="1253"/>
      <c r="DM111" s="342"/>
      <c r="DN111" s="114"/>
      <c r="DO111" s="114"/>
      <c r="DP111" s="114"/>
      <c r="DQ111" s="114"/>
      <c r="DR111" s="114"/>
      <c r="DS111" s="295">
        <f t="shared" si="2"/>
        <v>0</v>
      </c>
      <c r="DT111" s="392">
        <f t="shared" ref="DT111" si="45">SUM( J111)</f>
        <v>0</v>
      </c>
      <c r="DU111" s="390">
        <f t="shared" si="6"/>
        <v>0</v>
      </c>
    </row>
    <row r="112" spans="3:126" ht="12.95" customHeight="1">
      <c r="C112" s="581"/>
      <c r="D112" s="582"/>
      <c r="E112" s="511"/>
      <c r="F112" s="506"/>
      <c r="G112" s="506"/>
      <c r="H112" s="506"/>
      <c r="I112" s="512"/>
      <c r="J112" s="1187"/>
      <c r="K112" s="1188"/>
      <c r="L112" s="1188"/>
      <c r="M112" s="1188"/>
      <c r="N112" s="442"/>
      <c r="O112" s="248" t="s">
        <v>141</v>
      </c>
      <c r="P112" s="356"/>
      <c r="Q112" s="357"/>
      <c r="R112" s="358"/>
      <c r="S112" s="250"/>
      <c r="T112" s="250"/>
      <c r="U112" s="250"/>
      <c r="V112" s="250"/>
      <c r="W112" s="250"/>
      <c r="X112" s="365"/>
      <c r="Y112" s="250"/>
      <c r="Z112" s="250"/>
      <c r="AA112" s="250"/>
      <c r="AB112" s="348"/>
      <c r="AC112" s="250"/>
      <c r="AD112" s="250"/>
      <c r="AE112" s="250"/>
      <c r="AF112" s="349"/>
      <c r="AG112" s="250"/>
      <c r="AH112" s="250"/>
      <c r="AI112" s="250"/>
      <c r="AJ112" s="367"/>
      <c r="AK112" s="483" t="s">
        <v>142</v>
      </c>
      <c r="AL112" s="484"/>
      <c r="AM112" s="484"/>
      <c r="AN112" s="484"/>
      <c r="AO112" s="465"/>
      <c r="AP112" s="460"/>
      <c r="AQ112" s="460"/>
      <c r="AR112" s="460"/>
      <c r="AS112" s="460"/>
      <c r="AT112" s="460"/>
      <c r="AU112" s="460"/>
      <c r="AV112" s="460"/>
      <c r="AW112" s="460"/>
      <c r="AX112" s="460"/>
      <c r="AY112" s="460"/>
      <c r="AZ112" s="460"/>
      <c r="BA112" s="461"/>
      <c r="BB112" s="485"/>
      <c r="BC112" s="486"/>
      <c r="BD112" s="486"/>
      <c r="BE112" s="486"/>
      <c r="BF112" s="487"/>
      <c r="BG112" s="485"/>
      <c r="BH112" s="494"/>
      <c r="BI112" s="494"/>
      <c r="BJ112" s="495"/>
      <c r="BK112" s="465"/>
      <c r="BL112" s="460"/>
      <c r="BM112" s="460"/>
      <c r="BN112" s="460"/>
      <c r="BO112" s="460"/>
      <c r="BP112" s="460"/>
      <c r="BQ112" s="460"/>
      <c r="BR112" s="460"/>
      <c r="BS112" s="460"/>
      <c r="BT112" s="460"/>
      <c r="BU112" s="460"/>
      <c r="BV112" s="460"/>
      <c r="BW112" s="461"/>
      <c r="BX112" s="497"/>
      <c r="BY112" s="498"/>
      <c r="BZ112" s="498"/>
      <c r="CA112" s="498"/>
      <c r="CB112" s="499"/>
      <c r="CC112" s="880"/>
      <c r="CD112" s="881"/>
      <c r="CE112" s="881"/>
      <c r="CF112" s="882"/>
      <c r="CG112" s="434" t="s">
        <v>140</v>
      </c>
      <c r="CH112" s="435"/>
      <c r="CI112" s="883"/>
      <c r="CJ112" s="884"/>
      <c r="CK112" s="885"/>
      <c r="CL112" s="725"/>
      <c r="CM112" s="667"/>
      <c r="CN112" s="667"/>
      <c r="CO112" s="667"/>
      <c r="CP112" s="667"/>
      <c r="CQ112" s="667"/>
      <c r="CR112" s="667"/>
      <c r="CS112" s="192" t="s">
        <v>141</v>
      </c>
      <c r="CT112" s="192"/>
      <c r="CU112" s="192"/>
      <c r="CV112" s="192"/>
      <c r="CW112" s="365"/>
      <c r="CX112" s="250"/>
      <c r="CY112" s="250"/>
      <c r="CZ112" s="250"/>
      <c r="DA112" s="250"/>
      <c r="DB112" s="261"/>
      <c r="DC112" s="1244"/>
      <c r="DD112" s="1245"/>
      <c r="DE112" s="1245"/>
      <c r="DF112" s="442"/>
      <c r="DG112" s="249" t="s">
        <v>141</v>
      </c>
      <c r="DH112" s="1254"/>
      <c r="DI112" s="1255"/>
      <c r="DJ112" s="1255"/>
      <c r="DK112" s="1255"/>
      <c r="DL112" s="1255"/>
      <c r="DM112" s="341" t="s">
        <v>69</v>
      </c>
      <c r="DN112" s="114"/>
      <c r="DO112" s="114"/>
      <c r="DP112" s="114"/>
      <c r="DQ112" s="114"/>
      <c r="DR112" s="114"/>
      <c r="DS112" s="295">
        <f t="shared" si="2"/>
        <v>0</v>
      </c>
      <c r="DT112" s="390">
        <f t="shared" ref="DT112" si="46">SUM(DS111:DS112)</f>
        <v>0</v>
      </c>
    </row>
    <row r="113" spans="3:125" ht="12.95" customHeight="1">
      <c r="C113" s="581"/>
      <c r="D113" s="582"/>
      <c r="E113" s="509" t="s">
        <v>230</v>
      </c>
      <c r="F113" s="505"/>
      <c r="G113" s="505"/>
      <c r="H113" s="505"/>
      <c r="I113" s="510"/>
      <c r="J113" s="1185">
        <f t="shared" ref="J113" si="47">S113+CL113+CL114</f>
        <v>0</v>
      </c>
      <c r="K113" s="1186"/>
      <c r="L113" s="1186"/>
      <c r="M113" s="1186"/>
      <c r="N113" s="441"/>
      <c r="O113" s="441"/>
      <c r="P113" s="359"/>
      <c r="Q113" s="360"/>
      <c r="R113" s="361"/>
      <c r="S113" s="255"/>
      <c r="T113" s="255"/>
      <c r="U113" s="255"/>
      <c r="V113" s="255"/>
      <c r="W113" s="255"/>
      <c r="X113" s="362"/>
      <c r="Y113" s="255"/>
      <c r="Z113" s="255"/>
      <c r="AA113" s="255"/>
      <c r="AB113" s="256"/>
      <c r="AC113" s="254"/>
      <c r="AD113" s="254"/>
      <c r="AE113" s="254"/>
      <c r="AF113" s="351"/>
      <c r="AG113" s="254"/>
      <c r="AH113" s="254"/>
      <c r="AI113" s="254"/>
      <c r="AJ113" s="352"/>
      <c r="AK113" s="595" t="s">
        <v>139</v>
      </c>
      <c r="AL113" s="596"/>
      <c r="AM113" s="596"/>
      <c r="AN113" s="596"/>
      <c r="AO113" s="466"/>
      <c r="AP113" s="463"/>
      <c r="AQ113" s="463"/>
      <c r="AR113" s="463"/>
      <c r="AS113" s="463"/>
      <c r="AT113" s="463"/>
      <c r="AU113" s="463"/>
      <c r="AV113" s="463"/>
      <c r="AW113" s="463"/>
      <c r="AX113" s="463"/>
      <c r="AY113" s="463"/>
      <c r="AZ113" s="463"/>
      <c r="BA113" s="464"/>
      <c r="BB113" s="480"/>
      <c r="BC113" s="481"/>
      <c r="BD113" s="481"/>
      <c r="BE113" s="481"/>
      <c r="BF113" s="482"/>
      <c r="BG113" s="480"/>
      <c r="BH113" s="503"/>
      <c r="BI113" s="503"/>
      <c r="BJ113" s="504"/>
      <c r="BK113" s="466"/>
      <c r="BL113" s="463"/>
      <c r="BM113" s="463"/>
      <c r="BN113" s="463"/>
      <c r="BO113" s="463"/>
      <c r="BP113" s="463"/>
      <c r="BQ113" s="463"/>
      <c r="BR113" s="463"/>
      <c r="BS113" s="463"/>
      <c r="BT113" s="463"/>
      <c r="BU113" s="463"/>
      <c r="BV113" s="463"/>
      <c r="BW113" s="464"/>
      <c r="BX113" s="500"/>
      <c r="BY113" s="501"/>
      <c r="BZ113" s="501"/>
      <c r="CA113" s="501"/>
      <c r="CB113" s="502"/>
      <c r="CC113" s="726"/>
      <c r="CD113" s="727"/>
      <c r="CE113" s="727"/>
      <c r="CF113" s="728"/>
      <c r="CG113" s="432" t="s">
        <v>140</v>
      </c>
      <c r="CH113" s="433"/>
      <c r="CI113" s="729"/>
      <c r="CJ113" s="730"/>
      <c r="CK113" s="731"/>
      <c r="CL113" s="732"/>
      <c r="CM113" s="733"/>
      <c r="CN113" s="733"/>
      <c r="CO113" s="733"/>
      <c r="CP113" s="733"/>
      <c r="CQ113" s="733"/>
      <c r="CR113" s="733"/>
      <c r="CS113" s="236" t="s">
        <v>141</v>
      </c>
      <c r="CT113" s="236"/>
      <c r="CU113" s="236"/>
      <c r="CV113" s="235"/>
      <c r="CW113" s="362"/>
      <c r="CX113" s="255"/>
      <c r="CY113" s="255"/>
      <c r="CZ113" s="255"/>
      <c r="DA113" s="255"/>
      <c r="DB113" s="260"/>
      <c r="DC113" s="1244">
        <f t="shared" ref="DC113" si="48">DS113+DS114</f>
        <v>0</v>
      </c>
      <c r="DD113" s="1245"/>
      <c r="DE113" s="1245"/>
      <c r="DF113" s="441"/>
      <c r="DG113" s="270"/>
      <c r="DH113" s="1252">
        <f t="shared" ref="DH113" si="49">IFERROR((S113+DC113)*100/J113,0)</f>
        <v>0</v>
      </c>
      <c r="DI113" s="1253"/>
      <c r="DJ113" s="1253"/>
      <c r="DK113" s="1253"/>
      <c r="DL113" s="1253"/>
      <c r="DM113" s="342"/>
      <c r="DN113" s="114"/>
      <c r="DO113" s="114"/>
      <c r="DP113" s="114"/>
      <c r="DQ113" s="114"/>
      <c r="DR113" s="114"/>
      <c r="DS113" s="295">
        <f t="shared" si="2"/>
        <v>0</v>
      </c>
      <c r="DT113" s="392">
        <f t="shared" ref="DT113" si="50">SUM( J113)</f>
        <v>0</v>
      </c>
      <c r="DU113" s="390">
        <f t="shared" si="6"/>
        <v>0</v>
      </c>
    </row>
    <row r="114" spans="3:125" ht="12.95" customHeight="1">
      <c r="C114" s="581"/>
      <c r="D114" s="582"/>
      <c r="E114" s="511"/>
      <c r="F114" s="506"/>
      <c r="G114" s="506"/>
      <c r="H114" s="506"/>
      <c r="I114" s="512"/>
      <c r="J114" s="1187"/>
      <c r="K114" s="1188"/>
      <c r="L114" s="1188"/>
      <c r="M114" s="1188"/>
      <c r="N114" s="442"/>
      <c r="O114" s="248" t="s">
        <v>141</v>
      </c>
      <c r="P114" s="356"/>
      <c r="Q114" s="357"/>
      <c r="R114" s="358"/>
      <c r="S114" s="250"/>
      <c r="T114" s="250"/>
      <c r="U114" s="250"/>
      <c r="V114" s="250"/>
      <c r="W114" s="250"/>
      <c r="X114" s="365"/>
      <c r="Y114" s="250"/>
      <c r="Z114" s="250"/>
      <c r="AA114" s="250"/>
      <c r="AB114" s="348"/>
      <c r="AC114" s="258"/>
      <c r="AD114" s="258"/>
      <c r="AE114" s="258"/>
      <c r="AF114" s="353"/>
      <c r="AG114" s="258"/>
      <c r="AH114" s="258"/>
      <c r="AI114" s="258"/>
      <c r="AJ114" s="354"/>
      <c r="AK114" s="483" t="s">
        <v>142</v>
      </c>
      <c r="AL114" s="484"/>
      <c r="AM114" s="484"/>
      <c r="AN114" s="484"/>
      <c r="AO114" s="465"/>
      <c r="AP114" s="460"/>
      <c r="AQ114" s="460"/>
      <c r="AR114" s="460"/>
      <c r="AS114" s="460"/>
      <c r="AT114" s="460"/>
      <c r="AU114" s="460"/>
      <c r="AV114" s="460"/>
      <c r="AW114" s="460"/>
      <c r="AX114" s="460"/>
      <c r="AY114" s="460"/>
      <c r="AZ114" s="460"/>
      <c r="BA114" s="461"/>
      <c r="BB114" s="485"/>
      <c r="BC114" s="486"/>
      <c r="BD114" s="486"/>
      <c r="BE114" s="486"/>
      <c r="BF114" s="487"/>
      <c r="BG114" s="485"/>
      <c r="BH114" s="494"/>
      <c r="BI114" s="494"/>
      <c r="BJ114" s="495"/>
      <c r="BK114" s="465"/>
      <c r="BL114" s="460"/>
      <c r="BM114" s="460"/>
      <c r="BN114" s="460"/>
      <c r="BO114" s="460"/>
      <c r="BP114" s="460"/>
      <c r="BQ114" s="460"/>
      <c r="BR114" s="460"/>
      <c r="BS114" s="460"/>
      <c r="BT114" s="460"/>
      <c r="BU114" s="460"/>
      <c r="BV114" s="460"/>
      <c r="BW114" s="461"/>
      <c r="BX114" s="497"/>
      <c r="BY114" s="498"/>
      <c r="BZ114" s="498"/>
      <c r="CA114" s="498"/>
      <c r="CB114" s="499"/>
      <c r="CC114" s="880"/>
      <c r="CD114" s="881"/>
      <c r="CE114" s="881"/>
      <c r="CF114" s="882"/>
      <c r="CG114" s="434" t="s">
        <v>140</v>
      </c>
      <c r="CH114" s="435"/>
      <c r="CI114" s="883"/>
      <c r="CJ114" s="884"/>
      <c r="CK114" s="885"/>
      <c r="CL114" s="725"/>
      <c r="CM114" s="667"/>
      <c r="CN114" s="667"/>
      <c r="CO114" s="667"/>
      <c r="CP114" s="667"/>
      <c r="CQ114" s="667"/>
      <c r="CR114" s="667"/>
      <c r="CS114" s="192" t="s">
        <v>141</v>
      </c>
      <c r="CT114" s="192"/>
      <c r="CU114" s="192"/>
      <c r="CV114" s="435"/>
      <c r="CW114" s="365"/>
      <c r="CX114" s="250"/>
      <c r="CY114" s="250"/>
      <c r="CZ114" s="250"/>
      <c r="DA114" s="250"/>
      <c r="DB114" s="261"/>
      <c r="DC114" s="1244"/>
      <c r="DD114" s="1245"/>
      <c r="DE114" s="1245"/>
      <c r="DF114" s="442"/>
      <c r="DG114" s="249" t="s">
        <v>141</v>
      </c>
      <c r="DH114" s="1254"/>
      <c r="DI114" s="1255"/>
      <c r="DJ114" s="1255"/>
      <c r="DK114" s="1255"/>
      <c r="DL114" s="1255"/>
      <c r="DM114" s="341" t="s">
        <v>69</v>
      </c>
      <c r="DN114" s="114"/>
      <c r="DO114" s="114"/>
      <c r="DP114" s="114"/>
      <c r="DQ114" s="114"/>
      <c r="DR114" s="114"/>
      <c r="DS114" s="295">
        <f t="shared" si="2"/>
        <v>0</v>
      </c>
      <c r="DT114" s="390">
        <f t="shared" ref="DT114" si="51">SUM(DS113:DS114)</f>
        <v>0</v>
      </c>
    </row>
    <row r="115" spans="3:125" ht="12.95" customHeight="1">
      <c r="C115" s="581"/>
      <c r="D115" s="582"/>
      <c r="E115" s="654" t="s">
        <v>145</v>
      </c>
      <c r="F115" s="655"/>
      <c r="G115" s="655"/>
      <c r="H115" s="655"/>
      <c r="I115" s="656"/>
      <c r="J115" s="1185">
        <f t="shared" ref="J115" si="52">S115+CL115+CL116</f>
        <v>0</v>
      </c>
      <c r="K115" s="1186"/>
      <c r="L115" s="1186"/>
      <c r="M115" s="1186"/>
      <c r="N115" s="119"/>
      <c r="O115" s="119"/>
      <c r="P115" s="302"/>
      <c r="Q115" s="303"/>
      <c r="R115" s="304"/>
      <c r="S115" s="243"/>
      <c r="T115" s="243"/>
      <c r="U115" s="243"/>
      <c r="V115" s="243"/>
      <c r="W115" s="243"/>
      <c r="X115" s="366"/>
      <c r="Y115" s="243"/>
      <c r="Z115" s="243"/>
      <c r="AA115" s="243"/>
      <c r="AB115" s="355"/>
      <c r="AC115" s="243"/>
      <c r="AD115" s="243"/>
      <c r="AE115" s="243"/>
      <c r="AF115" s="244"/>
      <c r="AG115" s="243"/>
      <c r="AH115" s="243"/>
      <c r="AI115" s="243"/>
      <c r="AJ115" s="245"/>
      <c r="AK115" s="478" t="s">
        <v>139</v>
      </c>
      <c r="AL115" s="479"/>
      <c r="AM115" s="479"/>
      <c r="AN115" s="479"/>
      <c r="AO115" s="466"/>
      <c r="AP115" s="463"/>
      <c r="AQ115" s="463"/>
      <c r="AR115" s="463"/>
      <c r="AS115" s="463"/>
      <c r="AT115" s="463"/>
      <c r="AU115" s="463"/>
      <c r="AV115" s="463"/>
      <c r="AW115" s="463"/>
      <c r="AX115" s="463"/>
      <c r="AY115" s="463"/>
      <c r="AZ115" s="463"/>
      <c r="BA115" s="464"/>
      <c r="BB115" s="480"/>
      <c r="BC115" s="481"/>
      <c r="BD115" s="481"/>
      <c r="BE115" s="481"/>
      <c r="BF115" s="482"/>
      <c r="BG115" s="480"/>
      <c r="BH115" s="503"/>
      <c r="BI115" s="503"/>
      <c r="BJ115" s="504"/>
      <c r="BK115" s="466"/>
      <c r="BL115" s="463"/>
      <c r="BM115" s="463"/>
      <c r="BN115" s="463"/>
      <c r="BO115" s="463"/>
      <c r="BP115" s="463"/>
      <c r="BQ115" s="463"/>
      <c r="BR115" s="463"/>
      <c r="BS115" s="463"/>
      <c r="BT115" s="463"/>
      <c r="BU115" s="463"/>
      <c r="BV115" s="463"/>
      <c r="BW115" s="464"/>
      <c r="BX115" s="500"/>
      <c r="BY115" s="501"/>
      <c r="BZ115" s="501"/>
      <c r="CA115" s="501"/>
      <c r="CB115" s="502"/>
      <c r="CC115" s="726"/>
      <c r="CD115" s="727"/>
      <c r="CE115" s="727"/>
      <c r="CF115" s="728"/>
      <c r="CG115" s="429" t="s">
        <v>140</v>
      </c>
      <c r="CH115" s="240"/>
      <c r="CI115" s="729"/>
      <c r="CJ115" s="730"/>
      <c r="CK115" s="731"/>
      <c r="CL115" s="732"/>
      <c r="CM115" s="733"/>
      <c r="CN115" s="733"/>
      <c r="CO115" s="733"/>
      <c r="CP115" s="733"/>
      <c r="CQ115" s="733"/>
      <c r="CR115" s="733"/>
      <c r="CS115" s="119" t="s">
        <v>141</v>
      </c>
      <c r="CT115" s="119"/>
      <c r="CU115" s="119"/>
      <c r="CV115" s="119"/>
      <c r="CW115" s="366"/>
      <c r="CX115" s="243"/>
      <c r="CY115" s="243"/>
      <c r="CZ115" s="243"/>
      <c r="DA115" s="243"/>
      <c r="DB115" s="263"/>
      <c r="DC115" s="1244">
        <f t="shared" ref="DC115" si="53">DS115+DS116</f>
        <v>0</v>
      </c>
      <c r="DD115" s="1245"/>
      <c r="DE115" s="1245"/>
      <c r="DF115" s="119"/>
      <c r="DG115" s="246"/>
      <c r="DH115" s="1252">
        <f t="shared" ref="DH115" si="54">IFERROR((S115+DC115)*100/J115,0)</f>
        <v>0</v>
      </c>
      <c r="DI115" s="1253"/>
      <c r="DJ115" s="1253"/>
      <c r="DK115" s="1253"/>
      <c r="DL115" s="1253"/>
      <c r="DM115" s="340"/>
      <c r="DN115" s="114"/>
      <c r="DO115" s="114"/>
      <c r="DP115" s="114"/>
      <c r="DQ115" s="114"/>
      <c r="DR115" s="114"/>
      <c r="DS115" s="295">
        <f t="shared" si="2"/>
        <v>0</v>
      </c>
      <c r="DT115" s="392">
        <f t="shared" ref="DT115" si="55">SUM( J115)</f>
        <v>0</v>
      </c>
      <c r="DU115" s="390">
        <f t="shared" si="6"/>
        <v>0</v>
      </c>
    </row>
    <row r="116" spans="3:125" ht="12.95" customHeight="1">
      <c r="C116" s="581"/>
      <c r="D116" s="582"/>
      <c r="E116" s="657"/>
      <c r="F116" s="658"/>
      <c r="G116" s="658"/>
      <c r="H116" s="658"/>
      <c r="I116" s="659"/>
      <c r="J116" s="1187"/>
      <c r="K116" s="1188"/>
      <c r="L116" s="1188"/>
      <c r="M116" s="1188"/>
      <c r="N116" s="442"/>
      <c r="O116" s="248" t="s">
        <v>141</v>
      </c>
      <c r="P116" s="356"/>
      <c r="Q116" s="357"/>
      <c r="R116" s="358"/>
      <c r="S116" s="250"/>
      <c r="T116" s="250"/>
      <c r="U116" s="250"/>
      <c r="V116" s="250"/>
      <c r="W116" s="364"/>
      <c r="X116" s="365"/>
      <c r="Y116" s="250"/>
      <c r="Z116" s="250"/>
      <c r="AA116" s="250"/>
      <c r="AB116" s="261"/>
      <c r="AC116" s="250"/>
      <c r="AD116" s="250"/>
      <c r="AE116" s="250"/>
      <c r="AF116" s="349"/>
      <c r="AG116" s="250"/>
      <c r="AH116" s="250"/>
      <c r="AI116" s="250"/>
      <c r="AJ116" s="367"/>
      <c r="AK116" s="483" t="s">
        <v>142</v>
      </c>
      <c r="AL116" s="484"/>
      <c r="AM116" s="484"/>
      <c r="AN116" s="484"/>
      <c r="AO116" s="465"/>
      <c r="AP116" s="460"/>
      <c r="AQ116" s="460"/>
      <c r="AR116" s="460"/>
      <c r="AS116" s="460"/>
      <c r="AT116" s="460"/>
      <c r="AU116" s="460"/>
      <c r="AV116" s="460"/>
      <c r="AW116" s="460"/>
      <c r="AX116" s="460"/>
      <c r="AY116" s="460"/>
      <c r="AZ116" s="460"/>
      <c r="BA116" s="461"/>
      <c r="BB116" s="485"/>
      <c r="BC116" s="486"/>
      <c r="BD116" s="486"/>
      <c r="BE116" s="486"/>
      <c r="BF116" s="487"/>
      <c r="BG116" s="485"/>
      <c r="BH116" s="494"/>
      <c r="BI116" s="494"/>
      <c r="BJ116" s="495"/>
      <c r="BK116" s="465"/>
      <c r="BL116" s="460"/>
      <c r="BM116" s="460"/>
      <c r="BN116" s="460"/>
      <c r="BO116" s="460"/>
      <c r="BP116" s="460"/>
      <c r="BQ116" s="460"/>
      <c r="BR116" s="460"/>
      <c r="BS116" s="460"/>
      <c r="BT116" s="460"/>
      <c r="BU116" s="460"/>
      <c r="BV116" s="460"/>
      <c r="BW116" s="461"/>
      <c r="BX116" s="497"/>
      <c r="BY116" s="498"/>
      <c r="BZ116" s="498"/>
      <c r="CA116" s="498"/>
      <c r="CB116" s="499"/>
      <c r="CC116" s="880"/>
      <c r="CD116" s="881"/>
      <c r="CE116" s="881"/>
      <c r="CF116" s="882"/>
      <c r="CG116" s="434" t="s">
        <v>140</v>
      </c>
      <c r="CH116" s="435"/>
      <c r="CI116" s="883"/>
      <c r="CJ116" s="884"/>
      <c r="CK116" s="885"/>
      <c r="CL116" s="725"/>
      <c r="CM116" s="667"/>
      <c r="CN116" s="667"/>
      <c r="CO116" s="667"/>
      <c r="CP116" s="667"/>
      <c r="CQ116" s="667"/>
      <c r="CR116" s="667"/>
      <c r="CS116" s="192" t="s">
        <v>141</v>
      </c>
      <c r="CT116" s="192"/>
      <c r="CU116" s="192"/>
      <c r="CV116" s="192"/>
      <c r="CW116" s="365"/>
      <c r="CX116" s="250"/>
      <c r="CY116" s="250"/>
      <c r="CZ116" s="250"/>
      <c r="DA116" s="250"/>
      <c r="DB116" s="261"/>
      <c r="DC116" s="1244"/>
      <c r="DD116" s="1245"/>
      <c r="DE116" s="1245"/>
      <c r="DF116" s="442"/>
      <c r="DG116" s="249" t="s">
        <v>141</v>
      </c>
      <c r="DH116" s="1254"/>
      <c r="DI116" s="1255"/>
      <c r="DJ116" s="1255"/>
      <c r="DK116" s="1255"/>
      <c r="DL116" s="1255"/>
      <c r="DM116" s="341" t="s">
        <v>69</v>
      </c>
      <c r="DN116" s="114"/>
      <c r="DO116" s="114"/>
      <c r="DP116" s="114"/>
      <c r="DQ116" s="114"/>
      <c r="DR116" s="114"/>
      <c r="DS116" s="295">
        <f t="shared" si="2"/>
        <v>0</v>
      </c>
      <c r="DT116" s="390">
        <f t="shared" ref="DT116" si="56">SUM(DS115:DS116)</f>
        <v>0</v>
      </c>
    </row>
    <row r="117" spans="3:125" ht="12.95" customHeight="1">
      <c r="C117" s="581"/>
      <c r="D117" s="582"/>
      <c r="E117" s="640" t="s">
        <v>231</v>
      </c>
      <c r="F117" s="641"/>
      <c r="G117" s="641"/>
      <c r="H117" s="641"/>
      <c r="I117" s="642"/>
      <c r="J117" s="1185">
        <f t="shared" ref="J117" si="57">S117+CL117+CL118</f>
        <v>0</v>
      </c>
      <c r="K117" s="1186"/>
      <c r="L117" s="1186"/>
      <c r="M117" s="1186"/>
      <c r="N117" s="441"/>
      <c r="O117" s="441"/>
      <c r="P117" s="359"/>
      <c r="Q117" s="360"/>
      <c r="R117" s="361"/>
      <c r="S117" s="255"/>
      <c r="T117" s="255"/>
      <c r="U117" s="255"/>
      <c r="V117" s="255"/>
      <c r="W117" s="255"/>
      <c r="X117" s="362"/>
      <c r="Y117" s="255"/>
      <c r="Z117" s="255"/>
      <c r="AA117" s="255"/>
      <c r="AB117" s="256"/>
      <c r="AC117" s="255"/>
      <c r="AD117" s="255"/>
      <c r="AE117" s="255"/>
      <c r="AF117" s="262"/>
      <c r="AG117" s="255"/>
      <c r="AH117" s="255"/>
      <c r="AI117" s="255"/>
      <c r="AJ117" s="363"/>
      <c r="AK117" s="595" t="s">
        <v>139</v>
      </c>
      <c r="AL117" s="596"/>
      <c r="AM117" s="596"/>
      <c r="AN117" s="596"/>
      <c r="AO117" s="466"/>
      <c r="AP117" s="463"/>
      <c r="AQ117" s="463"/>
      <c r="AR117" s="463"/>
      <c r="AS117" s="463"/>
      <c r="AT117" s="463"/>
      <c r="AU117" s="463"/>
      <c r="AV117" s="463"/>
      <c r="AW117" s="463"/>
      <c r="AX117" s="463"/>
      <c r="AY117" s="463"/>
      <c r="AZ117" s="463"/>
      <c r="BA117" s="464"/>
      <c r="BB117" s="480"/>
      <c r="BC117" s="481"/>
      <c r="BD117" s="481"/>
      <c r="BE117" s="481"/>
      <c r="BF117" s="482"/>
      <c r="BG117" s="480"/>
      <c r="BH117" s="503"/>
      <c r="BI117" s="503"/>
      <c r="BJ117" s="504"/>
      <c r="BK117" s="466"/>
      <c r="BL117" s="463"/>
      <c r="BM117" s="463"/>
      <c r="BN117" s="463"/>
      <c r="BO117" s="463"/>
      <c r="BP117" s="463"/>
      <c r="BQ117" s="463"/>
      <c r="BR117" s="463"/>
      <c r="BS117" s="463"/>
      <c r="BT117" s="463"/>
      <c r="BU117" s="463"/>
      <c r="BV117" s="463"/>
      <c r="BW117" s="464"/>
      <c r="BX117" s="500"/>
      <c r="BY117" s="501"/>
      <c r="BZ117" s="501"/>
      <c r="CA117" s="501"/>
      <c r="CB117" s="502"/>
      <c r="CC117" s="726"/>
      <c r="CD117" s="727"/>
      <c r="CE117" s="727"/>
      <c r="CF117" s="728"/>
      <c r="CG117" s="432" t="s">
        <v>140</v>
      </c>
      <c r="CH117" s="433"/>
      <c r="CI117" s="729"/>
      <c r="CJ117" s="730"/>
      <c r="CK117" s="731"/>
      <c r="CL117" s="732"/>
      <c r="CM117" s="733"/>
      <c r="CN117" s="733"/>
      <c r="CO117" s="733"/>
      <c r="CP117" s="733"/>
      <c r="CQ117" s="733"/>
      <c r="CR117" s="733"/>
      <c r="CS117" s="441" t="s">
        <v>141</v>
      </c>
      <c r="CT117" s="441"/>
      <c r="CU117" s="441"/>
      <c r="CV117" s="441"/>
      <c r="CW117" s="362"/>
      <c r="CX117" s="255"/>
      <c r="CY117" s="255"/>
      <c r="CZ117" s="255"/>
      <c r="DA117" s="255"/>
      <c r="DB117" s="260"/>
      <c r="DC117" s="1244">
        <f t="shared" ref="DC117" si="58">DS117+DS118</f>
        <v>0</v>
      </c>
      <c r="DD117" s="1245"/>
      <c r="DE117" s="1245"/>
      <c r="DF117" s="441"/>
      <c r="DG117" s="270"/>
      <c r="DH117" s="1252">
        <f t="shared" ref="DH117" si="59">IFERROR((S117+DC117)*100/J117,0)</f>
        <v>0</v>
      </c>
      <c r="DI117" s="1253"/>
      <c r="DJ117" s="1253"/>
      <c r="DK117" s="1253"/>
      <c r="DL117" s="1253"/>
      <c r="DM117" s="342"/>
      <c r="DN117" s="114"/>
      <c r="DO117" s="114"/>
      <c r="DP117" s="114"/>
      <c r="DQ117" s="114"/>
      <c r="DR117" s="114"/>
      <c r="DS117" s="295">
        <f t="shared" si="2"/>
        <v>0</v>
      </c>
      <c r="DT117" s="392">
        <f t="shared" ref="DT117" si="60">SUM( J117)</f>
        <v>0</v>
      </c>
      <c r="DU117" s="390">
        <f t="shared" si="6"/>
        <v>0</v>
      </c>
    </row>
    <row r="118" spans="3:125" ht="12.95" customHeight="1">
      <c r="C118" s="581"/>
      <c r="D118" s="582"/>
      <c r="E118" s="643"/>
      <c r="F118" s="644"/>
      <c r="G118" s="644"/>
      <c r="H118" s="644"/>
      <c r="I118" s="645"/>
      <c r="J118" s="1187"/>
      <c r="K118" s="1188"/>
      <c r="L118" s="1188"/>
      <c r="M118" s="1188"/>
      <c r="N118" s="442"/>
      <c r="O118" s="248" t="s">
        <v>141</v>
      </c>
      <c r="P118" s="356"/>
      <c r="Q118" s="357"/>
      <c r="R118" s="358"/>
      <c r="S118" s="250"/>
      <c r="T118" s="250"/>
      <c r="U118" s="250"/>
      <c r="V118" s="250"/>
      <c r="W118" s="364"/>
      <c r="X118" s="365"/>
      <c r="Y118" s="250"/>
      <c r="Z118" s="250"/>
      <c r="AA118" s="250"/>
      <c r="AB118" s="261"/>
      <c r="AC118" s="250"/>
      <c r="AD118" s="250"/>
      <c r="AE118" s="250"/>
      <c r="AF118" s="349"/>
      <c r="AG118" s="250"/>
      <c r="AH118" s="250"/>
      <c r="AI118" s="250"/>
      <c r="AJ118" s="367"/>
      <c r="AK118" s="483" t="s">
        <v>142</v>
      </c>
      <c r="AL118" s="484"/>
      <c r="AM118" s="484"/>
      <c r="AN118" s="484"/>
      <c r="AO118" s="465"/>
      <c r="AP118" s="460"/>
      <c r="AQ118" s="460"/>
      <c r="AR118" s="460"/>
      <c r="AS118" s="460"/>
      <c r="AT118" s="460"/>
      <c r="AU118" s="460"/>
      <c r="AV118" s="460"/>
      <c r="AW118" s="460"/>
      <c r="AX118" s="460"/>
      <c r="AY118" s="460"/>
      <c r="AZ118" s="460"/>
      <c r="BA118" s="461"/>
      <c r="BB118" s="485"/>
      <c r="BC118" s="486"/>
      <c r="BD118" s="486"/>
      <c r="BE118" s="486"/>
      <c r="BF118" s="487"/>
      <c r="BG118" s="485"/>
      <c r="BH118" s="494"/>
      <c r="BI118" s="494"/>
      <c r="BJ118" s="495"/>
      <c r="BK118" s="465"/>
      <c r="BL118" s="460"/>
      <c r="BM118" s="460"/>
      <c r="BN118" s="460"/>
      <c r="BO118" s="460"/>
      <c r="BP118" s="460"/>
      <c r="BQ118" s="460"/>
      <c r="BR118" s="460"/>
      <c r="BS118" s="460"/>
      <c r="BT118" s="460"/>
      <c r="BU118" s="460"/>
      <c r="BV118" s="460"/>
      <c r="BW118" s="461"/>
      <c r="BX118" s="497"/>
      <c r="BY118" s="498"/>
      <c r="BZ118" s="498"/>
      <c r="CA118" s="498"/>
      <c r="CB118" s="499"/>
      <c r="CC118" s="880"/>
      <c r="CD118" s="881"/>
      <c r="CE118" s="881"/>
      <c r="CF118" s="882"/>
      <c r="CG118" s="434" t="s">
        <v>140</v>
      </c>
      <c r="CH118" s="435"/>
      <c r="CI118" s="883"/>
      <c r="CJ118" s="884"/>
      <c r="CK118" s="885"/>
      <c r="CL118" s="725"/>
      <c r="CM118" s="667"/>
      <c r="CN118" s="667"/>
      <c r="CO118" s="667"/>
      <c r="CP118" s="667"/>
      <c r="CQ118" s="667"/>
      <c r="CR118" s="667"/>
      <c r="CS118" s="192" t="s">
        <v>141</v>
      </c>
      <c r="CT118" s="192"/>
      <c r="CU118" s="192"/>
      <c r="CV118" s="192"/>
      <c r="CW118" s="365"/>
      <c r="CX118" s="250"/>
      <c r="CY118" s="250"/>
      <c r="CZ118" s="250"/>
      <c r="DA118" s="250"/>
      <c r="DB118" s="261"/>
      <c r="DC118" s="1244"/>
      <c r="DD118" s="1245"/>
      <c r="DE118" s="1245"/>
      <c r="DF118" s="442"/>
      <c r="DG118" s="249" t="s">
        <v>141</v>
      </c>
      <c r="DH118" s="1254"/>
      <c r="DI118" s="1255"/>
      <c r="DJ118" s="1255"/>
      <c r="DK118" s="1255"/>
      <c r="DL118" s="1255"/>
      <c r="DM118" s="341" t="s">
        <v>69</v>
      </c>
      <c r="DN118" s="114"/>
      <c r="DO118" s="114"/>
      <c r="DP118" s="114"/>
      <c r="DQ118" s="114"/>
      <c r="DR118" s="114"/>
      <c r="DS118" s="295">
        <f t="shared" si="2"/>
        <v>0</v>
      </c>
      <c r="DT118" s="390">
        <f t="shared" ref="DT118" si="61">SUM(DS117:DS118)</f>
        <v>0</v>
      </c>
    </row>
    <row r="119" spans="3:125" ht="12.95" customHeight="1">
      <c r="C119" s="583"/>
      <c r="D119" s="584"/>
      <c r="E119" s="646" t="s">
        <v>232</v>
      </c>
      <c r="F119" s="647"/>
      <c r="G119" s="647"/>
      <c r="H119" s="647"/>
      <c r="I119" s="648"/>
      <c r="J119" s="1185">
        <f t="shared" ref="J119" si="62">S119+CL119+CL120</f>
        <v>0</v>
      </c>
      <c r="K119" s="1186"/>
      <c r="L119" s="1186"/>
      <c r="M119" s="1186"/>
      <c r="N119" s="119"/>
      <c r="O119" s="119"/>
      <c r="P119" s="368"/>
      <c r="Q119" s="369"/>
      <c r="R119" s="370"/>
      <c r="S119" s="254"/>
      <c r="T119" s="254"/>
      <c r="U119" s="254"/>
      <c r="V119" s="254"/>
      <c r="W119" s="254"/>
      <c r="X119" s="371"/>
      <c r="Y119" s="254"/>
      <c r="Z119" s="254"/>
      <c r="AA119" s="254"/>
      <c r="AB119" s="372"/>
      <c r="AC119" s="254"/>
      <c r="AD119" s="254"/>
      <c r="AE119" s="254"/>
      <c r="AF119" s="351"/>
      <c r="AG119" s="254"/>
      <c r="AH119" s="254"/>
      <c r="AI119" s="254"/>
      <c r="AJ119" s="352"/>
      <c r="AK119" s="478" t="s">
        <v>139</v>
      </c>
      <c r="AL119" s="479"/>
      <c r="AM119" s="479"/>
      <c r="AN119" s="479"/>
      <c r="AO119" s="466"/>
      <c r="AP119" s="463"/>
      <c r="AQ119" s="463"/>
      <c r="AR119" s="463"/>
      <c r="AS119" s="463"/>
      <c r="AT119" s="463"/>
      <c r="AU119" s="463"/>
      <c r="AV119" s="463"/>
      <c r="AW119" s="463"/>
      <c r="AX119" s="463"/>
      <c r="AY119" s="463"/>
      <c r="AZ119" s="463"/>
      <c r="BA119" s="464"/>
      <c r="BB119" s="480"/>
      <c r="BC119" s="481"/>
      <c r="BD119" s="481"/>
      <c r="BE119" s="481"/>
      <c r="BF119" s="482"/>
      <c r="BG119" s="480"/>
      <c r="BH119" s="503"/>
      <c r="BI119" s="503"/>
      <c r="BJ119" s="504"/>
      <c r="BK119" s="466"/>
      <c r="BL119" s="463"/>
      <c r="BM119" s="463"/>
      <c r="BN119" s="463"/>
      <c r="BO119" s="463"/>
      <c r="BP119" s="463"/>
      <c r="BQ119" s="463"/>
      <c r="BR119" s="463"/>
      <c r="BS119" s="463"/>
      <c r="BT119" s="463"/>
      <c r="BU119" s="463"/>
      <c r="BV119" s="463"/>
      <c r="BW119" s="464"/>
      <c r="BX119" s="500"/>
      <c r="BY119" s="501"/>
      <c r="BZ119" s="501"/>
      <c r="CA119" s="501"/>
      <c r="CB119" s="502"/>
      <c r="CC119" s="726"/>
      <c r="CD119" s="727"/>
      <c r="CE119" s="727"/>
      <c r="CF119" s="728"/>
      <c r="CG119" s="429" t="s">
        <v>140</v>
      </c>
      <c r="CH119" s="240"/>
      <c r="CI119" s="729"/>
      <c r="CJ119" s="730"/>
      <c r="CK119" s="731"/>
      <c r="CL119" s="732"/>
      <c r="CM119" s="733"/>
      <c r="CN119" s="733"/>
      <c r="CO119" s="733"/>
      <c r="CP119" s="733"/>
      <c r="CQ119" s="733"/>
      <c r="CR119" s="733"/>
      <c r="CS119" s="119" t="s">
        <v>141</v>
      </c>
      <c r="CT119" s="119"/>
      <c r="CU119" s="119"/>
      <c r="CV119" s="119"/>
      <c r="CW119" s="371"/>
      <c r="CX119" s="254"/>
      <c r="CY119" s="254"/>
      <c r="CZ119" s="254"/>
      <c r="DA119" s="254"/>
      <c r="DB119" s="264"/>
      <c r="DC119" s="1248">
        <f t="shared" ref="DC119" si="63">DS119+DS120</f>
        <v>0</v>
      </c>
      <c r="DD119" s="1249"/>
      <c r="DE119" s="1249"/>
      <c r="DF119" s="119"/>
      <c r="DG119" s="246"/>
      <c r="DH119" s="1254">
        <f t="shared" ref="DH119" si="64">IFERROR((S119+DC119)*100/J119,0)</f>
        <v>0</v>
      </c>
      <c r="DI119" s="1255"/>
      <c r="DJ119" s="1255"/>
      <c r="DK119" s="1255"/>
      <c r="DL119" s="1255"/>
      <c r="DM119" s="340"/>
      <c r="DN119" s="114"/>
      <c r="DO119" s="114"/>
      <c r="DP119" s="114"/>
      <c r="DQ119" s="114"/>
      <c r="DR119" s="114"/>
      <c r="DS119" s="295">
        <f t="shared" si="2"/>
        <v>0</v>
      </c>
      <c r="DT119" s="392">
        <f t="shared" ref="DT119:DT133" si="65">SUM( J119)</f>
        <v>0</v>
      </c>
      <c r="DU119" s="390">
        <f t="shared" si="6"/>
        <v>0</v>
      </c>
    </row>
    <row r="120" spans="3:125" ht="12.95" customHeight="1" thickBot="1">
      <c r="C120" s="585"/>
      <c r="D120" s="586"/>
      <c r="E120" s="608" t="s">
        <v>233</v>
      </c>
      <c r="F120" s="609"/>
      <c r="G120" s="609"/>
      <c r="H120" s="609"/>
      <c r="I120" s="610"/>
      <c r="J120" s="1164"/>
      <c r="K120" s="1165"/>
      <c r="L120" s="1165"/>
      <c r="M120" s="1165"/>
      <c r="N120" s="442"/>
      <c r="O120" s="248" t="s">
        <v>141</v>
      </c>
      <c r="P120" s="373"/>
      <c r="Q120" s="374"/>
      <c r="R120" s="375"/>
      <c r="S120" s="376"/>
      <c r="T120" s="258"/>
      <c r="U120" s="258"/>
      <c r="V120" s="258"/>
      <c r="W120" s="377"/>
      <c r="X120" s="378"/>
      <c r="Y120" s="258"/>
      <c r="Z120" s="258"/>
      <c r="AA120" s="258"/>
      <c r="AB120" s="265"/>
      <c r="AC120" s="258"/>
      <c r="AD120" s="258"/>
      <c r="AE120" s="258"/>
      <c r="AF120" s="353"/>
      <c r="AG120" s="258"/>
      <c r="AH120" s="258"/>
      <c r="AI120" s="258"/>
      <c r="AJ120" s="354"/>
      <c r="AK120" s="483" t="s">
        <v>142</v>
      </c>
      <c r="AL120" s="484"/>
      <c r="AM120" s="484"/>
      <c r="AN120" s="484"/>
      <c r="AO120" s="931"/>
      <c r="AP120" s="932"/>
      <c r="AQ120" s="932"/>
      <c r="AR120" s="932"/>
      <c r="AS120" s="932"/>
      <c r="AT120" s="932"/>
      <c r="AU120" s="932"/>
      <c r="AV120" s="932"/>
      <c r="AW120" s="932"/>
      <c r="AX120" s="932"/>
      <c r="AY120" s="932"/>
      <c r="AZ120" s="932"/>
      <c r="BA120" s="933"/>
      <c r="BB120" s="651"/>
      <c r="BC120" s="652"/>
      <c r="BD120" s="652"/>
      <c r="BE120" s="652"/>
      <c r="BF120" s="653"/>
      <c r="BG120" s="651"/>
      <c r="BH120" s="934"/>
      <c r="BI120" s="934"/>
      <c r="BJ120" s="935"/>
      <c r="BK120" s="931"/>
      <c r="BL120" s="932"/>
      <c r="BM120" s="932"/>
      <c r="BN120" s="932"/>
      <c r="BO120" s="932"/>
      <c r="BP120" s="932"/>
      <c r="BQ120" s="932"/>
      <c r="BR120" s="932"/>
      <c r="BS120" s="932"/>
      <c r="BT120" s="932"/>
      <c r="BU120" s="932"/>
      <c r="BV120" s="932"/>
      <c r="BW120" s="933"/>
      <c r="BX120" s="936"/>
      <c r="BY120" s="937"/>
      <c r="BZ120" s="937"/>
      <c r="CA120" s="937"/>
      <c r="CB120" s="938"/>
      <c r="CC120" s="939"/>
      <c r="CD120" s="940"/>
      <c r="CE120" s="940"/>
      <c r="CF120" s="941"/>
      <c r="CG120" s="434" t="s">
        <v>140</v>
      </c>
      <c r="CH120" s="435"/>
      <c r="CI120" s="942"/>
      <c r="CJ120" s="943"/>
      <c r="CK120" s="944"/>
      <c r="CL120" s="945"/>
      <c r="CM120" s="946"/>
      <c r="CN120" s="946"/>
      <c r="CO120" s="946"/>
      <c r="CP120" s="946"/>
      <c r="CQ120" s="946"/>
      <c r="CR120" s="946"/>
      <c r="CS120" s="192" t="s">
        <v>141</v>
      </c>
      <c r="CT120" s="192"/>
      <c r="CU120" s="192"/>
      <c r="CV120" s="192"/>
      <c r="CW120" s="378"/>
      <c r="CX120" s="258"/>
      <c r="CY120" s="258"/>
      <c r="CZ120" s="258"/>
      <c r="DA120" s="258"/>
      <c r="DB120" s="265"/>
      <c r="DC120" s="1258"/>
      <c r="DD120" s="1259"/>
      <c r="DE120" s="1259"/>
      <c r="DF120" s="442"/>
      <c r="DG120" s="249" t="s">
        <v>141</v>
      </c>
      <c r="DH120" s="1260"/>
      <c r="DI120" s="1261"/>
      <c r="DJ120" s="1261"/>
      <c r="DK120" s="1261"/>
      <c r="DL120" s="1261"/>
      <c r="DM120" s="341" t="s">
        <v>69</v>
      </c>
      <c r="DN120" s="114"/>
      <c r="DO120" s="114"/>
      <c r="DP120" s="114"/>
      <c r="DQ120" s="114"/>
      <c r="DR120" s="114"/>
      <c r="DS120" s="295">
        <f t="shared" si="2"/>
        <v>0</v>
      </c>
      <c r="DT120" s="390">
        <f t="shared" ref="DT120:DT134" si="66">SUM(DS119:DS120)</f>
        <v>0</v>
      </c>
    </row>
    <row r="121" spans="3:125" ht="12.95" customHeight="1">
      <c r="C121" s="165"/>
      <c r="D121" s="119"/>
      <c r="E121" s="628" t="s">
        <v>146</v>
      </c>
      <c r="F121" s="629"/>
      <c r="G121" s="629"/>
      <c r="H121" s="629"/>
      <c r="I121" s="630"/>
      <c r="J121" s="1183">
        <f>S121+CL121+CL122</f>
        <v>0</v>
      </c>
      <c r="K121" s="1184"/>
      <c r="L121" s="1184"/>
      <c r="M121" s="126"/>
      <c r="N121" s="126"/>
      <c r="O121" s="126"/>
      <c r="P121" s="633"/>
      <c r="Q121" s="634"/>
      <c r="R121" s="635"/>
      <c r="S121" s="1129"/>
      <c r="T121" s="1130"/>
      <c r="U121" s="1130"/>
      <c r="V121" s="1130"/>
      <c r="W121" s="1131"/>
      <c r="X121" s="1132"/>
      <c r="Y121" s="1130"/>
      <c r="Z121" s="1130"/>
      <c r="AA121" s="1130"/>
      <c r="AB121" s="1133"/>
      <c r="AC121" s="379"/>
      <c r="AD121" s="379"/>
      <c r="AE121" s="379"/>
      <c r="AF121" s="380"/>
      <c r="AG121" s="379"/>
      <c r="AH121" s="379"/>
      <c r="AI121" s="379"/>
      <c r="AJ121" s="381"/>
      <c r="AK121" s="636" t="s">
        <v>139</v>
      </c>
      <c r="AL121" s="637"/>
      <c r="AM121" s="637"/>
      <c r="AN121" s="637"/>
      <c r="AO121" s="918"/>
      <c r="AP121" s="919"/>
      <c r="AQ121" s="919"/>
      <c r="AR121" s="919"/>
      <c r="AS121" s="919"/>
      <c r="AT121" s="919"/>
      <c r="AU121" s="919"/>
      <c r="AV121" s="919"/>
      <c r="AW121" s="919"/>
      <c r="AX121" s="919"/>
      <c r="AY121" s="919"/>
      <c r="AZ121" s="919"/>
      <c r="BA121" s="920"/>
      <c r="BB121" s="480"/>
      <c r="BC121" s="481"/>
      <c r="BD121" s="481"/>
      <c r="BE121" s="481"/>
      <c r="BF121" s="482"/>
      <c r="BG121" s="480"/>
      <c r="BH121" s="503"/>
      <c r="BI121" s="503"/>
      <c r="BJ121" s="504"/>
      <c r="BK121" s="918"/>
      <c r="BL121" s="919"/>
      <c r="BM121" s="919"/>
      <c r="BN121" s="919"/>
      <c r="BO121" s="919"/>
      <c r="BP121" s="919"/>
      <c r="BQ121" s="919"/>
      <c r="BR121" s="919"/>
      <c r="BS121" s="919"/>
      <c r="BT121" s="919"/>
      <c r="BU121" s="919"/>
      <c r="BV121" s="919"/>
      <c r="BW121" s="920"/>
      <c r="BX121" s="921"/>
      <c r="BY121" s="922"/>
      <c r="BZ121" s="922"/>
      <c r="CA121" s="922"/>
      <c r="CB121" s="923"/>
      <c r="CC121" s="924"/>
      <c r="CD121" s="925"/>
      <c r="CE121" s="925"/>
      <c r="CF121" s="926"/>
      <c r="CG121" s="436" t="s">
        <v>140</v>
      </c>
      <c r="CH121" s="437"/>
      <c r="CI121" s="729"/>
      <c r="CJ121" s="730"/>
      <c r="CK121" s="731"/>
      <c r="CL121" s="927"/>
      <c r="CM121" s="928"/>
      <c r="CN121" s="928"/>
      <c r="CO121" s="928"/>
      <c r="CP121" s="928"/>
      <c r="CQ121" s="928"/>
      <c r="CR121" s="928"/>
      <c r="CS121" s="126" t="s">
        <v>14172</v>
      </c>
      <c r="CT121" s="126"/>
      <c r="CU121" s="126"/>
      <c r="CV121" s="126"/>
      <c r="CW121" s="929"/>
      <c r="CX121" s="930"/>
      <c r="CY121" s="930"/>
      <c r="CZ121" s="126"/>
      <c r="DA121" s="126"/>
      <c r="DB121" s="266" t="s">
        <v>14172</v>
      </c>
      <c r="DC121" s="1179">
        <f>DS121+DS122</f>
        <v>0</v>
      </c>
      <c r="DD121" s="1180"/>
      <c r="DE121" s="126"/>
      <c r="DF121" s="126"/>
      <c r="DG121" s="266"/>
      <c r="DH121" s="1250">
        <f>IFERROR((S121+DS121+DS122)/J121,0)*100</f>
        <v>0</v>
      </c>
      <c r="DI121" s="1251"/>
      <c r="DJ121" s="1251"/>
      <c r="DK121" s="1251"/>
      <c r="DL121" s="1251"/>
      <c r="DM121" s="343"/>
      <c r="DN121" s="114"/>
      <c r="DO121" s="114"/>
      <c r="DP121" s="114"/>
      <c r="DQ121" s="114"/>
      <c r="DR121" s="114"/>
      <c r="DS121" s="295">
        <f>IF(CI121="6.仮置(無)",0,IF(CI121="9.最終覆外",0,IF(CI121="10.土捨場",0,IF(CI121="",0,CL121))))</f>
        <v>0</v>
      </c>
      <c r="DT121" s="392">
        <f t="shared" si="65"/>
        <v>0</v>
      </c>
      <c r="DU121" s="390">
        <f t="shared" si="6"/>
        <v>0</v>
      </c>
    </row>
    <row r="122" spans="3:125" ht="12.95" customHeight="1">
      <c r="C122" s="165"/>
      <c r="D122" s="119"/>
      <c r="E122" s="511" t="s">
        <v>234</v>
      </c>
      <c r="F122" s="506"/>
      <c r="G122" s="506"/>
      <c r="H122" s="506"/>
      <c r="I122" s="512"/>
      <c r="J122" s="1158"/>
      <c r="K122" s="1159"/>
      <c r="L122" s="1159"/>
      <c r="M122" s="119"/>
      <c r="N122" s="119"/>
      <c r="O122" s="212" t="s">
        <v>278</v>
      </c>
      <c r="P122" s="625"/>
      <c r="Q122" s="626"/>
      <c r="R122" s="627"/>
      <c r="S122" s="423"/>
      <c r="T122" s="424"/>
      <c r="U122" s="442"/>
      <c r="V122" s="442"/>
      <c r="W122" s="248" t="s">
        <v>14172</v>
      </c>
      <c r="X122" s="425"/>
      <c r="Y122" s="424"/>
      <c r="Z122" s="442"/>
      <c r="AA122" s="442"/>
      <c r="AB122" s="249" t="s">
        <v>14172</v>
      </c>
      <c r="AC122" s="243"/>
      <c r="AD122" s="243"/>
      <c r="AE122" s="243"/>
      <c r="AF122" s="244"/>
      <c r="AG122" s="243"/>
      <c r="AH122" s="243"/>
      <c r="AI122" s="243"/>
      <c r="AJ122" s="245"/>
      <c r="AK122" s="638" t="s">
        <v>142</v>
      </c>
      <c r="AL122" s="639"/>
      <c r="AM122" s="639"/>
      <c r="AN122" s="639"/>
      <c r="AO122" s="465"/>
      <c r="AP122" s="460"/>
      <c r="AQ122" s="460"/>
      <c r="AR122" s="460"/>
      <c r="AS122" s="460"/>
      <c r="AT122" s="460"/>
      <c r="AU122" s="460"/>
      <c r="AV122" s="460"/>
      <c r="AW122" s="460"/>
      <c r="AX122" s="460"/>
      <c r="AY122" s="460"/>
      <c r="AZ122" s="460"/>
      <c r="BA122" s="461"/>
      <c r="BB122" s="485"/>
      <c r="BC122" s="486"/>
      <c r="BD122" s="486"/>
      <c r="BE122" s="486"/>
      <c r="BF122" s="487"/>
      <c r="BG122" s="485"/>
      <c r="BH122" s="494"/>
      <c r="BI122" s="494"/>
      <c r="BJ122" s="495"/>
      <c r="BK122" s="465"/>
      <c r="BL122" s="460"/>
      <c r="BM122" s="460"/>
      <c r="BN122" s="460"/>
      <c r="BO122" s="460"/>
      <c r="BP122" s="460"/>
      <c r="BQ122" s="460"/>
      <c r="BR122" s="460"/>
      <c r="BS122" s="460"/>
      <c r="BT122" s="460"/>
      <c r="BU122" s="460"/>
      <c r="BV122" s="460"/>
      <c r="BW122" s="461"/>
      <c r="BX122" s="497"/>
      <c r="BY122" s="498"/>
      <c r="BZ122" s="498"/>
      <c r="CA122" s="498"/>
      <c r="CB122" s="499"/>
      <c r="CC122" s="880"/>
      <c r="CD122" s="881"/>
      <c r="CE122" s="881"/>
      <c r="CF122" s="882"/>
      <c r="CG122" s="438" t="s">
        <v>140</v>
      </c>
      <c r="CH122" s="439"/>
      <c r="CI122" s="883"/>
      <c r="CJ122" s="884"/>
      <c r="CK122" s="885"/>
      <c r="CL122" s="725"/>
      <c r="CM122" s="667"/>
      <c r="CN122" s="667"/>
      <c r="CO122" s="667"/>
      <c r="CP122" s="667"/>
      <c r="CQ122" s="667"/>
      <c r="CR122" s="667"/>
      <c r="CS122" s="267" t="s">
        <v>14172</v>
      </c>
      <c r="CT122" s="267"/>
      <c r="CU122" s="267"/>
      <c r="CV122" s="267"/>
      <c r="CW122" s="886"/>
      <c r="CX122" s="491"/>
      <c r="CY122" s="491"/>
      <c r="CZ122" s="267"/>
      <c r="DA122" s="267"/>
      <c r="DB122" s="268" t="s">
        <v>14172</v>
      </c>
      <c r="DC122" s="1181"/>
      <c r="DD122" s="1182"/>
      <c r="DE122" s="119"/>
      <c r="DF122" s="119"/>
      <c r="DG122" s="246" t="s">
        <v>14172</v>
      </c>
      <c r="DH122" s="1250"/>
      <c r="DI122" s="1251"/>
      <c r="DJ122" s="1251"/>
      <c r="DK122" s="1251"/>
      <c r="DL122" s="1251"/>
      <c r="DM122" s="344" t="s">
        <v>69</v>
      </c>
      <c r="DN122" s="114"/>
      <c r="DO122" s="114"/>
      <c r="DP122" s="114"/>
      <c r="DQ122" s="114"/>
      <c r="DR122" s="114"/>
      <c r="DS122" s="295">
        <f t="shared" ref="DS122:DS134" si="67">IF(CI122="6.仮置(無)",0,IF(CI122="9.最終覆外",0,IF(CI122="10.土捨場",0,IF(CI122="",0,CL122))))</f>
        <v>0</v>
      </c>
      <c r="DT122" s="390">
        <f t="shared" si="66"/>
        <v>0</v>
      </c>
    </row>
    <row r="123" spans="3:125" ht="12.95" customHeight="1">
      <c r="C123" s="603"/>
      <c r="D123" s="604"/>
      <c r="E123" s="509" t="s">
        <v>147</v>
      </c>
      <c r="F123" s="505"/>
      <c r="G123" s="505"/>
      <c r="H123" s="505"/>
      <c r="I123" s="510"/>
      <c r="J123" s="1172">
        <f t="shared" ref="J123" si="68">S123+CL123+CL124</f>
        <v>0</v>
      </c>
      <c r="K123" s="1173"/>
      <c r="L123" s="1173"/>
      <c r="M123" s="441"/>
      <c r="N123" s="441"/>
      <c r="O123" s="441"/>
      <c r="P123" s="622"/>
      <c r="Q123" s="623"/>
      <c r="R123" s="624"/>
      <c r="S123" s="615"/>
      <c r="T123" s="616"/>
      <c r="U123" s="616"/>
      <c r="V123" s="616"/>
      <c r="W123" s="617"/>
      <c r="X123" s="618"/>
      <c r="Y123" s="616"/>
      <c r="Z123" s="616"/>
      <c r="AA123" s="616"/>
      <c r="AB123" s="619"/>
      <c r="AC123" s="255"/>
      <c r="AD123" s="255"/>
      <c r="AE123" s="255"/>
      <c r="AF123" s="262"/>
      <c r="AG123" s="255"/>
      <c r="AH123" s="255"/>
      <c r="AI123" s="255"/>
      <c r="AJ123" s="363"/>
      <c r="AK123" s="595" t="s">
        <v>139</v>
      </c>
      <c r="AL123" s="596"/>
      <c r="AM123" s="596"/>
      <c r="AN123" s="596"/>
      <c r="AO123" s="466"/>
      <c r="AP123" s="463"/>
      <c r="AQ123" s="463"/>
      <c r="AR123" s="463"/>
      <c r="AS123" s="463"/>
      <c r="AT123" s="463"/>
      <c r="AU123" s="463"/>
      <c r="AV123" s="463"/>
      <c r="AW123" s="463"/>
      <c r="AX123" s="463"/>
      <c r="AY123" s="463"/>
      <c r="AZ123" s="463"/>
      <c r="BA123" s="464"/>
      <c r="BB123" s="480"/>
      <c r="BC123" s="481"/>
      <c r="BD123" s="481"/>
      <c r="BE123" s="481"/>
      <c r="BF123" s="482"/>
      <c r="BG123" s="480"/>
      <c r="BH123" s="503"/>
      <c r="BI123" s="503"/>
      <c r="BJ123" s="504"/>
      <c r="BK123" s="466"/>
      <c r="BL123" s="463"/>
      <c r="BM123" s="463"/>
      <c r="BN123" s="463"/>
      <c r="BO123" s="463"/>
      <c r="BP123" s="463"/>
      <c r="BQ123" s="463"/>
      <c r="BR123" s="463"/>
      <c r="BS123" s="463"/>
      <c r="BT123" s="463"/>
      <c r="BU123" s="463"/>
      <c r="BV123" s="463"/>
      <c r="BW123" s="464"/>
      <c r="BX123" s="500"/>
      <c r="BY123" s="501"/>
      <c r="BZ123" s="501"/>
      <c r="CA123" s="501"/>
      <c r="CB123" s="502"/>
      <c r="CC123" s="726"/>
      <c r="CD123" s="727"/>
      <c r="CE123" s="727"/>
      <c r="CF123" s="728"/>
      <c r="CG123" s="432" t="s">
        <v>140</v>
      </c>
      <c r="CH123" s="433"/>
      <c r="CI123" s="729"/>
      <c r="CJ123" s="730"/>
      <c r="CK123" s="731"/>
      <c r="CL123" s="732"/>
      <c r="CM123" s="733"/>
      <c r="CN123" s="733"/>
      <c r="CO123" s="733"/>
      <c r="CP123" s="733"/>
      <c r="CQ123" s="733"/>
      <c r="CR123" s="733"/>
      <c r="CS123" s="441" t="s">
        <v>14172</v>
      </c>
      <c r="CT123" s="441"/>
      <c r="CU123" s="441"/>
      <c r="CV123" s="441"/>
      <c r="CW123" s="907"/>
      <c r="CX123" s="908"/>
      <c r="CY123" s="908"/>
      <c r="CZ123" s="441"/>
      <c r="DA123" s="441"/>
      <c r="DB123" s="270" t="s">
        <v>14172</v>
      </c>
      <c r="DC123" s="1170">
        <f>DS123+DS124</f>
        <v>0</v>
      </c>
      <c r="DD123" s="1171"/>
      <c r="DE123" s="441"/>
      <c r="DF123" s="441"/>
      <c r="DG123" s="270"/>
      <c r="DH123" s="1256">
        <f t="shared" ref="DH123" si="69">IFERROR((S123+DS123+DS124)/J123,0)*100</f>
        <v>0</v>
      </c>
      <c r="DI123" s="1257"/>
      <c r="DJ123" s="1257"/>
      <c r="DK123" s="1257"/>
      <c r="DL123" s="1257"/>
      <c r="DM123" s="342"/>
      <c r="DN123" s="114"/>
      <c r="DO123" s="114"/>
      <c r="DP123" s="114"/>
      <c r="DQ123" s="114"/>
      <c r="DR123" s="114"/>
      <c r="DS123" s="295">
        <f t="shared" si="67"/>
        <v>0</v>
      </c>
      <c r="DT123" s="392">
        <f t="shared" si="65"/>
        <v>0</v>
      </c>
      <c r="DU123" s="390">
        <f t="shared" si="6"/>
        <v>0</v>
      </c>
    </row>
    <row r="124" spans="3:125" ht="12.95" customHeight="1">
      <c r="C124" s="603" t="s">
        <v>235</v>
      </c>
      <c r="D124" s="604"/>
      <c r="E124" s="511" t="s">
        <v>234</v>
      </c>
      <c r="F124" s="506"/>
      <c r="G124" s="506"/>
      <c r="H124" s="506"/>
      <c r="I124" s="512"/>
      <c r="J124" s="1172"/>
      <c r="K124" s="1173"/>
      <c r="L124" s="1173"/>
      <c r="M124" s="442"/>
      <c r="N124" s="442"/>
      <c r="O124" s="248" t="s">
        <v>278</v>
      </c>
      <c r="P124" s="625"/>
      <c r="Q124" s="626"/>
      <c r="R124" s="627"/>
      <c r="S124" s="423"/>
      <c r="T124" s="424"/>
      <c r="U124" s="442"/>
      <c r="V124" s="442"/>
      <c r="W124" s="248" t="s">
        <v>14172</v>
      </c>
      <c r="X124" s="425"/>
      <c r="Y124" s="424"/>
      <c r="Z124" s="442"/>
      <c r="AA124" s="442"/>
      <c r="AB124" s="249" t="s">
        <v>14172</v>
      </c>
      <c r="AC124" s="250"/>
      <c r="AD124" s="250"/>
      <c r="AE124" s="250"/>
      <c r="AF124" s="349"/>
      <c r="AG124" s="250"/>
      <c r="AH124" s="250"/>
      <c r="AI124" s="250"/>
      <c r="AJ124" s="350"/>
      <c r="AK124" s="488" t="s">
        <v>142</v>
      </c>
      <c r="AL124" s="489"/>
      <c r="AM124" s="489"/>
      <c r="AN124" s="489"/>
      <c r="AO124" s="465"/>
      <c r="AP124" s="460"/>
      <c r="AQ124" s="460"/>
      <c r="AR124" s="460"/>
      <c r="AS124" s="460"/>
      <c r="AT124" s="460"/>
      <c r="AU124" s="460"/>
      <c r="AV124" s="460"/>
      <c r="AW124" s="460"/>
      <c r="AX124" s="460"/>
      <c r="AY124" s="460"/>
      <c r="AZ124" s="460"/>
      <c r="BA124" s="461"/>
      <c r="BB124" s="485"/>
      <c r="BC124" s="486"/>
      <c r="BD124" s="486"/>
      <c r="BE124" s="486"/>
      <c r="BF124" s="487"/>
      <c r="BG124" s="485"/>
      <c r="BH124" s="494"/>
      <c r="BI124" s="494"/>
      <c r="BJ124" s="495"/>
      <c r="BK124" s="465"/>
      <c r="BL124" s="460"/>
      <c r="BM124" s="460"/>
      <c r="BN124" s="460"/>
      <c r="BO124" s="460"/>
      <c r="BP124" s="460"/>
      <c r="BQ124" s="460"/>
      <c r="BR124" s="460"/>
      <c r="BS124" s="460"/>
      <c r="BT124" s="460"/>
      <c r="BU124" s="460"/>
      <c r="BV124" s="460"/>
      <c r="BW124" s="461"/>
      <c r="BX124" s="497"/>
      <c r="BY124" s="498"/>
      <c r="BZ124" s="498"/>
      <c r="CA124" s="498"/>
      <c r="CB124" s="499"/>
      <c r="CC124" s="880"/>
      <c r="CD124" s="881"/>
      <c r="CE124" s="881"/>
      <c r="CF124" s="882"/>
      <c r="CG124" s="430" t="s">
        <v>140</v>
      </c>
      <c r="CH124" s="431"/>
      <c r="CI124" s="883"/>
      <c r="CJ124" s="884"/>
      <c r="CK124" s="885"/>
      <c r="CL124" s="725"/>
      <c r="CM124" s="667"/>
      <c r="CN124" s="667"/>
      <c r="CO124" s="667"/>
      <c r="CP124" s="667"/>
      <c r="CQ124" s="667"/>
      <c r="CR124" s="667"/>
      <c r="CS124" s="251" t="s">
        <v>14172</v>
      </c>
      <c r="CT124" s="251"/>
      <c r="CU124" s="251"/>
      <c r="CV124" s="251"/>
      <c r="CW124" s="886"/>
      <c r="CX124" s="491"/>
      <c r="CY124" s="491"/>
      <c r="CZ124" s="251"/>
      <c r="DA124" s="251"/>
      <c r="DB124" s="252" t="s">
        <v>14172</v>
      </c>
      <c r="DC124" s="1170"/>
      <c r="DD124" s="1171"/>
      <c r="DE124" s="119"/>
      <c r="DF124" s="119"/>
      <c r="DG124" s="246" t="s">
        <v>14172</v>
      </c>
      <c r="DH124" s="1256"/>
      <c r="DI124" s="1257"/>
      <c r="DJ124" s="1257"/>
      <c r="DK124" s="1257"/>
      <c r="DL124" s="1257"/>
      <c r="DM124" s="344" t="s">
        <v>69</v>
      </c>
      <c r="DN124" s="114"/>
      <c r="DO124" s="114"/>
      <c r="DP124" s="114"/>
      <c r="DQ124" s="114"/>
      <c r="DR124" s="114"/>
      <c r="DS124" s="295">
        <f t="shared" si="67"/>
        <v>0</v>
      </c>
      <c r="DT124" s="390">
        <f t="shared" si="66"/>
        <v>0</v>
      </c>
    </row>
    <row r="125" spans="3:125" ht="12.95" customHeight="1">
      <c r="C125" s="603" t="s">
        <v>236</v>
      </c>
      <c r="D125" s="604"/>
      <c r="E125" s="509" t="s">
        <v>148</v>
      </c>
      <c r="F125" s="505"/>
      <c r="G125" s="505"/>
      <c r="H125" s="505"/>
      <c r="I125" s="510"/>
      <c r="J125" s="1172">
        <f t="shared" ref="J125" si="70">S125+CL125+CL126</f>
        <v>0</v>
      </c>
      <c r="K125" s="1173"/>
      <c r="L125" s="1173"/>
      <c r="M125" s="119"/>
      <c r="N125" s="119"/>
      <c r="O125" s="119"/>
      <c r="P125" s="622"/>
      <c r="Q125" s="623"/>
      <c r="R125" s="624"/>
      <c r="S125" s="615"/>
      <c r="T125" s="616"/>
      <c r="U125" s="616"/>
      <c r="V125" s="616"/>
      <c r="W125" s="617"/>
      <c r="X125" s="618"/>
      <c r="Y125" s="616"/>
      <c r="Z125" s="616"/>
      <c r="AA125" s="616"/>
      <c r="AB125" s="619"/>
      <c r="AC125" s="243"/>
      <c r="AD125" s="243"/>
      <c r="AE125" s="243"/>
      <c r="AF125" s="244"/>
      <c r="AG125" s="243"/>
      <c r="AH125" s="243"/>
      <c r="AI125" s="243"/>
      <c r="AJ125" s="245"/>
      <c r="AK125" s="595" t="s">
        <v>139</v>
      </c>
      <c r="AL125" s="596"/>
      <c r="AM125" s="596"/>
      <c r="AN125" s="596"/>
      <c r="AO125" s="466"/>
      <c r="AP125" s="463"/>
      <c r="AQ125" s="463"/>
      <c r="AR125" s="463"/>
      <c r="AS125" s="463"/>
      <c r="AT125" s="463"/>
      <c r="AU125" s="463"/>
      <c r="AV125" s="463"/>
      <c r="AW125" s="463"/>
      <c r="AX125" s="463"/>
      <c r="AY125" s="463"/>
      <c r="AZ125" s="463"/>
      <c r="BA125" s="464"/>
      <c r="BB125" s="480"/>
      <c r="BC125" s="481"/>
      <c r="BD125" s="481"/>
      <c r="BE125" s="481"/>
      <c r="BF125" s="482"/>
      <c r="BG125" s="480"/>
      <c r="BH125" s="503"/>
      <c r="BI125" s="503"/>
      <c r="BJ125" s="504"/>
      <c r="BK125" s="466"/>
      <c r="BL125" s="463"/>
      <c r="BM125" s="463"/>
      <c r="BN125" s="463"/>
      <c r="BO125" s="463"/>
      <c r="BP125" s="463"/>
      <c r="BQ125" s="463"/>
      <c r="BR125" s="463"/>
      <c r="BS125" s="463"/>
      <c r="BT125" s="463"/>
      <c r="BU125" s="463"/>
      <c r="BV125" s="463"/>
      <c r="BW125" s="464"/>
      <c r="BX125" s="500"/>
      <c r="BY125" s="501"/>
      <c r="BZ125" s="501"/>
      <c r="CA125" s="501"/>
      <c r="CB125" s="502"/>
      <c r="CC125" s="726"/>
      <c r="CD125" s="727"/>
      <c r="CE125" s="727"/>
      <c r="CF125" s="728"/>
      <c r="CG125" s="432" t="s">
        <v>140</v>
      </c>
      <c r="CH125" s="433"/>
      <c r="CI125" s="729"/>
      <c r="CJ125" s="730"/>
      <c r="CK125" s="731"/>
      <c r="CL125" s="732"/>
      <c r="CM125" s="733"/>
      <c r="CN125" s="733"/>
      <c r="CO125" s="733"/>
      <c r="CP125" s="733"/>
      <c r="CQ125" s="733"/>
      <c r="CR125" s="733"/>
      <c r="CS125" s="441" t="s">
        <v>14172</v>
      </c>
      <c r="CT125" s="441"/>
      <c r="CU125" s="441"/>
      <c r="CV125" s="441"/>
      <c r="CW125" s="907"/>
      <c r="CX125" s="908"/>
      <c r="CY125" s="908"/>
      <c r="CZ125" s="441"/>
      <c r="DA125" s="441"/>
      <c r="DB125" s="270" t="s">
        <v>14172</v>
      </c>
      <c r="DC125" s="1170">
        <f>DS125+DS126</f>
        <v>0</v>
      </c>
      <c r="DD125" s="1171"/>
      <c r="DE125" s="441"/>
      <c r="DF125" s="441"/>
      <c r="DG125" s="270"/>
      <c r="DH125" s="1256">
        <f t="shared" ref="DH125" si="71">IFERROR((S125+DS125+DS126)/J125,0)*100</f>
        <v>0</v>
      </c>
      <c r="DI125" s="1257"/>
      <c r="DJ125" s="1257"/>
      <c r="DK125" s="1257"/>
      <c r="DL125" s="1257"/>
      <c r="DM125" s="342"/>
      <c r="DN125" s="114"/>
      <c r="DO125" s="114"/>
      <c r="DP125" s="114"/>
      <c r="DQ125" s="114"/>
      <c r="DR125" s="114"/>
      <c r="DS125" s="295">
        <f t="shared" si="67"/>
        <v>0</v>
      </c>
      <c r="DT125" s="392">
        <f t="shared" si="65"/>
        <v>0</v>
      </c>
      <c r="DU125" s="390">
        <f t="shared" si="6"/>
        <v>0</v>
      </c>
    </row>
    <row r="126" spans="3:125" ht="12.95" customHeight="1">
      <c r="C126" s="603" t="s">
        <v>237</v>
      </c>
      <c r="D126" s="604"/>
      <c r="E126" s="511" t="s">
        <v>234</v>
      </c>
      <c r="F126" s="506"/>
      <c r="G126" s="506"/>
      <c r="H126" s="506"/>
      <c r="I126" s="512"/>
      <c r="J126" s="1172"/>
      <c r="K126" s="1173"/>
      <c r="L126" s="1173"/>
      <c r="M126" s="119"/>
      <c r="N126" s="119"/>
      <c r="O126" s="212" t="s">
        <v>278</v>
      </c>
      <c r="P126" s="625"/>
      <c r="Q126" s="626"/>
      <c r="R126" s="627"/>
      <c r="S126" s="423"/>
      <c r="T126" s="424"/>
      <c r="U126" s="442"/>
      <c r="V126" s="442"/>
      <c r="W126" s="248" t="s">
        <v>14172</v>
      </c>
      <c r="X126" s="425"/>
      <c r="Y126" s="424"/>
      <c r="Z126" s="442"/>
      <c r="AA126" s="442"/>
      <c r="AB126" s="249" t="s">
        <v>14172</v>
      </c>
      <c r="AC126" s="243"/>
      <c r="AD126" s="243"/>
      <c r="AE126" s="243"/>
      <c r="AF126" s="244"/>
      <c r="AG126" s="243"/>
      <c r="AH126" s="243"/>
      <c r="AI126" s="243"/>
      <c r="AJ126" s="245"/>
      <c r="AK126" s="483" t="s">
        <v>142</v>
      </c>
      <c r="AL126" s="484"/>
      <c r="AM126" s="484"/>
      <c r="AN126" s="484"/>
      <c r="AO126" s="465"/>
      <c r="AP126" s="460"/>
      <c r="AQ126" s="460"/>
      <c r="AR126" s="460"/>
      <c r="AS126" s="460"/>
      <c r="AT126" s="460"/>
      <c r="AU126" s="460"/>
      <c r="AV126" s="460"/>
      <c r="AW126" s="460"/>
      <c r="AX126" s="460"/>
      <c r="AY126" s="460"/>
      <c r="AZ126" s="460"/>
      <c r="BA126" s="461"/>
      <c r="BB126" s="485"/>
      <c r="BC126" s="486"/>
      <c r="BD126" s="486"/>
      <c r="BE126" s="486"/>
      <c r="BF126" s="487"/>
      <c r="BG126" s="485"/>
      <c r="BH126" s="494"/>
      <c r="BI126" s="494"/>
      <c r="BJ126" s="495"/>
      <c r="BK126" s="465"/>
      <c r="BL126" s="460"/>
      <c r="BM126" s="460"/>
      <c r="BN126" s="460"/>
      <c r="BO126" s="460"/>
      <c r="BP126" s="460"/>
      <c r="BQ126" s="460"/>
      <c r="BR126" s="460"/>
      <c r="BS126" s="460"/>
      <c r="BT126" s="460"/>
      <c r="BU126" s="460"/>
      <c r="BV126" s="460"/>
      <c r="BW126" s="461"/>
      <c r="BX126" s="497"/>
      <c r="BY126" s="498"/>
      <c r="BZ126" s="498"/>
      <c r="CA126" s="498"/>
      <c r="CB126" s="499"/>
      <c r="CC126" s="880"/>
      <c r="CD126" s="881"/>
      <c r="CE126" s="881"/>
      <c r="CF126" s="882"/>
      <c r="CG126" s="434" t="s">
        <v>140</v>
      </c>
      <c r="CH126" s="435"/>
      <c r="CI126" s="883"/>
      <c r="CJ126" s="884"/>
      <c r="CK126" s="885"/>
      <c r="CL126" s="725"/>
      <c r="CM126" s="667"/>
      <c r="CN126" s="667"/>
      <c r="CO126" s="667"/>
      <c r="CP126" s="667"/>
      <c r="CQ126" s="667"/>
      <c r="CR126" s="667"/>
      <c r="CS126" s="192" t="s">
        <v>14172</v>
      </c>
      <c r="CT126" s="192"/>
      <c r="CU126" s="192"/>
      <c r="CV126" s="192"/>
      <c r="CW126" s="886"/>
      <c r="CX126" s="491"/>
      <c r="CY126" s="491"/>
      <c r="CZ126" s="192"/>
      <c r="DA126" s="192"/>
      <c r="DB126" s="271" t="s">
        <v>14172</v>
      </c>
      <c r="DC126" s="1170"/>
      <c r="DD126" s="1171"/>
      <c r="DE126" s="442"/>
      <c r="DF126" s="442"/>
      <c r="DG126" s="249" t="s">
        <v>14172</v>
      </c>
      <c r="DH126" s="1256"/>
      <c r="DI126" s="1257"/>
      <c r="DJ126" s="1257"/>
      <c r="DK126" s="1257"/>
      <c r="DL126" s="1257"/>
      <c r="DM126" s="341" t="s">
        <v>69</v>
      </c>
      <c r="DN126" s="114"/>
      <c r="DO126" s="114"/>
      <c r="DP126" s="114"/>
      <c r="DQ126" s="114"/>
      <c r="DR126" s="114"/>
      <c r="DS126" s="295">
        <f t="shared" si="67"/>
        <v>0</v>
      </c>
      <c r="DT126" s="390">
        <f t="shared" si="66"/>
        <v>0</v>
      </c>
    </row>
    <row r="127" spans="3:125" ht="12.95" customHeight="1">
      <c r="C127" s="603" t="s">
        <v>149</v>
      </c>
      <c r="D127" s="604"/>
      <c r="E127" s="509" t="s">
        <v>150</v>
      </c>
      <c r="F127" s="505"/>
      <c r="G127" s="505"/>
      <c r="H127" s="505"/>
      <c r="I127" s="510"/>
      <c r="J127" s="1172">
        <f t="shared" ref="J127" si="72">S127+CL127+CL128</f>
        <v>0</v>
      </c>
      <c r="K127" s="1173"/>
      <c r="L127" s="1173"/>
      <c r="M127" s="441"/>
      <c r="N127" s="441"/>
      <c r="O127" s="441"/>
      <c r="P127" s="622"/>
      <c r="Q127" s="623"/>
      <c r="R127" s="624"/>
      <c r="S127" s="615"/>
      <c r="T127" s="616"/>
      <c r="U127" s="616"/>
      <c r="V127" s="616"/>
      <c r="W127" s="617"/>
      <c r="X127" s="618"/>
      <c r="Y127" s="616"/>
      <c r="Z127" s="616"/>
      <c r="AA127" s="616"/>
      <c r="AB127" s="619"/>
      <c r="AC127" s="255"/>
      <c r="AD127" s="255"/>
      <c r="AE127" s="255"/>
      <c r="AF127" s="262"/>
      <c r="AG127" s="255"/>
      <c r="AH127" s="255"/>
      <c r="AI127" s="255"/>
      <c r="AJ127" s="363"/>
      <c r="AK127" s="595" t="s">
        <v>139</v>
      </c>
      <c r="AL127" s="596"/>
      <c r="AM127" s="596"/>
      <c r="AN127" s="596"/>
      <c r="AO127" s="466"/>
      <c r="AP127" s="463"/>
      <c r="AQ127" s="463"/>
      <c r="AR127" s="463"/>
      <c r="AS127" s="463"/>
      <c r="AT127" s="463"/>
      <c r="AU127" s="463"/>
      <c r="AV127" s="463"/>
      <c r="AW127" s="463"/>
      <c r="AX127" s="463"/>
      <c r="AY127" s="463"/>
      <c r="AZ127" s="463"/>
      <c r="BA127" s="464"/>
      <c r="BB127" s="480"/>
      <c r="BC127" s="481"/>
      <c r="BD127" s="481"/>
      <c r="BE127" s="481"/>
      <c r="BF127" s="482"/>
      <c r="BG127" s="480"/>
      <c r="BH127" s="503"/>
      <c r="BI127" s="503"/>
      <c r="BJ127" s="504"/>
      <c r="BK127" s="462"/>
      <c r="BL127" s="463"/>
      <c r="BM127" s="463"/>
      <c r="BN127" s="463"/>
      <c r="BO127" s="463"/>
      <c r="BP127" s="463"/>
      <c r="BQ127" s="463"/>
      <c r="BR127" s="463"/>
      <c r="BS127" s="463"/>
      <c r="BT127" s="463"/>
      <c r="BU127" s="463"/>
      <c r="BV127" s="463"/>
      <c r="BW127" s="464"/>
      <c r="BX127" s="500"/>
      <c r="BY127" s="501"/>
      <c r="BZ127" s="501"/>
      <c r="CA127" s="501"/>
      <c r="CB127" s="502"/>
      <c r="CC127" s="726"/>
      <c r="CD127" s="727"/>
      <c r="CE127" s="727"/>
      <c r="CF127" s="728"/>
      <c r="CG127" s="432" t="s">
        <v>140</v>
      </c>
      <c r="CH127" s="433"/>
      <c r="CI127" s="729"/>
      <c r="CJ127" s="730"/>
      <c r="CK127" s="731"/>
      <c r="CL127" s="732"/>
      <c r="CM127" s="733"/>
      <c r="CN127" s="733"/>
      <c r="CO127" s="733"/>
      <c r="CP127" s="733"/>
      <c r="CQ127" s="733"/>
      <c r="CR127" s="733"/>
      <c r="CS127" s="441" t="s">
        <v>14172</v>
      </c>
      <c r="CT127" s="441"/>
      <c r="CU127" s="441"/>
      <c r="CV127" s="441"/>
      <c r="CW127" s="907"/>
      <c r="CX127" s="908"/>
      <c r="CY127" s="908"/>
      <c r="CZ127" s="441"/>
      <c r="DA127" s="441"/>
      <c r="DB127" s="270" t="s">
        <v>14172</v>
      </c>
      <c r="DC127" s="1170">
        <f>DS127+DS128</f>
        <v>0</v>
      </c>
      <c r="DD127" s="1171"/>
      <c r="DE127" s="441"/>
      <c r="DF127" s="441"/>
      <c r="DG127" s="270"/>
      <c r="DH127" s="1256">
        <f t="shared" ref="DH127" si="73">IFERROR((S127+DS127+DS128)/J127,0)*100</f>
        <v>0</v>
      </c>
      <c r="DI127" s="1257"/>
      <c r="DJ127" s="1257"/>
      <c r="DK127" s="1257"/>
      <c r="DL127" s="1257"/>
      <c r="DM127" s="342"/>
      <c r="DN127" s="114"/>
      <c r="DO127" s="114"/>
      <c r="DP127" s="114"/>
      <c r="DQ127" s="114"/>
      <c r="DR127" s="114"/>
      <c r="DS127" s="295">
        <f t="shared" si="67"/>
        <v>0</v>
      </c>
      <c r="DT127" s="392">
        <f t="shared" si="65"/>
        <v>0</v>
      </c>
      <c r="DU127" s="390">
        <f t="shared" si="6"/>
        <v>0</v>
      </c>
    </row>
    <row r="128" spans="3:125" ht="12.95" customHeight="1">
      <c r="C128" s="603" t="s">
        <v>151</v>
      </c>
      <c r="D128" s="604"/>
      <c r="E128" s="511" t="s">
        <v>234</v>
      </c>
      <c r="F128" s="506"/>
      <c r="G128" s="506"/>
      <c r="H128" s="506"/>
      <c r="I128" s="512"/>
      <c r="J128" s="1172"/>
      <c r="K128" s="1173"/>
      <c r="L128" s="1173"/>
      <c r="M128" s="442"/>
      <c r="N128" s="442"/>
      <c r="O128" s="248" t="s">
        <v>278</v>
      </c>
      <c r="P128" s="625"/>
      <c r="Q128" s="626"/>
      <c r="R128" s="627"/>
      <c r="S128" s="423"/>
      <c r="T128" s="424"/>
      <c r="U128" s="442"/>
      <c r="V128" s="442"/>
      <c r="W128" s="248" t="s">
        <v>14172</v>
      </c>
      <c r="X128" s="425"/>
      <c r="Y128" s="424"/>
      <c r="Z128" s="442"/>
      <c r="AA128" s="442"/>
      <c r="AB128" s="249" t="s">
        <v>14172</v>
      </c>
      <c r="AC128" s="250"/>
      <c r="AD128" s="250"/>
      <c r="AE128" s="250"/>
      <c r="AF128" s="349"/>
      <c r="AG128" s="250"/>
      <c r="AH128" s="250"/>
      <c r="AI128" s="250"/>
      <c r="AJ128" s="350"/>
      <c r="AK128" s="488" t="s">
        <v>142</v>
      </c>
      <c r="AL128" s="489"/>
      <c r="AM128" s="489"/>
      <c r="AN128" s="489"/>
      <c r="AO128" s="465"/>
      <c r="AP128" s="460"/>
      <c r="AQ128" s="460"/>
      <c r="AR128" s="460"/>
      <c r="AS128" s="460"/>
      <c r="AT128" s="460"/>
      <c r="AU128" s="460"/>
      <c r="AV128" s="460"/>
      <c r="AW128" s="460"/>
      <c r="AX128" s="460"/>
      <c r="AY128" s="460"/>
      <c r="AZ128" s="460"/>
      <c r="BA128" s="461"/>
      <c r="BB128" s="485"/>
      <c r="BC128" s="486"/>
      <c r="BD128" s="486"/>
      <c r="BE128" s="486"/>
      <c r="BF128" s="487"/>
      <c r="BG128" s="485"/>
      <c r="BH128" s="494"/>
      <c r="BI128" s="494"/>
      <c r="BJ128" s="495"/>
      <c r="BK128" s="459"/>
      <c r="BL128" s="460"/>
      <c r="BM128" s="460"/>
      <c r="BN128" s="460"/>
      <c r="BO128" s="460"/>
      <c r="BP128" s="460"/>
      <c r="BQ128" s="460"/>
      <c r="BR128" s="460"/>
      <c r="BS128" s="460"/>
      <c r="BT128" s="460"/>
      <c r="BU128" s="460"/>
      <c r="BV128" s="460"/>
      <c r="BW128" s="461"/>
      <c r="BX128" s="497"/>
      <c r="BY128" s="498"/>
      <c r="BZ128" s="498"/>
      <c r="CA128" s="498"/>
      <c r="CB128" s="499"/>
      <c r="CC128" s="880"/>
      <c r="CD128" s="881"/>
      <c r="CE128" s="881"/>
      <c r="CF128" s="882"/>
      <c r="CG128" s="430" t="s">
        <v>140</v>
      </c>
      <c r="CH128" s="431"/>
      <c r="CI128" s="883"/>
      <c r="CJ128" s="884"/>
      <c r="CK128" s="885"/>
      <c r="CL128" s="725"/>
      <c r="CM128" s="667"/>
      <c r="CN128" s="667"/>
      <c r="CO128" s="667"/>
      <c r="CP128" s="667"/>
      <c r="CQ128" s="667"/>
      <c r="CR128" s="667"/>
      <c r="CS128" s="251" t="s">
        <v>14172</v>
      </c>
      <c r="CT128" s="251"/>
      <c r="CU128" s="251"/>
      <c r="CV128" s="251"/>
      <c r="CW128" s="886"/>
      <c r="CX128" s="491"/>
      <c r="CY128" s="491"/>
      <c r="CZ128" s="251"/>
      <c r="DA128" s="251"/>
      <c r="DB128" s="252" t="s">
        <v>14172</v>
      </c>
      <c r="DC128" s="1170"/>
      <c r="DD128" s="1171"/>
      <c r="DE128" s="119"/>
      <c r="DF128" s="119"/>
      <c r="DG128" s="246" t="s">
        <v>14172</v>
      </c>
      <c r="DH128" s="1256"/>
      <c r="DI128" s="1257"/>
      <c r="DJ128" s="1257"/>
      <c r="DK128" s="1257"/>
      <c r="DL128" s="1257"/>
      <c r="DM128" s="344" t="s">
        <v>69</v>
      </c>
      <c r="DN128" s="114"/>
      <c r="DO128" s="114"/>
      <c r="DP128" s="114"/>
      <c r="DQ128" s="114"/>
      <c r="DR128" s="114"/>
      <c r="DS128" s="295">
        <f t="shared" si="67"/>
        <v>0</v>
      </c>
      <c r="DT128" s="390">
        <f t="shared" si="66"/>
        <v>0</v>
      </c>
    </row>
    <row r="129" spans="3:129" ht="12.95" customHeight="1">
      <c r="C129" s="603"/>
      <c r="D129" s="604"/>
      <c r="E129" s="605" t="s">
        <v>292</v>
      </c>
      <c r="F129" s="606"/>
      <c r="G129" s="606"/>
      <c r="H129" s="606"/>
      <c r="I129" s="607"/>
      <c r="J129" s="1172">
        <f t="shared" ref="J129" si="74">S129+CL129+CL130</f>
        <v>0</v>
      </c>
      <c r="K129" s="1173"/>
      <c r="L129" s="1173"/>
      <c r="M129" s="441"/>
      <c r="N129" s="441"/>
      <c r="O129" s="441"/>
      <c r="P129" s="622"/>
      <c r="Q129" s="623"/>
      <c r="R129" s="624"/>
      <c r="S129" s="615"/>
      <c r="T129" s="616"/>
      <c r="U129" s="616"/>
      <c r="V129" s="616"/>
      <c r="W129" s="617"/>
      <c r="X129" s="618"/>
      <c r="Y129" s="616"/>
      <c r="Z129" s="616"/>
      <c r="AA129" s="616"/>
      <c r="AB129" s="619"/>
      <c r="AC129" s="255"/>
      <c r="AD129" s="255"/>
      <c r="AE129" s="255"/>
      <c r="AF129" s="262"/>
      <c r="AG129" s="255"/>
      <c r="AH129" s="255"/>
      <c r="AI129" s="255"/>
      <c r="AJ129" s="363"/>
      <c r="AK129" s="595" t="s">
        <v>139</v>
      </c>
      <c r="AL129" s="596"/>
      <c r="AM129" s="596"/>
      <c r="AN129" s="596"/>
      <c r="AO129" s="466"/>
      <c r="AP129" s="463"/>
      <c r="AQ129" s="463"/>
      <c r="AR129" s="463"/>
      <c r="AS129" s="463"/>
      <c r="AT129" s="463"/>
      <c r="AU129" s="463"/>
      <c r="AV129" s="463"/>
      <c r="AW129" s="463"/>
      <c r="AX129" s="463"/>
      <c r="AY129" s="463"/>
      <c r="AZ129" s="463"/>
      <c r="BA129" s="464"/>
      <c r="BB129" s="480"/>
      <c r="BC129" s="481"/>
      <c r="BD129" s="481"/>
      <c r="BE129" s="481"/>
      <c r="BF129" s="482"/>
      <c r="BG129" s="480"/>
      <c r="BH129" s="503"/>
      <c r="BI129" s="503"/>
      <c r="BJ129" s="504"/>
      <c r="BK129" s="462"/>
      <c r="BL129" s="463"/>
      <c r="BM129" s="463"/>
      <c r="BN129" s="463"/>
      <c r="BO129" s="463"/>
      <c r="BP129" s="463"/>
      <c r="BQ129" s="463"/>
      <c r="BR129" s="463"/>
      <c r="BS129" s="463"/>
      <c r="BT129" s="463"/>
      <c r="BU129" s="463"/>
      <c r="BV129" s="463"/>
      <c r="BW129" s="464"/>
      <c r="BX129" s="500"/>
      <c r="BY129" s="501"/>
      <c r="BZ129" s="501"/>
      <c r="CA129" s="501"/>
      <c r="CB129" s="502"/>
      <c r="CC129" s="726"/>
      <c r="CD129" s="727"/>
      <c r="CE129" s="727"/>
      <c r="CF129" s="728"/>
      <c r="CG129" s="432" t="s">
        <v>140</v>
      </c>
      <c r="CH129" s="433"/>
      <c r="CI129" s="729"/>
      <c r="CJ129" s="730"/>
      <c r="CK129" s="731"/>
      <c r="CL129" s="732"/>
      <c r="CM129" s="733"/>
      <c r="CN129" s="733"/>
      <c r="CO129" s="733"/>
      <c r="CP129" s="733"/>
      <c r="CQ129" s="733"/>
      <c r="CR129" s="733"/>
      <c r="CS129" s="441" t="s">
        <v>14172</v>
      </c>
      <c r="CT129" s="441"/>
      <c r="CU129" s="441"/>
      <c r="CV129" s="441"/>
      <c r="CW129" s="907"/>
      <c r="CX129" s="908"/>
      <c r="CY129" s="908"/>
      <c r="CZ129" s="441"/>
      <c r="DA129" s="441"/>
      <c r="DB129" s="270" t="s">
        <v>14172</v>
      </c>
      <c r="DC129" s="1170">
        <f>DS129+DS130</f>
        <v>0</v>
      </c>
      <c r="DD129" s="1171"/>
      <c r="DE129" s="441"/>
      <c r="DF129" s="441"/>
      <c r="DG129" s="270"/>
      <c r="DH129" s="1256">
        <f t="shared" ref="DH129" si="75">IFERROR((S129+DS129+DS130)/J129,0)*100</f>
        <v>0</v>
      </c>
      <c r="DI129" s="1257"/>
      <c r="DJ129" s="1257"/>
      <c r="DK129" s="1257"/>
      <c r="DL129" s="1257"/>
      <c r="DM129" s="342"/>
      <c r="DN129" s="114"/>
      <c r="DO129" s="114"/>
      <c r="DP129" s="114"/>
      <c r="DQ129" s="114"/>
      <c r="DR129" s="114"/>
      <c r="DS129" s="295">
        <f t="shared" si="67"/>
        <v>0</v>
      </c>
      <c r="DT129" s="392">
        <f t="shared" si="65"/>
        <v>0</v>
      </c>
      <c r="DU129" s="390">
        <f t="shared" si="6"/>
        <v>0</v>
      </c>
    </row>
    <row r="130" spans="3:129" ht="12.95" customHeight="1">
      <c r="C130" s="603"/>
      <c r="D130" s="604"/>
      <c r="E130" s="608"/>
      <c r="F130" s="609"/>
      <c r="G130" s="609"/>
      <c r="H130" s="609"/>
      <c r="I130" s="610"/>
      <c r="J130" s="1172"/>
      <c r="K130" s="1173"/>
      <c r="L130" s="1173"/>
      <c r="M130" s="442"/>
      <c r="N130" s="442"/>
      <c r="O130" s="248" t="s">
        <v>278</v>
      </c>
      <c r="P130" s="625"/>
      <c r="Q130" s="626"/>
      <c r="R130" s="627"/>
      <c r="S130" s="423"/>
      <c r="T130" s="424"/>
      <c r="U130" s="442"/>
      <c r="V130" s="442"/>
      <c r="W130" s="248" t="s">
        <v>14172</v>
      </c>
      <c r="X130" s="425"/>
      <c r="Y130" s="424"/>
      <c r="Z130" s="442"/>
      <c r="AA130" s="442"/>
      <c r="AB130" s="249" t="s">
        <v>14172</v>
      </c>
      <c r="AC130" s="250"/>
      <c r="AD130" s="250"/>
      <c r="AE130" s="250"/>
      <c r="AF130" s="349"/>
      <c r="AG130" s="250"/>
      <c r="AH130" s="250"/>
      <c r="AI130" s="250"/>
      <c r="AJ130" s="350"/>
      <c r="AK130" s="488" t="s">
        <v>142</v>
      </c>
      <c r="AL130" s="489"/>
      <c r="AM130" s="489"/>
      <c r="AN130" s="489"/>
      <c r="AO130" s="465"/>
      <c r="AP130" s="460"/>
      <c r="AQ130" s="460"/>
      <c r="AR130" s="460"/>
      <c r="AS130" s="460"/>
      <c r="AT130" s="460"/>
      <c r="AU130" s="460"/>
      <c r="AV130" s="460"/>
      <c r="AW130" s="460"/>
      <c r="AX130" s="460"/>
      <c r="AY130" s="460"/>
      <c r="AZ130" s="460"/>
      <c r="BA130" s="461"/>
      <c r="BB130" s="485"/>
      <c r="BC130" s="486"/>
      <c r="BD130" s="486"/>
      <c r="BE130" s="486"/>
      <c r="BF130" s="487"/>
      <c r="BG130" s="485"/>
      <c r="BH130" s="494"/>
      <c r="BI130" s="494"/>
      <c r="BJ130" s="495"/>
      <c r="BK130" s="459"/>
      <c r="BL130" s="460"/>
      <c r="BM130" s="460"/>
      <c r="BN130" s="460"/>
      <c r="BO130" s="460"/>
      <c r="BP130" s="460"/>
      <c r="BQ130" s="460"/>
      <c r="BR130" s="460"/>
      <c r="BS130" s="460"/>
      <c r="BT130" s="460"/>
      <c r="BU130" s="460"/>
      <c r="BV130" s="460"/>
      <c r="BW130" s="461"/>
      <c r="BX130" s="497"/>
      <c r="BY130" s="498"/>
      <c r="BZ130" s="498"/>
      <c r="CA130" s="498"/>
      <c r="CB130" s="499"/>
      <c r="CC130" s="880"/>
      <c r="CD130" s="881"/>
      <c r="CE130" s="881"/>
      <c r="CF130" s="882"/>
      <c r="CG130" s="430" t="s">
        <v>140</v>
      </c>
      <c r="CH130" s="431"/>
      <c r="CI130" s="883"/>
      <c r="CJ130" s="884"/>
      <c r="CK130" s="885"/>
      <c r="CL130" s="725"/>
      <c r="CM130" s="667"/>
      <c r="CN130" s="667"/>
      <c r="CO130" s="667"/>
      <c r="CP130" s="667"/>
      <c r="CQ130" s="667"/>
      <c r="CR130" s="667"/>
      <c r="CS130" s="251" t="s">
        <v>14172</v>
      </c>
      <c r="CT130" s="251"/>
      <c r="CU130" s="251"/>
      <c r="CV130" s="251"/>
      <c r="CW130" s="886"/>
      <c r="CX130" s="491"/>
      <c r="CY130" s="491"/>
      <c r="CZ130" s="251"/>
      <c r="DA130" s="251"/>
      <c r="DB130" s="252" t="s">
        <v>14172</v>
      </c>
      <c r="DC130" s="1170"/>
      <c r="DD130" s="1171"/>
      <c r="DE130" s="119"/>
      <c r="DF130" s="119"/>
      <c r="DG130" s="246" t="s">
        <v>14172</v>
      </c>
      <c r="DH130" s="1256"/>
      <c r="DI130" s="1257"/>
      <c r="DJ130" s="1257"/>
      <c r="DK130" s="1257"/>
      <c r="DL130" s="1257"/>
      <c r="DM130" s="344" t="s">
        <v>69</v>
      </c>
      <c r="DN130" s="114"/>
      <c r="DO130" s="114"/>
      <c r="DP130" s="114"/>
      <c r="DQ130" s="114"/>
      <c r="DR130" s="114"/>
      <c r="DS130" s="295">
        <f t="shared" si="67"/>
        <v>0</v>
      </c>
      <c r="DT130" s="390">
        <f t="shared" si="66"/>
        <v>0</v>
      </c>
    </row>
    <row r="131" spans="3:129" ht="12.95" customHeight="1">
      <c r="C131" s="165"/>
      <c r="D131" s="119"/>
      <c r="E131" s="509" t="s">
        <v>238</v>
      </c>
      <c r="F131" s="505"/>
      <c r="G131" s="505"/>
      <c r="H131" s="505"/>
      <c r="I131" s="510"/>
      <c r="J131" s="1172">
        <f t="shared" ref="J131" si="76">S131+CL131+CL132</f>
        <v>0</v>
      </c>
      <c r="K131" s="1173"/>
      <c r="L131" s="1173"/>
      <c r="M131" s="119"/>
      <c r="N131" s="119"/>
      <c r="O131" s="119"/>
      <c r="P131" s="622"/>
      <c r="Q131" s="623"/>
      <c r="R131" s="624"/>
      <c r="S131" s="615"/>
      <c r="T131" s="616"/>
      <c r="U131" s="616"/>
      <c r="V131" s="616"/>
      <c r="W131" s="617"/>
      <c r="X131" s="618"/>
      <c r="Y131" s="616"/>
      <c r="Z131" s="616"/>
      <c r="AA131" s="616"/>
      <c r="AB131" s="619"/>
      <c r="AC131" s="243"/>
      <c r="AD131" s="243"/>
      <c r="AE131" s="243"/>
      <c r="AF131" s="244"/>
      <c r="AG131" s="243"/>
      <c r="AH131" s="243"/>
      <c r="AI131" s="243"/>
      <c r="AJ131" s="245"/>
      <c r="AK131" s="595" t="s">
        <v>139</v>
      </c>
      <c r="AL131" s="596"/>
      <c r="AM131" s="596"/>
      <c r="AN131" s="596"/>
      <c r="AO131" s="466"/>
      <c r="AP131" s="463"/>
      <c r="AQ131" s="463"/>
      <c r="AR131" s="463"/>
      <c r="AS131" s="463"/>
      <c r="AT131" s="463"/>
      <c r="AU131" s="463"/>
      <c r="AV131" s="463"/>
      <c r="AW131" s="463"/>
      <c r="AX131" s="463"/>
      <c r="AY131" s="463"/>
      <c r="AZ131" s="463"/>
      <c r="BA131" s="464"/>
      <c r="BB131" s="480"/>
      <c r="BC131" s="481"/>
      <c r="BD131" s="481"/>
      <c r="BE131" s="481"/>
      <c r="BF131" s="482"/>
      <c r="BG131" s="480"/>
      <c r="BH131" s="503"/>
      <c r="BI131" s="503"/>
      <c r="BJ131" s="504"/>
      <c r="BK131" s="462"/>
      <c r="BL131" s="463"/>
      <c r="BM131" s="463"/>
      <c r="BN131" s="463"/>
      <c r="BO131" s="463"/>
      <c r="BP131" s="463"/>
      <c r="BQ131" s="463"/>
      <c r="BR131" s="463"/>
      <c r="BS131" s="463"/>
      <c r="BT131" s="463"/>
      <c r="BU131" s="463"/>
      <c r="BV131" s="463"/>
      <c r="BW131" s="464"/>
      <c r="BX131" s="500"/>
      <c r="BY131" s="501"/>
      <c r="BZ131" s="501"/>
      <c r="CA131" s="501"/>
      <c r="CB131" s="502"/>
      <c r="CC131" s="726"/>
      <c r="CD131" s="727"/>
      <c r="CE131" s="727"/>
      <c r="CF131" s="728"/>
      <c r="CG131" s="432" t="s">
        <v>140</v>
      </c>
      <c r="CH131" s="433"/>
      <c r="CI131" s="729"/>
      <c r="CJ131" s="730"/>
      <c r="CK131" s="731"/>
      <c r="CL131" s="732"/>
      <c r="CM131" s="733"/>
      <c r="CN131" s="733"/>
      <c r="CO131" s="733"/>
      <c r="CP131" s="733"/>
      <c r="CQ131" s="733"/>
      <c r="CR131" s="733"/>
      <c r="CS131" s="441" t="s">
        <v>14172</v>
      </c>
      <c r="CT131" s="441"/>
      <c r="CU131" s="441"/>
      <c r="CV131" s="441"/>
      <c r="CW131" s="907"/>
      <c r="CX131" s="908"/>
      <c r="CY131" s="908"/>
      <c r="CZ131" s="441"/>
      <c r="DA131" s="441"/>
      <c r="DB131" s="270" t="s">
        <v>14172</v>
      </c>
      <c r="DC131" s="1170">
        <f>DS131+DS132</f>
        <v>0</v>
      </c>
      <c r="DD131" s="1171"/>
      <c r="DE131" s="441"/>
      <c r="DF131" s="441"/>
      <c r="DG131" s="270"/>
      <c r="DH131" s="1256">
        <f t="shared" ref="DH131" si="77">IFERROR((S131+DS131+DS132)/J131,0)*100</f>
        <v>0</v>
      </c>
      <c r="DI131" s="1257"/>
      <c r="DJ131" s="1257"/>
      <c r="DK131" s="1257"/>
      <c r="DL131" s="1257"/>
      <c r="DM131" s="342"/>
      <c r="DN131" s="114"/>
      <c r="DO131" s="114"/>
      <c r="DP131" s="114"/>
      <c r="DQ131" s="114"/>
      <c r="DR131" s="114"/>
      <c r="DS131" s="295">
        <f t="shared" si="67"/>
        <v>0</v>
      </c>
      <c r="DT131" s="392">
        <f t="shared" si="65"/>
        <v>0</v>
      </c>
      <c r="DU131" s="390">
        <f t="shared" si="6"/>
        <v>0</v>
      </c>
    </row>
    <row r="132" spans="3:129" ht="12.95" customHeight="1">
      <c r="C132" s="165"/>
      <c r="D132" s="119"/>
      <c r="E132" s="597" t="s">
        <v>293</v>
      </c>
      <c r="F132" s="598"/>
      <c r="G132" s="598"/>
      <c r="H132" s="598"/>
      <c r="I132" s="599"/>
      <c r="J132" s="1172"/>
      <c r="K132" s="1173"/>
      <c r="L132" s="1173"/>
      <c r="M132" s="442"/>
      <c r="N132" s="442"/>
      <c r="O132" s="248" t="s">
        <v>278</v>
      </c>
      <c r="P132" s="625"/>
      <c r="Q132" s="626"/>
      <c r="R132" s="627"/>
      <c r="S132" s="423"/>
      <c r="T132" s="424"/>
      <c r="U132" s="442"/>
      <c r="V132" s="442"/>
      <c r="W132" s="248" t="s">
        <v>14172</v>
      </c>
      <c r="X132" s="425"/>
      <c r="Y132" s="424"/>
      <c r="Z132" s="442"/>
      <c r="AA132" s="442"/>
      <c r="AB132" s="249" t="s">
        <v>14172</v>
      </c>
      <c r="AC132" s="250"/>
      <c r="AD132" s="250"/>
      <c r="AE132" s="250"/>
      <c r="AF132" s="349"/>
      <c r="AG132" s="250"/>
      <c r="AH132" s="250"/>
      <c r="AI132" s="250"/>
      <c r="AJ132" s="350"/>
      <c r="AK132" s="483" t="s">
        <v>142</v>
      </c>
      <c r="AL132" s="484"/>
      <c r="AM132" s="484"/>
      <c r="AN132" s="484"/>
      <c r="AO132" s="465"/>
      <c r="AP132" s="460"/>
      <c r="AQ132" s="460"/>
      <c r="AR132" s="460"/>
      <c r="AS132" s="460"/>
      <c r="AT132" s="460"/>
      <c r="AU132" s="460"/>
      <c r="AV132" s="460"/>
      <c r="AW132" s="460"/>
      <c r="AX132" s="460"/>
      <c r="AY132" s="460"/>
      <c r="AZ132" s="460"/>
      <c r="BA132" s="461"/>
      <c r="BB132" s="485"/>
      <c r="BC132" s="486"/>
      <c r="BD132" s="486"/>
      <c r="BE132" s="486"/>
      <c r="BF132" s="487"/>
      <c r="BG132" s="485"/>
      <c r="BH132" s="494"/>
      <c r="BI132" s="494"/>
      <c r="BJ132" s="495"/>
      <c r="BK132" s="459"/>
      <c r="BL132" s="460"/>
      <c r="BM132" s="460"/>
      <c r="BN132" s="460"/>
      <c r="BO132" s="460"/>
      <c r="BP132" s="460"/>
      <c r="BQ132" s="460"/>
      <c r="BR132" s="460"/>
      <c r="BS132" s="460"/>
      <c r="BT132" s="460"/>
      <c r="BU132" s="460"/>
      <c r="BV132" s="460"/>
      <c r="BW132" s="461"/>
      <c r="BX132" s="497"/>
      <c r="BY132" s="498"/>
      <c r="BZ132" s="498"/>
      <c r="CA132" s="498"/>
      <c r="CB132" s="499"/>
      <c r="CC132" s="880"/>
      <c r="CD132" s="881"/>
      <c r="CE132" s="881"/>
      <c r="CF132" s="882"/>
      <c r="CG132" s="434" t="s">
        <v>140</v>
      </c>
      <c r="CH132" s="435"/>
      <c r="CI132" s="883"/>
      <c r="CJ132" s="884"/>
      <c r="CK132" s="885"/>
      <c r="CL132" s="725"/>
      <c r="CM132" s="667"/>
      <c r="CN132" s="667"/>
      <c r="CO132" s="667"/>
      <c r="CP132" s="667"/>
      <c r="CQ132" s="667"/>
      <c r="CR132" s="667"/>
      <c r="CS132" s="192" t="s">
        <v>14172</v>
      </c>
      <c r="CT132" s="192"/>
      <c r="CU132" s="192"/>
      <c r="CV132" s="192"/>
      <c r="CW132" s="886"/>
      <c r="CX132" s="491"/>
      <c r="CY132" s="491"/>
      <c r="CZ132" s="192"/>
      <c r="DA132" s="192"/>
      <c r="DB132" s="271" t="s">
        <v>14172</v>
      </c>
      <c r="DC132" s="1170"/>
      <c r="DD132" s="1171"/>
      <c r="DE132" s="442"/>
      <c r="DF132" s="442"/>
      <c r="DG132" s="249" t="s">
        <v>14172</v>
      </c>
      <c r="DH132" s="1256"/>
      <c r="DI132" s="1257"/>
      <c r="DJ132" s="1257"/>
      <c r="DK132" s="1257"/>
      <c r="DL132" s="1257"/>
      <c r="DM132" s="341" t="s">
        <v>69</v>
      </c>
      <c r="DN132" s="114"/>
      <c r="DO132" s="114"/>
      <c r="DP132" s="114"/>
      <c r="DQ132" s="114"/>
      <c r="DR132" s="114"/>
      <c r="DS132" s="295">
        <f t="shared" si="67"/>
        <v>0</v>
      </c>
      <c r="DT132" s="390">
        <f t="shared" si="66"/>
        <v>0</v>
      </c>
    </row>
    <row r="133" spans="3:129" ht="12.95" customHeight="1">
      <c r="C133" s="165"/>
      <c r="D133" s="119"/>
      <c r="E133" s="509" t="s">
        <v>152</v>
      </c>
      <c r="F133" s="505"/>
      <c r="G133" s="505"/>
      <c r="H133" s="505"/>
      <c r="I133" s="510"/>
      <c r="J133" s="1158">
        <f>S133+CL133+CL134</f>
        <v>0</v>
      </c>
      <c r="K133" s="1159"/>
      <c r="L133" s="1159"/>
      <c r="M133" s="119"/>
      <c r="N133" s="119"/>
      <c r="O133" s="119"/>
      <c r="P133" s="302"/>
      <c r="Q133" s="303"/>
      <c r="R133" s="304"/>
      <c r="S133" s="1174">
        <f>S121+S123+S125+S127+S129+S131</f>
        <v>0</v>
      </c>
      <c r="T133" s="1175"/>
      <c r="U133" s="1175"/>
      <c r="V133" s="1175"/>
      <c r="W133" s="1176"/>
      <c r="X133" s="1177">
        <f>X121+X123+X125+X127+X129+X131</f>
        <v>0</v>
      </c>
      <c r="Y133" s="1175"/>
      <c r="Z133" s="1175"/>
      <c r="AA133" s="1175"/>
      <c r="AB133" s="1178"/>
      <c r="AC133" s="243"/>
      <c r="AD133" s="243"/>
      <c r="AE133" s="243"/>
      <c r="AF133" s="244"/>
      <c r="AG133" s="243"/>
      <c r="AH133" s="243"/>
      <c r="AI133" s="243"/>
      <c r="AJ133" s="245"/>
      <c r="AK133" s="259"/>
      <c r="AL133" s="243"/>
      <c r="AM133" s="243"/>
      <c r="AN133" s="243"/>
      <c r="AO133" s="243"/>
      <c r="AP133" s="243"/>
      <c r="AQ133" s="243"/>
      <c r="AR133" s="243"/>
      <c r="AS133" s="243"/>
      <c r="AT133" s="243"/>
      <c r="AU133" s="243"/>
      <c r="AV133" s="243"/>
      <c r="AW133" s="243"/>
      <c r="AX133" s="243"/>
      <c r="AY133" s="243"/>
      <c r="AZ133" s="243"/>
      <c r="BA133" s="243"/>
      <c r="BB133" s="243"/>
      <c r="BC133" s="243"/>
      <c r="BD133" s="243"/>
      <c r="BE133" s="243"/>
      <c r="BF133" s="243"/>
      <c r="BG133" s="243"/>
      <c r="BH133" s="243"/>
      <c r="BI133" s="243"/>
      <c r="BJ133" s="256"/>
      <c r="BK133" s="262"/>
      <c r="BL133" s="243"/>
      <c r="BM133" s="243"/>
      <c r="BN133" s="243"/>
      <c r="BO133" s="243"/>
      <c r="BP133" s="243"/>
      <c r="BQ133" s="243"/>
      <c r="BR133" s="243"/>
      <c r="BS133" s="243"/>
      <c r="BT133" s="243"/>
      <c r="BU133" s="243"/>
      <c r="BV133" s="243"/>
      <c r="BW133" s="243"/>
      <c r="BX133" s="243"/>
      <c r="BY133" s="243"/>
      <c r="BZ133" s="243"/>
      <c r="CA133" s="243"/>
      <c r="CB133" s="243"/>
      <c r="CC133" s="243"/>
      <c r="CD133" s="243"/>
      <c r="CE133" s="243"/>
      <c r="CF133" s="243"/>
      <c r="CG133" s="243"/>
      <c r="CH133" s="243"/>
      <c r="CI133" s="243"/>
      <c r="CJ133" s="243"/>
      <c r="CK133" s="243"/>
      <c r="CL133" s="1162">
        <f>SUM(CL121:CR132)</f>
        <v>0</v>
      </c>
      <c r="CM133" s="1163"/>
      <c r="CN133" s="1163"/>
      <c r="CO133" s="1163"/>
      <c r="CP133" s="1163"/>
      <c r="CQ133" s="1163"/>
      <c r="CR133" s="1163"/>
      <c r="CS133" s="119"/>
      <c r="CT133" s="119"/>
      <c r="CU133" s="119"/>
      <c r="CV133" s="119"/>
      <c r="CW133" s="1166">
        <f>SUM(CW121:CY132)</f>
        <v>0</v>
      </c>
      <c r="CX133" s="1167"/>
      <c r="CY133" s="1167"/>
      <c r="CZ133" s="119"/>
      <c r="DA133" s="119"/>
      <c r="DB133" s="139"/>
      <c r="DC133" s="1181">
        <f>SUM(DC121:DD132)</f>
        <v>0</v>
      </c>
      <c r="DD133" s="1182"/>
      <c r="DE133" s="119"/>
      <c r="DF133" s="119"/>
      <c r="DG133" s="246"/>
      <c r="DH133" s="1250">
        <f>IFERROR((S133+DC133)/J133,0)*100</f>
        <v>0</v>
      </c>
      <c r="DI133" s="1251"/>
      <c r="DJ133" s="1251"/>
      <c r="DK133" s="1251"/>
      <c r="DL133" s="1251"/>
      <c r="DM133" s="340"/>
      <c r="DN133" s="114"/>
      <c r="DO133" s="114"/>
      <c r="DP133" s="114"/>
      <c r="DQ133" s="114"/>
      <c r="DR133" s="114"/>
      <c r="DS133" s="295">
        <f t="shared" si="67"/>
        <v>0</v>
      </c>
      <c r="DT133" s="392">
        <f t="shared" si="65"/>
        <v>0</v>
      </c>
      <c r="DU133" s="390">
        <f t="shared" si="6"/>
        <v>0</v>
      </c>
      <c r="DV133" s="392">
        <f>SUM(X133)</f>
        <v>0</v>
      </c>
      <c r="DW133" s="392">
        <f>CL133</f>
        <v>0</v>
      </c>
      <c r="DX133" s="392">
        <f>CW133</f>
        <v>0</v>
      </c>
      <c r="DY133" s="392">
        <f>DC133</f>
        <v>0</v>
      </c>
    </row>
    <row r="134" spans="3:129" ht="12.95" customHeight="1" thickBot="1">
      <c r="C134" s="272"/>
      <c r="D134" s="130"/>
      <c r="E134" s="600"/>
      <c r="F134" s="601"/>
      <c r="G134" s="601"/>
      <c r="H134" s="601"/>
      <c r="I134" s="602"/>
      <c r="J134" s="1160"/>
      <c r="K134" s="1161"/>
      <c r="L134" s="1161"/>
      <c r="M134" s="314"/>
      <c r="N134" s="314"/>
      <c r="O134" s="273" t="s">
        <v>278</v>
      </c>
      <c r="P134" s="305"/>
      <c r="Q134" s="204"/>
      <c r="R134" s="306"/>
      <c r="S134" s="426"/>
      <c r="T134" s="427"/>
      <c r="U134" s="277"/>
      <c r="V134" s="277"/>
      <c r="W134" s="278" t="s">
        <v>278</v>
      </c>
      <c r="X134" s="428"/>
      <c r="Y134" s="427"/>
      <c r="Z134" s="277"/>
      <c r="AA134" s="277"/>
      <c r="AB134" s="150" t="s">
        <v>278</v>
      </c>
      <c r="AC134" s="275"/>
      <c r="AD134" s="275"/>
      <c r="AE134" s="275"/>
      <c r="AF134" s="279"/>
      <c r="AG134" s="275"/>
      <c r="AH134" s="275"/>
      <c r="AI134" s="275"/>
      <c r="AJ134" s="280"/>
      <c r="AK134" s="274"/>
      <c r="AL134" s="275"/>
      <c r="AM134" s="275"/>
      <c r="AN134" s="275"/>
      <c r="AO134" s="275"/>
      <c r="AP134" s="275"/>
      <c r="AQ134" s="275"/>
      <c r="AR134" s="275"/>
      <c r="AS134" s="275"/>
      <c r="AT134" s="275"/>
      <c r="AU134" s="275"/>
      <c r="AV134" s="275"/>
      <c r="AW134" s="275"/>
      <c r="AX134" s="275"/>
      <c r="AY134" s="275"/>
      <c r="AZ134" s="275"/>
      <c r="BA134" s="275"/>
      <c r="BB134" s="275"/>
      <c r="BC134" s="275"/>
      <c r="BD134" s="275"/>
      <c r="BE134" s="275"/>
      <c r="BF134" s="275"/>
      <c r="BG134" s="275"/>
      <c r="BH134" s="275"/>
      <c r="BI134" s="275"/>
      <c r="BJ134" s="276"/>
      <c r="BK134" s="279"/>
      <c r="BL134" s="275"/>
      <c r="BM134" s="275"/>
      <c r="BN134" s="275"/>
      <c r="BO134" s="275"/>
      <c r="BP134" s="275"/>
      <c r="BQ134" s="275"/>
      <c r="BR134" s="275"/>
      <c r="BS134" s="275"/>
      <c r="BT134" s="275"/>
      <c r="BU134" s="275"/>
      <c r="BV134" s="275"/>
      <c r="BW134" s="275"/>
      <c r="BX134" s="275"/>
      <c r="BY134" s="275"/>
      <c r="BZ134" s="275"/>
      <c r="CA134" s="275"/>
      <c r="CB134" s="275"/>
      <c r="CC134" s="275"/>
      <c r="CD134" s="275"/>
      <c r="CE134" s="275"/>
      <c r="CF134" s="275"/>
      <c r="CG134" s="275"/>
      <c r="CH134" s="275"/>
      <c r="CI134" s="275"/>
      <c r="CJ134" s="275"/>
      <c r="CK134" s="275"/>
      <c r="CL134" s="1164"/>
      <c r="CM134" s="1165"/>
      <c r="CN134" s="1165"/>
      <c r="CO134" s="1165"/>
      <c r="CP134" s="1165"/>
      <c r="CQ134" s="1165"/>
      <c r="CR134" s="1165"/>
      <c r="CS134" s="130" t="s">
        <v>14172</v>
      </c>
      <c r="CT134" s="130"/>
      <c r="CU134" s="130"/>
      <c r="CV134" s="130"/>
      <c r="CW134" s="1168"/>
      <c r="CX134" s="1169"/>
      <c r="CY134" s="1169"/>
      <c r="CZ134" s="130"/>
      <c r="DA134" s="130"/>
      <c r="DB134" s="150" t="s">
        <v>14172</v>
      </c>
      <c r="DC134" s="1262"/>
      <c r="DD134" s="1263"/>
      <c r="DE134" s="130"/>
      <c r="DF134" s="130"/>
      <c r="DG134" s="150" t="s">
        <v>14172</v>
      </c>
      <c r="DH134" s="1250"/>
      <c r="DI134" s="1251"/>
      <c r="DJ134" s="1251"/>
      <c r="DK134" s="1251"/>
      <c r="DL134" s="1251"/>
      <c r="DM134" s="345" t="s">
        <v>69</v>
      </c>
      <c r="DN134" s="165"/>
      <c r="DO134" s="114"/>
      <c r="DP134" s="114"/>
      <c r="DQ134" s="114"/>
      <c r="DR134" s="114"/>
      <c r="DS134" s="295">
        <f t="shared" si="67"/>
        <v>0</v>
      </c>
      <c r="DT134" s="390">
        <f t="shared" si="66"/>
        <v>0</v>
      </c>
    </row>
    <row r="135" spans="3:129" ht="3" customHeight="1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2"/>
    </row>
    <row r="136" spans="3:129" ht="7.5" customHeight="1">
      <c r="F136" s="2" t="s">
        <v>153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S136" s="2" t="s">
        <v>162</v>
      </c>
      <c r="T136" s="2"/>
      <c r="U136" s="2"/>
      <c r="V136" s="2"/>
      <c r="W136" s="2"/>
      <c r="X136" s="2"/>
      <c r="Y136" s="2"/>
      <c r="Z136" s="2"/>
      <c r="AA136" s="2"/>
      <c r="AB136" s="2"/>
      <c r="AC136" s="2"/>
      <c r="AE136" s="2" t="s">
        <v>154</v>
      </c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Y136" s="2" t="s">
        <v>291</v>
      </c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N136" s="2"/>
    </row>
    <row r="137" spans="3:129" ht="9.1999999999999993" customHeight="1">
      <c r="F137" s="7"/>
      <c r="G137" s="97" t="s">
        <v>155</v>
      </c>
      <c r="H137" s="97"/>
      <c r="I137" s="97"/>
      <c r="J137" s="97"/>
      <c r="K137" s="97"/>
      <c r="L137" s="97" t="s">
        <v>156</v>
      </c>
      <c r="M137" s="97"/>
      <c r="N137" s="97"/>
      <c r="O137" s="97"/>
      <c r="P137" s="97"/>
      <c r="Q137" s="8"/>
      <c r="S137" s="7"/>
      <c r="T137" s="97" t="s">
        <v>164</v>
      </c>
      <c r="U137" s="97"/>
      <c r="V137" s="97"/>
      <c r="W137" s="97"/>
      <c r="X137" s="97"/>
      <c r="Y137" s="97" t="s">
        <v>165</v>
      </c>
      <c r="Z137" s="97"/>
      <c r="AA137" s="97"/>
      <c r="AB137" s="97"/>
      <c r="AC137" s="8"/>
      <c r="AE137" s="7" t="s">
        <v>105</v>
      </c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8"/>
      <c r="AY137" s="32" t="s">
        <v>239</v>
      </c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5"/>
      <c r="CC137" s="6" t="s">
        <v>240</v>
      </c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5"/>
      <c r="DN137" s="34"/>
      <c r="DO137" s="34"/>
      <c r="DP137" s="34"/>
      <c r="DQ137" s="34"/>
      <c r="DR137" s="34"/>
    </row>
    <row r="138" spans="3:129" ht="9.1999999999999993" customHeight="1">
      <c r="F138" s="1"/>
      <c r="G138" s="2" t="s">
        <v>157</v>
      </c>
      <c r="H138" s="2"/>
      <c r="I138" s="2"/>
      <c r="J138" s="2"/>
      <c r="K138" s="2"/>
      <c r="L138" s="2"/>
      <c r="M138" s="2"/>
      <c r="N138" s="2"/>
      <c r="O138" s="2"/>
      <c r="P138" s="2"/>
      <c r="Q138" s="9"/>
      <c r="S138" s="1"/>
      <c r="T138" s="2" t="s">
        <v>167</v>
      </c>
      <c r="U138" s="2"/>
      <c r="V138" s="2"/>
      <c r="W138" s="2"/>
      <c r="X138" s="2"/>
      <c r="Y138" s="2"/>
      <c r="Z138" s="2"/>
      <c r="AA138" s="2"/>
      <c r="AB138" s="2"/>
      <c r="AC138" s="9"/>
      <c r="AE138" s="1"/>
      <c r="AF138" s="2" t="s">
        <v>158</v>
      </c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9"/>
      <c r="AY138" s="1"/>
      <c r="AZ138" s="2" t="s">
        <v>241</v>
      </c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M138" s="2"/>
      <c r="BO138" s="2" t="s">
        <v>242</v>
      </c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9"/>
      <c r="CC138" s="2"/>
      <c r="CD138" s="2" t="s">
        <v>241</v>
      </c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U138" s="37" t="s">
        <v>311</v>
      </c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9"/>
      <c r="DN138" s="34"/>
      <c r="DO138" s="34"/>
      <c r="DP138" s="34"/>
      <c r="DQ138" s="34"/>
      <c r="DR138" s="34"/>
    </row>
    <row r="139" spans="3:129" ht="9.1999999999999993" customHeight="1">
      <c r="F139" s="10"/>
      <c r="G139" s="98" t="s">
        <v>14176</v>
      </c>
      <c r="H139" s="98"/>
      <c r="I139" s="98"/>
      <c r="J139" s="98"/>
      <c r="K139" s="98"/>
      <c r="L139" s="98"/>
      <c r="M139" s="98"/>
      <c r="N139" s="98"/>
      <c r="O139" s="98"/>
      <c r="P139" s="98"/>
      <c r="Q139" s="12"/>
      <c r="S139" s="10"/>
      <c r="T139" s="98" t="s">
        <v>14176</v>
      </c>
      <c r="U139" s="98"/>
      <c r="V139" s="98"/>
      <c r="W139" s="98"/>
      <c r="X139" s="98"/>
      <c r="Y139" s="98"/>
      <c r="Z139" s="98"/>
      <c r="AA139" s="98"/>
      <c r="AB139" s="98"/>
      <c r="AC139" s="12"/>
      <c r="AE139" s="1"/>
      <c r="AF139" s="2"/>
      <c r="AG139" s="2" t="s">
        <v>159</v>
      </c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9"/>
      <c r="AY139" s="1"/>
      <c r="AZ139" s="2" t="s">
        <v>243</v>
      </c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O139" s="3" t="s">
        <v>279</v>
      </c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9"/>
      <c r="CC139" s="2"/>
      <c r="CD139" s="2" t="s">
        <v>244</v>
      </c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 t="s">
        <v>319</v>
      </c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9"/>
      <c r="DN139" s="2"/>
      <c r="DO139" s="2"/>
      <c r="DP139" s="2"/>
      <c r="DQ139" s="2"/>
      <c r="DR139" s="2"/>
    </row>
    <row r="140" spans="3:129" ht="9.1999999999999993" customHeight="1">
      <c r="Q140" s="2"/>
      <c r="R140" s="2"/>
      <c r="S140" s="2"/>
      <c r="T140" s="2"/>
      <c r="U140" s="2"/>
      <c r="AE140" s="1"/>
      <c r="AF140" s="2" t="s">
        <v>160</v>
      </c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9"/>
      <c r="AY140" s="1"/>
      <c r="AZ140" s="2" t="s">
        <v>245</v>
      </c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9"/>
      <c r="CC140" s="2"/>
      <c r="CD140" s="3" t="s">
        <v>246</v>
      </c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U140" s="42" t="s">
        <v>312</v>
      </c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9"/>
      <c r="DN140" s="2"/>
      <c r="DO140" s="2"/>
      <c r="DP140" s="2"/>
      <c r="DQ140" s="2"/>
      <c r="DR140" s="2"/>
    </row>
    <row r="141" spans="3:129" ht="9.1999999999999993" customHeight="1">
      <c r="C141" s="2" t="s">
        <v>313</v>
      </c>
      <c r="D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AE141" s="1"/>
      <c r="AF141" s="2"/>
      <c r="AG141" s="2" t="s">
        <v>163</v>
      </c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9"/>
      <c r="AY141" s="1"/>
      <c r="AZ141" s="3" t="s">
        <v>280</v>
      </c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9"/>
      <c r="CC141" s="2"/>
      <c r="CD141" s="2"/>
      <c r="CE141" s="2" t="s">
        <v>161</v>
      </c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U141" s="37" t="s">
        <v>322</v>
      </c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9"/>
      <c r="DN141" s="2"/>
      <c r="DO141" s="2"/>
      <c r="DP141" s="2"/>
      <c r="DQ141" s="2"/>
      <c r="DR141" s="2"/>
    </row>
    <row r="142" spans="3:129" ht="9.1999999999999993" customHeight="1">
      <c r="C142" s="2"/>
      <c r="D142" s="2" t="s">
        <v>314</v>
      </c>
      <c r="E142" s="3" t="s">
        <v>315</v>
      </c>
      <c r="F142" s="2"/>
      <c r="G142" s="2"/>
      <c r="H142" s="2"/>
      <c r="U142" s="2"/>
      <c r="AE142" s="1"/>
      <c r="AF142" s="2"/>
      <c r="AG142" s="2" t="s">
        <v>166</v>
      </c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9"/>
      <c r="AY142" s="1"/>
      <c r="AZ142" s="3" t="s">
        <v>247</v>
      </c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9"/>
      <c r="CC142" s="2"/>
      <c r="CD142" s="37" t="s">
        <v>309</v>
      </c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U142" s="2" t="s">
        <v>320</v>
      </c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9"/>
      <c r="DN142" s="2"/>
      <c r="DO142" s="2"/>
      <c r="DP142" s="2"/>
      <c r="DQ142" s="2"/>
      <c r="DR142" s="2"/>
    </row>
    <row r="143" spans="3:129" ht="9.1999999999999993" customHeight="1">
      <c r="C143" s="2"/>
      <c r="D143" s="2" t="s">
        <v>314</v>
      </c>
      <c r="E143" s="3" t="s">
        <v>316</v>
      </c>
      <c r="F143" s="2"/>
      <c r="G143" s="2"/>
      <c r="H143" s="2"/>
      <c r="U143" s="2"/>
      <c r="AE143" s="10"/>
      <c r="AF143" s="98" t="s">
        <v>168</v>
      </c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12"/>
      <c r="AY143" s="1"/>
      <c r="AZ143" s="2" t="s">
        <v>248</v>
      </c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9"/>
      <c r="CC143" s="2"/>
      <c r="CD143" s="37" t="s">
        <v>310</v>
      </c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U143" s="37" t="s">
        <v>321</v>
      </c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9"/>
      <c r="DN143" s="2"/>
      <c r="DO143" s="2"/>
      <c r="DP143" s="2"/>
      <c r="DQ143" s="2"/>
      <c r="DR143" s="2"/>
    </row>
    <row r="144" spans="3:129" ht="9.1999999999999993" customHeight="1">
      <c r="C144" s="2"/>
      <c r="D144" s="2"/>
      <c r="F144" s="2"/>
      <c r="G144" s="2"/>
      <c r="H144" s="2"/>
      <c r="U144" s="2"/>
      <c r="AY144" s="10"/>
      <c r="AZ144" s="98" t="s">
        <v>249</v>
      </c>
      <c r="BA144" s="98"/>
      <c r="BB144" s="98"/>
      <c r="BC144" s="98"/>
      <c r="BD144" s="98"/>
      <c r="BE144" s="98"/>
      <c r="BF144" s="98"/>
      <c r="BG144" s="98"/>
      <c r="BH144" s="98"/>
      <c r="BI144" s="98"/>
      <c r="BJ144" s="98"/>
      <c r="BK144" s="98"/>
      <c r="BL144" s="98"/>
      <c r="BM144" s="98"/>
      <c r="BN144" s="98"/>
      <c r="BO144" s="98"/>
      <c r="BP144" s="98"/>
      <c r="BQ144" s="98"/>
      <c r="BR144" s="98"/>
      <c r="BS144" s="98"/>
      <c r="BT144" s="98"/>
      <c r="BU144" s="98"/>
      <c r="BV144" s="98"/>
      <c r="BW144" s="98"/>
      <c r="BX144" s="98"/>
      <c r="BY144" s="98"/>
      <c r="BZ144" s="98"/>
      <c r="CA144" s="98"/>
      <c r="CB144" s="12"/>
      <c r="CC144" s="98"/>
      <c r="CD144" s="98"/>
      <c r="CE144" s="43" t="s">
        <v>318</v>
      </c>
      <c r="CF144" s="98"/>
      <c r="CG144" s="98"/>
      <c r="CH144" s="98"/>
      <c r="CI144" s="98"/>
      <c r="CJ144" s="98"/>
      <c r="CK144" s="98"/>
      <c r="CL144" s="98"/>
      <c r="CM144" s="98"/>
      <c r="CN144" s="98"/>
      <c r="CO144" s="98"/>
      <c r="CP144" s="98"/>
      <c r="CQ144" s="98"/>
      <c r="CR144" s="98"/>
      <c r="CS144" s="98"/>
      <c r="CT144" s="98"/>
      <c r="CU144" s="98"/>
      <c r="CV144" s="98"/>
      <c r="CW144" s="98"/>
      <c r="CX144" s="98"/>
      <c r="CY144" s="98"/>
      <c r="CZ144" s="98"/>
      <c r="DA144" s="98"/>
      <c r="DB144" s="98"/>
      <c r="DC144" s="98"/>
      <c r="DD144" s="98"/>
      <c r="DE144" s="98"/>
      <c r="DF144" s="98"/>
      <c r="DG144" s="98"/>
      <c r="DH144" s="98"/>
      <c r="DI144" s="98"/>
      <c r="DJ144" s="98"/>
      <c r="DK144" s="98"/>
      <c r="DL144" s="98"/>
      <c r="DM144" s="12"/>
      <c r="DN144" s="2"/>
      <c r="DO144" s="2"/>
      <c r="DP144" s="2"/>
      <c r="DQ144" s="2"/>
      <c r="DR144" s="2"/>
    </row>
    <row r="145" spans="3:126" ht="9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BY145" s="2"/>
      <c r="BZ145" s="2"/>
      <c r="CA145" s="2"/>
      <c r="CB145" s="2"/>
      <c r="CC145" s="2" t="s">
        <v>323</v>
      </c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36"/>
      <c r="DA145" s="35"/>
      <c r="DB145" s="35"/>
      <c r="DC145" s="35"/>
      <c r="DD145" s="35"/>
      <c r="DE145" s="35"/>
      <c r="DF145" s="35"/>
      <c r="DG145" s="35"/>
    </row>
    <row r="146" spans="3:126" ht="9.6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</row>
    <row r="147" spans="3:126" ht="3" customHeight="1" thickBot="1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</row>
    <row r="148" spans="3:126" ht="8.1" customHeight="1" thickTop="1">
      <c r="DD148" s="1234" t="s">
        <v>0</v>
      </c>
      <c r="DE148" s="1204"/>
      <c r="DF148" s="1204"/>
      <c r="DG148" s="1204"/>
      <c r="DH148" s="1204"/>
      <c r="DI148" s="1204"/>
      <c r="DJ148" s="1204"/>
      <c r="DK148" s="1204"/>
      <c r="DL148" s="1204"/>
      <c r="DM148" s="1205"/>
      <c r="DN148" s="1246" t="s">
        <v>14169</v>
      </c>
      <c r="DO148" s="1247"/>
      <c r="DP148" s="1247"/>
      <c r="DQ148" s="1247"/>
      <c r="DR148" s="1247"/>
    </row>
    <row r="149" spans="3:126" ht="8.1" customHeight="1">
      <c r="DD149" s="1235"/>
      <c r="DE149" s="1236"/>
      <c r="DF149" s="1236"/>
      <c r="DG149" s="1236"/>
      <c r="DH149" s="1236"/>
      <c r="DI149" s="1236"/>
      <c r="DJ149" s="1236"/>
      <c r="DK149" s="1236"/>
      <c r="DL149" s="1236"/>
      <c r="DM149" s="1237"/>
      <c r="DN149" s="1247"/>
      <c r="DO149" s="1247"/>
      <c r="DP149" s="1247"/>
      <c r="DQ149" s="1247"/>
      <c r="DR149" s="1247"/>
    </row>
    <row r="150" spans="3:126" ht="8.1" customHeight="1" thickBot="1">
      <c r="DD150" s="1206"/>
      <c r="DE150" s="1207"/>
      <c r="DF150" s="1207"/>
      <c r="DG150" s="1207"/>
      <c r="DH150" s="1207"/>
      <c r="DI150" s="1207"/>
      <c r="DJ150" s="1207"/>
      <c r="DK150" s="1207"/>
      <c r="DL150" s="1207"/>
      <c r="DM150" s="1208"/>
      <c r="DN150" s="1247"/>
      <c r="DO150" s="1247"/>
      <c r="DP150" s="1247"/>
      <c r="DQ150" s="1247"/>
      <c r="DR150" s="1247"/>
    </row>
    <row r="151" spans="3:126" ht="24.75" thickTop="1">
      <c r="C151" s="24" t="s">
        <v>281</v>
      </c>
      <c r="J151" s="15" t="s">
        <v>282</v>
      </c>
      <c r="BC151" s="25" t="s">
        <v>337</v>
      </c>
      <c r="BR151" s="26"/>
      <c r="DN151" s="1247"/>
      <c r="DO151" s="1247"/>
      <c r="DP151" s="1247"/>
      <c r="DQ151" s="1247"/>
      <c r="DR151" s="1247"/>
    </row>
    <row r="152" spans="3:126" ht="18.75">
      <c r="C152" s="24"/>
      <c r="D152" s="1246" t="s">
        <v>14169</v>
      </c>
      <c r="E152" s="1246"/>
      <c r="F152" s="1246"/>
      <c r="G152" s="1246"/>
      <c r="H152" s="1246"/>
      <c r="I152" s="1246"/>
      <c r="J152" s="1246"/>
      <c r="BC152" s="25"/>
      <c r="BR152" s="26"/>
    </row>
    <row r="153" spans="3:126" ht="17.25" customHeight="1">
      <c r="C153" s="49" t="s">
        <v>14173</v>
      </c>
      <c r="S153" s="14"/>
      <c r="T153" s="292"/>
      <c r="U153" s="292"/>
      <c r="V153" s="288"/>
      <c r="W153" s="292"/>
      <c r="X153" s="292"/>
      <c r="Y153" s="1238"/>
      <c r="Z153" s="1236"/>
      <c r="AA153" s="1236"/>
      <c r="AB153" s="1236"/>
      <c r="AC153" s="1236"/>
      <c r="AD153" s="1236"/>
      <c r="AE153" s="1236"/>
      <c r="AF153" s="1236"/>
      <c r="AG153" s="1236"/>
      <c r="AH153" s="1236"/>
      <c r="AI153" s="1236"/>
      <c r="AJ153" s="1236"/>
      <c r="AK153" s="1236"/>
      <c r="AL153" s="1236"/>
      <c r="AM153" s="1236"/>
      <c r="AN153" s="1236"/>
      <c r="AO153" s="1236"/>
      <c r="AP153" s="1236"/>
      <c r="AQ153" s="1236"/>
      <c r="AR153" s="1236"/>
      <c r="AS153" s="1236"/>
      <c r="AT153" s="1236"/>
      <c r="AU153" s="1236"/>
      <c r="AV153" s="1236"/>
      <c r="AW153" s="1236"/>
      <c r="AX153" s="1236"/>
      <c r="AY153" s="1236"/>
      <c r="AZ153" s="1236"/>
      <c r="BA153" s="1236"/>
      <c r="BB153" s="1236"/>
      <c r="BC153" s="1236"/>
      <c r="BD153" s="1236"/>
      <c r="BE153" s="1236"/>
      <c r="BF153" s="1236"/>
      <c r="BM153" s="1209"/>
      <c r="BN153" s="1209"/>
      <c r="BO153" s="1209"/>
      <c r="BP153" s="1209"/>
      <c r="BQ153" s="1209"/>
      <c r="BR153" s="1209"/>
      <c r="BS153" s="1209"/>
      <c r="BT153" s="1209"/>
      <c r="BU153" s="1209"/>
      <c r="BV153" s="1209"/>
      <c r="BW153" s="1209"/>
      <c r="BX153" s="1209"/>
      <c r="BY153" s="1209"/>
      <c r="BZ153" s="1209"/>
      <c r="CA153" s="1209"/>
      <c r="CB153" s="1209"/>
      <c r="CC153" s="1209"/>
      <c r="CD153" s="1209"/>
      <c r="CE153" s="1209"/>
      <c r="CF153" s="1209"/>
      <c r="CG153" s="1209"/>
      <c r="CH153" s="1209"/>
      <c r="CI153" s="289"/>
      <c r="CJ153" s="289"/>
      <c r="CK153" s="289"/>
      <c r="CO153" s="1241"/>
      <c r="CP153" s="1236"/>
      <c r="CQ153" s="1236"/>
      <c r="CR153" s="1236"/>
      <c r="CS153" s="1236"/>
      <c r="CT153" s="1236"/>
      <c r="CU153" s="1236"/>
      <c r="CV153" s="1236"/>
      <c r="CW153" s="1236"/>
      <c r="CX153" s="1236"/>
      <c r="CY153" s="1236"/>
      <c r="CZ153" s="1236"/>
      <c r="DA153" s="1236"/>
      <c r="DB153" s="1236"/>
      <c r="DC153" s="1236"/>
      <c r="DD153" s="1236"/>
      <c r="DE153" s="1236"/>
      <c r="DF153" s="1236"/>
      <c r="DG153" s="1236"/>
      <c r="DH153" s="1236"/>
      <c r="DI153" s="1236"/>
      <c r="DJ153" s="1236"/>
      <c r="DK153" s="1236"/>
      <c r="DL153" s="1236"/>
      <c r="DM153" s="1236"/>
      <c r="DN153" s="1236"/>
      <c r="DO153" s="1236"/>
      <c r="DP153" s="1236"/>
      <c r="DQ153" s="1236"/>
      <c r="DR153" s="1236"/>
    </row>
    <row r="154" spans="3:126" ht="3" customHeight="1" thickBot="1">
      <c r="S154" s="27"/>
      <c r="T154" s="27"/>
      <c r="U154" s="27"/>
      <c r="V154" s="27"/>
      <c r="W154" s="27"/>
      <c r="X154" s="27"/>
      <c r="Y154" s="1239"/>
      <c r="Z154" s="1239"/>
      <c r="AA154" s="1239"/>
      <c r="AB154" s="1239"/>
      <c r="AC154" s="1239"/>
      <c r="AD154" s="1239"/>
      <c r="AE154" s="1239"/>
      <c r="AF154" s="1239"/>
      <c r="AG154" s="1239"/>
      <c r="AH154" s="1239"/>
      <c r="AI154" s="1239"/>
      <c r="AJ154" s="1239"/>
      <c r="AK154" s="1239"/>
      <c r="AL154" s="1239"/>
      <c r="AM154" s="1239"/>
      <c r="AN154" s="1239"/>
      <c r="AO154" s="1239"/>
      <c r="AP154" s="1239"/>
      <c r="AQ154" s="1239"/>
      <c r="AR154" s="1239"/>
      <c r="AS154" s="1239"/>
      <c r="AT154" s="1239"/>
      <c r="AU154" s="1239"/>
      <c r="AV154" s="1239"/>
      <c r="AW154" s="1239"/>
      <c r="AX154" s="1239"/>
      <c r="AY154" s="1239"/>
      <c r="AZ154" s="1239"/>
      <c r="BA154" s="1239"/>
      <c r="BB154" s="1239"/>
      <c r="BC154" s="1239"/>
      <c r="BD154" s="1239"/>
      <c r="BE154" s="1239"/>
      <c r="BF154" s="1239"/>
      <c r="BM154" s="1240"/>
      <c r="BN154" s="1240"/>
      <c r="BO154" s="1240"/>
      <c r="BP154" s="1240"/>
      <c r="BQ154" s="1240"/>
      <c r="BR154" s="1240"/>
      <c r="BS154" s="1240"/>
      <c r="BT154" s="1240"/>
      <c r="BU154" s="1240"/>
      <c r="BV154" s="1240"/>
      <c r="BW154" s="1240"/>
      <c r="BX154" s="1240"/>
      <c r="BY154" s="1240"/>
      <c r="BZ154" s="1240"/>
      <c r="CA154" s="1240"/>
      <c r="CB154" s="1240"/>
      <c r="CC154" s="1240"/>
      <c r="CD154" s="1240"/>
      <c r="CE154" s="1240"/>
      <c r="CF154" s="1240"/>
      <c r="CG154" s="1240"/>
      <c r="CH154" s="1240"/>
      <c r="CI154" s="290"/>
      <c r="CJ154" s="290"/>
      <c r="CK154" s="290"/>
      <c r="CO154" s="1239"/>
      <c r="CP154" s="1239"/>
      <c r="CQ154" s="1239"/>
      <c r="CR154" s="1239"/>
      <c r="CS154" s="1239"/>
      <c r="CT154" s="1239"/>
      <c r="CU154" s="1239"/>
      <c r="CV154" s="1239"/>
      <c r="CW154" s="1239"/>
      <c r="CX154" s="1239"/>
      <c r="CY154" s="1239"/>
      <c r="CZ154" s="1239"/>
      <c r="DA154" s="1239"/>
      <c r="DB154" s="1239"/>
      <c r="DC154" s="1239"/>
      <c r="DD154" s="1239"/>
      <c r="DE154" s="1239"/>
      <c r="DF154" s="1239"/>
      <c r="DG154" s="1239"/>
      <c r="DH154" s="1239"/>
      <c r="DI154" s="1239"/>
      <c r="DJ154" s="1239"/>
      <c r="DK154" s="1239"/>
      <c r="DL154" s="1239"/>
      <c r="DM154" s="1239"/>
      <c r="DN154" s="1239"/>
      <c r="DO154" s="1239"/>
      <c r="DP154" s="1239"/>
      <c r="DQ154" s="1239"/>
      <c r="DR154" s="1239"/>
    </row>
    <row r="155" spans="3:126" ht="14.25">
      <c r="C155" s="890" t="s">
        <v>252</v>
      </c>
      <c r="D155" s="1217"/>
      <c r="E155" s="1217"/>
      <c r="F155" s="1217"/>
      <c r="G155" s="1217"/>
      <c r="H155" s="1217"/>
      <c r="I155" s="1217"/>
      <c r="J155" s="1217"/>
      <c r="K155" s="1217"/>
      <c r="L155" s="1217"/>
      <c r="M155" s="1217"/>
      <c r="N155" s="1217"/>
      <c r="O155" s="1217"/>
      <c r="P155" s="1217"/>
      <c r="Q155" s="1217"/>
      <c r="R155" s="1217"/>
      <c r="S155" s="1217"/>
      <c r="T155" s="1217"/>
      <c r="U155" s="1217"/>
      <c r="V155" s="1217"/>
      <c r="W155" s="1217"/>
      <c r="X155" s="1217"/>
      <c r="Y155" s="1217"/>
      <c r="Z155" s="1217"/>
      <c r="AA155" s="1217"/>
      <c r="AB155" s="1217"/>
      <c r="AC155" s="1217"/>
      <c r="AD155" s="1217"/>
      <c r="AE155" s="1217"/>
      <c r="AF155" s="1217"/>
      <c r="AG155" s="1217"/>
      <c r="AH155" s="1217"/>
      <c r="AI155" s="1217"/>
      <c r="AJ155" s="1218"/>
      <c r="AK155" s="178" t="s">
        <v>177</v>
      </c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79"/>
      <c r="AV155" s="179"/>
      <c r="AW155" s="179"/>
      <c r="AX155" s="179"/>
      <c r="AY155" s="179"/>
      <c r="AZ155" s="179"/>
      <c r="BA155" s="179"/>
      <c r="BB155" s="179"/>
      <c r="BC155" s="179"/>
      <c r="BD155" s="179"/>
      <c r="BE155" s="180"/>
      <c r="BF155" s="180" t="s">
        <v>253</v>
      </c>
      <c r="BG155" s="180"/>
      <c r="BH155" s="179"/>
      <c r="BI155" s="179"/>
      <c r="BJ155" s="179"/>
      <c r="BK155" s="179"/>
      <c r="BL155" s="179"/>
      <c r="BM155" s="179"/>
      <c r="BN155" s="179"/>
      <c r="BO155" s="180"/>
      <c r="BP155" s="180"/>
      <c r="BQ155" s="180"/>
      <c r="BR155" s="180"/>
      <c r="BS155" s="180"/>
      <c r="BT155" s="180"/>
      <c r="BU155" s="180"/>
      <c r="BV155" s="180"/>
      <c r="BW155" s="180"/>
      <c r="BX155" s="180"/>
      <c r="BY155" s="180"/>
      <c r="BZ155" s="180"/>
      <c r="CA155" s="180"/>
      <c r="CB155" s="180"/>
      <c r="CC155" s="180"/>
      <c r="CD155" s="180"/>
      <c r="CE155" s="180"/>
      <c r="CF155" s="180"/>
      <c r="CG155" s="180"/>
      <c r="CH155" s="180"/>
      <c r="CI155" s="180"/>
      <c r="CJ155" s="180"/>
      <c r="CK155" s="180"/>
      <c r="CL155" s="180"/>
      <c r="CM155" s="180"/>
      <c r="CN155" s="180"/>
      <c r="CO155" s="180"/>
      <c r="CP155" s="180"/>
      <c r="CQ155" s="180"/>
      <c r="CR155" s="180"/>
      <c r="CS155" s="180"/>
      <c r="CT155" s="180"/>
      <c r="CU155" s="180"/>
      <c r="CV155" s="180"/>
      <c r="CW155" s="180"/>
      <c r="CX155" s="180"/>
      <c r="CY155" s="180"/>
      <c r="CZ155" s="180"/>
      <c r="DA155" s="180"/>
      <c r="DB155" s="180"/>
      <c r="DC155" s="180"/>
      <c r="DD155" s="180"/>
      <c r="DE155" s="180"/>
      <c r="DF155" s="180"/>
      <c r="DG155" s="180"/>
      <c r="DH155" s="180"/>
      <c r="DI155" s="180"/>
      <c r="DJ155" s="180"/>
      <c r="DK155" s="180"/>
      <c r="DL155" s="181"/>
      <c r="DM155" s="892" t="s">
        <v>47</v>
      </c>
      <c r="DN155" s="1219"/>
      <c r="DO155" s="1219"/>
      <c r="DP155" s="1219"/>
      <c r="DQ155" s="1219"/>
      <c r="DR155" s="1220"/>
      <c r="DS155" s="391"/>
      <c r="DT155" s="391"/>
      <c r="DU155" s="391"/>
      <c r="DV155" s="391"/>
    </row>
    <row r="156" spans="3:126" ht="9.9499999999999993" customHeight="1">
      <c r="C156" s="895" t="s">
        <v>48</v>
      </c>
      <c r="D156" s="505"/>
      <c r="E156" s="505"/>
      <c r="F156" s="505"/>
      <c r="G156" s="505"/>
      <c r="H156" s="510"/>
      <c r="I156" s="509" t="s">
        <v>49</v>
      </c>
      <c r="J156" s="505"/>
      <c r="K156" s="505"/>
      <c r="L156" s="510"/>
      <c r="M156" s="509" t="s">
        <v>50</v>
      </c>
      <c r="N156" s="505"/>
      <c r="O156" s="505"/>
      <c r="P156" s="505"/>
      <c r="Q156" s="505"/>
      <c r="R156" s="505"/>
      <c r="S156" s="510"/>
      <c r="T156" s="509" t="s">
        <v>51</v>
      </c>
      <c r="U156" s="505"/>
      <c r="V156" s="505"/>
      <c r="W156" s="505"/>
      <c r="X156" s="505"/>
      <c r="Y156" s="510"/>
      <c r="Z156" s="509" t="s">
        <v>52</v>
      </c>
      <c r="AA156" s="505"/>
      <c r="AB156" s="505"/>
      <c r="AC156" s="505"/>
      <c r="AD156" s="505"/>
      <c r="AE156" s="505"/>
      <c r="AF156" s="505"/>
      <c r="AG156" s="441"/>
      <c r="AH156" s="441"/>
      <c r="AI156" s="441"/>
      <c r="AJ156" s="441"/>
      <c r="AK156" s="704" t="s">
        <v>56</v>
      </c>
      <c r="AL156" s="505"/>
      <c r="AM156" s="505"/>
      <c r="AN156" s="505"/>
      <c r="AO156" s="505"/>
      <c r="AP156" s="505"/>
      <c r="AQ156" s="510"/>
      <c r="AR156" s="156" t="s">
        <v>57</v>
      </c>
      <c r="AS156" s="441"/>
      <c r="AT156" s="441"/>
      <c r="AU156" s="441"/>
      <c r="AV156" s="441"/>
      <c r="AW156" s="441"/>
      <c r="AX156" s="441"/>
      <c r="AY156" s="441"/>
      <c r="AZ156" s="441"/>
      <c r="BA156" s="441"/>
      <c r="BB156" s="138"/>
      <c r="BC156" s="723" t="s">
        <v>53</v>
      </c>
      <c r="BD156" s="1227"/>
      <c r="BE156" s="1227"/>
      <c r="BF156" s="1227"/>
      <c r="BG156" s="1227"/>
      <c r="BH156" s="1227"/>
      <c r="BI156" s="1227"/>
      <c r="BJ156" s="1227"/>
      <c r="BK156" s="1227"/>
      <c r="BL156" s="1227"/>
      <c r="BM156" s="1227"/>
      <c r="BN156" s="1227"/>
      <c r="BO156" s="1227"/>
      <c r="BP156" s="1227"/>
      <c r="BQ156" s="1227"/>
      <c r="BR156" s="1227"/>
      <c r="BS156" s="1227"/>
      <c r="BT156" s="1227"/>
      <c r="BU156" s="1227"/>
      <c r="BV156" s="1227"/>
      <c r="BW156" s="1227"/>
      <c r="BX156" s="1228"/>
      <c r="BY156" s="839" t="s">
        <v>54</v>
      </c>
      <c r="BZ156" s="505"/>
      <c r="CA156" s="505"/>
      <c r="CB156" s="1233"/>
      <c r="CC156" s="839" t="s">
        <v>55</v>
      </c>
      <c r="CD156" s="505"/>
      <c r="CE156" s="505"/>
      <c r="CF156" s="510"/>
      <c r="CG156" s="723" t="s">
        <v>304</v>
      </c>
      <c r="CH156" s="1227"/>
      <c r="CI156" s="1227"/>
      <c r="CJ156" s="1227"/>
      <c r="CK156" s="1227"/>
      <c r="CL156" s="1227"/>
      <c r="CM156" s="1227"/>
      <c r="CN156" s="1227"/>
      <c r="CO156" s="1227"/>
      <c r="CP156" s="1227"/>
      <c r="CQ156" s="1227"/>
      <c r="CR156" s="1227"/>
      <c r="CS156" s="1227"/>
      <c r="CT156" s="1227"/>
      <c r="CU156" s="1227"/>
      <c r="CV156" s="1227"/>
      <c r="CW156" s="1227"/>
      <c r="CX156" s="1227"/>
      <c r="CY156" s="1227"/>
      <c r="CZ156" s="1227"/>
      <c r="DA156" s="1227"/>
      <c r="DB156" s="1227"/>
      <c r="DC156" s="1227"/>
      <c r="DD156" s="1227"/>
      <c r="DE156" s="1227"/>
      <c r="DF156" s="1227"/>
      <c r="DG156" s="1227"/>
      <c r="DH156" s="119"/>
      <c r="DI156" s="119"/>
      <c r="DJ156" s="119"/>
      <c r="DK156" s="119"/>
      <c r="DL156" s="138"/>
      <c r="DM156" s="848" t="s">
        <v>58</v>
      </c>
      <c r="DN156" s="1224"/>
      <c r="DO156" s="1224"/>
      <c r="DP156" s="1224"/>
      <c r="DQ156" s="1224"/>
      <c r="DR156" s="1225"/>
      <c r="DS156" s="391"/>
      <c r="DT156" s="391"/>
      <c r="DU156" s="391"/>
      <c r="DV156" s="391"/>
    </row>
    <row r="157" spans="3:126" ht="8.1" customHeight="1">
      <c r="C157" s="603"/>
      <c r="D157" s="677"/>
      <c r="E157" s="677"/>
      <c r="F157" s="677"/>
      <c r="G157" s="677"/>
      <c r="H157" s="604"/>
      <c r="I157" s="532"/>
      <c r="J157" s="677"/>
      <c r="K157" s="677"/>
      <c r="L157" s="604"/>
      <c r="M157" s="532"/>
      <c r="N157" s="677"/>
      <c r="O157" s="677"/>
      <c r="P157" s="677"/>
      <c r="Q157" s="677"/>
      <c r="R157" s="677"/>
      <c r="S157" s="604"/>
      <c r="T157" s="532"/>
      <c r="U157" s="677"/>
      <c r="V157" s="677"/>
      <c r="W157" s="677"/>
      <c r="X157" s="677"/>
      <c r="Y157" s="604"/>
      <c r="Z157" s="162"/>
      <c r="AA157" s="182" t="s">
        <v>307</v>
      </c>
      <c r="AB157" s="152"/>
      <c r="AC157" s="152"/>
      <c r="AD157" s="152"/>
      <c r="AE157" s="152"/>
      <c r="AF157" s="152"/>
      <c r="AG157" s="119"/>
      <c r="AH157" s="119"/>
      <c r="AI157" s="119"/>
      <c r="AJ157" s="119"/>
      <c r="AK157" s="789"/>
      <c r="AL157" s="677"/>
      <c r="AM157" s="677"/>
      <c r="AN157" s="677"/>
      <c r="AO157" s="677"/>
      <c r="AP157" s="677"/>
      <c r="AQ157" s="604"/>
      <c r="AR157" s="183"/>
      <c r="AS157" s="182" t="s">
        <v>307</v>
      </c>
      <c r="AT157" s="152"/>
      <c r="AU157" s="152"/>
      <c r="AV157" s="152"/>
      <c r="AW157" s="152"/>
      <c r="AX157" s="152"/>
      <c r="AY157" s="119"/>
      <c r="AZ157" s="119"/>
      <c r="BA157" s="119"/>
      <c r="BB157" s="139"/>
      <c r="BC157" s="848"/>
      <c r="BD157" s="1224"/>
      <c r="BE157" s="1224"/>
      <c r="BF157" s="1224"/>
      <c r="BG157" s="1224"/>
      <c r="BH157" s="1224"/>
      <c r="BI157" s="1224"/>
      <c r="BJ157" s="1224"/>
      <c r="BK157" s="1224"/>
      <c r="BL157" s="1224"/>
      <c r="BM157" s="1224"/>
      <c r="BN157" s="1224"/>
      <c r="BO157" s="1224"/>
      <c r="BP157" s="1224"/>
      <c r="BQ157" s="1224"/>
      <c r="BR157" s="1224"/>
      <c r="BS157" s="1224"/>
      <c r="BT157" s="1224"/>
      <c r="BU157" s="1224"/>
      <c r="BV157" s="1224"/>
      <c r="BW157" s="1224"/>
      <c r="BX157" s="1229"/>
      <c r="BY157" s="676" t="s">
        <v>59</v>
      </c>
      <c r="BZ157" s="677"/>
      <c r="CA157" s="677"/>
      <c r="CB157" s="678"/>
      <c r="CC157" s="676" t="s">
        <v>60</v>
      </c>
      <c r="CD157" s="677"/>
      <c r="CE157" s="677"/>
      <c r="CF157" s="604"/>
      <c r="CG157" s="848"/>
      <c r="CH157" s="1224"/>
      <c r="CI157" s="1224"/>
      <c r="CJ157" s="1224"/>
      <c r="CK157" s="1224"/>
      <c r="CL157" s="1224"/>
      <c r="CM157" s="1224"/>
      <c r="CN157" s="1224"/>
      <c r="CO157" s="1224"/>
      <c r="CP157" s="1224"/>
      <c r="CQ157" s="1224"/>
      <c r="CR157" s="1224"/>
      <c r="CS157" s="1224"/>
      <c r="CT157" s="1224"/>
      <c r="CU157" s="1224"/>
      <c r="CV157" s="1224"/>
      <c r="CW157" s="1224"/>
      <c r="CX157" s="1224"/>
      <c r="CY157" s="1224"/>
      <c r="CZ157" s="1224"/>
      <c r="DA157" s="1224"/>
      <c r="DB157" s="1224"/>
      <c r="DC157" s="1224"/>
      <c r="DD157" s="1224"/>
      <c r="DE157" s="1224"/>
      <c r="DF157" s="1224"/>
      <c r="DG157" s="1224"/>
      <c r="DH157" s="753" t="s">
        <v>61</v>
      </c>
      <c r="DI157" s="674"/>
      <c r="DJ157" s="674"/>
      <c r="DK157" s="674"/>
      <c r="DL157" s="752"/>
      <c r="DM157" s="848"/>
      <c r="DN157" s="1224"/>
      <c r="DO157" s="1224"/>
      <c r="DP157" s="1224"/>
      <c r="DQ157" s="1224"/>
      <c r="DR157" s="1225"/>
      <c r="DS157" s="391"/>
      <c r="DT157" s="391"/>
      <c r="DU157" s="391"/>
      <c r="DV157" s="391"/>
    </row>
    <row r="158" spans="3:126" ht="8.1" customHeight="1" thickBot="1">
      <c r="C158" s="1221"/>
      <c r="D158" s="680"/>
      <c r="E158" s="680"/>
      <c r="F158" s="680"/>
      <c r="G158" s="680"/>
      <c r="H158" s="722"/>
      <c r="I158" s="795" t="s">
        <v>62</v>
      </c>
      <c r="J158" s="680"/>
      <c r="K158" s="680"/>
      <c r="L158" s="722"/>
      <c r="M158" s="184"/>
      <c r="N158" s="185"/>
      <c r="O158" s="185"/>
      <c r="P158" s="185"/>
      <c r="Q158" s="185"/>
      <c r="R158" s="185"/>
      <c r="S158" s="186"/>
      <c r="T158" s="795" t="s">
        <v>63</v>
      </c>
      <c r="U158" s="680"/>
      <c r="V158" s="680"/>
      <c r="W158" s="680"/>
      <c r="X158" s="680"/>
      <c r="Y158" s="722"/>
      <c r="Z158" s="187"/>
      <c r="AA158" s="188"/>
      <c r="AB158" s="188"/>
      <c r="AC158" s="188"/>
      <c r="AD158" s="188"/>
      <c r="AE158" s="188"/>
      <c r="AF158" s="188"/>
      <c r="AG158" s="185"/>
      <c r="AH158" s="185"/>
      <c r="AI158" s="185"/>
      <c r="AJ158" s="185"/>
      <c r="AK158" s="790" t="s">
        <v>345</v>
      </c>
      <c r="AL158" s="680"/>
      <c r="AM158" s="680"/>
      <c r="AN158" s="680"/>
      <c r="AO158" s="680"/>
      <c r="AP158" s="680"/>
      <c r="AQ158" s="722"/>
      <c r="AR158" s="187"/>
      <c r="AS158" s="188"/>
      <c r="AT158" s="188"/>
      <c r="AU158" s="188"/>
      <c r="AV158" s="188"/>
      <c r="AW158" s="188"/>
      <c r="AX158" s="188"/>
      <c r="AY158" s="185"/>
      <c r="AZ158" s="185"/>
      <c r="BA158" s="185"/>
      <c r="BB158" s="186"/>
      <c r="BC158" s="1230"/>
      <c r="BD158" s="1231"/>
      <c r="BE158" s="1231"/>
      <c r="BF158" s="1231"/>
      <c r="BG158" s="1231"/>
      <c r="BH158" s="1231"/>
      <c r="BI158" s="1231"/>
      <c r="BJ158" s="1231"/>
      <c r="BK158" s="1231"/>
      <c r="BL158" s="1231"/>
      <c r="BM158" s="1231"/>
      <c r="BN158" s="1231"/>
      <c r="BO158" s="1231"/>
      <c r="BP158" s="1231"/>
      <c r="BQ158" s="1231"/>
      <c r="BR158" s="1231"/>
      <c r="BS158" s="1231"/>
      <c r="BT158" s="1231"/>
      <c r="BU158" s="1231"/>
      <c r="BV158" s="1231"/>
      <c r="BW158" s="1231"/>
      <c r="BX158" s="1232"/>
      <c r="BY158" s="679" t="s">
        <v>346</v>
      </c>
      <c r="BZ158" s="680"/>
      <c r="CA158" s="680"/>
      <c r="CB158" s="681"/>
      <c r="CC158" s="679" t="s">
        <v>347</v>
      </c>
      <c r="CD158" s="680"/>
      <c r="CE158" s="680"/>
      <c r="CF158" s="722"/>
      <c r="CG158" s="1230"/>
      <c r="CH158" s="1231"/>
      <c r="CI158" s="1231"/>
      <c r="CJ158" s="1231"/>
      <c r="CK158" s="1231"/>
      <c r="CL158" s="1231"/>
      <c r="CM158" s="1231"/>
      <c r="CN158" s="1231"/>
      <c r="CO158" s="1231"/>
      <c r="CP158" s="1231"/>
      <c r="CQ158" s="1231"/>
      <c r="CR158" s="1231"/>
      <c r="CS158" s="1231"/>
      <c r="CT158" s="1231"/>
      <c r="CU158" s="1231"/>
      <c r="CV158" s="1231"/>
      <c r="CW158" s="1231"/>
      <c r="CX158" s="1231"/>
      <c r="CY158" s="1231"/>
      <c r="CZ158" s="1231"/>
      <c r="DA158" s="1231"/>
      <c r="DB158" s="1231"/>
      <c r="DC158" s="1231"/>
      <c r="DD158" s="1231"/>
      <c r="DE158" s="1231"/>
      <c r="DF158" s="1231"/>
      <c r="DG158" s="1231"/>
      <c r="DH158" s="679" t="s">
        <v>64</v>
      </c>
      <c r="DI158" s="680"/>
      <c r="DJ158" s="680"/>
      <c r="DK158" s="680"/>
      <c r="DL158" s="722"/>
      <c r="DM158" s="795" t="s">
        <v>65</v>
      </c>
      <c r="DN158" s="680"/>
      <c r="DO158" s="680"/>
      <c r="DP158" s="680"/>
      <c r="DQ158" s="680"/>
      <c r="DR158" s="1226"/>
      <c r="DS158" s="391"/>
      <c r="DT158" s="391"/>
      <c r="DU158" s="391"/>
      <c r="DV158" s="391"/>
    </row>
    <row r="159" spans="3:126" ht="12" customHeight="1" thickTop="1">
      <c r="C159" s="817" t="s">
        <v>66</v>
      </c>
      <c r="D159" s="818"/>
      <c r="E159" s="826" t="s">
        <v>67</v>
      </c>
      <c r="F159" s="1212"/>
      <c r="G159" s="1212"/>
      <c r="H159" s="1213"/>
      <c r="I159" s="836"/>
      <c r="J159" s="784"/>
      <c r="K159" s="784"/>
      <c r="L159" s="785"/>
      <c r="M159" s="814"/>
      <c r="N159" s="517"/>
      <c r="O159" s="517"/>
      <c r="P159" s="517"/>
      <c r="Q159" s="517"/>
      <c r="R159" s="517"/>
      <c r="S159" s="837"/>
      <c r="T159" s="330"/>
      <c r="U159" s="331"/>
      <c r="V159" s="331"/>
      <c r="W159" s="331"/>
      <c r="X159" s="331"/>
      <c r="Y159" s="332"/>
      <c r="Z159" s="815"/>
      <c r="AA159" s="816"/>
      <c r="AB159" s="816"/>
      <c r="AC159" s="816"/>
      <c r="AD159" s="816"/>
      <c r="AE159" s="816"/>
      <c r="AF159" s="816"/>
      <c r="AG159" s="812" t="s">
        <v>68</v>
      </c>
      <c r="AH159" s="812"/>
      <c r="AI159" s="812"/>
      <c r="AJ159" s="813"/>
      <c r="AK159" s="838"/>
      <c r="AL159" s="784"/>
      <c r="AM159" s="784"/>
      <c r="AN159" s="784"/>
      <c r="AO159" s="784"/>
      <c r="AP159" s="784"/>
      <c r="AQ159" s="785"/>
      <c r="AR159" s="815"/>
      <c r="AS159" s="816"/>
      <c r="AT159" s="816"/>
      <c r="AU159" s="816"/>
      <c r="AV159" s="816"/>
      <c r="AW159" s="816"/>
      <c r="AX159" s="816"/>
      <c r="AY159" s="812" t="s">
        <v>68</v>
      </c>
      <c r="AZ159" s="812"/>
      <c r="BA159" s="812"/>
      <c r="BB159" s="813"/>
      <c r="BC159" s="1242"/>
      <c r="BD159" s="969"/>
      <c r="BE159" s="969"/>
      <c r="BF159" s="969"/>
      <c r="BG159" s="969"/>
      <c r="BH159" s="969"/>
      <c r="BI159" s="969"/>
      <c r="BJ159" s="969"/>
      <c r="BK159" s="969"/>
      <c r="BL159" s="969"/>
      <c r="BM159" s="969"/>
      <c r="BN159" s="969"/>
      <c r="BO159" s="969"/>
      <c r="BP159" s="969"/>
      <c r="BQ159" s="969"/>
      <c r="BR159" s="969"/>
      <c r="BS159" s="969"/>
      <c r="BT159" s="969"/>
      <c r="BU159" s="969"/>
      <c r="BV159" s="969"/>
      <c r="BW159" s="969"/>
      <c r="BX159" s="970"/>
      <c r="BY159" s="783"/>
      <c r="BZ159" s="784"/>
      <c r="CA159" s="784"/>
      <c r="CB159" s="842"/>
      <c r="CC159" s="783"/>
      <c r="CD159" s="784"/>
      <c r="CE159" s="784"/>
      <c r="CF159" s="785"/>
      <c r="CG159" s="814"/>
      <c r="CH159" s="517"/>
      <c r="CI159" s="517"/>
      <c r="CJ159" s="517"/>
      <c r="CK159" s="517"/>
      <c r="CL159" s="517"/>
      <c r="CM159" s="517"/>
      <c r="CN159" s="517"/>
      <c r="CO159" s="517"/>
      <c r="CP159" s="517"/>
      <c r="CQ159" s="517"/>
      <c r="CR159" s="517"/>
      <c r="CS159" s="517"/>
      <c r="CT159" s="517"/>
      <c r="CU159" s="517"/>
      <c r="CV159" s="517"/>
      <c r="CW159" s="517"/>
      <c r="CX159" s="517"/>
      <c r="CY159" s="517"/>
      <c r="CZ159" s="517"/>
      <c r="DA159" s="517"/>
      <c r="DB159" s="517"/>
      <c r="DC159" s="517"/>
      <c r="DD159" s="517"/>
      <c r="DE159" s="517"/>
      <c r="DF159" s="517"/>
      <c r="DG159" s="518"/>
      <c r="DH159" s="956"/>
      <c r="DI159" s="957"/>
      <c r="DJ159" s="957"/>
      <c r="DK159" s="957"/>
      <c r="DL159" s="958"/>
      <c r="DM159" s="965">
        <f t="shared" ref="DM159:DM182" si="78">IFERROR((AR159*100/Z159),0)</f>
        <v>0</v>
      </c>
      <c r="DN159" s="966"/>
      <c r="DO159" s="966"/>
      <c r="DP159" s="966"/>
      <c r="DQ159" s="189"/>
      <c r="DR159" s="190" t="s">
        <v>69</v>
      </c>
      <c r="DS159" s="391"/>
      <c r="DT159" s="391"/>
      <c r="DU159" s="391"/>
      <c r="DV159" s="391"/>
    </row>
    <row r="160" spans="3:126" ht="12" customHeight="1">
      <c r="C160" s="581"/>
      <c r="D160" s="582"/>
      <c r="E160" s="443"/>
      <c r="F160" s="443"/>
      <c r="G160" s="443"/>
      <c r="H160" s="444"/>
      <c r="I160" s="824"/>
      <c r="J160" s="486"/>
      <c r="K160" s="486"/>
      <c r="L160" s="493"/>
      <c r="M160" s="459"/>
      <c r="N160" s="460"/>
      <c r="O160" s="460"/>
      <c r="P160" s="460"/>
      <c r="Q160" s="460"/>
      <c r="R160" s="460"/>
      <c r="S160" s="749"/>
      <c r="T160" s="333"/>
      <c r="U160" s="334"/>
      <c r="V160" s="334"/>
      <c r="W160" s="334"/>
      <c r="X160" s="334"/>
      <c r="Y160" s="335"/>
      <c r="Z160" s="490"/>
      <c r="AA160" s="491"/>
      <c r="AB160" s="491"/>
      <c r="AC160" s="491"/>
      <c r="AD160" s="491"/>
      <c r="AE160" s="491"/>
      <c r="AF160" s="491"/>
      <c r="AG160" s="967" t="s">
        <v>68</v>
      </c>
      <c r="AH160" s="967"/>
      <c r="AI160" s="967"/>
      <c r="AJ160" s="968"/>
      <c r="AK160" s="492"/>
      <c r="AL160" s="486"/>
      <c r="AM160" s="486"/>
      <c r="AN160" s="486"/>
      <c r="AO160" s="486"/>
      <c r="AP160" s="486"/>
      <c r="AQ160" s="493"/>
      <c r="AR160" s="490"/>
      <c r="AS160" s="491"/>
      <c r="AT160" s="491"/>
      <c r="AU160" s="491"/>
      <c r="AV160" s="491"/>
      <c r="AW160" s="491"/>
      <c r="AX160" s="491"/>
      <c r="AY160" s="967" t="s">
        <v>68</v>
      </c>
      <c r="AZ160" s="967"/>
      <c r="BA160" s="967"/>
      <c r="BB160" s="968"/>
      <c r="BC160" s="1216"/>
      <c r="BD160" s="971"/>
      <c r="BE160" s="971"/>
      <c r="BF160" s="971"/>
      <c r="BG160" s="971"/>
      <c r="BH160" s="971"/>
      <c r="BI160" s="971"/>
      <c r="BJ160" s="971"/>
      <c r="BK160" s="971"/>
      <c r="BL160" s="971"/>
      <c r="BM160" s="971"/>
      <c r="BN160" s="971"/>
      <c r="BO160" s="971"/>
      <c r="BP160" s="971"/>
      <c r="BQ160" s="971"/>
      <c r="BR160" s="971"/>
      <c r="BS160" s="971"/>
      <c r="BT160" s="971"/>
      <c r="BU160" s="971"/>
      <c r="BV160" s="971"/>
      <c r="BW160" s="971"/>
      <c r="BX160" s="972"/>
      <c r="BY160" s="485"/>
      <c r="BZ160" s="486"/>
      <c r="CA160" s="486"/>
      <c r="CB160" s="487"/>
      <c r="CC160" s="485"/>
      <c r="CD160" s="486"/>
      <c r="CE160" s="486"/>
      <c r="CF160" s="493"/>
      <c r="CG160" s="459"/>
      <c r="CH160" s="460"/>
      <c r="CI160" s="460"/>
      <c r="CJ160" s="460"/>
      <c r="CK160" s="460"/>
      <c r="CL160" s="460"/>
      <c r="CM160" s="460"/>
      <c r="CN160" s="460"/>
      <c r="CO160" s="460"/>
      <c r="CP160" s="460"/>
      <c r="CQ160" s="460"/>
      <c r="CR160" s="460"/>
      <c r="CS160" s="460"/>
      <c r="CT160" s="460"/>
      <c r="CU160" s="460"/>
      <c r="CV160" s="460"/>
      <c r="CW160" s="460"/>
      <c r="CX160" s="460"/>
      <c r="CY160" s="460"/>
      <c r="CZ160" s="460"/>
      <c r="DA160" s="460"/>
      <c r="DB160" s="460"/>
      <c r="DC160" s="460"/>
      <c r="DD160" s="460"/>
      <c r="DE160" s="460"/>
      <c r="DF160" s="460"/>
      <c r="DG160" s="461"/>
      <c r="DH160" s="497"/>
      <c r="DI160" s="498"/>
      <c r="DJ160" s="498"/>
      <c r="DK160" s="498"/>
      <c r="DL160" s="499"/>
      <c r="DM160" s="1195">
        <f t="shared" si="78"/>
        <v>0</v>
      </c>
      <c r="DN160" s="1196"/>
      <c r="DO160" s="1196"/>
      <c r="DP160" s="1196"/>
      <c r="DQ160" s="192"/>
      <c r="DR160" s="193" t="s">
        <v>69</v>
      </c>
      <c r="DS160" s="391"/>
      <c r="DT160" s="391"/>
      <c r="DU160" s="391"/>
      <c r="DV160" s="391"/>
    </row>
    <row r="161" spans="3:126" ht="12" customHeight="1" thickBot="1">
      <c r="C161" s="581"/>
      <c r="D161" s="582"/>
      <c r="E161" s="445"/>
      <c r="F161" s="445"/>
      <c r="G161" s="445"/>
      <c r="H161" s="680" t="s">
        <v>70</v>
      </c>
      <c r="I161" s="680"/>
      <c r="J161" s="680"/>
      <c r="K161" s="680"/>
      <c r="L161" s="680"/>
      <c r="M161" s="680"/>
      <c r="N161" s="680"/>
      <c r="O161" s="680"/>
      <c r="P161" s="680"/>
      <c r="Q161" s="680"/>
      <c r="R161" s="680"/>
      <c r="S161" s="680"/>
      <c r="T161" s="680"/>
      <c r="U161" s="445"/>
      <c r="V161" s="445"/>
      <c r="W161" s="445"/>
      <c r="X161" s="445"/>
      <c r="Y161" s="445"/>
      <c r="Z161" s="1197">
        <f>SUM(Z159:AF160)</f>
        <v>0</v>
      </c>
      <c r="AA161" s="1198"/>
      <c r="AB161" s="1198"/>
      <c r="AC161" s="1198"/>
      <c r="AD161" s="1198"/>
      <c r="AE161" s="1198"/>
      <c r="AF161" s="1198"/>
      <c r="AG161" s="185" t="s">
        <v>68</v>
      </c>
      <c r="AH161" s="185"/>
      <c r="AI161" s="185"/>
      <c r="AJ161" s="185"/>
      <c r="AK161" s="396"/>
      <c r="AL161" s="397"/>
      <c r="AM161" s="397"/>
      <c r="AN161" s="397"/>
      <c r="AO161" s="397"/>
      <c r="AP161" s="397"/>
      <c r="AQ161" s="398"/>
      <c r="AR161" s="1197">
        <f>SUM(AR159:AX160)</f>
        <v>0</v>
      </c>
      <c r="AS161" s="1198"/>
      <c r="AT161" s="1198"/>
      <c r="AU161" s="1198"/>
      <c r="AV161" s="1198"/>
      <c r="AW161" s="1198"/>
      <c r="AX161" s="1198"/>
      <c r="AY161" s="194" t="s">
        <v>68</v>
      </c>
      <c r="AZ161" s="194"/>
      <c r="BA161" s="194"/>
      <c r="BB161" s="394"/>
      <c r="BC161" s="405"/>
      <c r="BD161" s="405"/>
      <c r="BE161" s="405"/>
      <c r="BF161" s="405"/>
      <c r="BG161" s="405"/>
      <c r="BH161" s="405"/>
      <c r="BI161" s="405"/>
      <c r="BJ161" s="406"/>
      <c r="BK161" s="406"/>
      <c r="BL161" s="406"/>
      <c r="BM161" s="406"/>
      <c r="BN161" s="406"/>
      <c r="BO161" s="406"/>
      <c r="BP161" s="406"/>
      <c r="BQ161" s="406"/>
      <c r="BR161" s="406"/>
      <c r="BS161" s="406"/>
      <c r="BT161" s="406"/>
      <c r="BU161" s="406"/>
      <c r="BV161" s="406"/>
      <c r="BW161" s="406"/>
      <c r="BX161" s="406"/>
      <c r="BY161" s="407"/>
      <c r="BZ161" s="408"/>
      <c r="CA161" s="408"/>
      <c r="CB161" s="409"/>
      <c r="CC161" s="408"/>
      <c r="CD161" s="408"/>
      <c r="CE161" s="408"/>
      <c r="CF161" s="410"/>
      <c r="CG161" s="411"/>
      <c r="CH161" s="406"/>
      <c r="CI161" s="406"/>
      <c r="CJ161" s="406"/>
      <c r="CK161" s="406"/>
      <c r="CL161" s="406"/>
      <c r="CM161" s="406"/>
      <c r="CN161" s="406"/>
      <c r="CO161" s="406"/>
      <c r="CP161" s="406"/>
      <c r="CQ161" s="406"/>
      <c r="CR161" s="406"/>
      <c r="CS161" s="406"/>
      <c r="CT161" s="406"/>
      <c r="CU161" s="406"/>
      <c r="CV161" s="406"/>
      <c r="CW161" s="406"/>
      <c r="CX161" s="406"/>
      <c r="CY161" s="406"/>
      <c r="CZ161" s="406"/>
      <c r="DA161" s="406"/>
      <c r="DB161" s="406"/>
      <c r="DC161" s="406"/>
      <c r="DD161" s="406"/>
      <c r="DE161" s="406"/>
      <c r="DF161" s="406"/>
      <c r="DG161" s="406"/>
      <c r="DH161" s="408"/>
      <c r="DI161" s="408"/>
      <c r="DJ161" s="408"/>
      <c r="DK161" s="408"/>
      <c r="DL161" s="410"/>
      <c r="DM161" s="1199">
        <f t="shared" si="78"/>
        <v>0</v>
      </c>
      <c r="DN161" s="1200"/>
      <c r="DO161" s="1200"/>
      <c r="DP161" s="1200"/>
      <c r="DQ161" s="194"/>
      <c r="DR161" s="195" t="s">
        <v>69</v>
      </c>
      <c r="DS161" s="391"/>
      <c r="DT161" s="391"/>
      <c r="DU161" s="391"/>
      <c r="DV161" s="391"/>
    </row>
    <row r="162" spans="3:126" ht="12" customHeight="1" thickTop="1">
      <c r="C162" s="581"/>
      <c r="D162" s="582"/>
      <c r="E162" s="866" t="s">
        <v>71</v>
      </c>
      <c r="F162" s="867"/>
      <c r="G162" s="867"/>
      <c r="H162" s="867"/>
      <c r="I162" s="836"/>
      <c r="J162" s="784"/>
      <c r="K162" s="784"/>
      <c r="L162" s="785"/>
      <c r="M162" s="814"/>
      <c r="N162" s="517"/>
      <c r="O162" s="517"/>
      <c r="P162" s="517"/>
      <c r="Q162" s="517"/>
      <c r="R162" s="517"/>
      <c r="S162" s="837"/>
      <c r="T162" s="330"/>
      <c r="U162" s="331"/>
      <c r="V162" s="331"/>
      <c r="W162" s="331"/>
      <c r="X162" s="331"/>
      <c r="Y162" s="332"/>
      <c r="Z162" s="815"/>
      <c r="AA162" s="816"/>
      <c r="AB162" s="816"/>
      <c r="AC162" s="816"/>
      <c r="AD162" s="816"/>
      <c r="AE162" s="816"/>
      <c r="AF162" s="816"/>
      <c r="AG162" s="812" t="s">
        <v>68</v>
      </c>
      <c r="AH162" s="812"/>
      <c r="AI162" s="812"/>
      <c r="AJ162" s="813"/>
      <c r="AK162" s="838"/>
      <c r="AL162" s="784"/>
      <c r="AM162" s="784"/>
      <c r="AN162" s="784"/>
      <c r="AO162" s="784"/>
      <c r="AP162" s="784"/>
      <c r="AQ162" s="785"/>
      <c r="AR162" s="815"/>
      <c r="AS162" s="816"/>
      <c r="AT162" s="816"/>
      <c r="AU162" s="816"/>
      <c r="AV162" s="816"/>
      <c r="AW162" s="816"/>
      <c r="AX162" s="816"/>
      <c r="AY162" s="812" t="s">
        <v>68</v>
      </c>
      <c r="AZ162" s="812"/>
      <c r="BA162" s="812"/>
      <c r="BB162" s="813"/>
      <c r="BC162" s="843"/>
      <c r="BD162" s="517"/>
      <c r="BE162" s="517"/>
      <c r="BF162" s="517"/>
      <c r="BG162" s="517"/>
      <c r="BH162" s="517"/>
      <c r="BI162" s="517"/>
      <c r="BJ162" s="517"/>
      <c r="BK162" s="517"/>
      <c r="BL162" s="517"/>
      <c r="BM162" s="517"/>
      <c r="BN162" s="517"/>
      <c r="BO162" s="517"/>
      <c r="BP162" s="517"/>
      <c r="BQ162" s="517"/>
      <c r="BR162" s="517"/>
      <c r="BS162" s="517"/>
      <c r="BT162" s="517"/>
      <c r="BU162" s="517"/>
      <c r="BV162" s="517"/>
      <c r="BW162" s="517"/>
      <c r="BX162" s="518"/>
      <c r="BY162" s="783"/>
      <c r="BZ162" s="784"/>
      <c r="CA162" s="784"/>
      <c r="CB162" s="842"/>
      <c r="CC162" s="783"/>
      <c r="CD162" s="784"/>
      <c r="CE162" s="784"/>
      <c r="CF162" s="785"/>
      <c r="CG162" s="814"/>
      <c r="CH162" s="517"/>
      <c r="CI162" s="517"/>
      <c r="CJ162" s="517"/>
      <c r="CK162" s="517"/>
      <c r="CL162" s="517"/>
      <c r="CM162" s="517"/>
      <c r="CN162" s="517"/>
      <c r="CO162" s="517"/>
      <c r="CP162" s="517"/>
      <c r="CQ162" s="517"/>
      <c r="CR162" s="517"/>
      <c r="CS162" s="517"/>
      <c r="CT162" s="517"/>
      <c r="CU162" s="517"/>
      <c r="CV162" s="517"/>
      <c r="CW162" s="517"/>
      <c r="CX162" s="517"/>
      <c r="CY162" s="517"/>
      <c r="CZ162" s="517"/>
      <c r="DA162" s="517"/>
      <c r="DB162" s="517"/>
      <c r="DC162" s="517"/>
      <c r="DD162" s="517"/>
      <c r="DE162" s="517"/>
      <c r="DF162" s="517"/>
      <c r="DG162" s="518"/>
      <c r="DH162" s="956"/>
      <c r="DI162" s="957"/>
      <c r="DJ162" s="957"/>
      <c r="DK162" s="957"/>
      <c r="DL162" s="958"/>
      <c r="DM162" s="965">
        <f t="shared" si="78"/>
        <v>0</v>
      </c>
      <c r="DN162" s="966"/>
      <c r="DO162" s="966"/>
      <c r="DP162" s="966"/>
      <c r="DQ162" s="189"/>
      <c r="DR162" s="190" t="s">
        <v>69</v>
      </c>
      <c r="DS162" s="391"/>
      <c r="DT162" s="391"/>
      <c r="DU162" s="391"/>
      <c r="DV162" s="391"/>
    </row>
    <row r="163" spans="3:126" ht="12" customHeight="1">
      <c r="C163" s="581"/>
      <c r="D163" s="582"/>
      <c r="E163" s="868"/>
      <c r="F163" s="869"/>
      <c r="G163" s="869"/>
      <c r="H163" s="869"/>
      <c r="I163" s="824"/>
      <c r="J163" s="486"/>
      <c r="K163" s="486"/>
      <c r="L163" s="493"/>
      <c r="M163" s="459"/>
      <c r="N163" s="460"/>
      <c r="O163" s="460"/>
      <c r="P163" s="460"/>
      <c r="Q163" s="460"/>
      <c r="R163" s="460"/>
      <c r="S163" s="749"/>
      <c r="T163" s="333"/>
      <c r="U163" s="334"/>
      <c r="V163" s="334"/>
      <c r="W163" s="334"/>
      <c r="X163" s="334"/>
      <c r="Y163" s="335"/>
      <c r="Z163" s="490"/>
      <c r="AA163" s="491"/>
      <c r="AB163" s="491"/>
      <c r="AC163" s="491"/>
      <c r="AD163" s="491"/>
      <c r="AE163" s="491"/>
      <c r="AF163" s="491"/>
      <c r="AG163" s="967" t="s">
        <v>68</v>
      </c>
      <c r="AH163" s="967"/>
      <c r="AI163" s="967"/>
      <c r="AJ163" s="968"/>
      <c r="AK163" s="492"/>
      <c r="AL163" s="486"/>
      <c r="AM163" s="486"/>
      <c r="AN163" s="486"/>
      <c r="AO163" s="486"/>
      <c r="AP163" s="486"/>
      <c r="AQ163" s="493"/>
      <c r="AR163" s="490"/>
      <c r="AS163" s="491"/>
      <c r="AT163" s="491"/>
      <c r="AU163" s="491"/>
      <c r="AV163" s="491"/>
      <c r="AW163" s="491"/>
      <c r="AX163" s="491"/>
      <c r="AY163" s="967" t="s">
        <v>68</v>
      </c>
      <c r="AZ163" s="967"/>
      <c r="BA163" s="967"/>
      <c r="BB163" s="968"/>
      <c r="BC163" s="750"/>
      <c r="BD163" s="460"/>
      <c r="BE163" s="460"/>
      <c r="BF163" s="460"/>
      <c r="BG163" s="460"/>
      <c r="BH163" s="460"/>
      <c r="BI163" s="460"/>
      <c r="BJ163" s="460"/>
      <c r="BK163" s="460"/>
      <c r="BL163" s="460"/>
      <c r="BM163" s="460"/>
      <c r="BN163" s="460"/>
      <c r="BO163" s="460"/>
      <c r="BP163" s="460"/>
      <c r="BQ163" s="460"/>
      <c r="BR163" s="460"/>
      <c r="BS163" s="460"/>
      <c r="BT163" s="460"/>
      <c r="BU163" s="460"/>
      <c r="BV163" s="460"/>
      <c r="BW163" s="460"/>
      <c r="BX163" s="461"/>
      <c r="BY163" s="485"/>
      <c r="BZ163" s="486"/>
      <c r="CA163" s="486"/>
      <c r="CB163" s="487"/>
      <c r="CC163" s="485"/>
      <c r="CD163" s="486"/>
      <c r="CE163" s="486"/>
      <c r="CF163" s="493"/>
      <c r="CG163" s="459"/>
      <c r="CH163" s="460"/>
      <c r="CI163" s="460"/>
      <c r="CJ163" s="460"/>
      <c r="CK163" s="460"/>
      <c r="CL163" s="460"/>
      <c r="CM163" s="460"/>
      <c r="CN163" s="460"/>
      <c r="CO163" s="460"/>
      <c r="CP163" s="460"/>
      <c r="CQ163" s="460"/>
      <c r="CR163" s="460"/>
      <c r="CS163" s="460"/>
      <c r="CT163" s="460"/>
      <c r="CU163" s="460"/>
      <c r="CV163" s="460"/>
      <c r="CW163" s="460"/>
      <c r="CX163" s="460"/>
      <c r="CY163" s="460"/>
      <c r="CZ163" s="460"/>
      <c r="DA163" s="460"/>
      <c r="DB163" s="460"/>
      <c r="DC163" s="460"/>
      <c r="DD163" s="460"/>
      <c r="DE163" s="460"/>
      <c r="DF163" s="460"/>
      <c r="DG163" s="461"/>
      <c r="DH163" s="497"/>
      <c r="DI163" s="498"/>
      <c r="DJ163" s="498"/>
      <c r="DK163" s="498"/>
      <c r="DL163" s="499"/>
      <c r="DM163" s="1195">
        <f t="shared" si="78"/>
        <v>0</v>
      </c>
      <c r="DN163" s="1196"/>
      <c r="DO163" s="1196"/>
      <c r="DP163" s="1196"/>
      <c r="DQ163" s="192"/>
      <c r="DR163" s="193" t="s">
        <v>69</v>
      </c>
      <c r="DS163" s="391"/>
      <c r="DT163" s="391"/>
      <c r="DU163" s="391"/>
      <c r="DV163" s="391"/>
    </row>
    <row r="164" spans="3:126" ht="12" customHeight="1" thickBot="1">
      <c r="C164" s="581"/>
      <c r="D164" s="582"/>
      <c r="E164" s="870"/>
      <c r="F164" s="871"/>
      <c r="G164" s="871"/>
      <c r="H164" s="871"/>
      <c r="I164" s="834" t="s">
        <v>70</v>
      </c>
      <c r="J164" s="834"/>
      <c r="K164" s="834"/>
      <c r="L164" s="834"/>
      <c r="M164" s="834"/>
      <c r="N164" s="834"/>
      <c r="O164" s="834"/>
      <c r="P164" s="834"/>
      <c r="Q164" s="834"/>
      <c r="R164" s="834"/>
      <c r="S164" s="834"/>
      <c r="T164" s="449"/>
      <c r="U164" s="445"/>
      <c r="V164" s="445"/>
      <c r="W164" s="445"/>
      <c r="X164" s="445"/>
      <c r="Y164" s="445"/>
      <c r="Z164" s="1197">
        <f>SUM(Z162:AF163)</f>
        <v>0</v>
      </c>
      <c r="AA164" s="1198"/>
      <c r="AB164" s="1198"/>
      <c r="AC164" s="1198"/>
      <c r="AD164" s="1198"/>
      <c r="AE164" s="1198"/>
      <c r="AF164" s="1198"/>
      <c r="AG164" s="185" t="s">
        <v>68</v>
      </c>
      <c r="AH164" s="185"/>
      <c r="AI164" s="185"/>
      <c r="AJ164" s="185"/>
      <c r="AK164" s="396"/>
      <c r="AL164" s="397"/>
      <c r="AM164" s="397"/>
      <c r="AN164" s="397"/>
      <c r="AO164" s="397"/>
      <c r="AP164" s="397"/>
      <c r="AQ164" s="398"/>
      <c r="AR164" s="1197">
        <f>SUM(AR162:AX163)</f>
        <v>0</v>
      </c>
      <c r="AS164" s="1198"/>
      <c r="AT164" s="1198"/>
      <c r="AU164" s="1198"/>
      <c r="AV164" s="1198"/>
      <c r="AW164" s="1198"/>
      <c r="AX164" s="1198"/>
      <c r="AY164" s="194" t="s">
        <v>68</v>
      </c>
      <c r="AZ164" s="194"/>
      <c r="BA164" s="194"/>
      <c r="BB164" s="394"/>
      <c r="BC164" s="405"/>
      <c r="BD164" s="405"/>
      <c r="BE164" s="405"/>
      <c r="BF164" s="405"/>
      <c r="BG164" s="405"/>
      <c r="BH164" s="405"/>
      <c r="BI164" s="405"/>
      <c r="BJ164" s="406"/>
      <c r="BK164" s="406"/>
      <c r="BL164" s="406"/>
      <c r="BM164" s="406"/>
      <c r="BN164" s="406"/>
      <c r="BO164" s="406"/>
      <c r="BP164" s="406"/>
      <c r="BQ164" s="406"/>
      <c r="BR164" s="406"/>
      <c r="BS164" s="406"/>
      <c r="BT164" s="406"/>
      <c r="BU164" s="406"/>
      <c r="BV164" s="406"/>
      <c r="BW164" s="406"/>
      <c r="BX164" s="406"/>
      <c r="BY164" s="407"/>
      <c r="BZ164" s="408"/>
      <c r="CA164" s="408"/>
      <c r="CB164" s="409"/>
      <c r="CC164" s="408"/>
      <c r="CD164" s="408"/>
      <c r="CE164" s="408"/>
      <c r="CF164" s="410"/>
      <c r="CG164" s="411"/>
      <c r="CH164" s="406"/>
      <c r="CI164" s="406"/>
      <c r="CJ164" s="406"/>
      <c r="CK164" s="406"/>
      <c r="CL164" s="406"/>
      <c r="CM164" s="406"/>
      <c r="CN164" s="406"/>
      <c r="CO164" s="406"/>
      <c r="CP164" s="406"/>
      <c r="CQ164" s="406"/>
      <c r="CR164" s="406"/>
      <c r="CS164" s="406"/>
      <c r="CT164" s="406"/>
      <c r="CU164" s="406"/>
      <c r="CV164" s="406"/>
      <c r="CW164" s="406"/>
      <c r="CX164" s="406"/>
      <c r="CY164" s="406"/>
      <c r="CZ164" s="406"/>
      <c r="DA164" s="406"/>
      <c r="DB164" s="406"/>
      <c r="DC164" s="406"/>
      <c r="DD164" s="406"/>
      <c r="DE164" s="406"/>
      <c r="DF164" s="406"/>
      <c r="DG164" s="406"/>
      <c r="DH164" s="408"/>
      <c r="DI164" s="408"/>
      <c r="DJ164" s="408"/>
      <c r="DK164" s="408"/>
      <c r="DL164" s="410"/>
      <c r="DM164" s="1199">
        <f t="shared" si="78"/>
        <v>0</v>
      </c>
      <c r="DN164" s="1200"/>
      <c r="DO164" s="1200"/>
      <c r="DP164" s="1200"/>
      <c r="DQ164" s="194"/>
      <c r="DR164" s="195" t="s">
        <v>69</v>
      </c>
      <c r="DS164" s="391"/>
      <c r="DT164" s="391"/>
      <c r="DU164" s="391"/>
      <c r="DV164" s="391"/>
    </row>
    <row r="165" spans="3:126" ht="12" customHeight="1" thickTop="1">
      <c r="C165" s="581"/>
      <c r="D165" s="582"/>
      <c r="E165" s="821" t="s">
        <v>72</v>
      </c>
      <c r="F165" s="1201"/>
      <c r="G165" s="1201"/>
      <c r="H165" s="1202"/>
      <c r="I165" s="836"/>
      <c r="J165" s="784"/>
      <c r="K165" s="784"/>
      <c r="L165" s="785"/>
      <c r="M165" s="814"/>
      <c r="N165" s="517"/>
      <c r="O165" s="517"/>
      <c r="P165" s="517"/>
      <c r="Q165" s="517"/>
      <c r="R165" s="517"/>
      <c r="S165" s="837"/>
      <c r="T165" s="330"/>
      <c r="U165" s="331"/>
      <c r="V165" s="331"/>
      <c r="W165" s="331"/>
      <c r="X165" s="331"/>
      <c r="Y165" s="332"/>
      <c r="Z165" s="815"/>
      <c r="AA165" s="816"/>
      <c r="AB165" s="816"/>
      <c r="AC165" s="816"/>
      <c r="AD165" s="816"/>
      <c r="AE165" s="816"/>
      <c r="AF165" s="816"/>
      <c r="AG165" s="812" t="s">
        <v>68</v>
      </c>
      <c r="AH165" s="812"/>
      <c r="AI165" s="812"/>
      <c r="AJ165" s="813"/>
      <c r="AK165" s="838"/>
      <c r="AL165" s="784"/>
      <c r="AM165" s="784"/>
      <c r="AN165" s="784"/>
      <c r="AO165" s="784"/>
      <c r="AP165" s="784"/>
      <c r="AQ165" s="785"/>
      <c r="AR165" s="815"/>
      <c r="AS165" s="816"/>
      <c r="AT165" s="816"/>
      <c r="AU165" s="816"/>
      <c r="AV165" s="816"/>
      <c r="AW165" s="816"/>
      <c r="AX165" s="816"/>
      <c r="AY165" s="812" t="s">
        <v>68</v>
      </c>
      <c r="AZ165" s="812"/>
      <c r="BA165" s="812"/>
      <c r="BB165" s="813"/>
      <c r="BC165" s="843"/>
      <c r="BD165" s="517"/>
      <c r="BE165" s="517"/>
      <c r="BF165" s="517"/>
      <c r="BG165" s="517"/>
      <c r="BH165" s="517"/>
      <c r="BI165" s="517"/>
      <c r="BJ165" s="517"/>
      <c r="BK165" s="517"/>
      <c r="BL165" s="517"/>
      <c r="BM165" s="517"/>
      <c r="BN165" s="517"/>
      <c r="BO165" s="517"/>
      <c r="BP165" s="517"/>
      <c r="BQ165" s="517"/>
      <c r="BR165" s="517"/>
      <c r="BS165" s="517"/>
      <c r="BT165" s="517"/>
      <c r="BU165" s="517"/>
      <c r="BV165" s="517"/>
      <c r="BW165" s="517"/>
      <c r="BX165" s="518"/>
      <c r="BY165" s="783"/>
      <c r="BZ165" s="784"/>
      <c r="CA165" s="784"/>
      <c r="CB165" s="842"/>
      <c r="CC165" s="783"/>
      <c r="CD165" s="784"/>
      <c r="CE165" s="784"/>
      <c r="CF165" s="785"/>
      <c r="CG165" s="814"/>
      <c r="CH165" s="517"/>
      <c r="CI165" s="517"/>
      <c r="CJ165" s="517"/>
      <c r="CK165" s="517"/>
      <c r="CL165" s="517"/>
      <c r="CM165" s="517"/>
      <c r="CN165" s="517"/>
      <c r="CO165" s="517"/>
      <c r="CP165" s="517"/>
      <c r="CQ165" s="517"/>
      <c r="CR165" s="517"/>
      <c r="CS165" s="517"/>
      <c r="CT165" s="517"/>
      <c r="CU165" s="517"/>
      <c r="CV165" s="517"/>
      <c r="CW165" s="517"/>
      <c r="CX165" s="517"/>
      <c r="CY165" s="517"/>
      <c r="CZ165" s="517"/>
      <c r="DA165" s="517"/>
      <c r="DB165" s="517"/>
      <c r="DC165" s="517"/>
      <c r="DD165" s="517"/>
      <c r="DE165" s="517"/>
      <c r="DF165" s="517"/>
      <c r="DG165" s="518"/>
      <c r="DH165" s="956"/>
      <c r="DI165" s="957"/>
      <c r="DJ165" s="957"/>
      <c r="DK165" s="957"/>
      <c r="DL165" s="958"/>
      <c r="DM165" s="965">
        <f t="shared" si="78"/>
        <v>0</v>
      </c>
      <c r="DN165" s="966"/>
      <c r="DO165" s="966"/>
      <c r="DP165" s="966"/>
      <c r="DQ165" s="189"/>
      <c r="DR165" s="190" t="s">
        <v>69</v>
      </c>
      <c r="DS165" s="391"/>
      <c r="DT165" s="391"/>
      <c r="DU165" s="391"/>
      <c r="DV165" s="391"/>
    </row>
    <row r="166" spans="3:126" ht="12" customHeight="1">
      <c r="C166" s="581"/>
      <c r="D166" s="582"/>
      <c r="E166" s="443"/>
      <c r="F166" s="443"/>
      <c r="G166" s="443"/>
      <c r="H166" s="444"/>
      <c r="I166" s="824"/>
      <c r="J166" s="486"/>
      <c r="K166" s="486"/>
      <c r="L166" s="493"/>
      <c r="M166" s="459"/>
      <c r="N166" s="460"/>
      <c r="O166" s="460"/>
      <c r="P166" s="460"/>
      <c r="Q166" s="460"/>
      <c r="R166" s="460"/>
      <c r="S166" s="749"/>
      <c r="T166" s="333"/>
      <c r="U166" s="334"/>
      <c r="V166" s="334"/>
      <c r="W166" s="334"/>
      <c r="X166" s="334"/>
      <c r="Y166" s="335"/>
      <c r="Z166" s="490"/>
      <c r="AA166" s="491"/>
      <c r="AB166" s="491"/>
      <c r="AC166" s="491"/>
      <c r="AD166" s="491"/>
      <c r="AE166" s="491"/>
      <c r="AF166" s="491"/>
      <c r="AG166" s="967" t="s">
        <v>68</v>
      </c>
      <c r="AH166" s="967"/>
      <c r="AI166" s="967"/>
      <c r="AJ166" s="968"/>
      <c r="AK166" s="492"/>
      <c r="AL166" s="486"/>
      <c r="AM166" s="486"/>
      <c r="AN166" s="486"/>
      <c r="AO166" s="486"/>
      <c r="AP166" s="486"/>
      <c r="AQ166" s="493"/>
      <c r="AR166" s="490"/>
      <c r="AS166" s="491"/>
      <c r="AT166" s="491"/>
      <c r="AU166" s="491"/>
      <c r="AV166" s="491"/>
      <c r="AW166" s="491"/>
      <c r="AX166" s="491"/>
      <c r="AY166" s="967" t="s">
        <v>68</v>
      </c>
      <c r="AZ166" s="967"/>
      <c r="BA166" s="967"/>
      <c r="BB166" s="968"/>
      <c r="BC166" s="750"/>
      <c r="BD166" s="460"/>
      <c r="BE166" s="460"/>
      <c r="BF166" s="460"/>
      <c r="BG166" s="460"/>
      <c r="BH166" s="460"/>
      <c r="BI166" s="460"/>
      <c r="BJ166" s="460"/>
      <c r="BK166" s="460"/>
      <c r="BL166" s="460"/>
      <c r="BM166" s="460"/>
      <c r="BN166" s="460"/>
      <c r="BO166" s="460"/>
      <c r="BP166" s="460"/>
      <c r="BQ166" s="460"/>
      <c r="BR166" s="460"/>
      <c r="BS166" s="460"/>
      <c r="BT166" s="460"/>
      <c r="BU166" s="460"/>
      <c r="BV166" s="460"/>
      <c r="BW166" s="460"/>
      <c r="BX166" s="461"/>
      <c r="BY166" s="485"/>
      <c r="BZ166" s="486"/>
      <c r="CA166" s="486"/>
      <c r="CB166" s="487"/>
      <c r="CC166" s="485"/>
      <c r="CD166" s="486"/>
      <c r="CE166" s="486"/>
      <c r="CF166" s="493"/>
      <c r="CG166" s="459"/>
      <c r="CH166" s="460"/>
      <c r="CI166" s="460"/>
      <c r="CJ166" s="460"/>
      <c r="CK166" s="460"/>
      <c r="CL166" s="460"/>
      <c r="CM166" s="460"/>
      <c r="CN166" s="460"/>
      <c r="CO166" s="460"/>
      <c r="CP166" s="460"/>
      <c r="CQ166" s="460"/>
      <c r="CR166" s="460"/>
      <c r="CS166" s="460"/>
      <c r="CT166" s="460"/>
      <c r="CU166" s="460"/>
      <c r="CV166" s="460"/>
      <c r="CW166" s="460"/>
      <c r="CX166" s="460"/>
      <c r="CY166" s="460"/>
      <c r="CZ166" s="460"/>
      <c r="DA166" s="460"/>
      <c r="DB166" s="460"/>
      <c r="DC166" s="460"/>
      <c r="DD166" s="460"/>
      <c r="DE166" s="460"/>
      <c r="DF166" s="460"/>
      <c r="DG166" s="461"/>
      <c r="DH166" s="497"/>
      <c r="DI166" s="498"/>
      <c r="DJ166" s="498"/>
      <c r="DK166" s="498"/>
      <c r="DL166" s="499"/>
      <c r="DM166" s="1195">
        <f t="shared" si="78"/>
        <v>0</v>
      </c>
      <c r="DN166" s="1196"/>
      <c r="DO166" s="1196"/>
      <c r="DP166" s="1196"/>
      <c r="DQ166" s="192"/>
      <c r="DR166" s="193" t="s">
        <v>69</v>
      </c>
      <c r="DS166" s="391"/>
      <c r="DT166" s="391"/>
      <c r="DU166" s="391"/>
      <c r="DV166" s="391"/>
    </row>
    <row r="167" spans="3:126" ht="12" customHeight="1" thickBot="1">
      <c r="C167" s="581"/>
      <c r="D167" s="582"/>
      <c r="E167" s="445"/>
      <c r="F167" s="445"/>
      <c r="G167" s="445"/>
      <c r="H167" s="680" t="s">
        <v>70</v>
      </c>
      <c r="I167" s="680"/>
      <c r="J167" s="680"/>
      <c r="K167" s="680"/>
      <c r="L167" s="680"/>
      <c r="M167" s="680"/>
      <c r="N167" s="680"/>
      <c r="O167" s="680"/>
      <c r="P167" s="680"/>
      <c r="Q167" s="680"/>
      <c r="R167" s="680"/>
      <c r="S167" s="680"/>
      <c r="T167" s="680"/>
      <c r="U167" s="445"/>
      <c r="V167" s="445"/>
      <c r="W167" s="445"/>
      <c r="X167" s="445"/>
      <c r="Y167" s="445"/>
      <c r="Z167" s="1197">
        <f>SUM(Z165:AF166)</f>
        <v>0</v>
      </c>
      <c r="AA167" s="1198"/>
      <c r="AB167" s="1198"/>
      <c r="AC167" s="1198"/>
      <c r="AD167" s="1198"/>
      <c r="AE167" s="1198"/>
      <c r="AF167" s="1198"/>
      <c r="AG167" s="185" t="s">
        <v>68</v>
      </c>
      <c r="AH167" s="185"/>
      <c r="AI167" s="185"/>
      <c r="AJ167" s="185"/>
      <c r="AK167" s="396"/>
      <c r="AL167" s="397"/>
      <c r="AM167" s="397"/>
      <c r="AN167" s="397"/>
      <c r="AO167" s="397"/>
      <c r="AP167" s="397"/>
      <c r="AQ167" s="398"/>
      <c r="AR167" s="1197">
        <f>SUM(AR165:AX166)</f>
        <v>0</v>
      </c>
      <c r="AS167" s="1198"/>
      <c r="AT167" s="1198"/>
      <c r="AU167" s="1198"/>
      <c r="AV167" s="1198"/>
      <c r="AW167" s="1198"/>
      <c r="AX167" s="1198"/>
      <c r="AY167" s="194" t="s">
        <v>68</v>
      </c>
      <c r="AZ167" s="194"/>
      <c r="BA167" s="194"/>
      <c r="BB167" s="394"/>
      <c r="BC167" s="405"/>
      <c r="BD167" s="405"/>
      <c r="BE167" s="405"/>
      <c r="BF167" s="405"/>
      <c r="BG167" s="405"/>
      <c r="BH167" s="405"/>
      <c r="BI167" s="405"/>
      <c r="BJ167" s="406"/>
      <c r="BK167" s="406"/>
      <c r="BL167" s="406"/>
      <c r="BM167" s="406"/>
      <c r="BN167" s="406"/>
      <c r="BO167" s="406"/>
      <c r="BP167" s="406"/>
      <c r="BQ167" s="406"/>
      <c r="BR167" s="406"/>
      <c r="BS167" s="406"/>
      <c r="BT167" s="406"/>
      <c r="BU167" s="406"/>
      <c r="BV167" s="406"/>
      <c r="BW167" s="406"/>
      <c r="BX167" s="406"/>
      <c r="BY167" s="407"/>
      <c r="BZ167" s="408"/>
      <c r="CA167" s="408"/>
      <c r="CB167" s="409"/>
      <c r="CC167" s="408"/>
      <c r="CD167" s="408"/>
      <c r="CE167" s="408"/>
      <c r="CF167" s="410"/>
      <c r="CG167" s="411"/>
      <c r="CH167" s="406"/>
      <c r="CI167" s="406"/>
      <c r="CJ167" s="406"/>
      <c r="CK167" s="406"/>
      <c r="CL167" s="406"/>
      <c r="CM167" s="406"/>
      <c r="CN167" s="406"/>
      <c r="CO167" s="406"/>
      <c r="CP167" s="406"/>
      <c r="CQ167" s="406"/>
      <c r="CR167" s="406"/>
      <c r="CS167" s="406"/>
      <c r="CT167" s="406"/>
      <c r="CU167" s="406"/>
      <c r="CV167" s="406"/>
      <c r="CW167" s="406"/>
      <c r="CX167" s="406"/>
      <c r="CY167" s="406"/>
      <c r="CZ167" s="406"/>
      <c r="DA167" s="406"/>
      <c r="DB167" s="406"/>
      <c r="DC167" s="406"/>
      <c r="DD167" s="406"/>
      <c r="DE167" s="406"/>
      <c r="DF167" s="406"/>
      <c r="DG167" s="406"/>
      <c r="DH167" s="408"/>
      <c r="DI167" s="408"/>
      <c r="DJ167" s="408"/>
      <c r="DK167" s="408"/>
      <c r="DL167" s="410"/>
      <c r="DM167" s="1199">
        <f t="shared" si="78"/>
        <v>0</v>
      </c>
      <c r="DN167" s="1200"/>
      <c r="DO167" s="1200"/>
      <c r="DP167" s="1200"/>
      <c r="DQ167" s="194"/>
      <c r="DR167" s="195" t="s">
        <v>69</v>
      </c>
      <c r="DS167" s="391"/>
      <c r="DT167" s="391"/>
      <c r="DU167" s="391"/>
      <c r="DV167" s="391"/>
    </row>
    <row r="168" spans="3:126" ht="12" customHeight="1" thickTop="1">
      <c r="C168" s="581"/>
      <c r="D168" s="582"/>
      <c r="E168" s="826" t="s">
        <v>73</v>
      </c>
      <c r="F168" s="1212"/>
      <c r="G168" s="1212"/>
      <c r="H168" s="1213"/>
      <c r="I168" s="836"/>
      <c r="J168" s="784"/>
      <c r="K168" s="784"/>
      <c r="L168" s="785"/>
      <c r="M168" s="814"/>
      <c r="N168" s="517"/>
      <c r="O168" s="517"/>
      <c r="P168" s="517"/>
      <c r="Q168" s="517"/>
      <c r="R168" s="517"/>
      <c r="S168" s="837"/>
      <c r="T168" s="836"/>
      <c r="U168" s="784"/>
      <c r="V168" s="784"/>
      <c r="W168" s="784"/>
      <c r="X168" s="784"/>
      <c r="Y168" s="785"/>
      <c r="Z168" s="815"/>
      <c r="AA168" s="816"/>
      <c r="AB168" s="816"/>
      <c r="AC168" s="816"/>
      <c r="AD168" s="816"/>
      <c r="AE168" s="816"/>
      <c r="AF168" s="816"/>
      <c r="AG168" s="812" t="s">
        <v>68</v>
      </c>
      <c r="AH168" s="812"/>
      <c r="AI168" s="812"/>
      <c r="AJ168" s="813"/>
      <c r="AK168" s="838"/>
      <c r="AL168" s="784"/>
      <c r="AM168" s="784"/>
      <c r="AN168" s="784"/>
      <c r="AO168" s="784"/>
      <c r="AP168" s="784"/>
      <c r="AQ168" s="785"/>
      <c r="AR168" s="815"/>
      <c r="AS168" s="816"/>
      <c r="AT168" s="816"/>
      <c r="AU168" s="816"/>
      <c r="AV168" s="816"/>
      <c r="AW168" s="816"/>
      <c r="AX168" s="816"/>
      <c r="AY168" s="812" t="s">
        <v>68</v>
      </c>
      <c r="AZ168" s="812"/>
      <c r="BA168" s="812"/>
      <c r="BB168" s="813"/>
      <c r="BC168" s="843"/>
      <c r="BD168" s="517"/>
      <c r="BE168" s="517"/>
      <c r="BF168" s="517"/>
      <c r="BG168" s="517"/>
      <c r="BH168" s="517"/>
      <c r="BI168" s="517"/>
      <c r="BJ168" s="517"/>
      <c r="BK168" s="517"/>
      <c r="BL168" s="517"/>
      <c r="BM168" s="517"/>
      <c r="BN168" s="517"/>
      <c r="BO168" s="517"/>
      <c r="BP168" s="517"/>
      <c r="BQ168" s="517"/>
      <c r="BR168" s="517"/>
      <c r="BS168" s="517"/>
      <c r="BT168" s="517"/>
      <c r="BU168" s="517"/>
      <c r="BV168" s="517"/>
      <c r="BW168" s="517"/>
      <c r="BX168" s="518"/>
      <c r="BY168" s="783"/>
      <c r="BZ168" s="784"/>
      <c r="CA168" s="784"/>
      <c r="CB168" s="842"/>
      <c r="CC168" s="783"/>
      <c r="CD168" s="784"/>
      <c r="CE168" s="784"/>
      <c r="CF168" s="785"/>
      <c r="CG168" s="814"/>
      <c r="CH168" s="517"/>
      <c r="CI168" s="517"/>
      <c r="CJ168" s="517"/>
      <c r="CK168" s="517"/>
      <c r="CL168" s="517"/>
      <c r="CM168" s="517"/>
      <c r="CN168" s="517"/>
      <c r="CO168" s="517"/>
      <c r="CP168" s="517"/>
      <c r="CQ168" s="517"/>
      <c r="CR168" s="517"/>
      <c r="CS168" s="517"/>
      <c r="CT168" s="517"/>
      <c r="CU168" s="517"/>
      <c r="CV168" s="517"/>
      <c r="CW168" s="517"/>
      <c r="CX168" s="517"/>
      <c r="CY168" s="517"/>
      <c r="CZ168" s="517"/>
      <c r="DA168" s="517"/>
      <c r="DB168" s="517"/>
      <c r="DC168" s="517"/>
      <c r="DD168" s="517"/>
      <c r="DE168" s="517"/>
      <c r="DF168" s="517"/>
      <c r="DG168" s="518"/>
      <c r="DH168" s="956"/>
      <c r="DI168" s="957"/>
      <c r="DJ168" s="957"/>
      <c r="DK168" s="957"/>
      <c r="DL168" s="958"/>
      <c r="DM168" s="965">
        <f t="shared" si="78"/>
        <v>0</v>
      </c>
      <c r="DN168" s="966"/>
      <c r="DO168" s="966"/>
      <c r="DP168" s="966"/>
      <c r="DQ168" s="189"/>
      <c r="DR168" s="190" t="s">
        <v>69</v>
      </c>
      <c r="DS168" s="391"/>
      <c r="DT168" s="391"/>
      <c r="DU168" s="391"/>
      <c r="DV168" s="391"/>
    </row>
    <row r="169" spans="3:126" ht="12" customHeight="1">
      <c r="C169" s="581"/>
      <c r="D169" s="582"/>
      <c r="E169" s="874" t="s">
        <v>305</v>
      </c>
      <c r="F169" s="1214"/>
      <c r="G169" s="1214"/>
      <c r="H169" s="1215"/>
      <c r="I169" s="824"/>
      <c r="J169" s="486"/>
      <c r="K169" s="486"/>
      <c r="L169" s="493"/>
      <c r="M169" s="459"/>
      <c r="N169" s="460"/>
      <c r="O169" s="460"/>
      <c r="P169" s="460"/>
      <c r="Q169" s="460"/>
      <c r="R169" s="460"/>
      <c r="S169" s="749"/>
      <c r="T169" s="824"/>
      <c r="U169" s="486"/>
      <c r="V169" s="486"/>
      <c r="W169" s="486"/>
      <c r="X169" s="486"/>
      <c r="Y169" s="493"/>
      <c r="Z169" s="490"/>
      <c r="AA169" s="491"/>
      <c r="AB169" s="491"/>
      <c r="AC169" s="491"/>
      <c r="AD169" s="491"/>
      <c r="AE169" s="491"/>
      <c r="AF169" s="491"/>
      <c r="AG169" s="967" t="s">
        <v>68</v>
      </c>
      <c r="AH169" s="967"/>
      <c r="AI169" s="967"/>
      <c r="AJ169" s="968"/>
      <c r="AK169" s="492"/>
      <c r="AL169" s="486"/>
      <c r="AM169" s="486"/>
      <c r="AN169" s="486"/>
      <c r="AO169" s="486"/>
      <c r="AP169" s="486"/>
      <c r="AQ169" s="493"/>
      <c r="AR169" s="490"/>
      <c r="AS169" s="491"/>
      <c r="AT169" s="491"/>
      <c r="AU169" s="491"/>
      <c r="AV169" s="491"/>
      <c r="AW169" s="491"/>
      <c r="AX169" s="491"/>
      <c r="AY169" s="967" t="s">
        <v>68</v>
      </c>
      <c r="AZ169" s="967"/>
      <c r="BA169" s="967"/>
      <c r="BB169" s="968"/>
      <c r="BC169" s="750"/>
      <c r="BD169" s="460"/>
      <c r="BE169" s="460"/>
      <c r="BF169" s="460"/>
      <c r="BG169" s="460"/>
      <c r="BH169" s="460"/>
      <c r="BI169" s="460"/>
      <c r="BJ169" s="460"/>
      <c r="BK169" s="460"/>
      <c r="BL169" s="460"/>
      <c r="BM169" s="460"/>
      <c r="BN169" s="460"/>
      <c r="BO169" s="460"/>
      <c r="BP169" s="460"/>
      <c r="BQ169" s="460"/>
      <c r="BR169" s="460"/>
      <c r="BS169" s="460"/>
      <c r="BT169" s="460"/>
      <c r="BU169" s="460"/>
      <c r="BV169" s="460"/>
      <c r="BW169" s="460"/>
      <c r="BX169" s="461"/>
      <c r="BY169" s="485"/>
      <c r="BZ169" s="486"/>
      <c r="CA169" s="486"/>
      <c r="CB169" s="487"/>
      <c r="CC169" s="485"/>
      <c r="CD169" s="486"/>
      <c r="CE169" s="486"/>
      <c r="CF169" s="493"/>
      <c r="CG169" s="459"/>
      <c r="CH169" s="460"/>
      <c r="CI169" s="460"/>
      <c r="CJ169" s="460"/>
      <c r="CK169" s="460"/>
      <c r="CL169" s="460"/>
      <c r="CM169" s="460"/>
      <c r="CN169" s="460"/>
      <c r="CO169" s="460"/>
      <c r="CP169" s="460"/>
      <c r="CQ169" s="460"/>
      <c r="CR169" s="460"/>
      <c r="CS169" s="460"/>
      <c r="CT169" s="460"/>
      <c r="CU169" s="460"/>
      <c r="CV169" s="460"/>
      <c r="CW169" s="460"/>
      <c r="CX169" s="460"/>
      <c r="CY169" s="460"/>
      <c r="CZ169" s="460"/>
      <c r="DA169" s="460"/>
      <c r="DB169" s="460"/>
      <c r="DC169" s="460"/>
      <c r="DD169" s="460"/>
      <c r="DE169" s="460"/>
      <c r="DF169" s="460"/>
      <c r="DG169" s="461"/>
      <c r="DH169" s="497"/>
      <c r="DI169" s="498"/>
      <c r="DJ169" s="498"/>
      <c r="DK169" s="498"/>
      <c r="DL169" s="499"/>
      <c r="DM169" s="1195">
        <f t="shared" si="78"/>
        <v>0</v>
      </c>
      <c r="DN169" s="1196"/>
      <c r="DO169" s="1196"/>
      <c r="DP169" s="1196"/>
      <c r="DQ169" s="192"/>
      <c r="DR169" s="193" t="s">
        <v>69</v>
      </c>
      <c r="DS169" s="391"/>
      <c r="DT169" s="391"/>
      <c r="DU169" s="391"/>
      <c r="DV169" s="391"/>
    </row>
    <row r="170" spans="3:126" ht="12" customHeight="1" thickBot="1">
      <c r="C170" s="1222"/>
      <c r="D170" s="1223"/>
      <c r="E170" s="445"/>
      <c r="F170" s="445"/>
      <c r="G170" s="445"/>
      <c r="H170" s="680" t="s">
        <v>70</v>
      </c>
      <c r="I170" s="680"/>
      <c r="J170" s="680"/>
      <c r="K170" s="680"/>
      <c r="L170" s="680"/>
      <c r="M170" s="680"/>
      <c r="N170" s="680"/>
      <c r="O170" s="680"/>
      <c r="P170" s="680"/>
      <c r="Q170" s="680"/>
      <c r="R170" s="680"/>
      <c r="S170" s="680"/>
      <c r="T170" s="680"/>
      <c r="U170" s="445"/>
      <c r="V170" s="445"/>
      <c r="W170" s="445"/>
      <c r="X170" s="445"/>
      <c r="Y170" s="445"/>
      <c r="Z170" s="1197">
        <f>SUM(Z168:AF169)</f>
        <v>0</v>
      </c>
      <c r="AA170" s="1198"/>
      <c r="AB170" s="1198"/>
      <c r="AC170" s="1198"/>
      <c r="AD170" s="1198"/>
      <c r="AE170" s="1198"/>
      <c r="AF170" s="1198"/>
      <c r="AG170" s="185" t="s">
        <v>68</v>
      </c>
      <c r="AH170" s="185"/>
      <c r="AI170" s="185"/>
      <c r="AJ170" s="185"/>
      <c r="AK170" s="396"/>
      <c r="AL170" s="397"/>
      <c r="AM170" s="397"/>
      <c r="AN170" s="397"/>
      <c r="AO170" s="397"/>
      <c r="AP170" s="397"/>
      <c r="AQ170" s="398"/>
      <c r="AR170" s="1197">
        <f>SUM(AR168:AX169)</f>
        <v>0</v>
      </c>
      <c r="AS170" s="1198"/>
      <c r="AT170" s="1198"/>
      <c r="AU170" s="1198"/>
      <c r="AV170" s="1198"/>
      <c r="AW170" s="1198"/>
      <c r="AX170" s="1198"/>
      <c r="AY170" s="194" t="s">
        <v>68</v>
      </c>
      <c r="AZ170" s="194"/>
      <c r="BA170" s="194"/>
      <c r="BB170" s="394"/>
      <c r="BC170" s="412"/>
      <c r="BD170" s="412"/>
      <c r="BE170" s="412"/>
      <c r="BF170" s="412"/>
      <c r="BG170" s="412"/>
      <c r="BH170" s="412"/>
      <c r="BI170" s="412"/>
      <c r="BJ170" s="413"/>
      <c r="BK170" s="413"/>
      <c r="BL170" s="413"/>
      <c r="BM170" s="413"/>
      <c r="BN170" s="413"/>
      <c r="BO170" s="413"/>
      <c r="BP170" s="413"/>
      <c r="BQ170" s="413"/>
      <c r="BR170" s="413"/>
      <c r="BS170" s="413"/>
      <c r="BT170" s="413"/>
      <c r="BU170" s="413"/>
      <c r="BV170" s="413"/>
      <c r="BW170" s="413"/>
      <c r="BX170" s="413"/>
      <c r="BY170" s="414"/>
      <c r="BZ170" s="413"/>
      <c r="CA170" s="413"/>
      <c r="CB170" s="415"/>
      <c r="CC170" s="413"/>
      <c r="CD170" s="413"/>
      <c r="CE170" s="413"/>
      <c r="CF170" s="416"/>
      <c r="CG170" s="417"/>
      <c r="CH170" s="413"/>
      <c r="CI170" s="413"/>
      <c r="CJ170" s="413"/>
      <c r="CK170" s="413"/>
      <c r="CL170" s="413"/>
      <c r="CM170" s="413"/>
      <c r="CN170" s="413"/>
      <c r="CO170" s="413"/>
      <c r="CP170" s="413"/>
      <c r="CQ170" s="413"/>
      <c r="CR170" s="413"/>
      <c r="CS170" s="413"/>
      <c r="CT170" s="413"/>
      <c r="CU170" s="413"/>
      <c r="CV170" s="413"/>
      <c r="CW170" s="413"/>
      <c r="CX170" s="413"/>
      <c r="CY170" s="413"/>
      <c r="CZ170" s="413"/>
      <c r="DA170" s="413"/>
      <c r="DB170" s="413"/>
      <c r="DC170" s="413"/>
      <c r="DD170" s="413"/>
      <c r="DE170" s="413"/>
      <c r="DF170" s="413"/>
      <c r="DG170" s="413"/>
      <c r="DH170" s="413"/>
      <c r="DI170" s="413"/>
      <c r="DJ170" s="413"/>
      <c r="DK170" s="413"/>
      <c r="DL170" s="416"/>
      <c r="DM170" s="1199">
        <f t="shared" si="78"/>
        <v>0</v>
      </c>
      <c r="DN170" s="1200"/>
      <c r="DO170" s="1200"/>
      <c r="DP170" s="1200"/>
      <c r="DQ170" s="194"/>
      <c r="DR170" s="195" t="s">
        <v>69</v>
      </c>
      <c r="DS170" s="391"/>
      <c r="DT170" s="391"/>
      <c r="DU170" s="391"/>
      <c r="DV170" s="391"/>
    </row>
    <row r="171" spans="3:126" ht="12" customHeight="1" thickTop="1">
      <c r="C171" s="817" t="s">
        <v>74</v>
      </c>
      <c r="D171" s="818"/>
      <c r="E171" s="821" t="s">
        <v>75</v>
      </c>
      <c r="F171" s="1201"/>
      <c r="G171" s="1201"/>
      <c r="H171" s="1202"/>
      <c r="I171" s="836"/>
      <c r="J171" s="784"/>
      <c r="K171" s="784"/>
      <c r="L171" s="785"/>
      <c r="M171" s="331"/>
      <c r="N171" s="331"/>
      <c r="O171" s="331"/>
      <c r="P171" s="331"/>
      <c r="Q171" s="331"/>
      <c r="R171" s="331"/>
      <c r="S171" s="331"/>
      <c r="T171" s="836"/>
      <c r="U171" s="784"/>
      <c r="V171" s="784"/>
      <c r="W171" s="784"/>
      <c r="X171" s="784"/>
      <c r="Y171" s="785"/>
      <c r="Z171" s="815"/>
      <c r="AA171" s="816"/>
      <c r="AB171" s="816"/>
      <c r="AC171" s="816"/>
      <c r="AD171" s="816"/>
      <c r="AE171" s="816"/>
      <c r="AF171" s="816"/>
      <c r="AG171" s="992" t="s">
        <v>254</v>
      </c>
      <c r="AH171" s="992"/>
      <c r="AI171" s="992"/>
      <c r="AJ171" s="993"/>
      <c r="AK171" s="838"/>
      <c r="AL171" s="784"/>
      <c r="AM171" s="784"/>
      <c r="AN171" s="784"/>
      <c r="AO171" s="784"/>
      <c r="AP171" s="784"/>
      <c r="AQ171" s="785"/>
      <c r="AR171" s="815"/>
      <c r="AS171" s="816"/>
      <c r="AT171" s="816"/>
      <c r="AU171" s="816"/>
      <c r="AV171" s="816"/>
      <c r="AW171" s="816"/>
      <c r="AX171" s="816"/>
      <c r="AY171" s="992" t="s">
        <v>254</v>
      </c>
      <c r="AZ171" s="992"/>
      <c r="BA171" s="992"/>
      <c r="BB171" s="993"/>
      <c r="BC171" s="843"/>
      <c r="BD171" s="517"/>
      <c r="BE171" s="517"/>
      <c r="BF171" s="517"/>
      <c r="BG171" s="517"/>
      <c r="BH171" s="517"/>
      <c r="BI171" s="517"/>
      <c r="BJ171" s="517"/>
      <c r="BK171" s="517"/>
      <c r="BL171" s="517"/>
      <c r="BM171" s="517"/>
      <c r="BN171" s="517"/>
      <c r="BO171" s="517"/>
      <c r="BP171" s="517"/>
      <c r="BQ171" s="517"/>
      <c r="BR171" s="517"/>
      <c r="BS171" s="517"/>
      <c r="BT171" s="517"/>
      <c r="BU171" s="517"/>
      <c r="BV171" s="517"/>
      <c r="BW171" s="517"/>
      <c r="BX171" s="518"/>
      <c r="BY171" s="783"/>
      <c r="BZ171" s="784"/>
      <c r="CA171" s="784"/>
      <c r="CB171" s="842"/>
      <c r="CC171" s="783"/>
      <c r="CD171" s="784"/>
      <c r="CE171" s="784"/>
      <c r="CF171" s="785"/>
      <c r="CG171" s="814"/>
      <c r="CH171" s="517"/>
      <c r="CI171" s="517"/>
      <c r="CJ171" s="517"/>
      <c r="CK171" s="517"/>
      <c r="CL171" s="517"/>
      <c r="CM171" s="517"/>
      <c r="CN171" s="517"/>
      <c r="CO171" s="517"/>
      <c r="CP171" s="517"/>
      <c r="CQ171" s="517"/>
      <c r="CR171" s="517"/>
      <c r="CS171" s="517"/>
      <c r="CT171" s="517"/>
      <c r="CU171" s="517"/>
      <c r="CV171" s="517"/>
      <c r="CW171" s="517"/>
      <c r="CX171" s="517"/>
      <c r="CY171" s="517"/>
      <c r="CZ171" s="517"/>
      <c r="DA171" s="517"/>
      <c r="DB171" s="517"/>
      <c r="DC171" s="517"/>
      <c r="DD171" s="517"/>
      <c r="DE171" s="517"/>
      <c r="DF171" s="517"/>
      <c r="DG171" s="518"/>
      <c r="DH171" s="956"/>
      <c r="DI171" s="957"/>
      <c r="DJ171" s="957"/>
      <c r="DK171" s="957"/>
      <c r="DL171" s="958"/>
      <c r="DM171" s="965">
        <f t="shared" si="78"/>
        <v>0</v>
      </c>
      <c r="DN171" s="966"/>
      <c r="DO171" s="966"/>
      <c r="DP171" s="966"/>
      <c r="DQ171" s="189"/>
      <c r="DR171" s="190" t="s">
        <v>69</v>
      </c>
      <c r="DS171" s="391"/>
      <c r="DT171" s="391"/>
      <c r="DU171" s="391"/>
      <c r="DV171" s="391"/>
    </row>
    <row r="172" spans="3:126" ht="12" customHeight="1">
      <c r="C172" s="581"/>
      <c r="D172" s="582"/>
      <c r="E172" s="443"/>
      <c r="F172" s="443"/>
      <c r="G172" s="443"/>
      <c r="H172" s="444"/>
      <c r="I172" s="824"/>
      <c r="J172" s="486"/>
      <c r="K172" s="486"/>
      <c r="L172" s="493"/>
      <c r="M172" s="334"/>
      <c r="N172" s="334"/>
      <c r="O172" s="334"/>
      <c r="P172" s="334"/>
      <c r="Q172" s="334"/>
      <c r="R172" s="334"/>
      <c r="S172" s="334"/>
      <c r="T172" s="824"/>
      <c r="U172" s="486"/>
      <c r="V172" s="486"/>
      <c r="W172" s="486"/>
      <c r="X172" s="486"/>
      <c r="Y172" s="493"/>
      <c r="Z172" s="490"/>
      <c r="AA172" s="491"/>
      <c r="AB172" s="491"/>
      <c r="AC172" s="491"/>
      <c r="AD172" s="491"/>
      <c r="AE172" s="491"/>
      <c r="AF172" s="491"/>
      <c r="AG172" s="994" t="s">
        <v>254</v>
      </c>
      <c r="AH172" s="994"/>
      <c r="AI172" s="994"/>
      <c r="AJ172" s="995"/>
      <c r="AK172" s="492"/>
      <c r="AL172" s="486"/>
      <c r="AM172" s="486"/>
      <c r="AN172" s="486"/>
      <c r="AO172" s="486"/>
      <c r="AP172" s="486"/>
      <c r="AQ172" s="493"/>
      <c r="AR172" s="490"/>
      <c r="AS172" s="491"/>
      <c r="AT172" s="491"/>
      <c r="AU172" s="491"/>
      <c r="AV172" s="491"/>
      <c r="AW172" s="491"/>
      <c r="AX172" s="491"/>
      <c r="AY172" s="994" t="s">
        <v>254</v>
      </c>
      <c r="AZ172" s="994"/>
      <c r="BA172" s="994"/>
      <c r="BB172" s="995"/>
      <c r="BC172" s="750"/>
      <c r="BD172" s="460"/>
      <c r="BE172" s="460"/>
      <c r="BF172" s="460"/>
      <c r="BG172" s="460"/>
      <c r="BH172" s="460"/>
      <c r="BI172" s="460"/>
      <c r="BJ172" s="460"/>
      <c r="BK172" s="460"/>
      <c r="BL172" s="460"/>
      <c r="BM172" s="460"/>
      <c r="BN172" s="460"/>
      <c r="BO172" s="460"/>
      <c r="BP172" s="460"/>
      <c r="BQ172" s="460"/>
      <c r="BR172" s="460"/>
      <c r="BS172" s="460"/>
      <c r="BT172" s="460"/>
      <c r="BU172" s="460"/>
      <c r="BV172" s="460"/>
      <c r="BW172" s="460"/>
      <c r="BX172" s="461"/>
      <c r="BY172" s="485"/>
      <c r="BZ172" s="486"/>
      <c r="CA172" s="486"/>
      <c r="CB172" s="487"/>
      <c r="CC172" s="485"/>
      <c r="CD172" s="486"/>
      <c r="CE172" s="486"/>
      <c r="CF172" s="493"/>
      <c r="CG172" s="459"/>
      <c r="CH172" s="460"/>
      <c r="CI172" s="460"/>
      <c r="CJ172" s="460"/>
      <c r="CK172" s="460"/>
      <c r="CL172" s="460"/>
      <c r="CM172" s="460"/>
      <c r="CN172" s="460"/>
      <c r="CO172" s="460"/>
      <c r="CP172" s="460"/>
      <c r="CQ172" s="460"/>
      <c r="CR172" s="460"/>
      <c r="CS172" s="460"/>
      <c r="CT172" s="460"/>
      <c r="CU172" s="460"/>
      <c r="CV172" s="460"/>
      <c r="CW172" s="460"/>
      <c r="CX172" s="460"/>
      <c r="CY172" s="460"/>
      <c r="CZ172" s="460"/>
      <c r="DA172" s="460"/>
      <c r="DB172" s="460"/>
      <c r="DC172" s="460"/>
      <c r="DD172" s="460"/>
      <c r="DE172" s="460"/>
      <c r="DF172" s="460"/>
      <c r="DG172" s="461"/>
      <c r="DH172" s="497"/>
      <c r="DI172" s="498"/>
      <c r="DJ172" s="498"/>
      <c r="DK172" s="498"/>
      <c r="DL172" s="499"/>
      <c r="DM172" s="1195">
        <f t="shared" si="78"/>
        <v>0</v>
      </c>
      <c r="DN172" s="1196"/>
      <c r="DO172" s="1196"/>
      <c r="DP172" s="1196"/>
      <c r="DQ172" s="192"/>
      <c r="DR172" s="193" t="s">
        <v>69</v>
      </c>
      <c r="DS172" s="391"/>
      <c r="DT172" s="391"/>
      <c r="DU172" s="391"/>
      <c r="DV172" s="391"/>
    </row>
    <row r="173" spans="3:126" ht="12" customHeight="1" thickBot="1">
      <c r="C173" s="581"/>
      <c r="D173" s="582"/>
      <c r="E173" s="445"/>
      <c r="F173" s="445"/>
      <c r="G173" s="445"/>
      <c r="H173" s="680" t="s">
        <v>70</v>
      </c>
      <c r="I173" s="680"/>
      <c r="J173" s="680"/>
      <c r="K173" s="680"/>
      <c r="L173" s="680"/>
      <c r="M173" s="680"/>
      <c r="N173" s="680"/>
      <c r="O173" s="680"/>
      <c r="P173" s="680"/>
      <c r="Q173" s="680"/>
      <c r="R173" s="680"/>
      <c r="S173" s="680"/>
      <c r="T173" s="680"/>
      <c r="U173" s="445"/>
      <c r="V173" s="445"/>
      <c r="W173" s="445"/>
      <c r="X173" s="445"/>
      <c r="Y173" s="445"/>
      <c r="Z173" s="1197">
        <f>SUM(Z171:AF172)</f>
        <v>0</v>
      </c>
      <c r="AA173" s="1198"/>
      <c r="AB173" s="1198"/>
      <c r="AC173" s="1198"/>
      <c r="AD173" s="1198"/>
      <c r="AE173" s="1198"/>
      <c r="AF173" s="1198"/>
      <c r="AG173" s="393" t="s">
        <v>254</v>
      </c>
      <c r="AH173" s="393"/>
      <c r="AI173" s="393"/>
      <c r="AJ173" s="393"/>
      <c r="AK173" s="396"/>
      <c r="AL173" s="397"/>
      <c r="AM173" s="397"/>
      <c r="AN173" s="397"/>
      <c r="AO173" s="397"/>
      <c r="AP173" s="397"/>
      <c r="AQ173" s="398"/>
      <c r="AR173" s="1197">
        <f>SUM(AR171:AX172)</f>
        <v>0</v>
      </c>
      <c r="AS173" s="1198"/>
      <c r="AT173" s="1198"/>
      <c r="AU173" s="1198"/>
      <c r="AV173" s="1198"/>
      <c r="AW173" s="1198"/>
      <c r="AX173" s="1198"/>
      <c r="AY173" s="393" t="s">
        <v>254</v>
      </c>
      <c r="AZ173" s="393"/>
      <c r="BA173" s="393"/>
      <c r="BB173" s="395"/>
      <c r="BC173" s="412"/>
      <c r="BD173" s="412"/>
      <c r="BE173" s="412"/>
      <c r="BF173" s="412"/>
      <c r="BG173" s="412"/>
      <c r="BH173" s="412"/>
      <c r="BI173" s="412"/>
      <c r="BJ173" s="413"/>
      <c r="BK173" s="413"/>
      <c r="BL173" s="413"/>
      <c r="BM173" s="413"/>
      <c r="BN173" s="413"/>
      <c r="BO173" s="413"/>
      <c r="BP173" s="413"/>
      <c r="BQ173" s="413"/>
      <c r="BR173" s="413"/>
      <c r="BS173" s="413"/>
      <c r="BT173" s="413"/>
      <c r="BU173" s="413"/>
      <c r="BV173" s="413"/>
      <c r="BW173" s="413"/>
      <c r="BX173" s="413"/>
      <c r="BY173" s="414"/>
      <c r="BZ173" s="413"/>
      <c r="CA173" s="413"/>
      <c r="CB173" s="415"/>
      <c r="CC173" s="413"/>
      <c r="CD173" s="413"/>
      <c r="CE173" s="413"/>
      <c r="CF173" s="416"/>
      <c r="CG173" s="417"/>
      <c r="CH173" s="413"/>
      <c r="CI173" s="413"/>
      <c r="CJ173" s="413"/>
      <c r="CK173" s="413"/>
      <c r="CL173" s="413"/>
      <c r="CM173" s="413"/>
      <c r="CN173" s="413"/>
      <c r="CO173" s="413"/>
      <c r="CP173" s="413"/>
      <c r="CQ173" s="413"/>
      <c r="CR173" s="413"/>
      <c r="CS173" s="413"/>
      <c r="CT173" s="413"/>
      <c r="CU173" s="413"/>
      <c r="CV173" s="413"/>
      <c r="CW173" s="413"/>
      <c r="CX173" s="413"/>
      <c r="CY173" s="413"/>
      <c r="CZ173" s="413"/>
      <c r="DA173" s="413"/>
      <c r="DB173" s="413"/>
      <c r="DC173" s="413"/>
      <c r="DD173" s="413"/>
      <c r="DE173" s="413"/>
      <c r="DF173" s="413"/>
      <c r="DG173" s="413"/>
      <c r="DH173" s="413"/>
      <c r="DI173" s="413"/>
      <c r="DJ173" s="413"/>
      <c r="DK173" s="413"/>
      <c r="DL173" s="416"/>
      <c r="DM173" s="1199">
        <f t="shared" si="78"/>
        <v>0</v>
      </c>
      <c r="DN173" s="1200"/>
      <c r="DO173" s="1200"/>
      <c r="DP173" s="1200"/>
      <c r="DQ173" s="194"/>
      <c r="DR173" s="195" t="s">
        <v>69</v>
      </c>
      <c r="DS173" s="391"/>
      <c r="DT173" s="391"/>
      <c r="DU173" s="391"/>
      <c r="DV173" s="391"/>
    </row>
    <row r="174" spans="3:126" ht="12" customHeight="1" thickTop="1">
      <c r="C174" s="581"/>
      <c r="D174" s="582"/>
      <c r="E174" s="821" t="s">
        <v>76</v>
      </c>
      <c r="F174" s="1201"/>
      <c r="G174" s="1201"/>
      <c r="H174" s="1202"/>
      <c r="I174" s="836"/>
      <c r="J174" s="784"/>
      <c r="K174" s="784"/>
      <c r="L174" s="785"/>
      <c r="M174" s="814"/>
      <c r="N174" s="517"/>
      <c r="O174" s="517"/>
      <c r="P174" s="517"/>
      <c r="Q174" s="517"/>
      <c r="R174" s="517"/>
      <c r="S174" s="837"/>
      <c r="T174" s="836"/>
      <c r="U174" s="784"/>
      <c r="V174" s="784"/>
      <c r="W174" s="784"/>
      <c r="X174" s="784"/>
      <c r="Y174" s="785"/>
      <c r="Z174" s="815"/>
      <c r="AA174" s="816"/>
      <c r="AB174" s="816"/>
      <c r="AC174" s="816"/>
      <c r="AD174" s="816"/>
      <c r="AE174" s="816"/>
      <c r="AF174" s="816"/>
      <c r="AG174" s="984" t="s">
        <v>255</v>
      </c>
      <c r="AH174" s="984"/>
      <c r="AI174" s="984"/>
      <c r="AJ174" s="985"/>
      <c r="AK174" s="838"/>
      <c r="AL174" s="784"/>
      <c r="AM174" s="784"/>
      <c r="AN174" s="784"/>
      <c r="AO174" s="784"/>
      <c r="AP174" s="784"/>
      <c r="AQ174" s="785"/>
      <c r="AR174" s="815"/>
      <c r="AS174" s="816"/>
      <c r="AT174" s="816"/>
      <c r="AU174" s="816"/>
      <c r="AV174" s="816"/>
      <c r="AW174" s="816"/>
      <c r="AX174" s="816"/>
      <c r="AY174" s="984" t="s">
        <v>255</v>
      </c>
      <c r="AZ174" s="984"/>
      <c r="BA174" s="984"/>
      <c r="BB174" s="985"/>
      <c r="BC174" s="843"/>
      <c r="BD174" s="517"/>
      <c r="BE174" s="517"/>
      <c r="BF174" s="517"/>
      <c r="BG174" s="517"/>
      <c r="BH174" s="517"/>
      <c r="BI174" s="517"/>
      <c r="BJ174" s="517"/>
      <c r="BK174" s="517"/>
      <c r="BL174" s="517"/>
      <c r="BM174" s="517"/>
      <c r="BN174" s="517"/>
      <c r="BO174" s="517"/>
      <c r="BP174" s="517"/>
      <c r="BQ174" s="517"/>
      <c r="BR174" s="517"/>
      <c r="BS174" s="517"/>
      <c r="BT174" s="517"/>
      <c r="BU174" s="517"/>
      <c r="BV174" s="517"/>
      <c r="BW174" s="517"/>
      <c r="BX174" s="518"/>
      <c r="BY174" s="783"/>
      <c r="BZ174" s="784"/>
      <c r="CA174" s="784"/>
      <c r="CB174" s="842"/>
      <c r="CC174" s="783"/>
      <c r="CD174" s="784"/>
      <c r="CE174" s="784"/>
      <c r="CF174" s="785"/>
      <c r="CG174" s="814"/>
      <c r="CH174" s="517"/>
      <c r="CI174" s="517"/>
      <c r="CJ174" s="517"/>
      <c r="CK174" s="517"/>
      <c r="CL174" s="517"/>
      <c r="CM174" s="517"/>
      <c r="CN174" s="517"/>
      <c r="CO174" s="517"/>
      <c r="CP174" s="517"/>
      <c r="CQ174" s="517"/>
      <c r="CR174" s="517"/>
      <c r="CS174" s="517"/>
      <c r="CT174" s="517"/>
      <c r="CU174" s="517"/>
      <c r="CV174" s="517"/>
      <c r="CW174" s="517"/>
      <c r="CX174" s="517"/>
      <c r="CY174" s="517"/>
      <c r="CZ174" s="517"/>
      <c r="DA174" s="517"/>
      <c r="DB174" s="517"/>
      <c r="DC174" s="517"/>
      <c r="DD174" s="517"/>
      <c r="DE174" s="517"/>
      <c r="DF174" s="517"/>
      <c r="DG174" s="518"/>
      <c r="DH174" s="956"/>
      <c r="DI174" s="957"/>
      <c r="DJ174" s="957"/>
      <c r="DK174" s="957"/>
      <c r="DL174" s="958"/>
      <c r="DM174" s="965">
        <f t="shared" si="78"/>
        <v>0</v>
      </c>
      <c r="DN174" s="966"/>
      <c r="DO174" s="966"/>
      <c r="DP174" s="966"/>
      <c r="DQ174" s="189"/>
      <c r="DR174" s="190" t="s">
        <v>69</v>
      </c>
      <c r="DS174" s="391"/>
      <c r="DT174" s="391"/>
      <c r="DU174" s="391"/>
      <c r="DV174" s="391"/>
    </row>
    <row r="175" spans="3:126" ht="12" customHeight="1">
      <c r="C175" s="581"/>
      <c r="D175" s="582"/>
      <c r="E175" s="443"/>
      <c r="F175" s="443"/>
      <c r="G175" s="443"/>
      <c r="H175" s="444"/>
      <c r="I175" s="824"/>
      <c r="J175" s="486"/>
      <c r="K175" s="486"/>
      <c r="L175" s="493"/>
      <c r="M175" s="459"/>
      <c r="N175" s="460"/>
      <c r="O175" s="460"/>
      <c r="P175" s="460"/>
      <c r="Q175" s="460"/>
      <c r="R175" s="460"/>
      <c r="S175" s="749"/>
      <c r="T175" s="824"/>
      <c r="U175" s="486"/>
      <c r="V175" s="486"/>
      <c r="W175" s="486"/>
      <c r="X175" s="486"/>
      <c r="Y175" s="493"/>
      <c r="Z175" s="490"/>
      <c r="AA175" s="491"/>
      <c r="AB175" s="491"/>
      <c r="AC175" s="491"/>
      <c r="AD175" s="491"/>
      <c r="AE175" s="491"/>
      <c r="AF175" s="491"/>
      <c r="AG175" s="986" t="s">
        <v>255</v>
      </c>
      <c r="AH175" s="986"/>
      <c r="AI175" s="986"/>
      <c r="AJ175" s="987"/>
      <c r="AK175" s="492"/>
      <c r="AL175" s="486"/>
      <c r="AM175" s="486"/>
      <c r="AN175" s="486"/>
      <c r="AO175" s="486"/>
      <c r="AP175" s="486"/>
      <c r="AQ175" s="493"/>
      <c r="AR175" s="490"/>
      <c r="AS175" s="491"/>
      <c r="AT175" s="491"/>
      <c r="AU175" s="491"/>
      <c r="AV175" s="491"/>
      <c r="AW175" s="491"/>
      <c r="AX175" s="491"/>
      <c r="AY175" s="986" t="s">
        <v>255</v>
      </c>
      <c r="AZ175" s="986"/>
      <c r="BA175" s="986"/>
      <c r="BB175" s="987"/>
      <c r="BC175" s="750"/>
      <c r="BD175" s="460"/>
      <c r="BE175" s="460"/>
      <c r="BF175" s="460"/>
      <c r="BG175" s="460"/>
      <c r="BH175" s="460"/>
      <c r="BI175" s="460"/>
      <c r="BJ175" s="460"/>
      <c r="BK175" s="460"/>
      <c r="BL175" s="460"/>
      <c r="BM175" s="460"/>
      <c r="BN175" s="460"/>
      <c r="BO175" s="460"/>
      <c r="BP175" s="460"/>
      <c r="BQ175" s="460"/>
      <c r="BR175" s="460"/>
      <c r="BS175" s="460"/>
      <c r="BT175" s="460"/>
      <c r="BU175" s="460"/>
      <c r="BV175" s="460"/>
      <c r="BW175" s="460"/>
      <c r="BX175" s="461"/>
      <c r="BY175" s="485"/>
      <c r="BZ175" s="486"/>
      <c r="CA175" s="486"/>
      <c r="CB175" s="487"/>
      <c r="CC175" s="485"/>
      <c r="CD175" s="486"/>
      <c r="CE175" s="486"/>
      <c r="CF175" s="493"/>
      <c r="CG175" s="459"/>
      <c r="CH175" s="460"/>
      <c r="CI175" s="460"/>
      <c r="CJ175" s="460"/>
      <c r="CK175" s="460"/>
      <c r="CL175" s="460"/>
      <c r="CM175" s="460"/>
      <c r="CN175" s="460"/>
      <c r="CO175" s="460"/>
      <c r="CP175" s="460"/>
      <c r="CQ175" s="460"/>
      <c r="CR175" s="460"/>
      <c r="CS175" s="460"/>
      <c r="CT175" s="460"/>
      <c r="CU175" s="460"/>
      <c r="CV175" s="460"/>
      <c r="CW175" s="460"/>
      <c r="CX175" s="460"/>
      <c r="CY175" s="460"/>
      <c r="CZ175" s="460"/>
      <c r="DA175" s="460"/>
      <c r="DB175" s="460"/>
      <c r="DC175" s="460"/>
      <c r="DD175" s="460"/>
      <c r="DE175" s="460"/>
      <c r="DF175" s="460"/>
      <c r="DG175" s="461"/>
      <c r="DH175" s="497"/>
      <c r="DI175" s="498"/>
      <c r="DJ175" s="498"/>
      <c r="DK175" s="498"/>
      <c r="DL175" s="499"/>
      <c r="DM175" s="1195">
        <f t="shared" si="78"/>
        <v>0</v>
      </c>
      <c r="DN175" s="1196"/>
      <c r="DO175" s="1196"/>
      <c r="DP175" s="1196"/>
      <c r="DQ175" s="192"/>
      <c r="DR175" s="193" t="s">
        <v>69</v>
      </c>
      <c r="DS175" s="391"/>
      <c r="DT175" s="391"/>
      <c r="DU175" s="391"/>
      <c r="DV175" s="391"/>
    </row>
    <row r="176" spans="3:126" ht="12" customHeight="1" thickBot="1">
      <c r="C176" s="581"/>
      <c r="D176" s="582"/>
      <c r="E176" s="445"/>
      <c r="F176" s="445"/>
      <c r="G176" s="445"/>
      <c r="H176" s="680" t="s">
        <v>70</v>
      </c>
      <c r="I176" s="680"/>
      <c r="J176" s="680"/>
      <c r="K176" s="680"/>
      <c r="L176" s="680"/>
      <c r="M176" s="680"/>
      <c r="N176" s="680"/>
      <c r="O176" s="680"/>
      <c r="P176" s="680"/>
      <c r="Q176" s="680"/>
      <c r="R176" s="680"/>
      <c r="S176" s="680"/>
      <c r="T176" s="680"/>
      <c r="U176" s="445"/>
      <c r="V176" s="445"/>
      <c r="W176" s="445"/>
      <c r="X176" s="445"/>
      <c r="Y176" s="445"/>
      <c r="Z176" s="1197">
        <f>SUM(Z174:AF175)</f>
        <v>0</v>
      </c>
      <c r="AA176" s="1198"/>
      <c r="AB176" s="1198"/>
      <c r="AC176" s="1198"/>
      <c r="AD176" s="1198"/>
      <c r="AE176" s="1198"/>
      <c r="AF176" s="1198"/>
      <c r="AG176" s="988" t="s">
        <v>255</v>
      </c>
      <c r="AH176" s="988"/>
      <c r="AI176" s="988"/>
      <c r="AJ176" s="989"/>
      <c r="AK176" s="396"/>
      <c r="AL176" s="397"/>
      <c r="AM176" s="397"/>
      <c r="AN176" s="397"/>
      <c r="AO176" s="397"/>
      <c r="AP176" s="397"/>
      <c r="AQ176" s="398"/>
      <c r="AR176" s="1197">
        <f>SUM(AR174:AX175)</f>
        <v>0</v>
      </c>
      <c r="AS176" s="1198"/>
      <c r="AT176" s="1198"/>
      <c r="AU176" s="1198"/>
      <c r="AV176" s="1198"/>
      <c r="AW176" s="1198"/>
      <c r="AX176" s="1198"/>
      <c r="AY176" s="988" t="s">
        <v>255</v>
      </c>
      <c r="AZ176" s="988"/>
      <c r="BA176" s="988"/>
      <c r="BB176" s="989"/>
      <c r="BC176" s="412"/>
      <c r="BD176" s="412"/>
      <c r="BE176" s="412"/>
      <c r="BF176" s="412"/>
      <c r="BG176" s="412"/>
      <c r="BH176" s="412"/>
      <c r="BI176" s="412"/>
      <c r="BJ176" s="413"/>
      <c r="BK176" s="413"/>
      <c r="BL176" s="413"/>
      <c r="BM176" s="413"/>
      <c r="BN176" s="413"/>
      <c r="BO176" s="413"/>
      <c r="BP176" s="413"/>
      <c r="BQ176" s="413"/>
      <c r="BR176" s="413"/>
      <c r="BS176" s="413"/>
      <c r="BT176" s="413"/>
      <c r="BU176" s="413"/>
      <c r="BV176" s="413"/>
      <c r="BW176" s="413"/>
      <c r="BX176" s="413"/>
      <c r="BY176" s="414"/>
      <c r="BZ176" s="413"/>
      <c r="CA176" s="413"/>
      <c r="CB176" s="415"/>
      <c r="CC176" s="413"/>
      <c r="CD176" s="413"/>
      <c r="CE176" s="413"/>
      <c r="CF176" s="416"/>
      <c r="CG176" s="417"/>
      <c r="CH176" s="413"/>
      <c r="CI176" s="413"/>
      <c r="CJ176" s="413"/>
      <c r="CK176" s="413"/>
      <c r="CL176" s="413"/>
      <c r="CM176" s="413"/>
      <c r="CN176" s="413"/>
      <c r="CO176" s="413"/>
      <c r="CP176" s="413"/>
      <c r="CQ176" s="413"/>
      <c r="CR176" s="413"/>
      <c r="CS176" s="413"/>
      <c r="CT176" s="413"/>
      <c r="CU176" s="413"/>
      <c r="CV176" s="413"/>
      <c r="CW176" s="413"/>
      <c r="CX176" s="413"/>
      <c r="CY176" s="413"/>
      <c r="CZ176" s="413"/>
      <c r="DA176" s="413"/>
      <c r="DB176" s="413"/>
      <c r="DC176" s="413"/>
      <c r="DD176" s="413"/>
      <c r="DE176" s="413"/>
      <c r="DF176" s="413"/>
      <c r="DG176" s="413"/>
      <c r="DH176" s="413"/>
      <c r="DI176" s="413"/>
      <c r="DJ176" s="413"/>
      <c r="DK176" s="413"/>
      <c r="DL176" s="416"/>
      <c r="DM176" s="1199">
        <f t="shared" si="78"/>
        <v>0</v>
      </c>
      <c r="DN176" s="1200"/>
      <c r="DO176" s="1200"/>
      <c r="DP176" s="1200"/>
      <c r="DQ176" s="194"/>
      <c r="DR176" s="195" t="s">
        <v>69</v>
      </c>
      <c r="DS176" s="391"/>
      <c r="DT176" s="391"/>
      <c r="DU176" s="391"/>
      <c r="DV176" s="391"/>
    </row>
    <row r="177" spans="3:126" ht="12" customHeight="1" thickTop="1">
      <c r="C177" s="581"/>
      <c r="D177" s="582"/>
      <c r="E177" s="826" t="s">
        <v>178</v>
      </c>
      <c r="F177" s="1212"/>
      <c r="G177" s="1212"/>
      <c r="H177" s="1213"/>
      <c r="I177" s="836"/>
      <c r="J177" s="784"/>
      <c r="K177" s="784"/>
      <c r="L177" s="785"/>
      <c r="M177" s="814"/>
      <c r="N177" s="517"/>
      <c r="O177" s="517"/>
      <c r="P177" s="517"/>
      <c r="Q177" s="517"/>
      <c r="R177" s="517"/>
      <c r="S177" s="837"/>
      <c r="T177" s="836"/>
      <c r="U177" s="784"/>
      <c r="V177" s="784"/>
      <c r="W177" s="784"/>
      <c r="X177" s="784"/>
      <c r="Y177" s="785"/>
      <c r="Z177" s="815"/>
      <c r="AA177" s="816"/>
      <c r="AB177" s="816"/>
      <c r="AC177" s="816"/>
      <c r="AD177" s="816"/>
      <c r="AE177" s="816"/>
      <c r="AF177" s="816"/>
      <c r="AG177" s="812" t="s">
        <v>68</v>
      </c>
      <c r="AH177" s="812"/>
      <c r="AI177" s="812"/>
      <c r="AJ177" s="813"/>
      <c r="AK177" s="838"/>
      <c r="AL177" s="784"/>
      <c r="AM177" s="784"/>
      <c r="AN177" s="784"/>
      <c r="AO177" s="784"/>
      <c r="AP177" s="784"/>
      <c r="AQ177" s="785"/>
      <c r="AR177" s="815"/>
      <c r="AS177" s="816"/>
      <c r="AT177" s="816"/>
      <c r="AU177" s="816"/>
      <c r="AV177" s="816"/>
      <c r="AW177" s="816"/>
      <c r="AX177" s="816"/>
      <c r="AY177" s="812" t="s">
        <v>68</v>
      </c>
      <c r="AZ177" s="812"/>
      <c r="BA177" s="812"/>
      <c r="BB177" s="813"/>
      <c r="BC177" s="843"/>
      <c r="BD177" s="517"/>
      <c r="BE177" s="517"/>
      <c r="BF177" s="517"/>
      <c r="BG177" s="517"/>
      <c r="BH177" s="517"/>
      <c r="BI177" s="517"/>
      <c r="BJ177" s="517"/>
      <c r="BK177" s="517"/>
      <c r="BL177" s="517"/>
      <c r="BM177" s="517"/>
      <c r="BN177" s="517"/>
      <c r="BO177" s="517"/>
      <c r="BP177" s="517"/>
      <c r="BQ177" s="517"/>
      <c r="BR177" s="517"/>
      <c r="BS177" s="517"/>
      <c r="BT177" s="517"/>
      <c r="BU177" s="517"/>
      <c r="BV177" s="517"/>
      <c r="BW177" s="517"/>
      <c r="BX177" s="518"/>
      <c r="BY177" s="783"/>
      <c r="BZ177" s="784"/>
      <c r="CA177" s="784"/>
      <c r="CB177" s="842"/>
      <c r="CC177" s="783"/>
      <c r="CD177" s="784"/>
      <c r="CE177" s="784"/>
      <c r="CF177" s="785"/>
      <c r="CG177" s="814"/>
      <c r="CH177" s="517"/>
      <c r="CI177" s="517"/>
      <c r="CJ177" s="517"/>
      <c r="CK177" s="517"/>
      <c r="CL177" s="517"/>
      <c r="CM177" s="517"/>
      <c r="CN177" s="517"/>
      <c r="CO177" s="517"/>
      <c r="CP177" s="517"/>
      <c r="CQ177" s="517"/>
      <c r="CR177" s="517"/>
      <c r="CS177" s="517"/>
      <c r="CT177" s="517"/>
      <c r="CU177" s="517"/>
      <c r="CV177" s="517"/>
      <c r="CW177" s="517"/>
      <c r="CX177" s="517"/>
      <c r="CY177" s="517"/>
      <c r="CZ177" s="517"/>
      <c r="DA177" s="517"/>
      <c r="DB177" s="517"/>
      <c r="DC177" s="517"/>
      <c r="DD177" s="517"/>
      <c r="DE177" s="517"/>
      <c r="DF177" s="517"/>
      <c r="DG177" s="518"/>
      <c r="DH177" s="956"/>
      <c r="DI177" s="957"/>
      <c r="DJ177" s="957"/>
      <c r="DK177" s="957"/>
      <c r="DL177" s="958"/>
      <c r="DM177" s="965">
        <f t="shared" si="78"/>
        <v>0</v>
      </c>
      <c r="DN177" s="966"/>
      <c r="DO177" s="966"/>
      <c r="DP177" s="966"/>
      <c r="DQ177" s="189"/>
      <c r="DR177" s="190" t="s">
        <v>69</v>
      </c>
      <c r="DS177" s="391"/>
    </row>
    <row r="178" spans="3:126" ht="12" customHeight="1">
      <c r="C178" s="581"/>
      <c r="D178" s="582"/>
      <c r="E178" s="532" t="s">
        <v>77</v>
      </c>
      <c r="F178" s="677"/>
      <c r="G178" s="677"/>
      <c r="H178" s="604"/>
      <c r="I178" s="824"/>
      <c r="J178" s="486"/>
      <c r="K178" s="486"/>
      <c r="L178" s="493"/>
      <c r="M178" s="459"/>
      <c r="N178" s="460"/>
      <c r="O178" s="460"/>
      <c r="P178" s="460"/>
      <c r="Q178" s="460"/>
      <c r="R178" s="460"/>
      <c r="S178" s="749"/>
      <c r="T178" s="824"/>
      <c r="U178" s="486"/>
      <c r="V178" s="486"/>
      <c r="W178" s="486"/>
      <c r="X178" s="486"/>
      <c r="Y178" s="493"/>
      <c r="Z178" s="490"/>
      <c r="AA178" s="491"/>
      <c r="AB178" s="491"/>
      <c r="AC178" s="491"/>
      <c r="AD178" s="491"/>
      <c r="AE178" s="491"/>
      <c r="AF178" s="491"/>
      <c r="AG178" s="967" t="s">
        <v>68</v>
      </c>
      <c r="AH178" s="967"/>
      <c r="AI178" s="967"/>
      <c r="AJ178" s="968"/>
      <c r="AK178" s="492"/>
      <c r="AL178" s="486"/>
      <c r="AM178" s="486"/>
      <c r="AN178" s="486"/>
      <c r="AO178" s="486"/>
      <c r="AP178" s="486"/>
      <c r="AQ178" s="493"/>
      <c r="AR178" s="490"/>
      <c r="AS178" s="491"/>
      <c r="AT178" s="491"/>
      <c r="AU178" s="491"/>
      <c r="AV178" s="491"/>
      <c r="AW178" s="491"/>
      <c r="AX178" s="491"/>
      <c r="AY178" s="967" t="s">
        <v>68</v>
      </c>
      <c r="AZ178" s="967"/>
      <c r="BA178" s="967"/>
      <c r="BB178" s="968"/>
      <c r="BC178" s="750"/>
      <c r="BD178" s="460"/>
      <c r="BE178" s="460"/>
      <c r="BF178" s="460"/>
      <c r="BG178" s="460"/>
      <c r="BH178" s="460"/>
      <c r="BI178" s="460"/>
      <c r="BJ178" s="460"/>
      <c r="BK178" s="460"/>
      <c r="BL178" s="460"/>
      <c r="BM178" s="460"/>
      <c r="BN178" s="460"/>
      <c r="BO178" s="460"/>
      <c r="BP178" s="460"/>
      <c r="BQ178" s="460"/>
      <c r="BR178" s="460"/>
      <c r="BS178" s="460"/>
      <c r="BT178" s="460"/>
      <c r="BU178" s="460"/>
      <c r="BV178" s="460"/>
      <c r="BW178" s="460"/>
      <c r="BX178" s="461"/>
      <c r="BY178" s="485"/>
      <c r="BZ178" s="486"/>
      <c r="CA178" s="486"/>
      <c r="CB178" s="487"/>
      <c r="CC178" s="485"/>
      <c r="CD178" s="486"/>
      <c r="CE178" s="486"/>
      <c r="CF178" s="493"/>
      <c r="CG178" s="459"/>
      <c r="CH178" s="460"/>
      <c r="CI178" s="460"/>
      <c r="CJ178" s="460"/>
      <c r="CK178" s="460"/>
      <c r="CL178" s="460"/>
      <c r="CM178" s="460"/>
      <c r="CN178" s="460"/>
      <c r="CO178" s="460"/>
      <c r="CP178" s="460"/>
      <c r="CQ178" s="460"/>
      <c r="CR178" s="460"/>
      <c r="CS178" s="460"/>
      <c r="CT178" s="460"/>
      <c r="CU178" s="460"/>
      <c r="CV178" s="460"/>
      <c r="CW178" s="460"/>
      <c r="CX178" s="460"/>
      <c r="CY178" s="460"/>
      <c r="CZ178" s="460"/>
      <c r="DA178" s="460"/>
      <c r="DB178" s="460"/>
      <c r="DC178" s="460"/>
      <c r="DD178" s="460"/>
      <c r="DE178" s="460"/>
      <c r="DF178" s="460"/>
      <c r="DG178" s="461"/>
      <c r="DH178" s="497"/>
      <c r="DI178" s="498"/>
      <c r="DJ178" s="498"/>
      <c r="DK178" s="498"/>
      <c r="DL178" s="499"/>
      <c r="DM178" s="1195">
        <f t="shared" si="78"/>
        <v>0</v>
      </c>
      <c r="DN178" s="1196"/>
      <c r="DO178" s="1196"/>
      <c r="DP178" s="1196"/>
      <c r="DQ178" s="192"/>
      <c r="DR178" s="193" t="s">
        <v>69</v>
      </c>
      <c r="DS178" s="391"/>
    </row>
    <row r="179" spans="3:126" ht="12" customHeight="1" thickBot="1">
      <c r="C179" s="581"/>
      <c r="D179" s="582"/>
      <c r="E179" s="445"/>
      <c r="F179" s="445"/>
      <c r="G179" s="445"/>
      <c r="H179" s="680" t="s">
        <v>70</v>
      </c>
      <c r="I179" s="680"/>
      <c r="J179" s="680"/>
      <c r="K179" s="680"/>
      <c r="L179" s="680"/>
      <c r="M179" s="680"/>
      <c r="N179" s="680"/>
      <c r="O179" s="680"/>
      <c r="P179" s="680"/>
      <c r="Q179" s="680"/>
      <c r="R179" s="680"/>
      <c r="S179" s="680"/>
      <c r="T179" s="680"/>
      <c r="U179" s="445"/>
      <c r="V179" s="445"/>
      <c r="W179" s="445"/>
      <c r="X179" s="445"/>
      <c r="Y179" s="445"/>
      <c r="Z179" s="1197">
        <f>SUM(Z177:AF178)</f>
        <v>0</v>
      </c>
      <c r="AA179" s="1198"/>
      <c r="AB179" s="1198"/>
      <c r="AC179" s="1198"/>
      <c r="AD179" s="1198"/>
      <c r="AE179" s="1198"/>
      <c r="AF179" s="1198"/>
      <c r="AG179" s="834" t="s">
        <v>68</v>
      </c>
      <c r="AH179" s="834"/>
      <c r="AI179" s="834"/>
      <c r="AJ179" s="835"/>
      <c r="AK179" s="396"/>
      <c r="AL179" s="397"/>
      <c r="AM179" s="397"/>
      <c r="AN179" s="397"/>
      <c r="AO179" s="397"/>
      <c r="AP179" s="397"/>
      <c r="AQ179" s="398"/>
      <c r="AR179" s="1197">
        <f>SUM(AR177:AX178)</f>
        <v>0</v>
      </c>
      <c r="AS179" s="1198"/>
      <c r="AT179" s="1198"/>
      <c r="AU179" s="1198"/>
      <c r="AV179" s="1198"/>
      <c r="AW179" s="1198"/>
      <c r="AX179" s="1198"/>
      <c r="AY179" s="194" t="s">
        <v>68</v>
      </c>
      <c r="AZ179" s="185"/>
      <c r="BA179" s="185"/>
      <c r="BB179" s="394"/>
      <c r="BC179" s="412"/>
      <c r="BD179" s="412"/>
      <c r="BE179" s="412"/>
      <c r="BF179" s="412"/>
      <c r="BG179" s="412"/>
      <c r="BH179" s="412"/>
      <c r="BI179" s="412"/>
      <c r="BJ179" s="413"/>
      <c r="BK179" s="413"/>
      <c r="BL179" s="413"/>
      <c r="BM179" s="413"/>
      <c r="BN179" s="413"/>
      <c r="BO179" s="413"/>
      <c r="BP179" s="413"/>
      <c r="BQ179" s="413"/>
      <c r="BR179" s="413"/>
      <c r="BS179" s="413"/>
      <c r="BT179" s="413"/>
      <c r="BU179" s="413"/>
      <c r="BV179" s="413"/>
      <c r="BW179" s="413"/>
      <c r="BX179" s="413"/>
      <c r="BY179" s="414"/>
      <c r="BZ179" s="413"/>
      <c r="CA179" s="413"/>
      <c r="CB179" s="415"/>
      <c r="CC179" s="413"/>
      <c r="CD179" s="413"/>
      <c r="CE179" s="413"/>
      <c r="CF179" s="416"/>
      <c r="CG179" s="417"/>
      <c r="CH179" s="413"/>
      <c r="CI179" s="413"/>
      <c r="CJ179" s="413"/>
      <c r="CK179" s="413"/>
      <c r="CL179" s="413"/>
      <c r="CM179" s="413"/>
      <c r="CN179" s="413"/>
      <c r="CO179" s="413"/>
      <c r="CP179" s="413"/>
      <c r="CQ179" s="413"/>
      <c r="CR179" s="413"/>
      <c r="CS179" s="413"/>
      <c r="CT179" s="413"/>
      <c r="CU179" s="413"/>
      <c r="CV179" s="413"/>
      <c r="CW179" s="413"/>
      <c r="CX179" s="413"/>
      <c r="CY179" s="413"/>
      <c r="CZ179" s="413"/>
      <c r="DA179" s="413"/>
      <c r="DB179" s="413"/>
      <c r="DC179" s="413"/>
      <c r="DD179" s="413"/>
      <c r="DE179" s="413"/>
      <c r="DF179" s="413"/>
      <c r="DG179" s="413"/>
      <c r="DH179" s="413"/>
      <c r="DI179" s="413"/>
      <c r="DJ179" s="413"/>
      <c r="DK179" s="413"/>
      <c r="DL179" s="416"/>
      <c r="DM179" s="1199">
        <f t="shared" si="78"/>
        <v>0</v>
      </c>
      <c r="DN179" s="1200"/>
      <c r="DO179" s="1200"/>
      <c r="DP179" s="1200"/>
      <c r="DQ179" s="194"/>
      <c r="DR179" s="195" t="s">
        <v>69</v>
      </c>
      <c r="DS179" s="391"/>
    </row>
    <row r="180" spans="3:126" ht="12" customHeight="1" thickTop="1">
      <c r="C180" s="581"/>
      <c r="D180" s="582"/>
      <c r="E180" s="826" t="s">
        <v>179</v>
      </c>
      <c r="F180" s="1212"/>
      <c r="G180" s="1212"/>
      <c r="H180" s="1213"/>
      <c r="I180" s="836"/>
      <c r="J180" s="784"/>
      <c r="K180" s="784"/>
      <c r="L180" s="785"/>
      <c r="M180" s="814"/>
      <c r="N180" s="517"/>
      <c r="O180" s="517"/>
      <c r="P180" s="517"/>
      <c r="Q180" s="517"/>
      <c r="R180" s="517"/>
      <c r="S180" s="837"/>
      <c r="T180" s="836"/>
      <c r="U180" s="784"/>
      <c r="V180" s="784"/>
      <c r="W180" s="784"/>
      <c r="X180" s="784"/>
      <c r="Y180" s="785"/>
      <c r="Z180" s="815"/>
      <c r="AA180" s="816"/>
      <c r="AB180" s="816"/>
      <c r="AC180" s="816"/>
      <c r="AD180" s="816"/>
      <c r="AE180" s="816"/>
      <c r="AF180" s="816"/>
      <c r="AG180" s="812" t="s">
        <v>68</v>
      </c>
      <c r="AH180" s="812"/>
      <c r="AI180" s="812"/>
      <c r="AJ180" s="813"/>
      <c r="AK180" s="399"/>
      <c r="AL180" s="400"/>
      <c r="AM180" s="400"/>
      <c r="AN180" s="400"/>
      <c r="AO180" s="400"/>
      <c r="AP180" s="400"/>
      <c r="AQ180" s="401"/>
      <c r="AR180" s="815"/>
      <c r="AS180" s="816"/>
      <c r="AT180" s="816"/>
      <c r="AU180" s="816"/>
      <c r="AV180" s="816"/>
      <c r="AW180" s="816"/>
      <c r="AX180" s="816"/>
      <c r="AY180" s="812" t="s">
        <v>68</v>
      </c>
      <c r="AZ180" s="812"/>
      <c r="BA180" s="812"/>
      <c r="BB180" s="813"/>
      <c r="BC180" s="843"/>
      <c r="BD180" s="517"/>
      <c r="BE180" s="517"/>
      <c r="BF180" s="517"/>
      <c r="BG180" s="517"/>
      <c r="BH180" s="517"/>
      <c r="BI180" s="517"/>
      <c r="BJ180" s="517"/>
      <c r="BK180" s="517"/>
      <c r="BL180" s="517"/>
      <c r="BM180" s="517"/>
      <c r="BN180" s="517"/>
      <c r="BO180" s="517"/>
      <c r="BP180" s="517"/>
      <c r="BQ180" s="517"/>
      <c r="BR180" s="517"/>
      <c r="BS180" s="517"/>
      <c r="BT180" s="517"/>
      <c r="BU180" s="517"/>
      <c r="BV180" s="517"/>
      <c r="BW180" s="517"/>
      <c r="BX180" s="518"/>
      <c r="BY180" s="783"/>
      <c r="BZ180" s="784"/>
      <c r="CA180" s="784"/>
      <c r="CB180" s="842"/>
      <c r="CC180" s="783"/>
      <c r="CD180" s="784"/>
      <c r="CE180" s="784"/>
      <c r="CF180" s="785"/>
      <c r="CG180" s="814"/>
      <c r="CH180" s="517"/>
      <c r="CI180" s="517"/>
      <c r="CJ180" s="517"/>
      <c r="CK180" s="517"/>
      <c r="CL180" s="517"/>
      <c r="CM180" s="517"/>
      <c r="CN180" s="517"/>
      <c r="CO180" s="517"/>
      <c r="CP180" s="517"/>
      <c r="CQ180" s="517"/>
      <c r="CR180" s="517"/>
      <c r="CS180" s="517"/>
      <c r="CT180" s="517"/>
      <c r="CU180" s="517"/>
      <c r="CV180" s="517"/>
      <c r="CW180" s="517"/>
      <c r="CX180" s="517"/>
      <c r="CY180" s="517"/>
      <c r="CZ180" s="517"/>
      <c r="DA180" s="517"/>
      <c r="DB180" s="517"/>
      <c r="DC180" s="517"/>
      <c r="DD180" s="517"/>
      <c r="DE180" s="517"/>
      <c r="DF180" s="517"/>
      <c r="DG180" s="518"/>
      <c r="DH180" s="956"/>
      <c r="DI180" s="957"/>
      <c r="DJ180" s="957"/>
      <c r="DK180" s="957"/>
      <c r="DL180" s="958"/>
      <c r="DM180" s="965">
        <f t="shared" si="78"/>
        <v>0</v>
      </c>
      <c r="DN180" s="966"/>
      <c r="DO180" s="966"/>
      <c r="DP180" s="966"/>
      <c r="DQ180" s="189"/>
      <c r="DR180" s="190" t="s">
        <v>69</v>
      </c>
      <c r="DS180" s="391"/>
    </row>
    <row r="181" spans="3:126" ht="12" customHeight="1">
      <c r="C181" s="581"/>
      <c r="D181" s="582"/>
      <c r="E181" s="443"/>
      <c r="F181" s="443"/>
      <c r="G181" s="443"/>
      <c r="H181" s="444"/>
      <c r="I181" s="824"/>
      <c r="J181" s="486"/>
      <c r="K181" s="486"/>
      <c r="L181" s="493"/>
      <c r="M181" s="459"/>
      <c r="N181" s="460"/>
      <c r="O181" s="460"/>
      <c r="P181" s="460"/>
      <c r="Q181" s="460"/>
      <c r="R181" s="460"/>
      <c r="S181" s="749"/>
      <c r="T181" s="824"/>
      <c r="U181" s="486"/>
      <c r="V181" s="486"/>
      <c r="W181" s="486"/>
      <c r="X181" s="486"/>
      <c r="Y181" s="493"/>
      <c r="Z181" s="490"/>
      <c r="AA181" s="491"/>
      <c r="AB181" s="491"/>
      <c r="AC181" s="491"/>
      <c r="AD181" s="491"/>
      <c r="AE181" s="491"/>
      <c r="AF181" s="491"/>
      <c r="AG181" s="967" t="s">
        <v>68</v>
      </c>
      <c r="AH181" s="967"/>
      <c r="AI181" s="967"/>
      <c r="AJ181" s="968"/>
      <c r="AK181" s="402"/>
      <c r="AL181" s="403"/>
      <c r="AM181" s="403"/>
      <c r="AN181" s="403"/>
      <c r="AO181" s="403"/>
      <c r="AP181" s="403"/>
      <c r="AQ181" s="404"/>
      <c r="AR181" s="490"/>
      <c r="AS181" s="491"/>
      <c r="AT181" s="491"/>
      <c r="AU181" s="491"/>
      <c r="AV181" s="491"/>
      <c r="AW181" s="491"/>
      <c r="AX181" s="491"/>
      <c r="AY181" s="967" t="s">
        <v>68</v>
      </c>
      <c r="AZ181" s="967"/>
      <c r="BA181" s="967"/>
      <c r="BB181" s="968"/>
      <c r="BC181" s="750"/>
      <c r="BD181" s="460"/>
      <c r="BE181" s="460"/>
      <c r="BF181" s="460"/>
      <c r="BG181" s="460"/>
      <c r="BH181" s="460"/>
      <c r="BI181" s="460"/>
      <c r="BJ181" s="460"/>
      <c r="BK181" s="460"/>
      <c r="BL181" s="460"/>
      <c r="BM181" s="460"/>
      <c r="BN181" s="460"/>
      <c r="BO181" s="460"/>
      <c r="BP181" s="460"/>
      <c r="BQ181" s="460"/>
      <c r="BR181" s="460"/>
      <c r="BS181" s="460"/>
      <c r="BT181" s="460"/>
      <c r="BU181" s="460"/>
      <c r="BV181" s="460"/>
      <c r="BW181" s="460"/>
      <c r="BX181" s="461"/>
      <c r="BY181" s="485"/>
      <c r="BZ181" s="486"/>
      <c r="CA181" s="486"/>
      <c r="CB181" s="487"/>
      <c r="CC181" s="485"/>
      <c r="CD181" s="486"/>
      <c r="CE181" s="486"/>
      <c r="CF181" s="493"/>
      <c r="CG181" s="459"/>
      <c r="CH181" s="460"/>
      <c r="CI181" s="460"/>
      <c r="CJ181" s="460"/>
      <c r="CK181" s="460"/>
      <c r="CL181" s="460"/>
      <c r="CM181" s="460"/>
      <c r="CN181" s="460"/>
      <c r="CO181" s="460"/>
      <c r="CP181" s="460"/>
      <c r="CQ181" s="460"/>
      <c r="CR181" s="460"/>
      <c r="CS181" s="460"/>
      <c r="CT181" s="460"/>
      <c r="CU181" s="460"/>
      <c r="CV181" s="460"/>
      <c r="CW181" s="460"/>
      <c r="CX181" s="460"/>
      <c r="CY181" s="460"/>
      <c r="CZ181" s="460"/>
      <c r="DA181" s="460"/>
      <c r="DB181" s="460"/>
      <c r="DC181" s="460"/>
      <c r="DD181" s="460"/>
      <c r="DE181" s="460"/>
      <c r="DF181" s="460"/>
      <c r="DG181" s="461"/>
      <c r="DH181" s="497"/>
      <c r="DI181" s="498"/>
      <c r="DJ181" s="498"/>
      <c r="DK181" s="498"/>
      <c r="DL181" s="499"/>
      <c r="DM181" s="1195">
        <f t="shared" si="78"/>
        <v>0</v>
      </c>
      <c r="DN181" s="1196"/>
      <c r="DO181" s="1196"/>
      <c r="DP181" s="1196"/>
      <c r="DQ181" s="192"/>
      <c r="DR181" s="193" t="s">
        <v>69</v>
      </c>
      <c r="DS181" s="391"/>
    </row>
    <row r="182" spans="3:126" ht="12" customHeight="1" thickBot="1">
      <c r="C182" s="581"/>
      <c r="D182" s="582"/>
      <c r="E182" s="445"/>
      <c r="F182" s="445"/>
      <c r="G182" s="445"/>
      <c r="H182" s="680" t="s">
        <v>70</v>
      </c>
      <c r="I182" s="680"/>
      <c r="J182" s="680"/>
      <c r="K182" s="680"/>
      <c r="L182" s="680"/>
      <c r="M182" s="680"/>
      <c r="N182" s="680"/>
      <c r="O182" s="680"/>
      <c r="P182" s="680"/>
      <c r="Q182" s="680"/>
      <c r="R182" s="680"/>
      <c r="S182" s="680"/>
      <c r="T182" s="680"/>
      <c r="U182" s="445"/>
      <c r="V182" s="445"/>
      <c r="W182" s="445"/>
      <c r="X182" s="445"/>
      <c r="Y182" s="445"/>
      <c r="Z182" s="1197">
        <f>SUM(Z180:AF181)</f>
        <v>0</v>
      </c>
      <c r="AA182" s="1198"/>
      <c r="AB182" s="1198"/>
      <c r="AC182" s="1198"/>
      <c r="AD182" s="1198"/>
      <c r="AE182" s="1198"/>
      <c r="AF182" s="1198"/>
      <c r="AG182" s="194" t="s">
        <v>68</v>
      </c>
      <c r="AH182" s="185"/>
      <c r="AI182" s="185"/>
      <c r="AJ182" s="185"/>
      <c r="AK182" s="396"/>
      <c r="AL182" s="397"/>
      <c r="AM182" s="397"/>
      <c r="AN182" s="397"/>
      <c r="AO182" s="397"/>
      <c r="AP182" s="397"/>
      <c r="AQ182" s="398"/>
      <c r="AR182" s="1197">
        <f>SUM(AR180:AX181)</f>
        <v>0</v>
      </c>
      <c r="AS182" s="1198"/>
      <c r="AT182" s="1198"/>
      <c r="AU182" s="1198"/>
      <c r="AV182" s="1198"/>
      <c r="AW182" s="1198"/>
      <c r="AX182" s="1198"/>
      <c r="AY182" s="194" t="s">
        <v>68</v>
      </c>
      <c r="AZ182" s="194"/>
      <c r="BA182" s="194"/>
      <c r="BB182" s="394"/>
      <c r="BC182" s="412"/>
      <c r="BD182" s="412"/>
      <c r="BE182" s="412"/>
      <c r="BF182" s="412"/>
      <c r="BG182" s="412"/>
      <c r="BH182" s="412"/>
      <c r="BI182" s="412"/>
      <c r="BJ182" s="413"/>
      <c r="BK182" s="413"/>
      <c r="BL182" s="413"/>
      <c r="BM182" s="413"/>
      <c r="BN182" s="413"/>
      <c r="BO182" s="413"/>
      <c r="BP182" s="413"/>
      <c r="BQ182" s="413"/>
      <c r="BR182" s="413"/>
      <c r="BS182" s="413"/>
      <c r="BT182" s="413"/>
      <c r="BU182" s="413"/>
      <c r="BV182" s="413"/>
      <c r="BW182" s="413"/>
      <c r="BX182" s="413"/>
      <c r="BY182" s="414"/>
      <c r="BZ182" s="413"/>
      <c r="CA182" s="413"/>
      <c r="CB182" s="415"/>
      <c r="CC182" s="413"/>
      <c r="CD182" s="413"/>
      <c r="CE182" s="413"/>
      <c r="CF182" s="416"/>
      <c r="CG182" s="417"/>
      <c r="CH182" s="413"/>
      <c r="CI182" s="413"/>
      <c r="CJ182" s="413"/>
      <c r="CK182" s="413"/>
      <c r="CL182" s="413"/>
      <c r="CM182" s="413"/>
      <c r="CN182" s="413"/>
      <c r="CO182" s="413"/>
      <c r="CP182" s="413"/>
      <c r="CQ182" s="413"/>
      <c r="CR182" s="413"/>
      <c r="CS182" s="413"/>
      <c r="CT182" s="413"/>
      <c r="CU182" s="413"/>
      <c r="CV182" s="413"/>
      <c r="CW182" s="413"/>
      <c r="CX182" s="413"/>
      <c r="CY182" s="413"/>
      <c r="CZ182" s="413"/>
      <c r="DA182" s="413"/>
      <c r="DB182" s="413"/>
      <c r="DC182" s="413"/>
      <c r="DD182" s="413"/>
      <c r="DE182" s="413"/>
      <c r="DF182" s="413"/>
      <c r="DG182" s="413"/>
      <c r="DH182" s="413"/>
      <c r="DI182" s="413"/>
      <c r="DJ182" s="413"/>
      <c r="DK182" s="413"/>
      <c r="DL182" s="416"/>
      <c r="DM182" s="1199">
        <f t="shared" si="78"/>
        <v>0</v>
      </c>
      <c r="DN182" s="1200"/>
      <c r="DO182" s="1200"/>
      <c r="DP182" s="1200"/>
      <c r="DQ182" s="194"/>
      <c r="DR182" s="195" t="s">
        <v>69</v>
      </c>
      <c r="DS182" s="391"/>
    </row>
    <row r="183" spans="3:126" ht="12" customHeight="1" thickTop="1">
      <c r="C183" s="581"/>
      <c r="D183" s="582"/>
      <c r="E183" s="821" t="s">
        <v>256</v>
      </c>
      <c r="F183" s="1201"/>
      <c r="G183" s="1201"/>
      <c r="H183" s="1202"/>
      <c r="I183" s="814"/>
      <c r="J183" s="517"/>
      <c r="K183" s="517"/>
      <c r="L183" s="837"/>
      <c r="M183" s="814"/>
      <c r="N183" s="517"/>
      <c r="O183" s="517"/>
      <c r="P183" s="517"/>
      <c r="Q183" s="517"/>
      <c r="R183" s="517"/>
      <c r="S183" s="837"/>
      <c r="T183" s="814"/>
      <c r="U183" s="517"/>
      <c r="V183" s="517"/>
      <c r="W183" s="517"/>
      <c r="X183" s="517"/>
      <c r="Y183" s="837"/>
      <c r="Z183" s="815"/>
      <c r="AA183" s="816"/>
      <c r="AB183" s="816"/>
      <c r="AC183" s="816"/>
      <c r="AD183" s="816"/>
      <c r="AE183" s="816"/>
      <c r="AF183" s="816"/>
      <c r="AG183" s="812" t="s">
        <v>68</v>
      </c>
      <c r="AH183" s="812"/>
      <c r="AI183" s="812"/>
      <c r="AJ183" s="813"/>
      <c r="AK183" s="843"/>
      <c r="AL183" s="517"/>
      <c r="AM183" s="517"/>
      <c r="AN183" s="517"/>
      <c r="AO183" s="517"/>
      <c r="AP183" s="517"/>
      <c r="AQ183" s="837"/>
      <c r="AR183" s="815"/>
      <c r="AS183" s="816"/>
      <c r="AT183" s="816"/>
      <c r="AU183" s="816"/>
      <c r="AV183" s="816"/>
      <c r="AW183" s="816"/>
      <c r="AX183" s="816"/>
      <c r="AY183" s="812" t="s">
        <v>68</v>
      </c>
      <c r="AZ183" s="812"/>
      <c r="BA183" s="812"/>
      <c r="BB183" s="813"/>
      <c r="BC183" s="843"/>
      <c r="BD183" s="517"/>
      <c r="BE183" s="517"/>
      <c r="BF183" s="517"/>
      <c r="BG183" s="517"/>
      <c r="BH183" s="517"/>
      <c r="BI183" s="517"/>
      <c r="BJ183" s="517"/>
      <c r="BK183" s="517"/>
      <c r="BL183" s="517"/>
      <c r="BM183" s="517"/>
      <c r="BN183" s="517"/>
      <c r="BO183" s="517"/>
      <c r="BP183" s="517"/>
      <c r="BQ183" s="517"/>
      <c r="BR183" s="517"/>
      <c r="BS183" s="517"/>
      <c r="BT183" s="517"/>
      <c r="BU183" s="517"/>
      <c r="BV183" s="517"/>
      <c r="BW183" s="517"/>
      <c r="BX183" s="518"/>
      <c r="BY183" s="783"/>
      <c r="BZ183" s="784"/>
      <c r="CA183" s="784"/>
      <c r="CB183" s="842"/>
      <c r="CC183" s="783"/>
      <c r="CD183" s="784"/>
      <c r="CE183" s="784"/>
      <c r="CF183" s="785"/>
      <c r="CG183" s="814"/>
      <c r="CH183" s="517"/>
      <c r="CI183" s="517"/>
      <c r="CJ183" s="517"/>
      <c r="CK183" s="517"/>
      <c r="CL183" s="517"/>
      <c r="CM183" s="517"/>
      <c r="CN183" s="517"/>
      <c r="CO183" s="517"/>
      <c r="CP183" s="517"/>
      <c r="CQ183" s="517"/>
      <c r="CR183" s="517"/>
      <c r="CS183" s="517"/>
      <c r="CT183" s="517"/>
      <c r="CU183" s="517"/>
      <c r="CV183" s="517"/>
      <c r="CW183" s="517"/>
      <c r="CX183" s="517"/>
      <c r="CY183" s="517"/>
      <c r="CZ183" s="517"/>
      <c r="DA183" s="517"/>
      <c r="DB183" s="517"/>
      <c r="DC183" s="517"/>
      <c r="DD183" s="517"/>
      <c r="DE183" s="517"/>
      <c r="DF183" s="517"/>
      <c r="DG183" s="518"/>
      <c r="DH183" s="956"/>
      <c r="DI183" s="957"/>
      <c r="DJ183" s="957"/>
      <c r="DK183" s="957"/>
      <c r="DL183" s="958"/>
      <c r="DM183" s="959">
        <f t="shared" ref="DM183:DM185" si="79">IF(ISERROR(AR183*100/Z183),0)</f>
        <v>0</v>
      </c>
      <c r="DN183" s="960"/>
      <c r="DO183" s="960"/>
      <c r="DP183" s="960"/>
      <c r="DQ183" s="119"/>
      <c r="DR183" s="196" t="s">
        <v>69</v>
      </c>
      <c r="DS183" s="391"/>
      <c r="DT183" s="391"/>
      <c r="DU183" s="391"/>
      <c r="DV183" s="391"/>
    </row>
    <row r="184" spans="3:126" ht="12" customHeight="1">
      <c r="C184" s="581"/>
      <c r="D184" s="582"/>
      <c r="E184" s="646" t="s">
        <v>180</v>
      </c>
      <c r="F184" s="647"/>
      <c r="G184" s="647"/>
      <c r="H184" s="648"/>
      <c r="I184" s="459"/>
      <c r="J184" s="460"/>
      <c r="K184" s="460"/>
      <c r="L184" s="749"/>
      <c r="M184" s="459"/>
      <c r="N184" s="460"/>
      <c r="O184" s="460"/>
      <c r="P184" s="460"/>
      <c r="Q184" s="460"/>
      <c r="R184" s="460"/>
      <c r="S184" s="749"/>
      <c r="T184" s="459"/>
      <c r="U184" s="460"/>
      <c r="V184" s="460"/>
      <c r="W184" s="460"/>
      <c r="X184" s="460"/>
      <c r="Y184" s="749"/>
      <c r="Z184" s="490"/>
      <c r="AA184" s="491"/>
      <c r="AB184" s="491"/>
      <c r="AC184" s="491"/>
      <c r="AD184" s="491"/>
      <c r="AE184" s="491"/>
      <c r="AF184" s="491"/>
      <c r="AG184" s="967" t="s">
        <v>68</v>
      </c>
      <c r="AH184" s="967"/>
      <c r="AI184" s="967"/>
      <c r="AJ184" s="968"/>
      <c r="AK184" s="750"/>
      <c r="AL184" s="460"/>
      <c r="AM184" s="460"/>
      <c r="AN184" s="460"/>
      <c r="AO184" s="460"/>
      <c r="AP184" s="460"/>
      <c r="AQ184" s="749"/>
      <c r="AR184" s="490"/>
      <c r="AS184" s="491"/>
      <c r="AT184" s="491"/>
      <c r="AU184" s="491"/>
      <c r="AV184" s="491"/>
      <c r="AW184" s="491"/>
      <c r="AX184" s="491"/>
      <c r="AY184" s="967" t="s">
        <v>68</v>
      </c>
      <c r="AZ184" s="967"/>
      <c r="BA184" s="967"/>
      <c r="BB184" s="968"/>
      <c r="BC184" s="750"/>
      <c r="BD184" s="460"/>
      <c r="BE184" s="460"/>
      <c r="BF184" s="460"/>
      <c r="BG184" s="460"/>
      <c r="BH184" s="460"/>
      <c r="BI184" s="460"/>
      <c r="BJ184" s="460"/>
      <c r="BK184" s="460"/>
      <c r="BL184" s="460"/>
      <c r="BM184" s="460"/>
      <c r="BN184" s="460"/>
      <c r="BO184" s="460"/>
      <c r="BP184" s="460"/>
      <c r="BQ184" s="460"/>
      <c r="BR184" s="460"/>
      <c r="BS184" s="460"/>
      <c r="BT184" s="460"/>
      <c r="BU184" s="460"/>
      <c r="BV184" s="460"/>
      <c r="BW184" s="460"/>
      <c r="BX184" s="461"/>
      <c r="BY184" s="485"/>
      <c r="BZ184" s="486"/>
      <c r="CA184" s="486"/>
      <c r="CB184" s="487"/>
      <c r="CC184" s="485"/>
      <c r="CD184" s="486"/>
      <c r="CE184" s="486"/>
      <c r="CF184" s="493"/>
      <c r="CG184" s="459"/>
      <c r="CH184" s="460"/>
      <c r="CI184" s="460"/>
      <c r="CJ184" s="460"/>
      <c r="CK184" s="460"/>
      <c r="CL184" s="460"/>
      <c r="CM184" s="460"/>
      <c r="CN184" s="460"/>
      <c r="CO184" s="460"/>
      <c r="CP184" s="460"/>
      <c r="CQ184" s="460"/>
      <c r="CR184" s="460"/>
      <c r="CS184" s="460"/>
      <c r="CT184" s="460"/>
      <c r="CU184" s="460"/>
      <c r="CV184" s="460"/>
      <c r="CW184" s="460"/>
      <c r="CX184" s="460"/>
      <c r="CY184" s="460"/>
      <c r="CZ184" s="460"/>
      <c r="DA184" s="460"/>
      <c r="DB184" s="460"/>
      <c r="DC184" s="460"/>
      <c r="DD184" s="460"/>
      <c r="DE184" s="460"/>
      <c r="DF184" s="460"/>
      <c r="DG184" s="461"/>
      <c r="DH184" s="497"/>
      <c r="DI184" s="498"/>
      <c r="DJ184" s="498"/>
      <c r="DK184" s="498"/>
      <c r="DL184" s="499"/>
      <c r="DM184" s="961">
        <f t="shared" si="79"/>
        <v>0</v>
      </c>
      <c r="DN184" s="962"/>
      <c r="DO184" s="962"/>
      <c r="DP184" s="962"/>
      <c r="DQ184" s="192"/>
      <c r="DR184" s="193" t="s">
        <v>69</v>
      </c>
      <c r="DS184" s="391"/>
      <c r="DT184" s="391"/>
      <c r="DU184" s="391"/>
      <c r="DV184" s="391"/>
    </row>
    <row r="185" spans="3:126" ht="12" customHeight="1" thickBot="1">
      <c r="C185" s="819"/>
      <c r="D185" s="820"/>
      <c r="E185" s="197"/>
      <c r="F185" s="197"/>
      <c r="G185" s="197"/>
      <c r="H185" s="197"/>
      <c r="I185" s="833" t="s">
        <v>70</v>
      </c>
      <c r="J185" s="833"/>
      <c r="K185" s="833"/>
      <c r="L185" s="833"/>
      <c r="M185" s="833"/>
      <c r="N185" s="833"/>
      <c r="O185" s="833"/>
      <c r="P185" s="833"/>
      <c r="Q185" s="833"/>
      <c r="R185" s="833"/>
      <c r="S185" s="833"/>
      <c r="T185" s="198"/>
      <c r="U185" s="448"/>
      <c r="V185" s="448"/>
      <c r="W185" s="448"/>
      <c r="X185" s="448"/>
      <c r="Y185" s="448"/>
      <c r="Z185" s="1191">
        <f>SUM(Z183:AF184)</f>
        <v>0</v>
      </c>
      <c r="AA185" s="1192"/>
      <c r="AB185" s="1192"/>
      <c r="AC185" s="1192"/>
      <c r="AD185" s="1192"/>
      <c r="AE185" s="1192"/>
      <c r="AF185" s="1192"/>
      <c r="AG185" s="130" t="s">
        <v>68</v>
      </c>
      <c r="AH185" s="130"/>
      <c r="AI185" s="130"/>
      <c r="AJ185" s="130"/>
      <c r="AK185" s="199"/>
      <c r="AL185" s="200"/>
      <c r="AM185" s="200"/>
      <c r="AN185" s="200"/>
      <c r="AO185" s="200"/>
      <c r="AP185" s="200"/>
      <c r="AQ185" s="201"/>
      <c r="AR185" s="1191">
        <f>SUM(AR183:AX184)</f>
        <v>0</v>
      </c>
      <c r="AS185" s="1192"/>
      <c r="AT185" s="1192"/>
      <c r="AU185" s="1192"/>
      <c r="AV185" s="1192"/>
      <c r="AW185" s="1192"/>
      <c r="AX185" s="1192"/>
      <c r="AY185" s="202" t="s">
        <v>68</v>
      </c>
      <c r="AZ185" s="202"/>
      <c r="BA185" s="202"/>
      <c r="BB185" s="203"/>
      <c r="BC185" s="204"/>
      <c r="BD185" s="204"/>
      <c r="BE185" s="204"/>
      <c r="BF185" s="204"/>
      <c r="BG185" s="204"/>
      <c r="BH185" s="204"/>
      <c r="BI185" s="204"/>
      <c r="BJ185" s="205"/>
      <c r="BK185" s="205"/>
      <c r="BL185" s="205"/>
      <c r="BM185" s="205"/>
      <c r="BN185" s="205"/>
      <c r="BO185" s="205"/>
      <c r="BP185" s="205"/>
      <c r="BQ185" s="205"/>
      <c r="BR185" s="205"/>
      <c r="BS185" s="205"/>
      <c r="BT185" s="205"/>
      <c r="BU185" s="205"/>
      <c r="BV185" s="205"/>
      <c r="BW185" s="205"/>
      <c r="BX185" s="205"/>
      <c r="BY185" s="206"/>
      <c r="BZ185" s="207"/>
      <c r="CA185" s="207"/>
      <c r="CB185" s="208"/>
      <c r="CC185" s="207"/>
      <c r="CD185" s="207"/>
      <c r="CE185" s="207"/>
      <c r="CF185" s="209"/>
      <c r="CG185" s="210"/>
      <c r="CH185" s="205"/>
      <c r="CI185" s="205"/>
      <c r="CJ185" s="205"/>
      <c r="CK185" s="205"/>
      <c r="CL185" s="205"/>
      <c r="CM185" s="205"/>
      <c r="CN185" s="205"/>
      <c r="CO185" s="205"/>
      <c r="CP185" s="205"/>
      <c r="CQ185" s="205"/>
      <c r="CR185" s="205"/>
      <c r="CS185" s="205"/>
      <c r="CT185" s="205"/>
      <c r="CU185" s="205"/>
      <c r="CV185" s="205"/>
      <c r="CW185" s="205"/>
      <c r="CX185" s="205"/>
      <c r="CY185" s="205"/>
      <c r="CZ185" s="205"/>
      <c r="DA185" s="205"/>
      <c r="DB185" s="205"/>
      <c r="DC185" s="205"/>
      <c r="DD185" s="205"/>
      <c r="DE185" s="205"/>
      <c r="DF185" s="205"/>
      <c r="DG185" s="205"/>
      <c r="DH185" s="207"/>
      <c r="DI185" s="207"/>
      <c r="DJ185" s="207"/>
      <c r="DK185" s="207"/>
      <c r="DL185" s="209"/>
      <c r="DM185" s="1193">
        <f t="shared" si="79"/>
        <v>0</v>
      </c>
      <c r="DN185" s="1194"/>
      <c r="DO185" s="1194"/>
      <c r="DP185" s="1194"/>
      <c r="DQ185" s="202"/>
      <c r="DR185" s="211" t="s">
        <v>69</v>
      </c>
      <c r="DS185" s="391"/>
      <c r="DT185" s="391"/>
      <c r="DU185" s="391"/>
      <c r="DV185" s="391"/>
    </row>
    <row r="186" spans="3:126" ht="3" customHeight="1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31"/>
      <c r="AA186" s="31"/>
      <c r="AB186" s="31"/>
      <c r="AC186" s="31"/>
      <c r="AD186" s="31"/>
      <c r="AE186" s="31"/>
      <c r="AF186" s="31"/>
      <c r="AG186" s="4"/>
      <c r="AH186" s="4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4"/>
      <c r="DD186" s="4"/>
      <c r="DE186" s="4"/>
      <c r="DF186" s="4"/>
      <c r="DG186" s="4"/>
      <c r="DH186" s="4"/>
      <c r="DI186" s="4"/>
      <c r="DJ186" s="2"/>
      <c r="DK186" s="2"/>
      <c r="DL186" s="2"/>
      <c r="DM186" s="2"/>
      <c r="DN186" s="2"/>
      <c r="DO186" s="2"/>
      <c r="DP186" s="2"/>
      <c r="DQ186" s="2"/>
    </row>
    <row r="187" spans="3:126" ht="8.1" customHeight="1">
      <c r="C187" s="2" t="s">
        <v>78</v>
      </c>
      <c r="D187" s="2"/>
      <c r="E187" s="2"/>
      <c r="F187" s="2"/>
      <c r="G187" s="2"/>
      <c r="H187" s="2"/>
      <c r="I187" s="2"/>
      <c r="J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P187" s="2" t="s">
        <v>63</v>
      </c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C187" s="2"/>
      <c r="BD187" s="2"/>
      <c r="BE187" s="2"/>
      <c r="BI187" s="2" t="s">
        <v>345</v>
      </c>
      <c r="BJ187" s="2"/>
      <c r="BK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P187" s="2"/>
      <c r="CS187" s="2" t="s">
        <v>346</v>
      </c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E187" s="2" t="s">
        <v>347</v>
      </c>
      <c r="DF187" s="2"/>
      <c r="DH187" s="2"/>
      <c r="DJ187" s="2"/>
      <c r="DK187" s="2"/>
      <c r="DL187" s="2"/>
      <c r="DM187" s="2"/>
      <c r="DN187" s="2"/>
      <c r="DO187" s="2"/>
    </row>
    <row r="188" spans="3:126" ht="9.6" customHeight="1">
      <c r="C188" s="7" t="s">
        <v>79</v>
      </c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1"/>
      <c r="AP188" s="39" t="s">
        <v>306</v>
      </c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8"/>
      <c r="BI188" s="7" t="s">
        <v>79</v>
      </c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7"/>
      <c r="CC188" s="97"/>
      <c r="CD188" s="97"/>
      <c r="CE188" s="97"/>
      <c r="CF188" s="97"/>
      <c r="CG188" s="97"/>
      <c r="CH188" s="97"/>
      <c r="CI188" s="97"/>
      <c r="CJ188" s="97"/>
      <c r="CK188" s="97"/>
      <c r="CL188" s="97"/>
      <c r="CM188" s="97"/>
      <c r="CN188" s="97"/>
      <c r="CO188" s="97"/>
      <c r="CP188" s="97"/>
      <c r="CQ188" s="8"/>
      <c r="CS188" s="7" t="s">
        <v>80</v>
      </c>
      <c r="CT188" s="97"/>
      <c r="CU188" s="97"/>
      <c r="CV188" s="97"/>
      <c r="CW188" s="97"/>
      <c r="CX188" s="97"/>
      <c r="CY188" s="97"/>
      <c r="CZ188" s="97"/>
      <c r="DA188" s="97"/>
      <c r="DB188" s="97"/>
      <c r="DC188" s="8"/>
      <c r="DE188" s="7" t="s">
        <v>105</v>
      </c>
      <c r="DF188" s="97"/>
      <c r="DG188" s="97"/>
      <c r="DH188" s="97"/>
      <c r="DI188" s="97"/>
      <c r="DJ188" s="97"/>
      <c r="DK188" s="97"/>
      <c r="DL188" s="97"/>
      <c r="DM188" s="97"/>
      <c r="DN188" s="97"/>
      <c r="DO188" s="97"/>
      <c r="DP188" s="8"/>
    </row>
    <row r="189" spans="3:126" ht="9.6" customHeight="1">
      <c r="C189" s="1"/>
      <c r="D189" s="2" t="s">
        <v>181</v>
      </c>
      <c r="E189" s="2"/>
      <c r="F189" s="2"/>
      <c r="G189" s="2"/>
      <c r="H189" s="2"/>
      <c r="I189" s="2"/>
      <c r="J189" s="2"/>
      <c r="K189" s="2"/>
      <c r="L189" s="2"/>
      <c r="N189" s="2"/>
      <c r="O189" s="2"/>
      <c r="P189" s="2"/>
      <c r="Q189" s="2"/>
      <c r="R189" s="2"/>
      <c r="V189" s="2" t="s">
        <v>182</v>
      </c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1"/>
      <c r="AP189" s="1"/>
      <c r="AQ189" s="2" t="s">
        <v>81</v>
      </c>
      <c r="AR189" s="2"/>
      <c r="AS189" s="2"/>
      <c r="AT189" s="2"/>
      <c r="AU189" s="2"/>
      <c r="AV189" s="2"/>
      <c r="AW189" s="2"/>
      <c r="AX189" s="2" t="s">
        <v>82</v>
      </c>
      <c r="AY189" s="2"/>
      <c r="AZ189" s="2"/>
      <c r="BA189" s="2"/>
      <c r="BB189" s="2"/>
      <c r="BC189" s="2"/>
      <c r="BD189" s="2"/>
      <c r="BE189" s="2"/>
      <c r="BF189" s="2"/>
      <c r="BG189" s="9"/>
      <c r="BI189" s="1"/>
      <c r="BJ189" s="2" t="s">
        <v>183</v>
      </c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CA189" s="2" t="s">
        <v>184</v>
      </c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9"/>
      <c r="CS189" s="1"/>
      <c r="CT189" s="2" t="s">
        <v>83</v>
      </c>
      <c r="CU189" s="2"/>
      <c r="CV189" s="2"/>
      <c r="CW189" s="2"/>
      <c r="CX189" s="2"/>
      <c r="CY189" s="2"/>
      <c r="CZ189" s="2"/>
      <c r="DA189" s="2"/>
      <c r="DB189" s="2"/>
      <c r="DC189" s="9"/>
      <c r="DE189" s="1"/>
      <c r="DF189" s="2" t="s">
        <v>107</v>
      </c>
      <c r="DG189" s="2"/>
      <c r="DH189" s="2"/>
      <c r="DI189" s="2"/>
      <c r="DJ189" s="2"/>
      <c r="DK189" s="2"/>
      <c r="DL189" s="2"/>
      <c r="DM189" s="2"/>
      <c r="DN189" s="2"/>
      <c r="DO189" s="2"/>
      <c r="DP189" s="9"/>
    </row>
    <row r="190" spans="3:126" ht="9.6" customHeight="1">
      <c r="C190" s="1"/>
      <c r="D190" s="2" t="s">
        <v>185</v>
      </c>
      <c r="E190" s="2"/>
      <c r="F190" s="2"/>
      <c r="G190" s="2"/>
      <c r="H190" s="2"/>
      <c r="I190" s="2"/>
      <c r="J190" s="2"/>
      <c r="K190" s="2"/>
      <c r="L190" s="2"/>
      <c r="N190" s="2"/>
      <c r="O190" s="2"/>
      <c r="P190" s="2"/>
      <c r="Q190" s="2"/>
      <c r="R190" s="2"/>
      <c r="V190" s="2" t="s">
        <v>186</v>
      </c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1"/>
      <c r="AP190" s="1"/>
      <c r="AQ190" s="2" t="s">
        <v>84</v>
      </c>
      <c r="AR190" s="2"/>
      <c r="AS190" s="2"/>
      <c r="AT190" s="2"/>
      <c r="AU190" s="2"/>
      <c r="AV190" s="2"/>
      <c r="AW190" s="2"/>
      <c r="AX190" s="2" t="s">
        <v>85</v>
      </c>
      <c r="AY190" s="2"/>
      <c r="AZ190" s="2"/>
      <c r="BA190" s="2"/>
      <c r="BB190" s="2"/>
      <c r="BC190" s="2"/>
      <c r="BD190" s="2"/>
      <c r="BE190" s="2"/>
      <c r="BF190" s="2"/>
      <c r="BG190" s="9"/>
      <c r="BI190" s="1"/>
      <c r="BJ190" s="2" t="s">
        <v>187</v>
      </c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CA190" s="37" t="s">
        <v>335</v>
      </c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40"/>
      <c r="CS190" s="1"/>
      <c r="CT190" s="2" t="s">
        <v>257</v>
      </c>
      <c r="CU190" s="2"/>
      <c r="CV190" s="2"/>
      <c r="CW190" s="2"/>
      <c r="CX190" s="2"/>
      <c r="CY190" s="2"/>
      <c r="CZ190" s="2"/>
      <c r="DA190" s="2"/>
      <c r="DB190" s="2"/>
      <c r="DC190" s="9"/>
      <c r="DE190" s="10"/>
      <c r="DF190" s="98" t="s">
        <v>109</v>
      </c>
      <c r="DG190" s="98"/>
      <c r="DH190" s="98"/>
      <c r="DI190" s="98"/>
      <c r="DJ190" s="98"/>
      <c r="DK190" s="98"/>
      <c r="DL190" s="98"/>
      <c r="DM190" s="98"/>
      <c r="DN190" s="98"/>
      <c r="DO190" s="98"/>
      <c r="DP190" s="12"/>
    </row>
    <row r="191" spans="3:126" ht="9.6" customHeight="1">
      <c r="C191" s="1"/>
      <c r="D191" s="37" t="s">
        <v>333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V191" s="37" t="s">
        <v>326</v>
      </c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1"/>
      <c r="AP191" s="1"/>
      <c r="AQ191" s="2" t="s">
        <v>86</v>
      </c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9"/>
      <c r="BI191" s="1"/>
      <c r="BJ191" s="37" t="s">
        <v>338</v>
      </c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CA191" s="37" t="s">
        <v>339</v>
      </c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41"/>
      <c r="CS191" s="1"/>
      <c r="CT191" s="2" t="s">
        <v>258</v>
      </c>
      <c r="CU191" s="2"/>
      <c r="CV191" s="2"/>
      <c r="CW191" s="2"/>
      <c r="CX191" s="2"/>
      <c r="CY191" s="2"/>
      <c r="CZ191" s="2"/>
      <c r="DA191" s="2"/>
      <c r="DB191" s="2"/>
      <c r="DC191" s="9"/>
    </row>
    <row r="192" spans="3:126" ht="9.6" customHeight="1">
      <c r="C192" s="1"/>
      <c r="D192" s="37" t="s">
        <v>324</v>
      </c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V192" s="37" t="s">
        <v>328</v>
      </c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1"/>
      <c r="AP192" s="1" t="s">
        <v>88</v>
      </c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9"/>
      <c r="BI192" s="1"/>
      <c r="BJ192" s="37" t="s">
        <v>340</v>
      </c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X192" s="2"/>
      <c r="BY192" s="2"/>
      <c r="CA192" s="2" t="s">
        <v>196</v>
      </c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9"/>
      <c r="CS192" s="1"/>
      <c r="CT192" s="2" t="s">
        <v>89</v>
      </c>
      <c r="CU192" s="2"/>
      <c r="CV192" s="2"/>
      <c r="CW192" s="2"/>
      <c r="CX192" s="2"/>
      <c r="CY192" s="2"/>
      <c r="CZ192" s="2"/>
      <c r="DA192" s="2"/>
      <c r="DB192" s="2"/>
      <c r="DC192" s="9"/>
      <c r="DR192" s="2"/>
    </row>
    <row r="193" spans="3:122" ht="9.6" customHeight="1">
      <c r="C193" s="1"/>
      <c r="D193" s="37" t="s">
        <v>332</v>
      </c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V193" s="2" t="s">
        <v>327</v>
      </c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L193" s="2"/>
      <c r="AM193" s="2"/>
      <c r="AN193" s="2"/>
      <c r="AO193" s="1"/>
      <c r="AP193" s="1"/>
      <c r="AQ193" s="2" t="s">
        <v>90</v>
      </c>
      <c r="AR193" s="2"/>
      <c r="AS193" s="2"/>
      <c r="AT193" s="2"/>
      <c r="AU193" s="2"/>
      <c r="AV193" s="2"/>
      <c r="AW193" s="2" t="s">
        <v>91</v>
      </c>
      <c r="AX193" s="2"/>
      <c r="AY193" s="2"/>
      <c r="AZ193" s="2"/>
      <c r="BA193" s="2" t="s">
        <v>92</v>
      </c>
      <c r="BB193" s="2"/>
      <c r="BC193" s="2"/>
      <c r="BD193" s="2"/>
      <c r="BE193" s="2"/>
      <c r="BF193" s="2"/>
      <c r="BG193" s="9"/>
      <c r="BI193" s="1" t="s">
        <v>87</v>
      </c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9"/>
      <c r="CS193" s="1"/>
      <c r="CT193" s="2" t="s">
        <v>259</v>
      </c>
      <c r="CU193" s="2"/>
      <c r="CV193" s="2"/>
      <c r="CW193" s="2"/>
      <c r="CX193" s="2"/>
      <c r="CY193" s="2"/>
      <c r="CZ193" s="2"/>
      <c r="DA193" s="2"/>
      <c r="DB193" s="2"/>
      <c r="DC193" s="9"/>
      <c r="DR193" s="2"/>
    </row>
    <row r="194" spans="3:122" ht="9.6" customHeight="1">
      <c r="C194" s="1" t="s">
        <v>87</v>
      </c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1"/>
      <c r="AP194" s="1"/>
      <c r="AQ194" s="2" t="s">
        <v>94</v>
      </c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9"/>
      <c r="BI194" s="1"/>
      <c r="BJ194" s="2" t="s">
        <v>342</v>
      </c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X194" s="2"/>
      <c r="CA194" s="2" t="s">
        <v>343</v>
      </c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9"/>
      <c r="CS194" s="10"/>
      <c r="CT194" s="98" t="s">
        <v>43</v>
      </c>
      <c r="CU194" s="98"/>
      <c r="CV194" s="98"/>
      <c r="CW194" s="98"/>
      <c r="CX194" s="98"/>
      <c r="CY194" s="98"/>
      <c r="CZ194" s="98"/>
      <c r="DA194" s="98"/>
      <c r="DB194" s="98"/>
      <c r="DC194" s="12"/>
      <c r="DR194" s="2"/>
    </row>
    <row r="195" spans="3:122" ht="9.6" customHeight="1">
      <c r="C195" s="1"/>
      <c r="D195" s="2" t="s">
        <v>329</v>
      </c>
      <c r="E195" s="2"/>
      <c r="F195" s="2"/>
      <c r="G195" s="2"/>
      <c r="H195" s="2"/>
      <c r="I195" s="2"/>
      <c r="J195" s="2"/>
      <c r="K195" s="2"/>
      <c r="L195" s="2"/>
      <c r="M195" s="2"/>
      <c r="O195" s="2"/>
      <c r="P195" s="2"/>
      <c r="Q195" s="2"/>
      <c r="R195" s="2"/>
      <c r="U195" s="2"/>
      <c r="V195" s="2" t="s">
        <v>325</v>
      </c>
      <c r="W195" s="2"/>
      <c r="Z195" s="2"/>
      <c r="AA195" s="2"/>
      <c r="AC195" s="2"/>
      <c r="AD195" s="2"/>
      <c r="AE195" s="2"/>
      <c r="AF195" s="2"/>
      <c r="AG195" s="2"/>
      <c r="AH195" s="2"/>
      <c r="AI195" s="2"/>
      <c r="AJ195" s="2"/>
      <c r="AL195" s="2"/>
      <c r="AM195" s="2"/>
      <c r="AN195" s="2"/>
      <c r="AO195" s="1"/>
      <c r="AP195" s="1"/>
      <c r="AQ195" s="2" t="s">
        <v>97</v>
      </c>
      <c r="AR195" s="2"/>
      <c r="AS195" s="2"/>
      <c r="AT195" s="2"/>
      <c r="AU195" s="2"/>
      <c r="AV195" s="2"/>
      <c r="AW195" s="2"/>
      <c r="AX195" s="2"/>
      <c r="AY195" s="2"/>
      <c r="AZ195" s="2"/>
      <c r="BA195" s="2" t="s">
        <v>98</v>
      </c>
      <c r="BB195" s="2"/>
      <c r="BC195" s="2"/>
      <c r="BD195" s="2"/>
      <c r="BE195" s="2"/>
      <c r="BF195" s="2"/>
      <c r="BG195" s="9"/>
      <c r="BI195" s="1"/>
      <c r="BJ195" s="2" t="s">
        <v>341</v>
      </c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X195" s="2"/>
      <c r="BZ195" s="2"/>
      <c r="CA195" s="2" t="s">
        <v>344</v>
      </c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9"/>
      <c r="CX195" s="97"/>
      <c r="CY195" s="97"/>
      <c r="CZ195" s="97"/>
      <c r="DR195" s="2"/>
    </row>
    <row r="196" spans="3:122" ht="9.6" customHeight="1">
      <c r="C196" s="1"/>
      <c r="D196" s="2" t="s">
        <v>330</v>
      </c>
      <c r="E196" s="2"/>
      <c r="F196" s="2"/>
      <c r="G196" s="2"/>
      <c r="H196" s="2"/>
      <c r="I196" s="2"/>
      <c r="J196" s="2"/>
      <c r="K196" s="2"/>
      <c r="L196" s="2"/>
      <c r="M196" s="2"/>
      <c r="O196" s="2"/>
      <c r="P196" s="2"/>
      <c r="Q196" s="2"/>
      <c r="R196" s="2"/>
      <c r="U196" s="2"/>
      <c r="V196" s="2" t="s">
        <v>334</v>
      </c>
      <c r="W196" s="2"/>
      <c r="Z196" s="2"/>
      <c r="AA196" s="2"/>
      <c r="AC196" s="2"/>
      <c r="AD196" s="2"/>
      <c r="AE196" s="2"/>
      <c r="AF196" s="2"/>
      <c r="AG196" s="2"/>
      <c r="AH196" s="2"/>
      <c r="AI196" s="2"/>
      <c r="AJ196" s="2"/>
      <c r="AM196" s="2"/>
      <c r="AN196" s="2"/>
      <c r="AO196" s="1"/>
      <c r="AP196" s="1"/>
      <c r="AQ196" s="2" t="s">
        <v>101</v>
      </c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9"/>
      <c r="BI196" s="1" t="s">
        <v>93</v>
      </c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9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R196" s="2"/>
    </row>
    <row r="197" spans="3:122" ht="9.6" customHeight="1">
      <c r="C197" s="1"/>
      <c r="D197" s="2" t="s">
        <v>331</v>
      </c>
      <c r="E197" s="2"/>
      <c r="F197" s="2"/>
      <c r="G197" s="2"/>
      <c r="H197" s="2"/>
      <c r="I197" s="2"/>
      <c r="J197" s="2"/>
      <c r="K197" s="2"/>
      <c r="L197" s="2"/>
      <c r="M197" s="2"/>
      <c r="O197" s="2"/>
      <c r="P197" s="2"/>
      <c r="Q197" s="2"/>
      <c r="R197" s="2"/>
      <c r="U197" s="2"/>
      <c r="V197" s="2"/>
      <c r="W197" s="2"/>
      <c r="Z197" s="2"/>
      <c r="AA197" s="2"/>
      <c r="AC197" s="2"/>
      <c r="AD197" s="2"/>
      <c r="AE197" s="2"/>
      <c r="AF197" s="2"/>
      <c r="AG197" s="2"/>
      <c r="AH197" s="2"/>
      <c r="AI197" s="2"/>
      <c r="AJ197" s="2"/>
      <c r="AL197" s="2"/>
      <c r="AM197" s="2"/>
      <c r="AN197" s="2"/>
      <c r="AO197" s="1"/>
      <c r="AP197" s="1"/>
      <c r="AQ197" s="2" t="s">
        <v>14178</v>
      </c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9"/>
      <c r="BI197" s="1"/>
      <c r="BJ197" s="2" t="s">
        <v>99</v>
      </c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 t="s">
        <v>100</v>
      </c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9"/>
      <c r="CX197" s="2"/>
      <c r="CY197" s="2"/>
      <c r="CZ197" s="2"/>
      <c r="DA197" s="2"/>
      <c r="DB197" s="2"/>
      <c r="DR197" s="2"/>
    </row>
    <row r="198" spans="3:122" ht="9.6" customHeight="1">
      <c r="C198" s="1" t="s">
        <v>93</v>
      </c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1"/>
      <c r="AP198" s="1" t="s">
        <v>104</v>
      </c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9"/>
      <c r="BI198" s="38" t="s">
        <v>306</v>
      </c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9"/>
      <c r="CX198" s="2"/>
      <c r="CY198" s="2"/>
      <c r="CZ198" s="2"/>
      <c r="DR198" s="2"/>
    </row>
    <row r="199" spans="3:122" ht="9.6" customHeight="1">
      <c r="C199" s="1"/>
      <c r="D199" s="2" t="s">
        <v>95</v>
      </c>
      <c r="E199" s="2"/>
      <c r="F199" s="2"/>
      <c r="G199" s="2"/>
      <c r="H199" s="2"/>
      <c r="I199" s="2"/>
      <c r="J199" s="2"/>
      <c r="K199" s="2"/>
      <c r="L199" s="2"/>
      <c r="M199" s="2"/>
      <c r="N199" s="2" t="s">
        <v>96</v>
      </c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1"/>
      <c r="AP199" s="1"/>
      <c r="AQ199" s="2" t="s">
        <v>106</v>
      </c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9"/>
      <c r="BI199" s="1"/>
      <c r="BJ199" s="2" t="s">
        <v>188</v>
      </c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 t="s">
        <v>189</v>
      </c>
      <c r="BW199" s="2"/>
      <c r="BX199" s="2"/>
      <c r="BZ199" s="2"/>
      <c r="CA199" s="2"/>
      <c r="CB199" s="2"/>
      <c r="CC199" s="2"/>
      <c r="CD199" s="2"/>
      <c r="CE199" s="2"/>
      <c r="CF199" s="2" t="s">
        <v>190</v>
      </c>
      <c r="CH199" s="2"/>
      <c r="CI199" s="2"/>
      <c r="CJ199" s="2"/>
      <c r="CK199" s="2"/>
      <c r="CL199" s="2"/>
      <c r="CM199" s="2"/>
      <c r="CN199" s="2"/>
      <c r="CO199" s="2"/>
      <c r="CP199" s="2"/>
      <c r="CQ199" s="28"/>
      <c r="DR199" s="2"/>
    </row>
    <row r="200" spans="3:122" ht="9.6" customHeight="1">
      <c r="C200" s="38" t="s">
        <v>306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1"/>
      <c r="AP200" s="1"/>
      <c r="AQ200" s="2" t="s">
        <v>108</v>
      </c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9"/>
      <c r="BI200" s="1"/>
      <c r="BJ200" s="2" t="s">
        <v>193</v>
      </c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 t="s">
        <v>194</v>
      </c>
      <c r="BW200" s="2"/>
      <c r="BX200" s="2"/>
      <c r="BZ200" s="2"/>
      <c r="CA200" s="2"/>
      <c r="CB200" s="2"/>
      <c r="CC200" s="2"/>
      <c r="CD200" s="2"/>
      <c r="CE200" s="2"/>
      <c r="CF200" s="2" t="s">
        <v>195</v>
      </c>
      <c r="CH200" s="2"/>
      <c r="CI200" s="2"/>
      <c r="CJ200" s="2"/>
      <c r="CK200" s="2"/>
      <c r="CL200" s="2"/>
      <c r="CM200" s="2"/>
      <c r="CN200" s="2"/>
      <c r="CO200" s="2"/>
      <c r="CP200" s="2"/>
      <c r="CQ200" s="28"/>
      <c r="DR200" s="2"/>
    </row>
    <row r="201" spans="3:122" ht="9.6" customHeight="1">
      <c r="C201" s="1"/>
      <c r="D201" s="2" t="s">
        <v>102</v>
      </c>
      <c r="E201" s="2"/>
      <c r="F201" s="2"/>
      <c r="G201" s="2"/>
      <c r="H201" s="2"/>
      <c r="I201" s="2"/>
      <c r="J201" s="2"/>
      <c r="K201" s="2"/>
      <c r="L201" s="2"/>
      <c r="M201" s="2" t="s">
        <v>260</v>
      </c>
      <c r="N201" s="2"/>
      <c r="S201" s="2"/>
      <c r="T201" s="2"/>
      <c r="U201" s="2"/>
      <c r="W201" s="2"/>
      <c r="X201" s="2" t="s">
        <v>103</v>
      </c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1"/>
      <c r="AP201" s="1"/>
      <c r="AQ201" s="2" t="s">
        <v>113</v>
      </c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9"/>
      <c r="BI201" s="1"/>
      <c r="BJ201" s="2" t="s">
        <v>197</v>
      </c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Z201" s="2"/>
      <c r="CA201" s="2"/>
      <c r="CB201" s="2"/>
      <c r="CC201" s="2"/>
      <c r="CD201" s="2"/>
      <c r="CE201" s="2"/>
      <c r="CF201" s="2" t="s">
        <v>196</v>
      </c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8"/>
    </row>
    <row r="202" spans="3:122" ht="9.6" customHeight="1">
      <c r="C202" s="1"/>
      <c r="D202" s="2" t="s">
        <v>191</v>
      </c>
      <c r="E202" s="2"/>
      <c r="F202" s="2"/>
      <c r="G202" s="2"/>
      <c r="H202" s="2"/>
      <c r="I202" s="2"/>
      <c r="J202" s="2"/>
      <c r="K202" s="2"/>
      <c r="L202" s="2"/>
      <c r="M202" s="2" t="s">
        <v>192</v>
      </c>
      <c r="N202" s="2"/>
      <c r="S202" s="2"/>
      <c r="T202" s="2"/>
      <c r="U202" s="2"/>
      <c r="W202" s="2"/>
      <c r="X202" s="2" t="s">
        <v>261</v>
      </c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1"/>
      <c r="AP202" s="1"/>
      <c r="AQ202" s="2" t="s">
        <v>14179</v>
      </c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9"/>
      <c r="BI202" s="1" t="s">
        <v>88</v>
      </c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8"/>
    </row>
    <row r="203" spans="3:122" ht="9.6" customHeight="1">
      <c r="C203" s="1"/>
      <c r="D203" s="2" t="s">
        <v>262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S203" s="2"/>
      <c r="T203" s="2"/>
      <c r="U203" s="2"/>
      <c r="W203" s="2"/>
      <c r="X203" s="2" t="s">
        <v>196</v>
      </c>
      <c r="Z203" s="2"/>
      <c r="AA203" s="2"/>
      <c r="AB203" s="2"/>
      <c r="AC203" s="2"/>
      <c r="AD203" s="2"/>
      <c r="AE203" s="2"/>
      <c r="AH203" s="2"/>
      <c r="AI203" s="2"/>
      <c r="AJ203" s="2"/>
      <c r="AK203" s="2"/>
      <c r="AL203" s="2"/>
      <c r="AM203" s="2"/>
      <c r="AN203" s="2"/>
      <c r="AO203" s="1"/>
      <c r="AP203" s="1" t="s">
        <v>115</v>
      </c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9"/>
      <c r="BI203" s="1"/>
      <c r="BJ203" s="2" t="s">
        <v>110</v>
      </c>
      <c r="BK203" s="2"/>
      <c r="BL203" s="2"/>
      <c r="BM203" s="2"/>
      <c r="BN203" s="2"/>
      <c r="BO203" s="2"/>
      <c r="BP203" s="2"/>
      <c r="BQ203" s="2"/>
      <c r="BR203" s="2"/>
      <c r="BS203" s="2" t="s">
        <v>111</v>
      </c>
      <c r="BT203" s="2"/>
      <c r="BU203" s="2"/>
      <c r="BV203" s="2"/>
      <c r="BW203" s="2"/>
      <c r="BX203" s="2"/>
      <c r="BY203" s="2"/>
      <c r="BZ203" s="2"/>
      <c r="CA203" s="2"/>
      <c r="CB203" s="2" t="s">
        <v>112</v>
      </c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9"/>
    </row>
    <row r="204" spans="3:122" ht="9.6" customHeight="1">
      <c r="C204" s="1" t="s">
        <v>88</v>
      </c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1"/>
      <c r="AP204" s="1"/>
      <c r="AQ204" s="2" t="s">
        <v>198</v>
      </c>
      <c r="AR204" s="2"/>
      <c r="AS204" s="2"/>
      <c r="AT204" s="2"/>
      <c r="AU204" s="2"/>
      <c r="AV204" s="2"/>
      <c r="AW204" s="2"/>
      <c r="AX204" s="2" t="s">
        <v>199</v>
      </c>
      <c r="AY204" s="2"/>
      <c r="AZ204" s="2"/>
      <c r="BA204" s="2"/>
      <c r="BB204" s="2"/>
      <c r="BC204" s="2" t="s">
        <v>200</v>
      </c>
      <c r="BD204" s="2"/>
      <c r="BE204" s="2"/>
      <c r="BF204" s="2"/>
      <c r="BG204" s="9"/>
      <c r="BI204" s="1"/>
      <c r="BJ204" s="2" t="s">
        <v>114</v>
      </c>
      <c r="BK204" s="2"/>
      <c r="BL204" s="2"/>
      <c r="BM204" s="2"/>
      <c r="BN204" s="2"/>
      <c r="BO204" s="2"/>
      <c r="BP204" s="2"/>
      <c r="BQ204" s="2"/>
      <c r="BR204" s="2"/>
      <c r="BS204" s="2" t="s">
        <v>287</v>
      </c>
      <c r="BT204" s="2"/>
      <c r="BU204" s="2"/>
      <c r="BV204" s="2"/>
      <c r="BW204" s="2"/>
      <c r="BX204" s="2"/>
      <c r="BY204" s="2"/>
      <c r="BZ204" s="2"/>
      <c r="CA204" s="2"/>
      <c r="CB204" s="2" t="s">
        <v>288</v>
      </c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9"/>
    </row>
    <row r="205" spans="3:122" ht="9.6" customHeight="1">
      <c r="C205" s="1"/>
      <c r="D205" s="2" t="s">
        <v>110</v>
      </c>
      <c r="E205" s="2"/>
      <c r="F205" s="2"/>
      <c r="G205" s="2"/>
      <c r="H205" s="2"/>
      <c r="I205" s="2"/>
      <c r="J205" s="2"/>
      <c r="K205" s="2"/>
      <c r="M205" s="2" t="s">
        <v>111</v>
      </c>
      <c r="N205" s="2"/>
      <c r="O205" s="2"/>
      <c r="P205" s="2"/>
      <c r="Q205" s="2"/>
      <c r="R205" s="2"/>
      <c r="S205" s="2"/>
      <c r="U205" s="2"/>
      <c r="V205" s="2" t="s">
        <v>112</v>
      </c>
      <c r="W205" s="2"/>
      <c r="Y205" s="2"/>
      <c r="Z205" s="2"/>
      <c r="AA205" s="2"/>
      <c r="AB205" s="2"/>
      <c r="AC205" s="2"/>
      <c r="AD205" s="2"/>
      <c r="AE205" s="2" t="s">
        <v>114</v>
      </c>
      <c r="AF205" s="2"/>
      <c r="AG205" s="2"/>
      <c r="AH205" s="2"/>
      <c r="AI205" s="2"/>
      <c r="AJ205" s="2"/>
      <c r="AK205" s="2"/>
      <c r="AL205" s="2"/>
      <c r="AM205" s="2"/>
      <c r="AN205" s="2"/>
      <c r="AO205" s="1"/>
      <c r="AP205" s="1"/>
      <c r="AQ205" s="2" t="s">
        <v>201</v>
      </c>
      <c r="AR205" s="2"/>
      <c r="AS205" s="2"/>
      <c r="AT205" s="2"/>
      <c r="AU205" s="2"/>
      <c r="AW205" s="2"/>
      <c r="AX205" s="2" t="s">
        <v>202</v>
      </c>
      <c r="AY205" s="2"/>
      <c r="AZ205" s="2"/>
      <c r="BA205" s="2"/>
      <c r="BB205" s="2"/>
      <c r="BC205" s="2" t="s">
        <v>203</v>
      </c>
      <c r="BD205" s="2"/>
      <c r="BE205" s="2"/>
      <c r="BF205" s="2"/>
      <c r="BG205" s="9"/>
      <c r="BI205" s="1"/>
      <c r="BJ205" s="2" t="s">
        <v>289</v>
      </c>
      <c r="BK205" s="2"/>
      <c r="BL205" s="2"/>
      <c r="BM205" s="2"/>
      <c r="BN205" s="2"/>
      <c r="BO205" s="2"/>
      <c r="BP205" s="2"/>
      <c r="BQ205" s="2"/>
      <c r="BR205" s="2"/>
      <c r="BS205" s="2" t="s">
        <v>290</v>
      </c>
      <c r="BT205" s="2"/>
      <c r="BU205" s="2"/>
      <c r="BV205" s="2"/>
      <c r="BW205" s="2"/>
      <c r="BX205" s="2"/>
      <c r="BY205" s="2"/>
      <c r="BZ205" s="2"/>
      <c r="CA205" s="2"/>
      <c r="CB205" s="2" t="s">
        <v>286</v>
      </c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9"/>
    </row>
    <row r="206" spans="3:122" ht="9.6" customHeight="1">
      <c r="C206" s="1"/>
      <c r="D206" s="2" t="s">
        <v>287</v>
      </c>
      <c r="E206" s="2"/>
      <c r="F206" s="2"/>
      <c r="G206" s="2"/>
      <c r="H206" s="2"/>
      <c r="I206" s="2"/>
      <c r="J206" s="2"/>
      <c r="K206" s="2"/>
      <c r="M206" s="2" t="s">
        <v>288</v>
      </c>
      <c r="N206" s="2"/>
      <c r="O206" s="2"/>
      <c r="P206" s="2"/>
      <c r="Q206" s="2"/>
      <c r="R206" s="2"/>
      <c r="S206" s="2"/>
      <c r="U206" s="2"/>
      <c r="V206" s="2" t="s">
        <v>289</v>
      </c>
      <c r="W206" s="2"/>
      <c r="Y206" s="2"/>
      <c r="Z206" s="2"/>
      <c r="AA206" s="2"/>
      <c r="AB206" s="2"/>
      <c r="AC206" s="2"/>
      <c r="AD206" s="2"/>
      <c r="AE206" s="2" t="s">
        <v>290</v>
      </c>
      <c r="AF206" s="2"/>
      <c r="AG206" s="2"/>
      <c r="AH206" s="2"/>
      <c r="AI206" s="2"/>
      <c r="AJ206" s="2"/>
      <c r="AK206" s="2"/>
      <c r="AL206" s="2"/>
      <c r="AM206" s="2"/>
      <c r="AN206" s="2"/>
      <c r="AO206" s="1"/>
      <c r="AP206" s="1" t="s">
        <v>205</v>
      </c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9"/>
      <c r="BI206" s="1" t="s">
        <v>104</v>
      </c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9"/>
    </row>
    <row r="207" spans="3:122" ht="9.6" customHeight="1">
      <c r="C207" s="1"/>
      <c r="D207" s="2" t="s">
        <v>286</v>
      </c>
      <c r="E207" s="2"/>
      <c r="F207" s="2"/>
      <c r="G207" s="2"/>
      <c r="H207" s="2"/>
      <c r="I207" s="2"/>
      <c r="J207" s="2"/>
      <c r="K207" s="2"/>
      <c r="M207" s="2" t="s">
        <v>285</v>
      </c>
      <c r="N207" s="2"/>
      <c r="O207" s="2"/>
      <c r="P207" s="2"/>
      <c r="Q207" s="2"/>
      <c r="R207" s="2"/>
      <c r="S207" s="2"/>
      <c r="U207" s="2"/>
      <c r="W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1"/>
      <c r="AP207" s="1"/>
      <c r="AQ207" s="2" t="s">
        <v>207</v>
      </c>
      <c r="AR207" s="2"/>
      <c r="AS207" s="2"/>
      <c r="AT207" s="2"/>
      <c r="AU207" s="2" t="s">
        <v>208</v>
      </c>
      <c r="AV207" s="2"/>
      <c r="AW207" s="2"/>
      <c r="AX207" s="2"/>
      <c r="AY207" s="2"/>
      <c r="AZ207" s="2" t="s">
        <v>209</v>
      </c>
      <c r="BA207" s="2"/>
      <c r="BB207" s="2"/>
      <c r="BC207" s="2"/>
      <c r="BD207" s="2"/>
      <c r="BE207" s="2"/>
      <c r="BF207" s="2"/>
      <c r="BG207" s="9"/>
      <c r="BI207" s="1"/>
      <c r="BJ207" s="2" t="s">
        <v>119</v>
      </c>
      <c r="BK207" s="2"/>
      <c r="BL207" s="2"/>
      <c r="BM207" s="2"/>
      <c r="BN207" s="2"/>
      <c r="BO207" s="2"/>
      <c r="BP207" s="2"/>
      <c r="BQ207" s="2"/>
      <c r="BR207" s="2"/>
      <c r="BS207" s="2" t="s">
        <v>120</v>
      </c>
      <c r="BT207" s="2"/>
      <c r="BU207" s="2"/>
      <c r="BV207" s="2"/>
      <c r="BW207" s="2"/>
      <c r="BX207" s="2"/>
      <c r="BY207" s="2"/>
      <c r="BZ207" s="2"/>
      <c r="CA207" s="2"/>
      <c r="CB207" s="2" t="s">
        <v>118</v>
      </c>
      <c r="CC207" s="2"/>
      <c r="CD207" s="2"/>
      <c r="CE207" s="2"/>
      <c r="CF207" s="2"/>
      <c r="CG207" s="2" t="s">
        <v>121</v>
      </c>
      <c r="CH207" s="2"/>
      <c r="CI207" s="2"/>
      <c r="CJ207" s="2"/>
      <c r="CK207" s="2"/>
      <c r="CL207" s="2"/>
      <c r="CM207" s="2"/>
      <c r="CN207" s="2"/>
      <c r="CO207" s="2"/>
      <c r="CP207" s="2"/>
      <c r="CQ207" s="9"/>
    </row>
    <row r="208" spans="3:122" ht="9.6" customHeight="1">
      <c r="C208" s="1" t="s">
        <v>104</v>
      </c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1"/>
      <c r="AP208" s="1" t="s">
        <v>213</v>
      </c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9"/>
      <c r="BI208" s="1" t="s">
        <v>115</v>
      </c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9"/>
    </row>
    <row r="209" spans="3:122" ht="9.6" customHeight="1">
      <c r="C209" s="1"/>
      <c r="D209" s="2" t="s">
        <v>116</v>
      </c>
      <c r="E209" s="2"/>
      <c r="F209" s="2"/>
      <c r="G209" s="2"/>
      <c r="H209" s="2"/>
      <c r="I209" s="2"/>
      <c r="J209" s="2"/>
      <c r="K209" s="2"/>
      <c r="L209" s="2"/>
      <c r="O209" s="2" t="s">
        <v>117</v>
      </c>
      <c r="P209" s="2"/>
      <c r="Q209" s="2"/>
      <c r="R209" s="2"/>
      <c r="S209" s="2"/>
      <c r="T209" s="2"/>
      <c r="W209" s="2"/>
      <c r="X209" s="2" t="s">
        <v>118</v>
      </c>
      <c r="AA209" s="2"/>
      <c r="AB209" s="2"/>
      <c r="AC209" s="2"/>
      <c r="AD209" s="2" t="s">
        <v>122</v>
      </c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1"/>
      <c r="AP209" s="10"/>
      <c r="AQ209" s="98" t="s">
        <v>214</v>
      </c>
      <c r="AR209" s="98"/>
      <c r="AS209" s="98"/>
      <c r="AT209" s="98"/>
      <c r="AU209" s="98"/>
      <c r="AV209" s="98"/>
      <c r="AW209" s="98"/>
      <c r="AX209" s="98"/>
      <c r="AY209" s="98"/>
      <c r="AZ209" s="98"/>
      <c r="BA209" s="98"/>
      <c r="BB209" s="98"/>
      <c r="BC209" s="98"/>
      <c r="BD209" s="98"/>
      <c r="BE209" s="98"/>
      <c r="BF209" s="98"/>
      <c r="BG209" s="12"/>
      <c r="BI209" s="1"/>
      <c r="BJ209" s="2" t="s">
        <v>210</v>
      </c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 t="s">
        <v>211</v>
      </c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9"/>
    </row>
    <row r="210" spans="3:122" ht="9.6" customHeight="1">
      <c r="C210" s="1"/>
      <c r="D210" s="2" t="s">
        <v>204</v>
      </c>
      <c r="E210" s="2"/>
      <c r="F210" s="2"/>
      <c r="G210" s="2"/>
      <c r="H210" s="2"/>
      <c r="I210" s="2"/>
      <c r="J210" s="2"/>
      <c r="K210" s="2"/>
      <c r="L210" s="2"/>
      <c r="O210" s="2" t="s">
        <v>263</v>
      </c>
      <c r="P210" s="2"/>
      <c r="Q210" s="2"/>
      <c r="R210" s="2"/>
      <c r="S210" s="2"/>
      <c r="T210" s="2"/>
      <c r="U210" s="2"/>
      <c r="W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1"/>
      <c r="BI210" s="1" t="s">
        <v>213</v>
      </c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9"/>
    </row>
    <row r="211" spans="3:122" ht="9.6" customHeight="1">
      <c r="C211" s="1" t="s">
        <v>206</v>
      </c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1"/>
      <c r="BI211" s="10"/>
      <c r="BJ211" s="98" t="s">
        <v>215</v>
      </c>
      <c r="BK211" s="98"/>
      <c r="BL211" s="98"/>
      <c r="BM211" s="98"/>
      <c r="BN211" s="98"/>
      <c r="BO211" s="98"/>
      <c r="BP211" s="98"/>
      <c r="BQ211" s="98"/>
      <c r="BR211" s="98"/>
      <c r="BS211" s="98"/>
      <c r="BT211" s="98"/>
      <c r="BU211" s="98"/>
      <c r="BV211" s="98"/>
      <c r="BW211" s="98"/>
      <c r="BX211" s="98"/>
      <c r="BY211" s="98"/>
      <c r="BZ211" s="98"/>
      <c r="CA211" s="98"/>
      <c r="CB211" s="98"/>
      <c r="CC211" s="98"/>
      <c r="CD211" s="98"/>
      <c r="CE211" s="98"/>
      <c r="CF211" s="98"/>
      <c r="CG211" s="98"/>
      <c r="CH211" s="98"/>
      <c r="CI211" s="98"/>
      <c r="CJ211" s="98"/>
      <c r="CK211" s="98"/>
      <c r="CL211" s="98"/>
      <c r="CM211" s="98"/>
      <c r="CN211" s="98"/>
      <c r="CO211" s="98"/>
      <c r="CP211" s="98"/>
      <c r="CQ211" s="12"/>
    </row>
    <row r="212" spans="3:122" ht="9.6" customHeight="1">
      <c r="C212" s="1"/>
      <c r="D212" s="2" t="s">
        <v>212</v>
      </c>
      <c r="E212" s="2"/>
      <c r="F212" s="2"/>
      <c r="G212" s="2"/>
      <c r="H212" s="2"/>
      <c r="I212" s="2"/>
      <c r="J212" s="2"/>
      <c r="K212" s="2"/>
      <c r="L212" s="2"/>
      <c r="M212" s="2" t="s">
        <v>211</v>
      </c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1"/>
      <c r="BK212" s="97"/>
      <c r="BL212" s="97"/>
      <c r="BM212" s="97"/>
      <c r="BN212" s="97"/>
      <c r="BO212" s="97"/>
      <c r="BP212" s="97"/>
      <c r="BQ212" s="97"/>
      <c r="BR212" s="97"/>
      <c r="BS212" s="97"/>
      <c r="BT212" s="97"/>
      <c r="BU212" s="97"/>
      <c r="BV212" s="97"/>
      <c r="BW212" s="97"/>
      <c r="BX212" s="97"/>
      <c r="BY212" s="97"/>
      <c r="BZ212" s="97"/>
      <c r="CA212" s="97"/>
      <c r="CB212" s="97"/>
    </row>
    <row r="213" spans="3:122" ht="9.6" customHeight="1">
      <c r="C213" s="1" t="s">
        <v>205</v>
      </c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1"/>
      <c r="AP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</row>
    <row r="214" spans="3:122" ht="9.6" customHeight="1">
      <c r="C214" s="1"/>
      <c r="D214" s="2" t="s">
        <v>216</v>
      </c>
      <c r="E214" s="2"/>
      <c r="F214" s="2"/>
      <c r="G214" s="2"/>
      <c r="H214" s="2"/>
      <c r="I214" s="2"/>
      <c r="J214" s="2"/>
      <c r="K214" s="2"/>
      <c r="M214" s="2" t="s">
        <v>217</v>
      </c>
      <c r="N214" s="2"/>
      <c r="O214" s="2"/>
      <c r="P214" s="2"/>
      <c r="Q214" s="2"/>
      <c r="R214" s="2"/>
      <c r="S214" s="2"/>
      <c r="T214" s="2"/>
      <c r="U214" s="2"/>
      <c r="V214" s="2"/>
      <c r="X214" s="2" t="s">
        <v>218</v>
      </c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1"/>
      <c r="AP214" s="2"/>
      <c r="AQ214" s="2"/>
      <c r="AR214" s="2"/>
      <c r="AS214" s="2"/>
      <c r="AT214" s="2"/>
      <c r="AU214" s="2"/>
      <c r="AV214" s="2"/>
      <c r="AW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</row>
    <row r="215" spans="3:122" ht="9.6" customHeight="1">
      <c r="C215" s="1"/>
      <c r="D215" s="2" t="s">
        <v>219</v>
      </c>
      <c r="E215" s="2"/>
      <c r="F215" s="2"/>
      <c r="G215" s="2"/>
      <c r="H215" s="2"/>
      <c r="I215" s="2"/>
      <c r="J215" s="2"/>
      <c r="K215" s="2"/>
      <c r="M215" s="2" t="s">
        <v>220</v>
      </c>
      <c r="N215" s="2"/>
      <c r="O215" s="2"/>
      <c r="P215" s="2"/>
      <c r="Q215" s="2"/>
      <c r="R215" s="2"/>
      <c r="S215" s="2"/>
      <c r="T215" s="2"/>
      <c r="U215" s="2"/>
      <c r="V215" s="2"/>
      <c r="X215" s="2" t="s">
        <v>203</v>
      </c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1"/>
      <c r="AP215" s="2"/>
      <c r="AQ215" s="2"/>
      <c r="AR215" s="2"/>
      <c r="AS215" s="2"/>
      <c r="AT215" s="2"/>
      <c r="AU215" s="2"/>
      <c r="AV215" s="2"/>
      <c r="AW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</row>
    <row r="216" spans="3:122" ht="9.6" customHeight="1">
      <c r="C216" s="1" t="s">
        <v>213</v>
      </c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1"/>
      <c r="AP216" s="2"/>
      <c r="AQ216" s="2"/>
      <c r="AR216" s="2"/>
      <c r="AS216" s="2"/>
      <c r="AT216" s="2"/>
      <c r="AU216" s="2"/>
      <c r="AV216" s="2"/>
      <c r="AW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</row>
    <row r="217" spans="3:122" ht="9.6" customHeight="1">
      <c r="C217" s="10"/>
      <c r="D217" s="98" t="s">
        <v>264</v>
      </c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/>
      <c r="AI217" s="98"/>
      <c r="AJ217" s="98"/>
      <c r="AK217" s="98"/>
      <c r="AL217" s="98"/>
      <c r="AM217" s="98"/>
      <c r="AN217" s="98"/>
      <c r="AO217" s="1"/>
      <c r="AP217" s="2"/>
      <c r="AQ217" s="2"/>
      <c r="AR217" s="2"/>
      <c r="AS217" s="2"/>
      <c r="AT217" s="2"/>
      <c r="AU217" s="2"/>
      <c r="AV217" s="2"/>
      <c r="AW217" s="2"/>
    </row>
    <row r="218" spans="3:122" ht="3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</row>
    <row r="219" spans="3:122" ht="9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N219" s="1246" t="s">
        <v>14169</v>
      </c>
      <c r="DO219" s="1247"/>
      <c r="DP219" s="1247"/>
      <c r="DQ219" s="1247"/>
      <c r="DR219" s="1247"/>
    </row>
    <row r="220" spans="3:122" ht="24">
      <c r="C220" s="24" t="s">
        <v>169</v>
      </c>
      <c r="J220" s="15" t="s">
        <v>283</v>
      </c>
      <c r="DN220" s="1247"/>
      <c r="DO220" s="1247"/>
      <c r="DP220" s="1247"/>
      <c r="DQ220" s="1247"/>
      <c r="DR220" s="1247"/>
    </row>
    <row r="221" spans="3:122" ht="8.1" customHeight="1" thickBot="1">
      <c r="D221" s="1246" t="s">
        <v>14169</v>
      </c>
      <c r="E221" s="1246"/>
      <c r="F221" s="1246"/>
      <c r="G221" s="1246"/>
      <c r="H221" s="1246"/>
      <c r="I221" s="1246"/>
      <c r="J221" s="1246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1247"/>
      <c r="DO221" s="1247"/>
      <c r="DP221" s="1247"/>
      <c r="DQ221" s="1247"/>
      <c r="DR221" s="1247"/>
    </row>
    <row r="222" spans="3:122" ht="13.9" customHeight="1" thickTop="1">
      <c r="D222" s="1246"/>
      <c r="E222" s="1246"/>
      <c r="F222" s="1246"/>
      <c r="G222" s="1246"/>
      <c r="H222" s="1246"/>
      <c r="I222" s="1246"/>
      <c r="J222" s="1246"/>
      <c r="BR222" s="16"/>
      <c r="BS222" s="17" t="s">
        <v>123</v>
      </c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9"/>
      <c r="DD222" s="1203" t="s">
        <v>124</v>
      </c>
      <c r="DE222" s="1204"/>
      <c r="DF222" s="1204"/>
      <c r="DG222" s="1204"/>
      <c r="DH222" s="1204"/>
      <c r="DI222" s="1204"/>
      <c r="DJ222" s="1204"/>
      <c r="DK222" s="1204"/>
      <c r="DL222" s="1204"/>
      <c r="DM222" s="1205"/>
      <c r="DN222" s="1247"/>
      <c r="DO222" s="1247"/>
      <c r="DP222" s="1247"/>
      <c r="DQ222" s="1247"/>
      <c r="DR222" s="1247"/>
    </row>
    <row r="223" spans="3:122" ht="18" thickBot="1">
      <c r="C223" s="49" t="s">
        <v>1</v>
      </c>
      <c r="L223" s="13" t="s">
        <v>125</v>
      </c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2"/>
      <c r="BE223" s="2"/>
      <c r="BF223" s="2"/>
      <c r="BG223" s="2"/>
      <c r="BR223" s="20"/>
      <c r="BS223" s="21" t="s">
        <v>126</v>
      </c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3"/>
      <c r="DD223" s="1206"/>
      <c r="DE223" s="1207"/>
      <c r="DF223" s="1207"/>
      <c r="DG223" s="1207"/>
      <c r="DH223" s="1207"/>
      <c r="DI223" s="1207"/>
      <c r="DJ223" s="1207"/>
      <c r="DK223" s="1207"/>
      <c r="DL223" s="1207"/>
      <c r="DM223" s="1208"/>
    </row>
    <row r="224" spans="3:122" ht="18" thickTop="1">
      <c r="C224" s="49"/>
      <c r="AR224" s="291"/>
      <c r="AS224" s="291"/>
      <c r="AT224" s="291"/>
      <c r="AU224" s="291"/>
      <c r="AV224" s="291"/>
      <c r="AW224" s="291"/>
      <c r="AX224" s="291"/>
      <c r="AY224" s="291"/>
      <c r="AZ224" s="291"/>
      <c r="BA224" s="2"/>
      <c r="BB224" s="2"/>
      <c r="BC224" s="2"/>
      <c r="BD224" s="2"/>
      <c r="BE224" s="2"/>
      <c r="BF224" s="2"/>
      <c r="BG224" s="2"/>
    </row>
    <row r="225" spans="3:125" ht="17.25">
      <c r="C225" s="49" t="s">
        <v>14174</v>
      </c>
      <c r="BG225" s="1209"/>
      <c r="BH225" s="1210"/>
      <c r="BI225" s="1210"/>
      <c r="BJ225" s="1210"/>
      <c r="BK225" s="1210"/>
      <c r="BL225" s="1210"/>
      <c r="BM225" s="1210"/>
      <c r="BN225" s="1210"/>
      <c r="BO225" s="1210"/>
      <c r="BP225" s="1210"/>
      <c r="BQ225" s="1210"/>
      <c r="BR225" s="1210"/>
      <c r="BS225" s="1210"/>
      <c r="BT225" s="1210"/>
      <c r="BU225" s="1210"/>
      <c r="BV225" s="1210"/>
      <c r="BW225" s="1210"/>
      <c r="BX225" s="1210"/>
      <c r="BY225" s="1210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</row>
    <row r="226" spans="3:125" ht="8.1" customHeight="1">
      <c r="BG226" s="1210"/>
      <c r="BH226" s="1210"/>
      <c r="BI226" s="1210"/>
      <c r="BJ226" s="1210"/>
      <c r="BK226" s="1210"/>
      <c r="BL226" s="1210"/>
      <c r="BM226" s="1210"/>
      <c r="BN226" s="1210"/>
      <c r="BO226" s="1210"/>
      <c r="BP226" s="1210"/>
      <c r="BQ226" s="1210"/>
      <c r="BR226" s="1210"/>
      <c r="BS226" s="1210"/>
      <c r="BT226" s="1210"/>
      <c r="BU226" s="1210"/>
      <c r="BV226" s="1210"/>
      <c r="BW226" s="1210"/>
      <c r="BX226" s="1210"/>
      <c r="BY226" s="1210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</row>
    <row r="227" spans="3:125" ht="8.1" customHeight="1" thickBot="1">
      <c r="BG227" s="1211"/>
      <c r="BH227" s="1211"/>
      <c r="BI227" s="1211"/>
      <c r="BJ227" s="1211"/>
      <c r="BK227" s="1211"/>
      <c r="BL227" s="1211"/>
      <c r="BM227" s="1211"/>
      <c r="BN227" s="1211"/>
      <c r="BO227" s="1211"/>
      <c r="BP227" s="1211"/>
      <c r="BQ227" s="1211"/>
      <c r="BR227" s="1211"/>
      <c r="BS227" s="1211"/>
      <c r="BT227" s="1211"/>
      <c r="BU227" s="1211"/>
      <c r="BV227" s="1211"/>
      <c r="BW227" s="1211"/>
      <c r="BX227" s="1211"/>
      <c r="BY227" s="1211"/>
    </row>
    <row r="228" spans="3:125" ht="12" customHeight="1">
      <c r="C228" s="803" t="s">
        <v>127</v>
      </c>
      <c r="D228" s="804"/>
      <c r="E228" s="804"/>
      <c r="F228" s="804"/>
      <c r="G228" s="804"/>
      <c r="H228" s="804"/>
      <c r="I228" s="805"/>
      <c r="J228" s="806" t="s">
        <v>128</v>
      </c>
      <c r="K228" s="807"/>
      <c r="L228" s="807"/>
      <c r="M228" s="807"/>
      <c r="N228" s="807"/>
      <c r="O228" s="808"/>
      <c r="P228" s="776" t="s">
        <v>129</v>
      </c>
      <c r="Q228" s="777"/>
      <c r="R228" s="777"/>
      <c r="S228" s="777"/>
      <c r="T228" s="777"/>
      <c r="U228" s="777"/>
      <c r="V228" s="777"/>
      <c r="W228" s="777"/>
      <c r="X228" s="777"/>
      <c r="Y228" s="777"/>
      <c r="Z228" s="777"/>
      <c r="AA228" s="777"/>
      <c r="AB228" s="777"/>
      <c r="AC228" s="777"/>
      <c r="AD228" s="777"/>
      <c r="AE228" s="777"/>
      <c r="AF228" s="777"/>
      <c r="AG228" s="777"/>
      <c r="AH228" s="777"/>
      <c r="AI228" s="777"/>
      <c r="AJ228" s="778"/>
      <c r="AK228" s="779" t="s">
        <v>268</v>
      </c>
      <c r="AL228" s="780"/>
      <c r="AM228" s="780"/>
      <c r="AN228" s="780"/>
      <c r="AO228" s="780"/>
      <c r="AP228" s="780"/>
      <c r="AQ228" s="780"/>
      <c r="AR228" s="780"/>
      <c r="AS228" s="780"/>
      <c r="AT228" s="780"/>
      <c r="AU228" s="780"/>
      <c r="AV228" s="780"/>
      <c r="AW228" s="780"/>
      <c r="AX228" s="780"/>
      <c r="AY228" s="780"/>
      <c r="AZ228" s="780"/>
      <c r="BA228" s="780"/>
      <c r="BB228" s="780"/>
      <c r="BC228" s="780"/>
      <c r="BD228" s="780"/>
      <c r="BE228" s="780"/>
      <c r="BF228" s="780"/>
      <c r="BG228" s="780"/>
      <c r="BH228" s="780"/>
      <c r="BI228" s="780"/>
      <c r="BJ228" s="780"/>
      <c r="BK228" s="780"/>
      <c r="BL228" s="780"/>
      <c r="BM228" s="780"/>
      <c r="BN228" s="780"/>
      <c r="BO228" s="780"/>
      <c r="BP228" s="780"/>
      <c r="BQ228" s="780"/>
      <c r="BR228" s="780"/>
      <c r="BS228" s="780"/>
      <c r="BT228" s="780"/>
      <c r="BU228" s="780"/>
      <c r="BV228" s="780"/>
      <c r="BW228" s="780"/>
      <c r="BX228" s="780"/>
      <c r="BY228" s="780"/>
      <c r="BZ228" s="780"/>
      <c r="CA228" s="780"/>
      <c r="CB228" s="780"/>
      <c r="CC228" s="780"/>
      <c r="CD228" s="780"/>
      <c r="CE228" s="780"/>
      <c r="CF228" s="780"/>
      <c r="CG228" s="780"/>
      <c r="CH228" s="780"/>
      <c r="CI228" s="307"/>
      <c r="CJ228" s="307"/>
      <c r="CK228" s="307"/>
      <c r="CL228" s="126"/>
      <c r="CM228" s="126"/>
      <c r="CN228" s="126"/>
      <c r="CO228" s="126"/>
      <c r="CP228" s="126"/>
      <c r="CQ228" s="126"/>
      <c r="CR228" s="126"/>
      <c r="CS228" s="126"/>
      <c r="CT228" s="126"/>
      <c r="CU228" s="126"/>
      <c r="CV228" s="126"/>
      <c r="CW228" s="126"/>
      <c r="CX228" s="126"/>
      <c r="CY228" s="126"/>
      <c r="CZ228" s="126"/>
      <c r="DA228" s="126"/>
      <c r="DB228" s="126"/>
      <c r="DC228" s="126"/>
      <c r="DD228" s="126"/>
      <c r="DE228" s="126"/>
      <c r="DF228" s="126"/>
      <c r="DG228" s="233"/>
      <c r="DH228" s="763" t="s">
        <v>302</v>
      </c>
      <c r="DI228" s="629"/>
      <c r="DJ228" s="629"/>
      <c r="DK228" s="629"/>
      <c r="DL228" s="629"/>
      <c r="DM228" s="764"/>
      <c r="DN228" s="114"/>
      <c r="DO228" s="114"/>
      <c r="DP228" s="114"/>
      <c r="DQ228" s="114"/>
      <c r="DR228" s="114"/>
      <c r="DS228" s="295"/>
    </row>
    <row r="229" spans="3:125" ht="8.1" customHeight="1">
      <c r="C229" s="603" t="s">
        <v>130</v>
      </c>
      <c r="D229" s="702"/>
      <c r="E229" s="702"/>
      <c r="F229" s="702"/>
      <c r="G229" s="702"/>
      <c r="H229" s="702"/>
      <c r="I229" s="703"/>
      <c r="J229" s="809"/>
      <c r="K229" s="810"/>
      <c r="L229" s="810"/>
      <c r="M229" s="810"/>
      <c r="N229" s="810"/>
      <c r="O229" s="811"/>
      <c r="P229" s="704" t="s">
        <v>131</v>
      </c>
      <c r="Q229" s="705"/>
      <c r="R229" s="705"/>
      <c r="S229" s="705"/>
      <c r="T229" s="705"/>
      <c r="U229" s="705"/>
      <c r="V229" s="705"/>
      <c r="W229" s="705"/>
      <c r="X229" s="705"/>
      <c r="Y229" s="705"/>
      <c r="Z229" s="705"/>
      <c r="AA229" s="705"/>
      <c r="AB229" s="706"/>
      <c r="AC229" s="509" t="s">
        <v>132</v>
      </c>
      <c r="AD229" s="705"/>
      <c r="AE229" s="705"/>
      <c r="AF229" s="705"/>
      <c r="AG229" s="705"/>
      <c r="AH229" s="705"/>
      <c r="AI229" s="705"/>
      <c r="AJ229" s="710"/>
      <c r="AK229" s="781"/>
      <c r="AL229" s="782"/>
      <c r="AM229" s="782"/>
      <c r="AN229" s="782"/>
      <c r="AO229" s="782"/>
      <c r="AP229" s="782"/>
      <c r="AQ229" s="782"/>
      <c r="AR229" s="782"/>
      <c r="AS229" s="782"/>
      <c r="AT229" s="782"/>
      <c r="AU229" s="782"/>
      <c r="AV229" s="782"/>
      <c r="AW229" s="782"/>
      <c r="AX229" s="782"/>
      <c r="AY229" s="782"/>
      <c r="AZ229" s="782"/>
      <c r="BA229" s="782"/>
      <c r="BB229" s="782"/>
      <c r="BC229" s="782"/>
      <c r="BD229" s="782"/>
      <c r="BE229" s="782"/>
      <c r="BF229" s="782"/>
      <c r="BG229" s="782"/>
      <c r="BH229" s="782"/>
      <c r="BI229" s="782"/>
      <c r="BJ229" s="782"/>
      <c r="BK229" s="782"/>
      <c r="BL229" s="782"/>
      <c r="BM229" s="782"/>
      <c r="BN229" s="782"/>
      <c r="BO229" s="782"/>
      <c r="BP229" s="782"/>
      <c r="BQ229" s="782"/>
      <c r="BR229" s="782"/>
      <c r="BS229" s="782"/>
      <c r="BT229" s="782"/>
      <c r="BU229" s="782"/>
      <c r="BV229" s="782"/>
      <c r="BW229" s="782"/>
      <c r="BX229" s="782"/>
      <c r="BY229" s="782"/>
      <c r="BZ229" s="782"/>
      <c r="CA229" s="782"/>
      <c r="CB229" s="782"/>
      <c r="CC229" s="782"/>
      <c r="CD229" s="782"/>
      <c r="CE229" s="782"/>
      <c r="CF229" s="782"/>
      <c r="CG229" s="782"/>
      <c r="CH229" s="782"/>
      <c r="CI229" s="308"/>
      <c r="CJ229" s="308"/>
      <c r="CK229" s="308"/>
      <c r="CL229" s="442"/>
      <c r="CM229" s="442"/>
      <c r="CN229" s="442"/>
      <c r="CO229" s="442"/>
      <c r="CP229" s="442"/>
      <c r="CQ229" s="442"/>
      <c r="CR229" s="442"/>
      <c r="CS229" s="442"/>
      <c r="CT229" s="442"/>
      <c r="CU229" s="442"/>
      <c r="CV229" s="442"/>
      <c r="CW229" s="442"/>
      <c r="CX229" s="442"/>
      <c r="CY229" s="442"/>
      <c r="CZ229" s="442"/>
      <c r="DA229" s="442"/>
      <c r="DB229" s="442"/>
      <c r="DC229" s="442"/>
      <c r="DD229" s="442"/>
      <c r="DE229" s="442"/>
      <c r="DF229" s="442"/>
      <c r="DG229" s="167"/>
      <c r="DH229" s="532"/>
      <c r="DI229" s="677"/>
      <c r="DJ229" s="677"/>
      <c r="DK229" s="677"/>
      <c r="DL229" s="677"/>
      <c r="DM229" s="765"/>
      <c r="DN229" s="114"/>
      <c r="DO229" s="114"/>
      <c r="DP229" s="114"/>
      <c r="DQ229" s="114"/>
      <c r="DR229" s="114"/>
      <c r="DS229" s="295"/>
    </row>
    <row r="230" spans="3:125" ht="8.1" customHeight="1">
      <c r="C230" s="165"/>
      <c r="D230" s="119"/>
      <c r="E230" s="114"/>
      <c r="F230" s="114"/>
      <c r="G230" s="114"/>
      <c r="H230" s="114"/>
      <c r="I230" s="139"/>
      <c r="J230" s="162"/>
      <c r="K230" s="119"/>
      <c r="L230" s="119"/>
      <c r="M230" s="119"/>
      <c r="N230" s="119"/>
      <c r="O230" s="234"/>
      <c r="P230" s="707"/>
      <c r="Q230" s="708"/>
      <c r="R230" s="708"/>
      <c r="S230" s="708"/>
      <c r="T230" s="708"/>
      <c r="U230" s="708"/>
      <c r="V230" s="708"/>
      <c r="W230" s="708"/>
      <c r="X230" s="708"/>
      <c r="Y230" s="708"/>
      <c r="Z230" s="708"/>
      <c r="AA230" s="708"/>
      <c r="AB230" s="709"/>
      <c r="AC230" s="711"/>
      <c r="AD230" s="708"/>
      <c r="AE230" s="708"/>
      <c r="AF230" s="708"/>
      <c r="AG230" s="708"/>
      <c r="AH230" s="708"/>
      <c r="AI230" s="708"/>
      <c r="AJ230" s="712"/>
      <c r="AK230" s="713" t="s">
        <v>221</v>
      </c>
      <c r="AL230" s="714"/>
      <c r="AM230" s="714"/>
      <c r="AN230" s="714"/>
      <c r="AO230" s="714"/>
      <c r="AP230" s="714"/>
      <c r="AQ230" s="714"/>
      <c r="AR230" s="714"/>
      <c r="AS230" s="714"/>
      <c r="AT230" s="714"/>
      <c r="AU230" s="714"/>
      <c r="AV230" s="714"/>
      <c r="AW230" s="714"/>
      <c r="AX230" s="714"/>
      <c r="AY230" s="714"/>
      <c r="AZ230" s="714"/>
      <c r="BA230" s="714"/>
      <c r="BB230" s="441"/>
      <c r="BC230" s="441"/>
      <c r="BD230" s="441"/>
      <c r="BE230" s="441"/>
      <c r="BF230" s="235"/>
      <c r="BG230" s="441"/>
      <c r="BH230" s="441"/>
      <c r="BI230" s="441"/>
      <c r="BJ230" s="441"/>
      <c r="BK230" s="717" t="s">
        <v>299</v>
      </c>
      <c r="BL230" s="718"/>
      <c r="BM230" s="718"/>
      <c r="BN230" s="718"/>
      <c r="BO230" s="718"/>
      <c r="BP230" s="718"/>
      <c r="BQ230" s="718"/>
      <c r="BR230" s="718"/>
      <c r="BS230" s="718"/>
      <c r="BT230" s="718"/>
      <c r="BU230" s="718"/>
      <c r="BV230" s="718"/>
      <c r="BW230" s="114"/>
      <c r="BX230" s="441"/>
      <c r="BY230" s="441"/>
      <c r="BZ230" s="441"/>
      <c r="CA230" s="441"/>
      <c r="CB230" s="441"/>
      <c r="CC230" s="441"/>
      <c r="CD230" s="441"/>
      <c r="CE230" s="441"/>
      <c r="CF230" s="441"/>
      <c r="CG230" s="236"/>
      <c r="CH230" s="235"/>
      <c r="CI230" s="721" t="s">
        <v>300</v>
      </c>
      <c r="CJ230" s="505"/>
      <c r="CK230" s="510"/>
      <c r="CL230" s="723" t="s">
        <v>269</v>
      </c>
      <c r="CM230" s="705"/>
      <c r="CN230" s="705"/>
      <c r="CO230" s="705"/>
      <c r="CP230" s="705"/>
      <c r="CQ230" s="705"/>
      <c r="CR230" s="705"/>
      <c r="CS230" s="705"/>
      <c r="CT230" s="705"/>
      <c r="CU230" s="705"/>
      <c r="CV230" s="705"/>
      <c r="CW230" s="441"/>
      <c r="CX230" s="441"/>
      <c r="CY230" s="441"/>
      <c r="CZ230" s="441"/>
      <c r="DA230" s="441"/>
      <c r="DB230" s="138"/>
      <c r="DC230" s="660" t="s">
        <v>303</v>
      </c>
      <c r="DD230" s="505"/>
      <c r="DE230" s="505"/>
      <c r="DF230" s="505"/>
      <c r="DG230" s="510"/>
      <c r="DH230" s="532"/>
      <c r="DI230" s="677"/>
      <c r="DJ230" s="677"/>
      <c r="DK230" s="677"/>
      <c r="DL230" s="677"/>
      <c r="DM230" s="765"/>
      <c r="DN230" s="114"/>
      <c r="DO230" s="114"/>
      <c r="DP230" s="114"/>
      <c r="DQ230" s="114"/>
      <c r="DR230" s="114"/>
      <c r="DS230" s="295"/>
    </row>
    <row r="231" spans="3:125" ht="5.0999999999999996" customHeight="1">
      <c r="C231" s="165"/>
      <c r="D231" s="119"/>
      <c r="E231" s="660" t="s">
        <v>294</v>
      </c>
      <c r="F231" s="505"/>
      <c r="G231" s="505"/>
      <c r="H231" s="505"/>
      <c r="I231" s="510"/>
      <c r="J231" s="786" t="s">
        <v>295</v>
      </c>
      <c r="K231" s="677"/>
      <c r="L231" s="677"/>
      <c r="M231" s="677"/>
      <c r="N231" s="677"/>
      <c r="O231" s="787"/>
      <c r="P231" s="788" t="s">
        <v>296</v>
      </c>
      <c r="Q231" s="505"/>
      <c r="R231" s="510"/>
      <c r="S231" s="791" t="s">
        <v>270</v>
      </c>
      <c r="T231" s="792"/>
      <c r="U231" s="792"/>
      <c r="V231" s="792"/>
      <c r="W231" s="792"/>
      <c r="X231" s="441"/>
      <c r="Y231" s="441"/>
      <c r="Z231" s="441"/>
      <c r="AA231" s="441"/>
      <c r="AB231" s="138"/>
      <c r="AC231" s="660" t="s">
        <v>297</v>
      </c>
      <c r="AD231" s="505"/>
      <c r="AE231" s="510"/>
      <c r="AF231" s="796" t="s">
        <v>271</v>
      </c>
      <c r="AG231" s="797"/>
      <c r="AH231" s="797"/>
      <c r="AI231" s="797"/>
      <c r="AJ231" s="798"/>
      <c r="AK231" s="715"/>
      <c r="AL231" s="716"/>
      <c r="AM231" s="716"/>
      <c r="AN231" s="716"/>
      <c r="AO231" s="716"/>
      <c r="AP231" s="716"/>
      <c r="AQ231" s="716"/>
      <c r="AR231" s="716"/>
      <c r="AS231" s="716"/>
      <c r="AT231" s="716"/>
      <c r="AU231" s="716"/>
      <c r="AV231" s="716"/>
      <c r="AW231" s="716"/>
      <c r="AX231" s="716"/>
      <c r="AY231" s="716"/>
      <c r="AZ231" s="716"/>
      <c r="BA231" s="716"/>
      <c r="BB231" s="673" t="s">
        <v>14163</v>
      </c>
      <c r="BC231" s="674"/>
      <c r="BD231" s="674"/>
      <c r="BE231" s="674"/>
      <c r="BF231" s="675"/>
      <c r="BG231" s="771" t="s">
        <v>298</v>
      </c>
      <c r="BH231" s="772"/>
      <c r="BI231" s="772"/>
      <c r="BJ231" s="773"/>
      <c r="BK231" s="719"/>
      <c r="BL231" s="720"/>
      <c r="BM231" s="720"/>
      <c r="BN231" s="720"/>
      <c r="BO231" s="720"/>
      <c r="BP231" s="720"/>
      <c r="BQ231" s="720"/>
      <c r="BR231" s="720"/>
      <c r="BS231" s="720"/>
      <c r="BT231" s="720"/>
      <c r="BU231" s="720"/>
      <c r="BV231" s="720"/>
      <c r="BW231" s="114"/>
      <c r="BX231" s="753" t="s">
        <v>61</v>
      </c>
      <c r="BY231" s="674"/>
      <c r="BZ231" s="674"/>
      <c r="CA231" s="674"/>
      <c r="CB231" s="752"/>
      <c r="CC231" s="751" t="s">
        <v>133</v>
      </c>
      <c r="CD231" s="674"/>
      <c r="CE231" s="674"/>
      <c r="CF231" s="674"/>
      <c r="CG231" s="674"/>
      <c r="CH231" s="675"/>
      <c r="CI231" s="676"/>
      <c r="CJ231" s="677"/>
      <c r="CK231" s="604"/>
      <c r="CL231" s="724"/>
      <c r="CM231" s="702"/>
      <c r="CN231" s="702"/>
      <c r="CO231" s="702"/>
      <c r="CP231" s="702"/>
      <c r="CQ231" s="702"/>
      <c r="CR231" s="702"/>
      <c r="CS231" s="702"/>
      <c r="CT231" s="702"/>
      <c r="CU231" s="702"/>
      <c r="CV231" s="702"/>
      <c r="CW231" s="673" t="s">
        <v>301</v>
      </c>
      <c r="CX231" s="674"/>
      <c r="CY231" s="674"/>
      <c r="CZ231" s="674"/>
      <c r="DA231" s="674"/>
      <c r="DB231" s="752"/>
      <c r="DC231" s="532"/>
      <c r="DD231" s="677"/>
      <c r="DE231" s="677"/>
      <c r="DF231" s="677"/>
      <c r="DG231" s="604"/>
      <c r="DH231" s="119"/>
      <c r="DI231" s="119"/>
      <c r="DJ231" s="119"/>
      <c r="DK231" s="119"/>
      <c r="DL231" s="237"/>
      <c r="DM231" s="128"/>
      <c r="DN231" s="114"/>
      <c r="DO231" s="114"/>
      <c r="DP231" s="114"/>
      <c r="DQ231" s="114"/>
      <c r="DR231" s="114"/>
      <c r="DS231" s="295"/>
    </row>
    <row r="232" spans="3:125" ht="9.9499999999999993" customHeight="1">
      <c r="C232" s="165"/>
      <c r="D232" s="119"/>
      <c r="E232" s="532"/>
      <c r="F232" s="677"/>
      <c r="G232" s="677"/>
      <c r="H232" s="677"/>
      <c r="I232" s="604"/>
      <c r="J232" s="532"/>
      <c r="K232" s="677"/>
      <c r="L232" s="677"/>
      <c r="M232" s="677"/>
      <c r="N232" s="677"/>
      <c r="O232" s="787"/>
      <c r="P232" s="789"/>
      <c r="Q232" s="677"/>
      <c r="R232" s="604"/>
      <c r="S232" s="793"/>
      <c r="T232" s="794"/>
      <c r="U232" s="794"/>
      <c r="V232" s="794"/>
      <c r="W232" s="794"/>
      <c r="X232" s="753" t="s">
        <v>134</v>
      </c>
      <c r="Y232" s="754"/>
      <c r="Z232" s="754"/>
      <c r="AA232" s="754"/>
      <c r="AB232" s="755"/>
      <c r="AC232" s="532"/>
      <c r="AD232" s="677"/>
      <c r="AE232" s="604"/>
      <c r="AF232" s="799"/>
      <c r="AG232" s="800"/>
      <c r="AH232" s="800"/>
      <c r="AI232" s="800"/>
      <c r="AJ232" s="801"/>
      <c r="AK232" s="119"/>
      <c r="AL232" s="119" t="s">
        <v>272</v>
      </c>
      <c r="AM232" s="114"/>
      <c r="AN232" s="114"/>
      <c r="AO232" s="114"/>
      <c r="AP232" s="114"/>
      <c r="AQ232" s="114"/>
      <c r="AR232" s="114"/>
      <c r="AS232" s="114"/>
      <c r="AT232" s="114"/>
      <c r="AU232" s="114"/>
      <c r="AV232" s="114"/>
      <c r="AW232" s="114"/>
      <c r="AX232" s="114"/>
      <c r="AY232" s="114"/>
      <c r="AZ232" s="119"/>
      <c r="BA232" s="114"/>
      <c r="BB232" s="676"/>
      <c r="BC232" s="677"/>
      <c r="BD232" s="677"/>
      <c r="BE232" s="677"/>
      <c r="BF232" s="678"/>
      <c r="BG232" s="774"/>
      <c r="BH232" s="772"/>
      <c r="BI232" s="772"/>
      <c r="BJ232" s="773"/>
      <c r="BK232" s="309"/>
      <c r="BL232" s="119"/>
      <c r="BM232" s="119"/>
      <c r="BN232" s="119"/>
      <c r="BO232" s="119"/>
      <c r="BP232" s="119"/>
      <c r="BQ232" s="119"/>
      <c r="BR232" s="119"/>
      <c r="BS232" s="119"/>
      <c r="BT232" s="119"/>
      <c r="BU232" s="119"/>
      <c r="BV232" s="119"/>
      <c r="BW232" s="114"/>
      <c r="BX232" s="676"/>
      <c r="BY232" s="677"/>
      <c r="BZ232" s="677"/>
      <c r="CA232" s="677"/>
      <c r="CB232" s="604"/>
      <c r="CC232" s="532"/>
      <c r="CD232" s="677"/>
      <c r="CE232" s="677"/>
      <c r="CF232" s="677"/>
      <c r="CG232" s="677"/>
      <c r="CH232" s="678"/>
      <c r="CI232" s="676"/>
      <c r="CJ232" s="677"/>
      <c r="CK232" s="604"/>
      <c r="CL232" s="161"/>
      <c r="CM232" s="152"/>
      <c r="CN232" s="152"/>
      <c r="CO232" s="152"/>
      <c r="CP232" s="152"/>
      <c r="CQ232" s="152"/>
      <c r="CR232" s="152"/>
      <c r="CS232" s="119"/>
      <c r="CT232" s="119"/>
      <c r="CU232" s="119"/>
      <c r="CV232" s="119"/>
      <c r="CW232" s="676"/>
      <c r="CX232" s="677"/>
      <c r="CY232" s="677"/>
      <c r="CZ232" s="677"/>
      <c r="DA232" s="677"/>
      <c r="DB232" s="604"/>
      <c r="DC232" s="532"/>
      <c r="DD232" s="677"/>
      <c r="DE232" s="677"/>
      <c r="DF232" s="677"/>
      <c r="DG232" s="604"/>
      <c r="DH232" s="238" t="s">
        <v>273</v>
      </c>
      <c r="DI232" s="237"/>
      <c r="DJ232" s="237"/>
      <c r="DK232" s="239"/>
      <c r="DL232" s="677" t="s">
        <v>136</v>
      </c>
      <c r="DM232" s="1003"/>
      <c r="DN232" s="114"/>
      <c r="DO232" s="114"/>
      <c r="DP232" s="114"/>
      <c r="DQ232" s="114"/>
      <c r="DR232" s="114"/>
      <c r="DS232" s="295"/>
    </row>
    <row r="233" spans="3:125" ht="9.9499999999999993" customHeight="1">
      <c r="C233" s="165"/>
      <c r="D233" s="119"/>
      <c r="E233" s="532"/>
      <c r="F233" s="677"/>
      <c r="G233" s="677"/>
      <c r="H233" s="677"/>
      <c r="I233" s="604"/>
      <c r="J233" s="532"/>
      <c r="K233" s="677"/>
      <c r="L233" s="677"/>
      <c r="M233" s="677"/>
      <c r="N233" s="677"/>
      <c r="O233" s="787"/>
      <c r="P233" s="789"/>
      <c r="Q233" s="677"/>
      <c r="R233" s="604"/>
      <c r="S233" s="793"/>
      <c r="T233" s="794"/>
      <c r="U233" s="794"/>
      <c r="V233" s="794"/>
      <c r="W233" s="794"/>
      <c r="X233" s="676" t="s">
        <v>135</v>
      </c>
      <c r="Y233" s="736"/>
      <c r="Z233" s="736"/>
      <c r="AA233" s="736"/>
      <c r="AB233" s="737"/>
      <c r="AC233" s="532"/>
      <c r="AD233" s="677"/>
      <c r="AE233" s="604"/>
      <c r="AF233" s="799"/>
      <c r="AG233" s="802"/>
      <c r="AH233" s="802"/>
      <c r="AI233" s="802"/>
      <c r="AJ233" s="801"/>
      <c r="AK233" s="119"/>
      <c r="AL233" s="119" t="s">
        <v>137</v>
      </c>
      <c r="AM233" s="119"/>
      <c r="AN233" s="119"/>
      <c r="AO233" s="119"/>
      <c r="AP233" s="119"/>
      <c r="AQ233" s="119"/>
      <c r="AR233" s="119"/>
      <c r="AS233" s="119"/>
      <c r="AT233" s="119"/>
      <c r="AU233" s="119"/>
      <c r="AV233" s="119"/>
      <c r="AW233" s="119"/>
      <c r="AX233" s="119"/>
      <c r="AY233" s="119"/>
      <c r="AZ233" s="119"/>
      <c r="BA233" s="114"/>
      <c r="BB233" s="676"/>
      <c r="BC233" s="677"/>
      <c r="BD233" s="677"/>
      <c r="BE233" s="677"/>
      <c r="BF233" s="678"/>
      <c r="BG233" s="774"/>
      <c r="BH233" s="772"/>
      <c r="BI233" s="772"/>
      <c r="BJ233" s="773"/>
      <c r="BK233" s="309"/>
      <c r="BL233" s="119"/>
      <c r="BM233" s="119"/>
      <c r="BN233" s="119"/>
      <c r="BO233" s="119"/>
      <c r="BP233" s="119"/>
      <c r="BQ233" s="119"/>
      <c r="BR233" s="119"/>
      <c r="BS233" s="119"/>
      <c r="BT233" s="119"/>
      <c r="BU233" s="119"/>
      <c r="BV233" s="119"/>
      <c r="BW233" s="114"/>
      <c r="BX233" s="676" t="s">
        <v>64</v>
      </c>
      <c r="BY233" s="738"/>
      <c r="BZ233" s="738"/>
      <c r="CA233" s="738"/>
      <c r="CB233" s="703"/>
      <c r="CC233" s="739" t="s">
        <v>18</v>
      </c>
      <c r="CD233" s="948" t="s">
        <v>19</v>
      </c>
      <c r="CE233" s="948" t="s">
        <v>20</v>
      </c>
      <c r="CF233" s="948" t="s">
        <v>28</v>
      </c>
      <c r="CG233" s="119"/>
      <c r="CH233" s="240"/>
      <c r="CI233" s="676"/>
      <c r="CJ233" s="677"/>
      <c r="CK233" s="604"/>
      <c r="CL233" s="161"/>
      <c r="CM233" s="152"/>
      <c r="CN233" s="152"/>
      <c r="CO233" s="152"/>
      <c r="CP233" s="152"/>
      <c r="CQ233" s="152"/>
      <c r="CR233" s="152"/>
      <c r="CS233" s="119"/>
      <c r="CT233" s="119"/>
      <c r="CU233" s="119"/>
      <c r="CV233" s="119"/>
      <c r="CW233" s="676"/>
      <c r="CX233" s="677"/>
      <c r="CY233" s="677"/>
      <c r="CZ233" s="677"/>
      <c r="DA233" s="677"/>
      <c r="DB233" s="604"/>
      <c r="DC233" s="532"/>
      <c r="DD233" s="677"/>
      <c r="DE233" s="677"/>
      <c r="DF233" s="677"/>
      <c r="DG233" s="604"/>
      <c r="DH233" s="162"/>
      <c r="DI233" s="677" t="s">
        <v>274</v>
      </c>
      <c r="DJ233" s="677"/>
      <c r="DK233" s="443"/>
      <c r="DL233" s="736"/>
      <c r="DM233" s="1003"/>
      <c r="DN233" s="114"/>
      <c r="DO233" s="114"/>
      <c r="DP233" s="114"/>
      <c r="DQ233" s="114"/>
      <c r="DR233" s="114"/>
      <c r="DS233" s="295"/>
    </row>
    <row r="234" spans="3:125" ht="9.9499999999999993" customHeight="1" thickBot="1">
      <c r="C234" s="241"/>
      <c r="D234" s="185"/>
      <c r="E234" s="184"/>
      <c r="F234" s="185"/>
      <c r="G234" s="185"/>
      <c r="H234" s="185"/>
      <c r="I234" s="186"/>
      <c r="J234" s="687" t="s">
        <v>307</v>
      </c>
      <c r="K234" s="688"/>
      <c r="L234" s="688"/>
      <c r="M234" s="688"/>
      <c r="N234" s="688"/>
      <c r="O234" s="689"/>
      <c r="P234" s="790"/>
      <c r="Q234" s="680"/>
      <c r="R234" s="722"/>
      <c r="S234" s="690" t="s">
        <v>308</v>
      </c>
      <c r="T234" s="691"/>
      <c r="U234" s="691"/>
      <c r="V234" s="691"/>
      <c r="W234" s="691"/>
      <c r="X234" s="692" t="s">
        <v>308</v>
      </c>
      <c r="Y234" s="691"/>
      <c r="Z234" s="691"/>
      <c r="AA234" s="691"/>
      <c r="AB234" s="693"/>
      <c r="AC234" s="795"/>
      <c r="AD234" s="680"/>
      <c r="AE234" s="722"/>
      <c r="AF234" s="690" t="s">
        <v>308</v>
      </c>
      <c r="AG234" s="691"/>
      <c r="AH234" s="691"/>
      <c r="AI234" s="691"/>
      <c r="AJ234" s="694"/>
      <c r="AK234" s="185"/>
      <c r="AL234" s="185"/>
      <c r="AM234" s="185"/>
      <c r="AN234" s="185"/>
      <c r="AO234" s="185"/>
      <c r="AP234" s="185"/>
      <c r="AQ234" s="185"/>
      <c r="AR234" s="185"/>
      <c r="AS234" s="185"/>
      <c r="AT234" s="185"/>
      <c r="AU234" s="185"/>
      <c r="AV234" s="185"/>
      <c r="AW234" s="185"/>
      <c r="AX234" s="185"/>
      <c r="AY234" s="185"/>
      <c r="AZ234" s="185"/>
      <c r="BA234" s="242"/>
      <c r="BB234" s="679"/>
      <c r="BC234" s="680"/>
      <c r="BD234" s="680"/>
      <c r="BE234" s="680"/>
      <c r="BF234" s="681"/>
      <c r="BG234" s="775"/>
      <c r="BH234" s="769"/>
      <c r="BI234" s="769"/>
      <c r="BJ234" s="770"/>
      <c r="BK234" s="310"/>
      <c r="BL234" s="185"/>
      <c r="BM234" s="185"/>
      <c r="BN234" s="185"/>
      <c r="BO234" s="185"/>
      <c r="BP234" s="185"/>
      <c r="BQ234" s="185"/>
      <c r="BR234" s="185"/>
      <c r="BS234" s="185"/>
      <c r="BT234" s="185"/>
      <c r="BU234" s="185"/>
      <c r="BV234" s="185"/>
      <c r="BW234" s="242"/>
      <c r="BX234" s="446"/>
      <c r="BY234" s="311"/>
      <c r="BZ234" s="311"/>
      <c r="CA234" s="311"/>
      <c r="CB234" s="312"/>
      <c r="CC234" s="740"/>
      <c r="CD234" s="949"/>
      <c r="CE234" s="949"/>
      <c r="CF234" s="949"/>
      <c r="CG234" s="185"/>
      <c r="CH234" s="242"/>
      <c r="CI234" s="679"/>
      <c r="CJ234" s="680"/>
      <c r="CK234" s="722"/>
      <c r="CL234" s="766" t="s">
        <v>308</v>
      </c>
      <c r="CM234" s="767"/>
      <c r="CN234" s="767"/>
      <c r="CO234" s="767"/>
      <c r="CP234" s="767"/>
      <c r="CQ234" s="767"/>
      <c r="CR234" s="767"/>
      <c r="CS234" s="185"/>
      <c r="CT234" s="185"/>
      <c r="CU234" s="185"/>
      <c r="CV234" s="185"/>
      <c r="CW234" s="768" t="s">
        <v>307</v>
      </c>
      <c r="CX234" s="769"/>
      <c r="CY234" s="769"/>
      <c r="CZ234" s="769"/>
      <c r="DA234" s="769"/>
      <c r="DB234" s="770"/>
      <c r="DC234" s="795"/>
      <c r="DD234" s="680"/>
      <c r="DE234" s="680"/>
      <c r="DF234" s="680"/>
      <c r="DG234" s="722"/>
      <c r="DH234" s="185"/>
      <c r="DI234" s="445"/>
      <c r="DJ234" s="445"/>
      <c r="DK234" s="445"/>
      <c r="DL234" s="447"/>
      <c r="DM234" s="313"/>
      <c r="DN234" s="114"/>
      <c r="DO234" s="114"/>
      <c r="DP234" s="114"/>
      <c r="DQ234" s="114"/>
      <c r="DR234" s="114"/>
      <c r="DS234" s="295"/>
    </row>
    <row r="235" spans="3:125" ht="12.95" customHeight="1" thickTop="1">
      <c r="C235" s="697" t="s">
        <v>275</v>
      </c>
      <c r="D235" s="698"/>
      <c r="E235" s="646" t="s">
        <v>138</v>
      </c>
      <c r="F235" s="647"/>
      <c r="G235" s="647"/>
      <c r="H235" s="647"/>
      <c r="I235" s="648"/>
      <c r="J235" s="1189">
        <f>S235+CL235+CL236</f>
        <v>0</v>
      </c>
      <c r="K235" s="1190"/>
      <c r="L235" s="1190"/>
      <c r="M235" s="1190"/>
      <c r="N235" s="119"/>
      <c r="O235" s="119"/>
      <c r="P235" s="684"/>
      <c r="Q235" s="685"/>
      <c r="R235" s="686"/>
      <c r="S235" s="953"/>
      <c r="T235" s="954"/>
      <c r="U235" s="954"/>
      <c r="V235" s="954"/>
      <c r="W235" s="955"/>
      <c r="X235" s="953"/>
      <c r="Y235" s="954"/>
      <c r="Z235" s="954"/>
      <c r="AA235" s="954"/>
      <c r="AB235" s="955"/>
      <c r="AC235" s="346"/>
      <c r="AD235" s="346"/>
      <c r="AE235" s="347"/>
      <c r="AF235" s="244"/>
      <c r="AG235" s="243"/>
      <c r="AH235" s="243"/>
      <c r="AI235" s="243"/>
      <c r="AJ235" s="245"/>
      <c r="AK235" s="478" t="s">
        <v>139</v>
      </c>
      <c r="AL235" s="479"/>
      <c r="AM235" s="479"/>
      <c r="AN235" s="479"/>
      <c r="AO235" s="516"/>
      <c r="AP235" s="517"/>
      <c r="AQ235" s="517"/>
      <c r="AR235" s="517"/>
      <c r="AS235" s="517"/>
      <c r="AT235" s="517"/>
      <c r="AU235" s="517"/>
      <c r="AV235" s="517"/>
      <c r="AW235" s="517"/>
      <c r="AX235" s="517"/>
      <c r="AY235" s="517"/>
      <c r="AZ235" s="517"/>
      <c r="BA235" s="518"/>
      <c r="BB235" s="480"/>
      <c r="BC235" s="481"/>
      <c r="BD235" s="481"/>
      <c r="BE235" s="481"/>
      <c r="BF235" s="482"/>
      <c r="BG235" s="783"/>
      <c r="BH235" s="1004"/>
      <c r="BI235" s="1004"/>
      <c r="BJ235" s="1005"/>
      <c r="BK235" s="516"/>
      <c r="BL235" s="517"/>
      <c r="BM235" s="517"/>
      <c r="BN235" s="517"/>
      <c r="BO235" s="517"/>
      <c r="BP235" s="517"/>
      <c r="BQ235" s="517"/>
      <c r="BR235" s="517"/>
      <c r="BS235" s="517"/>
      <c r="BT235" s="517"/>
      <c r="BU235" s="517"/>
      <c r="BV235" s="517"/>
      <c r="BW235" s="518"/>
      <c r="BX235" s="956"/>
      <c r="BY235" s="957"/>
      <c r="BZ235" s="957"/>
      <c r="CA235" s="957"/>
      <c r="CB235" s="958"/>
      <c r="CC235" s="978"/>
      <c r="CD235" s="979"/>
      <c r="CE235" s="979"/>
      <c r="CF235" s="980"/>
      <c r="CG235" s="429" t="s">
        <v>140</v>
      </c>
      <c r="CH235" s="240"/>
      <c r="CI235" s="975"/>
      <c r="CJ235" s="976"/>
      <c r="CK235" s="977"/>
      <c r="CL235" s="973"/>
      <c r="CM235" s="974"/>
      <c r="CN235" s="974"/>
      <c r="CO235" s="974"/>
      <c r="CP235" s="974"/>
      <c r="CQ235" s="974"/>
      <c r="CR235" s="974"/>
      <c r="CS235" s="119" t="s">
        <v>141</v>
      </c>
      <c r="CT235" s="119"/>
      <c r="CU235" s="119"/>
      <c r="CV235" s="119"/>
      <c r="CW235" s="981"/>
      <c r="CX235" s="974"/>
      <c r="CY235" s="974"/>
      <c r="CZ235" s="974"/>
      <c r="DA235" s="119"/>
      <c r="DB235" s="246" t="s">
        <v>141</v>
      </c>
      <c r="DC235" s="1248">
        <f>DS235+DS236</f>
        <v>0</v>
      </c>
      <c r="DD235" s="1249"/>
      <c r="DE235" s="1249"/>
      <c r="DF235" s="119"/>
      <c r="DG235" s="246"/>
      <c r="DH235" s="1252">
        <f>IFERROR((S235+DC235)*100/J235,0)</f>
        <v>0</v>
      </c>
      <c r="DI235" s="1253"/>
      <c r="DJ235" s="1253"/>
      <c r="DK235" s="1253"/>
      <c r="DL235" s="1253"/>
      <c r="DM235" s="340"/>
      <c r="DN235" s="114"/>
      <c r="DO235" s="114"/>
      <c r="DP235" s="114"/>
      <c r="DQ235" s="114"/>
      <c r="DR235" s="114"/>
      <c r="DS235" s="295">
        <f>IF(CI235="7.焼却",0,IF(CI235="8.海面処分",0,IF(CI235="9.内陸処分",0,IF(CI235="",0,CL235))))</f>
        <v>0</v>
      </c>
      <c r="DT235" s="392">
        <f>SUM(J235)</f>
        <v>0</v>
      </c>
      <c r="DU235" s="390">
        <f>SUM(S235)</f>
        <v>0</v>
      </c>
    </row>
    <row r="236" spans="3:125" ht="12.95" customHeight="1">
      <c r="C236" s="699"/>
      <c r="D236" s="698"/>
      <c r="E236" s="442"/>
      <c r="F236" s="442"/>
      <c r="G236" s="442"/>
      <c r="H236" s="442"/>
      <c r="I236" s="167"/>
      <c r="J236" s="1187"/>
      <c r="K236" s="1188"/>
      <c r="L236" s="1188"/>
      <c r="M236" s="1188"/>
      <c r="N236" s="442"/>
      <c r="O236" s="248" t="s">
        <v>141</v>
      </c>
      <c r="P236" s="625"/>
      <c r="Q236" s="626"/>
      <c r="R236" s="627"/>
      <c r="S236" s="418"/>
      <c r="T236" s="419"/>
      <c r="U236" s="419"/>
      <c r="V236" s="442"/>
      <c r="W236" s="248" t="s">
        <v>141</v>
      </c>
      <c r="X236" s="420"/>
      <c r="Y236" s="421"/>
      <c r="Z236" s="421"/>
      <c r="AA236" s="442"/>
      <c r="AB236" s="249" t="s">
        <v>141</v>
      </c>
      <c r="AC236" s="250"/>
      <c r="AD236" s="250"/>
      <c r="AE236" s="348"/>
      <c r="AF236" s="349"/>
      <c r="AG236" s="250"/>
      <c r="AH236" s="250"/>
      <c r="AI236" s="250"/>
      <c r="AJ236" s="350"/>
      <c r="AK236" s="488" t="s">
        <v>142</v>
      </c>
      <c r="AL236" s="489"/>
      <c r="AM236" s="489"/>
      <c r="AN236" s="489"/>
      <c r="AO236" s="465"/>
      <c r="AP236" s="460"/>
      <c r="AQ236" s="460"/>
      <c r="AR236" s="460"/>
      <c r="AS236" s="460"/>
      <c r="AT236" s="460"/>
      <c r="AU236" s="460"/>
      <c r="AV236" s="460"/>
      <c r="AW236" s="460"/>
      <c r="AX236" s="460"/>
      <c r="AY236" s="460"/>
      <c r="AZ236" s="460"/>
      <c r="BA236" s="461"/>
      <c r="BB236" s="485"/>
      <c r="BC236" s="671"/>
      <c r="BD236" s="671"/>
      <c r="BE236" s="671"/>
      <c r="BF236" s="672"/>
      <c r="BG236" s="485"/>
      <c r="BH236" s="494"/>
      <c r="BI236" s="494"/>
      <c r="BJ236" s="495"/>
      <c r="BK236" s="465"/>
      <c r="BL236" s="460"/>
      <c r="BM236" s="460"/>
      <c r="BN236" s="460"/>
      <c r="BO236" s="460"/>
      <c r="BP236" s="460"/>
      <c r="BQ236" s="460"/>
      <c r="BR236" s="460"/>
      <c r="BS236" s="460"/>
      <c r="BT236" s="460"/>
      <c r="BU236" s="460"/>
      <c r="BV236" s="460"/>
      <c r="BW236" s="461"/>
      <c r="BX236" s="497"/>
      <c r="BY236" s="498"/>
      <c r="BZ236" s="498"/>
      <c r="CA236" s="498"/>
      <c r="CB236" s="499"/>
      <c r="CC236" s="880"/>
      <c r="CD236" s="881"/>
      <c r="CE236" s="881"/>
      <c r="CF236" s="882"/>
      <c r="CG236" s="430" t="s">
        <v>140</v>
      </c>
      <c r="CH236" s="431"/>
      <c r="CI236" s="883"/>
      <c r="CJ236" s="884"/>
      <c r="CK236" s="885"/>
      <c r="CL236" s="725"/>
      <c r="CM236" s="667"/>
      <c r="CN236" s="667"/>
      <c r="CO236" s="667"/>
      <c r="CP236" s="667"/>
      <c r="CQ236" s="667"/>
      <c r="CR236" s="667"/>
      <c r="CS236" s="251" t="s">
        <v>141</v>
      </c>
      <c r="CT236" s="251"/>
      <c r="CU236" s="251"/>
      <c r="CV236" s="251"/>
      <c r="CW236" s="666"/>
      <c r="CX236" s="667"/>
      <c r="CY236" s="667"/>
      <c r="CZ236" s="667"/>
      <c r="DA236" s="251"/>
      <c r="DB236" s="252" t="s">
        <v>141</v>
      </c>
      <c r="DC236" s="1248"/>
      <c r="DD236" s="1249"/>
      <c r="DE236" s="1249"/>
      <c r="DF236" s="442"/>
      <c r="DG236" s="249" t="s">
        <v>141</v>
      </c>
      <c r="DH236" s="1254"/>
      <c r="DI236" s="1255"/>
      <c r="DJ236" s="1255"/>
      <c r="DK236" s="1255"/>
      <c r="DL236" s="1255"/>
      <c r="DM236" s="341" t="s">
        <v>69</v>
      </c>
      <c r="DN236" s="114"/>
      <c r="DO236" s="114"/>
      <c r="DP236" s="114"/>
      <c r="DQ236" s="114"/>
      <c r="DR236" s="114"/>
      <c r="DS236" s="295">
        <f t="shared" ref="DS236:DS262" si="80">IF(CI236="7.焼却",0,IF(CI236="8.海面処分",0,IF(CI236="9.内陸処分",0,IF(CI236="",0,CL236))))</f>
        <v>0</v>
      </c>
      <c r="DT236" s="390">
        <f>SUM(DS235:DS236)</f>
        <v>0</v>
      </c>
    </row>
    <row r="237" spans="3:125" ht="12.95" customHeight="1">
      <c r="C237" s="699"/>
      <c r="D237" s="698"/>
      <c r="E237" s="587" t="s">
        <v>276</v>
      </c>
      <c r="F237" s="588"/>
      <c r="G237" s="588"/>
      <c r="H237" s="588"/>
      <c r="I237" s="589"/>
      <c r="J237" s="1162">
        <f>S237+CL237+CL238</f>
        <v>0</v>
      </c>
      <c r="K237" s="1163"/>
      <c r="L237" s="1163"/>
      <c r="M237" s="1163"/>
      <c r="N237" s="119"/>
      <c r="O237" s="119"/>
      <c r="P237" s="633"/>
      <c r="Q237" s="634"/>
      <c r="R237" s="635"/>
      <c r="S237" s="950"/>
      <c r="T237" s="951"/>
      <c r="U237" s="951"/>
      <c r="V237" s="951"/>
      <c r="W237" s="952"/>
      <c r="X237" s="950"/>
      <c r="Y237" s="951"/>
      <c r="Z237" s="951"/>
      <c r="AA237" s="951"/>
      <c r="AB237" s="952"/>
      <c r="AC237" s="254"/>
      <c r="AD237" s="254"/>
      <c r="AE237" s="254"/>
      <c r="AF237" s="351"/>
      <c r="AG237" s="254"/>
      <c r="AH237" s="254"/>
      <c r="AI237" s="254"/>
      <c r="AJ237" s="352"/>
      <c r="AK237" s="595" t="s">
        <v>139</v>
      </c>
      <c r="AL237" s="596"/>
      <c r="AM237" s="596"/>
      <c r="AN237" s="596"/>
      <c r="AO237" s="466"/>
      <c r="AP237" s="463"/>
      <c r="AQ237" s="463"/>
      <c r="AR237" s="463"/>
      <c r="AS237" s="463"/>
      <c r="AT237" s="463"/>
      <c r="AU237" s="463"/>
      <c r="AV237" s="463"/>
      <c r="AW237" s="463"/>
      <c r="AX237" s="463"/>
      <c r="AY237" s="463"/>
      <c r="AZ237" s="463"/>
      <c r="BA237" s="464"/>
      <c r="BB237" s="480"/>
      <c r="BC237" s="481"/>
      <c r="BD237" s="481"/>
      <c r="BE237" s="481"/>
      <c r="BF237" s="482"/>
      <c r="BG237" s="480"/>
      <c r="BH237" s="503"/>
      <c r="BI237" s="503"/>
      <c r="BJ237" s="504"/>
      <c r="BK237" s="466"/>
      <c r="BL237" s="463"/>
      <c r="BM237" s="463"/>
      <c r="BN237" s="463"/>
      <c r="BO237" s="463"/>
      <c r="BP237" s="463"/>
      <c r="BQ237" s="463"/>
      <c r="BR237" s="463"/>
      <c r="BS237" s="463"/>
      <c r="BT237" s="463"/>
      <c r="BU237" s="463"/>
      <c r="BV237" s="463"/>
      <c r="BW237" s="464"/>
      <c r="BX237" s="500"/>
      <c r="BY237" s="501"/>
      <c r="BZ237" s="501"/>
      <c r="CA237" s="501"/>
      <c r="CB237" s="502"/>
      <c r="CC237" s="726"/>
      <c r="CD237" s="727"/>
      <c r="CE237" s="727"/>
      <c r="CF237" s="728"/>
      <c r="CG237" s="432" t="s">
        <v>140</v>
      </c>
      <c r="CH237" s="433"/>
      <c r="CI237" s="729"/>
      <c r="CJ237" s="730"/>
      <c r="CK237" s="731"/>
      <c r="CL237" s="732"/>
      <c r="CM237" s="733"/>
      <c r="CN237" s="733"/>
      <c r="CO237" s="733"/>
      <c r="CP237" s="733"/>
      <c r="CQ237" s="733"/>
      <c r="CR237" s="733"/>
      <c r="CS237" s="236" t="s">
        <v>141</v>
      </c>
      <c r="CT237" s="236"/>
      <c r="CU237" s="236"/>
      <c r="CV237" s="235"/>
      <c r="CW237" s="362"/>
      <c r="CX237" s="255"/>
      <c r="CY237" s="255"/>
      <c r="CZ237" s="255"/>
      <c r="DA237" s="255"/>
      <c r="DB237" s="260"/>
      <c r="DC237" s="1244">
        <f t="shared" ref="DC237" si="81">DS237+DS238</f>
        <v>0</v>
      </c>
      <c r="DD237" s="1245"/>
      <c r="DE237" s="1245"/>
      <c r="DF237" s="441"/>
      <c r="DG237" s="270"/>
      <c r="DH237" s="1252">
        <f t="shared" ref="DH237" si="82">IFERROR((S237+DC237)*100/J237,0)</f>
        <v>0</v>
      </c>
      <c r="DI237" s="1253"/>
      <c r="DJ237" s="1253"/>
      <c r="DK237" s="1253"/>
      <c r="DL237" s="1253"/>
      <c r="DM237" s="342"/>
      <c r="DN237" s="114"/>
      <c r="DO237" s="114"/>
      <c r="DP237" s="114"/>
      <c r="DQ237" s="114"/>
      <c r="DR237" s="114"/>
      <c r="DS237" s="295">
        <f t="shared" si="80"/>
        <v>0</v>
      </c>
      <c r="DT237" s="392">
        <f t="shared" ref="DT237" si="83">SUM(J237)</f>
        <v>0</v>
      </c>
      <c r="DU237" s="390">
        <f t="shared" ref="DU237:DU271" si="84">SUM(S237)</f>
        <v>0</v>
      </c>
    </row>
    <row r="238" spans="3:125" ht="12.95" customHeight="1">
      <c r="C238" s="699"/>
      <c r="D238" s="698"/>
      <c r="E238" s="668" t="s">
        <v>222</v>
      </c>
      <c r="F238" s="669"/>
      <c r="G238" s="669"/>
      <c r="H238" s="669"/>
      <c r="I238" s="670"/>
      <c r="J238" s="1187"/>
      <c r="K238" s="1188"/>
      <c r="L238" s="1188"/>
      <c r="M238" s="1188"/>
      <c r="N238" s="442"/>
      <c r="O238" s="248" t="s">
        <v>141</v>
      </c>
      <c r="P238" s="625"/>
      <c r="Q238" s="626"/>
      <c r="R238" s="627"/>
      <c r="S238" s="420"/>
      <c r="T238" s="421"/>
      <c r="U238" s="421"/>
      <c r="V238" s="442"/>
      <c r="W238" s="248" t="s">
        <v>141</v>
      </c>
      <c r="X238" s="420"/>
      <c r="Y238" s="421"/>
      <c r="Z238" s="421"/>
      <c r="AA238" s="442"/>
      <c r="AB238" s="249" t="s">
        <v>141</v>
      </c>
      <c r="AC238" s="258"/>
      <c r="AD238" s="258"/>
      <c r="AE238" s="258"/>
      <c r="AF238" s="353"/>
      <c r="AG238" s="258"/>
      <c r="AH238" s="258"/>
      <c r="AI238" s="258"/>
      <c r="AJ238" s="354"/>
      <c r="AK238" s="483" t="s">
        <v>142</v>
      </c>
      <c r="AL238" s="484"/>
      <c r="AM238" s="484"/>
      <c r="AN238" s="484"/>
      <c r="AO238" s="465"/>
      <c r="AP238" s="460"/>
      <c r="AQ238" s="460"/>
      <c r="AR238" s="460"/>
      <c r="AS238" s="460"/>
      <c r="AT238" s="460"/>
      <c r="AU238" s="460"/>
      <c r="AV238" s="460"/>
      <c r="AW238" s="460"/>
      <c r="AX238" s="460"/>
      <c r="AY238" s="460"/>
      <c r="AZ238" s="460"/>
      <c r="BA238" s="461"/>
      <c r="BB238" s="485"/>
      <c r="BC238" s="671"/>
      <c r="BD238" s="671"/>
      <c r="BE238" s="671"/>
      <c r="BF238" s="672"/>
      <c r="BG238" s="485"/>
      <c r="BH238" s="494"/>
      <c r="BI238" s="494"/>
      <c r="BJ238" s="495"/>
      <c r="BK238" s="465"/>
      <c r="BL238" s="460"/>
      <c r="BM238" s="460"/>
      <c r="BN238" s="460"/>
      <c r="BO238" s="460"/>
      <c r="BP238" s="460"/>
      <c r="BQ238" s="460"/>
      <c r="BR238" s="460"/>
      <c r="BS238" s="460"/>
      <c r="BT238" s="460"/>
      <c r="BU238" s="460"/>
      <c r="BV238" s="460"/>
      <c r="BW238" s="461"/>
      <c r="BX238" s="497"/>
      <c r="BY238" s="498"/>
      <c r="BZ238" s="498"/>
      <c r="CA238" s="498"/>
      <c r="CB238" s="499"/>
      <c r="CC238" s="880"/>
      <c r="CD238" s="881"/>
      <c r="CE238" s="881"/>
      <c r="CF238" s="882"/>
      <c r="CG238" s="434" t="s">
        <v>140</v>
      </c>
      <c r="CH238" s="435"/>
      <c r="CI238" s="883"/>
      <c r="CJ238" s="884"/>
      <c r="CK238" s="885"/>
      <c r="CL238" s="725"/>
      <c r="CM238" s="667"/>
      <c r="CN238" s="667"/>
      <c r="CO238" s="667"/>
      <c r="CP238" s="667"/>
      <c r="CQ238" s="667"/>
      <c r="CR238" s="667"/>
      <c r="CS238" s="192" t="s">
        <v>141</v>
      </c>
      <c r="CT238" s="192"/>
      <c r="CU238" s="192"/>
      <c r="CV238" s="435"/>
      <c r="CW238" s="365"/>
      <c r="CX238" s="250"/>
      <c r="CY238" s="250"/>
      <c r="CZ238" s="250"/>
      <c r="DA238" s="250"/>
      <c r="DB238" s="261"/>
      <c r="DC238" s="1244"/>
      <c r="DD238" s="1245"/>
      <c r="DE238" s="1245"/>
      <c r="DF238" s="442"/>
      <c r="DG238" s="249" t="s">
        <v>141</v>
      </c>
      <c r="DH238" s="1254"/>
      <c r="DI238" s="1255"/>
      <c r="DJ238" s="1255"/>
      <c r="DK238" s="1255"/>
      <c r="DL238" s="1255"/>
      <c r="DM238" s="341" t="s">
        <v>69</v>
      </c>
      <c r="DN238" s="114"/>
      <c r="DO238" s="114"/>
      <c r="DP238" s="114"/>
      <c r="DQ238" s="114"/>
      <c r="DR238" s="114"/>
      <c r="DS238" s="295">
        <f t="shared" si="80"/>
        <v>0</v>
      </c>
      <c r="DT238" s="390">
        <f t="shared" ref="DT238" si="85">SUM(DS237:DS238)</f>
        <v>0</v>
      </c>
    </row>
    <row r="239" spans="3:125" ht="12.95" customHeight="1">
      <c r="C239" s="699"/>
      <c r="D239" s="698"/>
      <c r="E239" s="640" t="s">
        <v>143</v>
      </c>
      <c r="F239" s="641"/>
      <c r="G239" s="641"/>
      <c r="H239" s="641"/>
      <c r="I239" s="642"/>
      <c r="J239" s="1185">
        <f t="shared" ref="J239" si="86">S239+CL239+CL240</f>
        <v>0</v>
      </c>
      <c r="K239" s="1186"/>
      <c r="L239" s="1186"/>
      <c r="M239" s="1186"/>
      <c r="N239" s="119"/>
      <c r="O239" s="119"/>
      <c r="P239" s="622"/>
      <c r="Q239" s="623"/>
      <c r="R239" s="624"/>
      <c r="S239" s="950"/>
      <c r="T239" s="951"/>
      <c r="U239" s="951"/>
      <c r="V239" s="951"/>
      <c r="W239" s="952"/>
      <c r="X239" s="950"/>
      <c r="Y239" s="951"/>
      <c r="Z239" s="951"/>
      <c r="AA239" s="951"/>
      <c r="AB239" s="952"/>
      <c r="AC239" s="243"/>
      <c r="AD239" s="243"/>
      <c r="AE239" s="243"/>
      <c r="AF239" s="244"/>
      <c r="AG239" s="243"/>
      <c r="AH239" s="243"/>
      <c r="AI239" s="243"/>
      <c r="AJ239" s="245"/>
      <c r="AK239" s="478" t="s">
        <v>139</v>
      </c>
      <c r="AL239" s="479"/>
      <c r="AM239" s="479"/>
      <c r="AN239" s="479"/>
      <c r="AO239" s="466"/>
      <c r="AP239" s="463"/>
      <c r="AQ239" s="463"/>
      <c r="AR239" s="463"/>
      <c r="AS239" s="463"/>
      <c r="AT239" s="463"/>
      <c r="AU239" s="463"/>
      <c r="AV239" s="463"/>
      <c r="AW239" s="463"/>
      <c r="AX239" s="463"/>
      <c r="AY239" s="463"/>
      <c r="AZ239" s="463"/>
      <c r="BA239" s="464"/>
      <c r="BB239" s="480"/>
      <c r="BC239" s="481"/>
      <c r="BD239" s="481"/>
      <c r="BE239" s="481"/>
      <c r="BF239" s="482"/>
      <c r="BG239" s="480"/>
      <c r="BH239" s="503"/>
      <c r="BI239" s="503"/>
      <c r="BJ239" s="504"/>
      <c r="BK239" s="466"/>
      <c r="BL239" s="463"/>
      <c r="BM239" s="463"/>
      <c r="BN239" s="463"/>
      <c r="BO239" s="463"/>
      <c r="BP239" s="463"/>
      <c r="BQ239" s="463"/>
      <c r="BR239" s="463"/>
      <c r="BS239" s="463"/>
      <c r="BT239" s="463"/>
      <c r="BU239" s="463"/>
      <c r="BV239" s="463"/>
      <c r="BW239" s="464"/>
      <c r="BX239" s="500"/>
      <c r="BY239" s="501"/>
      <c r="BZ239" s="501"/>
      <c r="CA239" s="501"/>
      <c r="CB239" s="502"/>
      <c r="CC239" s="726"/>
      <c r="CD239" s="727"/>
      <c r="CE239" s="727"/>
      <c r="CF239" s="728"/>
      <c r="CG239" s="429" t="s">
        <v>140</v>
      </c>
      <c r="CH239" s="240"/>
      <c r="CI239" s="729"/>
      <c r="CJ239" s="730"/>
      <c r="CK239" s="731"/>
      <c r="CL239" s="732"/>
      <c r="CM239" s="733"/>
      <c r="CN239" s="733"/>
      <c r="CO239" s="733"/>
      <c r="CP239" s="733"/>
      <c r="CQ239" s="733"/>
      <c r="CR239" s="733"/>
      <c r="CS239" s="119" t="s">
        <v>141</v>
      </c>
      <c r="CT239" s="119"/>
      <c r="CU239" s="119"/>
      <c r="CV239" s="119"/>
      <c r="CW239" s="947"/>
      <c r="CX239" s="733"/>
      <c r="CY239" s="733"/>
      <c r="CZ239" s="733"/>
      <c r="DA239" s="119"/>
      <c r="DB239" s="246" t="s">
        <v>141</v>
      </c>
      <c r="DC239" s="1244">
        <f t="shared" ref="DC239" si="87">DS239+DS240</f>
        <v>0</v>
      </c>
      <c r="DD239" s="1245"/>
      <c r="DE239" s="1245"/>
      <c r="DF239" s="119"/>
      <c r="DG239" s="246"/>
      <c r="DH239" s="1252">
        <f t="shared" ref="DH239" si="88">IFERROR((S239+DC239)*100/J239,0)</f>
        <v>0</v>
      </c>
      <c r="DI239" s="1253"/>
      <c r="DJ239" s="1253"/>
      <c r="DK239" s="1253"/>
      <c r="DL239" s="1253"/>
      <c r="DM239" s="340"/>
      <c r="DN239" s="114"/>
      <c r="DO239" s="114"/>
      <c r="DP239" s="114"/>
      <c r="DQ239" s="114"/>
      <c r="DR239" s="114"/>
      <c r="DS239" s="295">
        <f t="shared" si="80"/>
        <v>0</v>
      </c>
      <c r="DT239" s="392">
        <f t="shared" ref="DT239" si="89">SUM(J239)</f>
        <v>0</v>
      </c>
      <c r="DU239" s="390">
        <f t="shared" si="84"/>
        <v>0</v>
      </c>
    </row>
    <row r="240" spans="3:125" ht="12.95" customHeight="1">
      <c r="C240" s="700"/>
      <c r="D240" s="701"/>
      <c r="E240" s="657"/>
      <c r="F240" s="658"/>
      <c r="G240" s="658"/>
      <c r="H240" s="658"/>
      <c r="I240" s="659"/>
      <c r="J240" s="1187"/>
      <c r="K240" s="1188"/>
      <c r="L240" s="1188"/>
      <c r="M240" s="1188"/>
      <c r="N240" s="442"/>
      <c r="O240" s="248" t="s">
        <v>141</v>
      </c>
      <c r="P240" s="625"/>
      <c r="Q240" s="626"/>
      <c r="R240" s="627"/>
      <c r="S240" s="420"/>
      <c r="T240" s="421"/>
      <c r="U240" s="421"/>
      <c r="V240" s="442"/>
      <c r="W240" s="248" t="s">
        <v>141</v>
      </c>
      <c r="X240" s="420"/>
      <c r="Y240" s="421"/>
      <c r="Z240" s="421"/>
      <c r="AA240" s="442"/>
      <c r="AB240" s="249" t="s">
        <v>141</v>
      </c>
      <c r="AC240" s="250"/>
      <c r="AD240" s="250"/>
      <c r="AE240" s="250"/>
      <c r="AF240" s="349"/>
      <c r="AG240" s="250"/>
      <c r="AH240" s="250"/>
      <c r="AI240" s="250"/>
      <c r="AJ240" s="350"/>
      <c r="AK240" s="488" t="s">
        <v>142</v>
      </c>
      <c r="AL240" s="489"/>
      <c r="AM240" s="489"/>
      <c r="AN240" s="489"/>
      <c r="AO240" s="465"/>
      <c r="AP240" s="460"/>
      <c r="AQ240" s="460"/>
      <c r="AR240" s="460"/>
      <c r="AS240" s="460"/>
      <c r="AT240" s="460"/>
      <c r="AU240" s="460"/>
      <c r="AV240" s="460"/>
      <c r="AW240" s="460"/>
      <c r="AX240" s="460"/>
      <c r="AY240" s="460"/>
      <c r="AZ240" s="460"/>
      <c r="BA240" s="461"/>
      <c r="BB240" s="485"/>
      <c r="BC240" s="486"/>
      <c r="BD240" s="486"/>
      <c r="BE240" s="486"/>
      <c r="BF240" s="487"/>
      <c r="BG240" s="485"/>
      <c r="BH240" s="494"/>
      <c r="BI240" s="494"/>
      <c r="BJ240" s="495"/>
      <c r="BK240" s="465"/>
      <c r="BL240" s="460"/>
      <c r="BM240" s="460"/>
      <c r="BN240" s="460"/>
      <c r="BO240" s="460"/>
      <c r="BP240" s="460"/>
      <c r="BQ240" s="460"/>
      <c r="BR240" s="460"/>
      <c r="BS240" s="460"/>
      <c r="BT240" s="460"/>
      <c r="BU240" s="460"/>
      <c r="BV240" s="460"/>
      <c r="BW240" s="461"/>
      <c r="BX240" s="497"/>
      <c r="BY240" s="498"/>
      <c r="BZ240" s="498"/>
      <c r="CA240" s="498"/>
      <c r="CB240" s="499"/>
      <c r="CC240" s="880"/>
      <c r="CD240" s="881"/>
      <c r="CE240" s="881"/>
      <c r="CF240" s="882"/>
      <c r="CG240" s="430" t="s">
        <v>140</v>
      </c>
      <c r="CH240" s="431"/>
      <c r="CI240" s="883"/>
      <c r="CJ240" s="884"/>
      <c r="CK240" s="885"/>
      <c r="CL240" s="725"/>
      <c r="CM240" s="667"/>
      <c r="CN240" s="667"/>
      <c r="CO240" s="667"/>
      <c r="CP240" s="667"/>
      <c r="CQ240" s="667"/>
      <c r="CR240" s="667"/>
      <c r="CS240" s="251" t="s">
        <v>141</v>
      </c>
      <c r="CT240" s="251"/>
      <c r="CU240" s="251"/>
      <c r="CV240" s="251"/>
      <c r="CW240" s="666"/>
      <c r="CX240" s="667"/>
      <c r="CY240" s="667"/>
      <c r="CZ240" s="667"/>
      <c r="DA240" s="251"/>
      <c r="DB240" s="252" t="s">
        <v>141</v>
      </c>
      <c r="DC240" s="1244"/>
      <c r="DD240" s="1245"/>
      <c r="DE240" s="1245"/>
      <c r="DF240" s="442"/>
      <c r="DG240" s="249" t="s">
        <v>141</v>
      </c>
      <c r="DH240" s="1254"/>
      <c r="DI240" s="1255"/>
      <c r="DJ240" s="1255"/>
      <c r="DK240" s="1255"/>
      <c r="DL240" s="1255"/>
      <c r="DM240" s="341" t="s">
        <v>69</v>
      </c>
      <c r="DN240" s="114"/>
      <c r="DO240" s="114"/>
      <c r="DP240" s="114"/>
      <c r="DQ240" s="114"/>
      <c r="DR240" s="114"/>
      <c r="DS240" s="295">
        <f t="shared" si="80"/>
        <v>0</v>
      </c>
      <c r="DT240" s="390">
        <f t="shared" ref="DT240" si="90">SUM(DS239:DS240)</f>
        <v>0</v>
      </c>
    </row>
    <row r="241" spans="3:126" ht="12.95" customHeight="1">
      <c r="C241" s="579" t="s">
        <v>144</v>
      </c>
      <c r="D241" s="580"/>
      <c r="E241" s="587" t="s">
        <v>223</v>
      </c>
      <c r="F241" s="588"/>
      <c r="G241" s="588"/>
      <c r="H241" s="588"/>
      <c r="I241" s="589"/>
      <c r="J241" s="1185">
        <f t="shared" ref="J241" si="91">S241+CL241+CL242</f>
        <v>0</v>
      </c>
      <c r="K241" s="1186"/>
      <c r="L241" s="1186"/>
      <c r="M241" s="1186"/>
      <c r="N241" s="119"/>
      <c r="O241" s="119"/>
      <c r="P241" s="302"/>
      <c r="Q241" s="303"/>
      <c r="R241" s="304"/>
      <c r="S241" s="243"/>
      <c r="T241" s="243"/>
      <c r="U241" s="243"/>
      <c r="V241" s="243"/>
      <c r="W241" s="243"/>
      <c r="X241" s="243"/>
      <c r="Y241" s="243"/>
      <c r="Z241" s="243"/>
      <c r="AA241" s="243"/>
      <c r="AB241" s="355"/>
      <c r="AC241" s="254"/>
      <c r="AD241" s="254"/>
      <c r="AE241" s="254"/>
      <c r="AF241" s="351"/>
      <c r="AG241" s="254"/>
      <c r="AH241" s="254"/>
      <c r="AI241" s="254"/>
      <c r="AJ241" s="352"/>
      <c r="AK241" s="595" t="s">
        <v>139</v>
      </c>
      <c r="AL241" s="596"/>
      <c r="AM241" s="596"/>
      <c r="AN241" s="596"/>
      <c r="AO241" s="466"/>
      <c r="AP241" s="463"/>
      <c r="AQ241" s="463"/>
      <c r="AR241" s="463"/>
      <c r="AS241" s="463"/>
      <c r="AT241" s="463"/>
      <c r="AU241" s="463"/>
      <c r="AV241" s="463"/>
      <c r="AW241" s="463"/>
      <c r="AX241" s="463"/>
      <c r="AY241" s="463"/>
      <c r="AZ241" s="463"/>
      <c r="BA241" s="464"/>
      <c r="BB241" s="480"/>
      <c r="BC241" s="481"/>
      <c r="BD241" s="481"/>
      <c r="BE241" s="481"/>
      <c r="BF241" s="482"/>
      <c r="BG241" s="480"/>
      <c r="BH241" s="503"/>
      <c r="BI241" s="503"/>
      <c r="BJ241" s="504"/>
      <c r="BK241" s="466"/>
      <c r="BL241" s="463"/>
      <c r="BM241" s="463"/>
      <c r="BN241" s="463"/>
      <c r="BO241" s="463"/>
      <c r="BP241" s="463"/>
      <c r="BQ241" s="463"/>
      <c r="BR241" s="463"/>
      <c r="BS241" s="463"/>
      <c r="BT241" s="463"/>
      <c r="BU241" s="463"/>
      <c r="BV241" s="463"/>
      <c r="BW241" s="464"/>
      <c r="BX241" s="500"/>
      <c r="BY241" s="501"/>
      <c r="BZ241" s="501"/>
      <c r="CA241" s="501"/>
      <c r="CB241" s="502"/>
      <c r="CC241" s="726"/>
      <c r="CD241" s="727"/>
      <c r="CE241" s="727"/>
      <c r="CF241" s="728"/>
      <c r="CG241" s="432" t="s">
        <v>140</v>
      </c>
      <c r="CH241" s="433"/>
      <c r="CI241" s="729"/>
      <c r="CJ241" s="730"/>
      <c r="CK241" s="731"/>
      <c r="CL241" s="732"/>
      <c r="CM241" s="733"/>
      <c r="CN241" s="733"/>
      <c r="CO241" s="733"/>
      <c r="CP241" s="733"/>
      <c r="CQ241" s="733"/>
      <c r="CR241" s="733"/>
      <c r="CS241" s="441" t="s">
        <v>141</v>
      </c>
      <c r="CT241" s="441"/>
      <c r="CU241" s="441"/>
      <c r="CV241" s="441"/>
      <c r="CW241" s="362"/>
      <c r="CX241" s="255"/>
      <c r="CY241" s="255"/>
      <c r="CZ241" s="255"/>
      <c r="DA241" s="255"/>
      <c r="DB241" s="260"/>
      <c r="DC241" s="1244">
        <f t="shared" ref="DC241" si="92">DS241+DS242</f>
        <v>0</v>
      </c>
      <c r="DD241" s="1245"/>
      <c r="DE241" s="1245"/>
      <c r="DF241" s="441"/>
      <c r="DG241" s="270"/>
      <c r="DH241" s="1252">
        <f t="shared" ref="DH241" si="93">IFERROR((S241+DC241)*100/J241,0)</f>
        <v>0</v>
      </c>
      <c r="DI241" s="1253"/>
      <c r="DJ241" s="1253"/>
      <c r="DK241" s="1253"/>
      <c r="DL241" s="1253"/>
      <c r="DM241" s="342"/>
      <c r="DN241" s="114"/>
      <c r="DO241" s="114"/>
      <c r="DP241" s="114"/>
      <c r="DQ241" s="114"/>
      <c r="DR241" s="114"/>
      <c r="DS241" s="295">
        <f t="shared" si="80"/>
        <v>0</v>
      </c>
      <c r="DT241" s="392">
        <f t="shared" ref="DT241" si="94">SUM(J241)</f>
        <v>0</v>
      </c>
      <c r="DU241" s="390">
        <f t="shared" si="84"/>
        <v>0</v>
      </c>
    </row>
    <row r="242" spans="3:126" ht="12.95" customHeight="1">
      <c r="C242" s="581"/>
      <c r="D242" s="582"/>
      <c r="E242" s="590"/>
      <c r="F242" s="591"/>
      <c r="G242" s="591"/>
      <c r="H242" s="591"/>
      <c r="I242" s="592"/>
      <c r="J242" s="1187"/>
      <c r="K242" s="1188"/>
      <c r="L242" s="1188"/>
      <c r="M242" s="1188"/>
      <c r="N242" s="442"/>
      <c r="O242" s="248" t="s">
        <v>141</v>
      </c>
      <c r="P242" s="356"/>
      <c r="Q242" s="357"/>
      <c r="R242" s="358"/>
      <c r="S242" s="250"/>
      <c r="T242" s="250"/>
      <c r="U242" s="250"/>
      <c r="V242" s="250"/>
      <c r="W242" s="250"/>
      <c r="X242" s="250"/>
      <c r="Y242" s="250"/>
      <c r="Z242" s="250"/>
      <c r="AA242" s="250"/>
      <c r="AB242" s="348"/>
      <c r="AC242" s="258"/>
      <c r="AD242" s="258"/>
      <c r="AE242" s="258"/>
      <c r="AF242" s="353"/>
      <c r="AG242" s="258"/>
      <c r="AH242" s="258"/>
      <c r="AI242" s="258"/>
      <c r="AJ242" s="354"/>
      <c r="AK242" s="483" t="s">
        <v>142</v>
      </c>
      <c r="AL242" s="484"/>
      <c r="AM242" s="484"/>
      <c r="AN242" s="484"/>
      <c r="AO242" s="465"/>
      <c r="AP242" s="460"/>
      <c r="AQ242" s="460"/>
      <c r="AR242" s="460"/>
      <c r="AS242" s="460"/>
      <c r="AT242" s="460"/>
      <c r="AU242" s="460"/>
      <c r="AV242" s="460"/>
      <c r="AW242" s="460"/>
      <c r="AX242" s="460"/>
      <c r="AY242" s="460"/>
      <c r="AZ242" s="460"/>
      <c r="BA242" s="461"/>
      <c r="BB242" s="485"/>
      <c r="BC242" s="486"/>
      <c r="BD242" s="486"/>
      <c r="BE242" s="486"/>
      <c r="BF242" s="487"/>
      <c r="BG242" s="485"/>
      <c r="BH242" s="494"/>
      <c r="BI242" s="494"/>
      <c r="BJ242" s="495"/>
      <c r="BK242" s="465"/>
      <c r="BL242" s="460"/>
      <c r="BM242" s="460"/>
      <c r="BN242" s="460"/>
      <c r="BO242" s="460"/>
      <c r="BP242" s="460"/>
      <c r="BQ242" s="460"/>
      <c r="BR242" s="460"/>
      <c r="BS242" s="460"/>
      <c r="BT242" s="460"/>
      <c r="BU242" s="460"/>
      <c r="BV242" s="460"/>
      <c r="BW242" s="461"/>
      <c r="BX242" s="497"/>
      <c r="BY242" s="498"/>
      <c r="BZ242" s="498"/>
      <c r="CA242" s="498"/>
      <c r="CB242" s="499"/>
      <c r="CC242" s="880"/>
      <c r="CD242" s="881"/>
      <c r="CE242" s="881"/>
      <c r="CF242" s="882"/>
      <c r="CG242" s="434" t="s">
        <v>140</v>
      </c>
      <c r="CH242" s="435"/>
      <c r="CI242" s="883"/>
      <c r="CJ242" s="884"/>
      <c r="CK242" s="885"/>
      <c r="CL242" s="725"/>
      <c r="CM242" s="667"/>
      <c r="CN242" s="667"/>
      <c r="CO242" s="667"/>
      <c r="CP242" s="667"/>
      <c r="CQ242" s="667"/>
      <c r="CR242" s="667"/>
      <c r="CS242" s="192" t="s">
        <v>141</v>
      </c>
      <c r="CT242" s="192"/>
      <c r="CU242" s="192"/>
      <c r="CV242" s="192"/>
      <c r="CW242" s="365"/>
      <c r="CX242" s="250"/>
      <c r="CY242" s="250"/>
      <c r="CZ242" s="250"/>
      <c r="DA242" s="250"/>
      <c r="DB242" s="261"/>
      <c r="DC242" s="1244"/>
      <c r="DD242" s="1245"/>
      <c r="DE242" s="1245"/>
      <c r="DF242" s="442"/>
      <c r="DG242" s="249" t="s">
        <v>141</v>
      </c>
      <c r="DH242" s="1254"/>
      <c r="DI242" s="1255"/>
      <c r="DJ242" s="1255"/>
      <c r="DK242" s="1255"/>
      <c r="DL242" s="1255"/>
      <c r="DM242" s="341" t="s">
        <v>69</v>
      </c>
      <c r="DN242" s="114"/>
      <c r="DO242" s="114"/>
      <c r="DP242" s="114"/>
      <c r="DQ242" s="114"/>
      <c r="DR242" s="114"/>
      <c r="DS242" s="295">
        <f t="shared" si="80"/>
        <v>0</v>
      </c>
      <c r="DT242" s="390">
        <f t="shared" ref="DT242" si="95">SUM(DS241:DS242)</f>
        <v>0</v>
      </c>
    </row>
    <row r="243" spans="3:126" ht="12.95" customHeight="1">
      <c r="C243" s="581"/>
      <c r="D243" s="582"/>
      <c r="E243" s="587" t="s">
        <v>277</v>
      </c>
      <c r="F243" s="588"/>
      <c r="G243" s="588"/>
      <c r="H243" s="588"/>
      <c r="I243" s="589"/>
      <c r="J243" s="1185">
        <f t="shared" ref="J243" si="96">S243+CL243+CL244</f>
        <v>0</v>
      </c>
      <c r="K243" s="1186"/>
      <c r="L243" s="1186"/>
      <c r="M243" s="1186"/>
      <c r="N243" s="119"/>
      <c r="O243" s="119"/>
      <c r="P243" s="622"/>
      <c r="Q243" s="623"/>
      <c r="R243" s="624"/>
      <c r="S243" s="950"/>
      <c r="T243" s="951"/>
      <c r="U243" s="951"/>
      <c r="V243" s="951"/>
      <c r="W243" s="952"/>
      <c r="X243" s="950"/>
      <c r="Y243" s="951"/>
      <c r="Z243" s="951"/>
      <c r="AA243" s="951"/>
      <c r="AB243" s="952"/>
      <c r="AC243" s="254"/>
      <c r="AD243" s="254"/>
      <c r="AE243" s="254"/>
      <c r="AF243" s="351"/>
      <c r="AG243" s="254"/>
      <c r="AH243" s="254"/>
      <c r="AI243" s="254"/>
      <c r="AJ243" s="352"/>
      <c r="AK243" s="595" t="s">
        <v>139</v>
      </c>
      <c r="AL243" s="596"/>
      <c r="AM243" s="596"/>
      <c r="AN243" s="596"/>
      <c r="AO243" s="466"/>
      <c r="AP243" s="463"/>
      <c r="AQ243" s="463"/>
      <c r="AR243" s="463"/>
      <c r="AS243" s="463"/>
      <c r="AT243" s="463"/>
      <c r="AU243" s="463"/>
      <c r="AV243" s="463"/>
      <c r="AW243" s="463"/>
      <c r="AX243" s="463"/>
      <c r="AY243" s="463"/>
      <c r="AZ243" s="463"/>
      <c r="BA243" s="464"/>
      <c r="BB243" s="480"/>
      <c r="BC243" s="481"/>
      <c r="BD243" s="481"/>
      <c r="BE243" s="481"/>
      <c r="BF243" s="482"/>
      <c r="BG243" s="480"/>
      <c r="BH243" s="503"/>
      <c r="BI243" s="503"/>
      <c r="BJ243" s="504"/>
      <c r="BK243" s="466"/>
      <c r="BL243" s="463"/>
      <c r="BM243" s="463"/>
      <c r="BN243" s="463"/>
      <c r="BO243" s="463"/>
      <c r="BP243" s="463"/>
      <c r="BQ243" s="463"/>
      <c r="BR243" s="463"/>
      <c r="BS243" s="463"/>
      <c r="BT243" s="463"/>
      <c r="BU243" s="463"/>
      <c r="BV243" s="463"/>
      <c r="BW243" s="464"/>
      <c r="BX243" s="500"/>
      <c r="BY243" s="501"/>
      <c r="BZ243" s="501"/>
      <c r="CA243" s="501"/>
      <c r="CB243" s="502"/>
      <c r="CC243" s="726"/>
      <c r="CD243" s="727"/>
      <c r="CE243" s="727"/>
      <c r="CF243" s="728"/>
      <c r="CG243" s="432" t="s">
        <v>140</v>
      </c>
      <c r="CH243" s="433"/>
      <c r="CI243" s="729"/>
      <c r="CJ243" s="730"/>
      <c r="CK243" s="731"/>
      <c r="CL243" s="732"/>
      <c r="CM243" s="733"/>
      <c r="CN243" s="733"/>
      <c r="CO243" s="733"/>
      <c r="CP243" s="733"/>
      <c r="CQ243" s="733"/>
      <c r="CR243" s="733"/>
      <c r="CS243" s="236" t="s">
        <v>141</v>
      </c>
      <c r="CT243" s="236"/>
      <c r="CU243" s="236"/>
      <c r="CV243" s="235"/>
      <c r="CW243" s="362"/>
      <c r="CX243" s="255"/>
      <c r="CY243" s="255"/>
      <c r="CZ243" s="255"/>
      <c r="DA243" s="255"/>
      <c r="DB243" s="260"/>
      <c r="DC243" s="1244">
        <f t="shared" ref="DC243" si="97">DS243+DS244</f>
        <v>0</v>
      </c>
      <c r="DD243" s="1245"/>
      <c r="DE243" s="1245"/>
      <c r="DF243" s="441"/>
      <c r="DG243" s="270"/>
      <c r="DH243" s="1252">
        <f t="shared" ref="DH243" si="98">IFERROR((S243+DC243)*100/J243,0)</f>
        <v>0</v>
      </c>
      <c r="DI243" s="1253"/>
      <c r="DJ243" s="1253"/>
      <c r="DK243" s="1253"/>
      <c r="DL243" s="1253"/>
      <c r="DM243" s="342"/>
      <c r="DN243" s="114"/>
      <c r="DO243" s="114"/>
      <c r="DP243" s="114"/>
      <c r="DQ243" s="114"/>
      <c r="DR243" s="114"/>
      <c r="DS243" s="295">
        <f t="shared" si="80"/>
        <v>0</v>
      </c>
      <c r="DT243" s="392">
        <f t="shared" ref="DT243" si="99">SUM(J243)</f>
        <v>0</v>
      </c>
      <c r="DU243" s="390">
        <f t="shared" si="84"/>
        <v>0</v>
      </c>
    </row>
    <row r="244" spans="3:126" ht="12.95" customHeight="1">
      <c r="C244" s="581"/>
      <c r="D244" s="582"/>
      <c r="E244" s="668" t="s">
        <v>224</v>
      </c>
      <c r="F244" s="669"/>
      <c r="G244" s="669"/>
      <c r="H244" s="669"/>
      <c r="I244" s="670"/>
      <c r="J244" s="1187"/>
      <c r="K244" s="1188"/>
      <c r="L244" s="1188"/>
      <c r="M244" s="1188"/>
      <c r="N244" s="442"/>
      <c r="O244" s="248" t="s">
        <v>141</v>
      </c>
      <c r="P244" s="625"/>
      <c r="Q244" s="626"/>
      <c r="R244" s="627"/>
      <c r="S244" s="420"/>
      <c r="T244" s="421"/>
      <c r="U244" s="421"/>
      <c r="V244" s="442"/>
      <c r="W244" s="248" t="s">
        <v>141</v>
      </c>
      <c r="X244" s="420"/>
      <c r="Y244" s="421"/>
      <c r="Z244" s="421"/>
      <c r="AA244" s="442"/>
      <c r="AB244" s="249" t="s">
        <v>141</v>
      </c>
      <c r="AC244" s="258"/>
      <c r="AD244" s="258"/>
      <c r="AE244" s="258"/>
      <c r="AF244" s="353"/>
      <c r="AG244" s="258"/>
      <c r="AH244" s="258"/>
      <c r="AI244" s="258"/>
      <c r="AJ244" s="354"/>
      <c r="AK244" s="483" t="s">
        <v>142</v>
      </c>
      <c r="AL244" s="484"/>
      <c r="AM244" s="484"/>
      <c r="AN244" s="484"/>
      <c r="AO244" s="465"/>
      <c r="AP244" s="460"/>
      <c r="AQ244" s="460"/>
      <c r="AR244" s="460"/>
      <c r="AS244" s="460"/>
      <c r="AT244" s="460"/>
      <c r="AU244" s="460"/>
      <c r="AV244" s="460"/>
      <c r="AW244" s="460"/>
      <c r="AX244" s="460"/>
      <c r="AY244" s="460"/>
      <c r="AZ244" s="460"/>
      <c r="BA244" s="461"/>
      <c r="BB244" s="485"/>
      <c r="BC244" s="486"/>
      <c r="BD244" s="486"/>
      <c r="BE244" s="486"/>
      <c r="BF244" s="487"/>
      <c r="BG244" s="485"/>
      <c r="BH244" s="494"/>
      <c r="BI244" s="494"/>
      <c r="BJ244" s="495"/>
      <c r="BK244" s="465"/>
      <c r="BL244" s="460"/>
      <c r="BM244" s="460"/>
      <c r="BN244" s="460"/>
      <c r="BO244" s="460"/>
      <c r="BP244" s="460"/>
      <c r="BQ244" s="460"/>
      <c r="BR244" s="460"/>
      <c r="BS244" s="460"/>
      <c r="BT244" s="460"/>
      <c r="BU244" s="460"/>
      <c r="BV244" s="460"/>
      <c r="BW244" s="461"/>
      <c r="BX244" s="497"/>
      <c r="BY244" s="498"/>
      <c r="BZ244" s="498"/>
      <c r="CA244" s="498"/>
      <c r="CB244" s="499"/>
      <c r="CC244" s="880"/>
      <c r="CD244" s="881"/>
      <c r="CE244" s="881"/>
      <c r="CF244" s="882"/>
      <c r="CG244" s="434" t="s">
        <v>140</v>
      </c>
      <c r="CH244" s="435"/>
      <c r="CI244" s="883"/>
      <c r="CJ244" s="884"/>
      <c r="CK244" s="885"/>
      <c r="CL244" s="725"/>
      <c r="CM244" s="667"/>
      <c r="CN244" s="667"/>
      <c r="CO244" s="667"/>
      <c r="CP244" s="667"/>
      <c r="CQ244" s="667"/>
      <c r="CR244" s="667"/>
      <c r="CS244" s="192" t="s">
        <v>141</v>
      </c>
      <c r="CT244" s="192"/>
      <c r="CU244" s="192"/>
      <c r="CV244" s="435"/>
      <c r="CW244" s="365"/>
      <c r="CX244" s="250"/>
      <c r="CY244" s="250"/>
      <c r="CZ244" s="250"/>
      <c r="DA244" s="250"/>
      <c r="DB244" s="261"/>
      <c r="DC244" s="1244"/>
      <c r="DD244" s="1245"/>
      <c r="DE244" s="1245"/>
      <c r="DF244" s="442"/>
      <c r="DG244" s="249" t="s">
        <v>141</v>
      </c>
      <c r="DH244" s="1254"/>
      <c r="DI244" s="1255"/>
      <c r="DJ244" s="1255"/>
      <c r="DK244" s="1255"/>
      <c r="DL244" s="1255"/>
      <c r="DM244" s="341" t="s">
        <v>69</v>
      </c>
      <c r="DN244" s="114"/>
      <c r="DO244" s="114"/>
      <c r="DP244" s="114"/>
      <c r="DQ244" s="114"/>
      <c r="DR244" s="114"/>
      <c r="DS244" s="295">
        <f t="shared" si="80"/>
        <v>0</v>
      </c>
      <c r="DT244" s="390">
        <f t="shared" ref="DT244" si="100">SUM(DS243:DS244)</f>
        <v>0</v>
      </c>
    </row>
    <row r="245" spans="3:126" ht="12.95" customHeight="1">
      <c r="C245" s="581"/>
      <c r="D245" s="582"/>
      <c r="E245" s="509" t="s">
        <v>225</v>
      </c>
      <c r="F245" s="505"/>
      <c r="G245" s="505"/>
      <c r="H245" s="505"/>
      <c r="I245" s="510"/>
      <c r="J245" s="1185">
        <f>S245+AF245+CL245+CL246</f>
        <v>0</v>
      </c>
      <c r="K245" s="1186"/>
      <c r="L245" s="1186"/>
      <c r="M245" s="1186"/>
      <c r="N245" s="119"/>
      <c r="O245" s="119"/>
      <c r="P245" s="622"/>
      <c r="Q245" s="623"/>
      <c r="R245" s="624"/>
      <c r="S245" s="950"/>
      <c r="T245" s="951"/>
      <c r="U245" s="951"/>
      <c r="V245" s="951"/>
      <c r="W245" s="952"/>
      <c r="X245" s="950"/>
      <c r="Y245" s="951"/>
      <c r="Z245" s="951"/>
      <c r="AA245" s="951"/>
      <c r="AB245" s="952"/>
      <c r="AC245" s="695"/>
      <c r="AD245" s="623"/>
      <c r="AE245" s="624"/>
      <c r="AF245" s="1000"/>
      <c r="AG245" s="1001"/>
      <c r="AH245" s="1001"/>
      <c r="AI245" s="1001"/>
      <c r="AJ245" s="1002"/>
      <c r="AK245" s="478" t="s">
        <v>139</v>
      </c>
      <c r="AL245" s="479"/>
      <c r="AM245" s="479"/>
      <c r="AN245" s="479"/>
      <c r="AO245" s="466"/>
      <c r="AP245" s="463"/>
      <c r="AQ245" s="463"/>
      <c r="AR245" s="463"/>
      <c r="AS245" s="463"/>
      <c r="AT245" s="463"/>
      <c r="AU245" s="463"/>
      <c r="AV245" s="463"/>
      <c r="AW245" s="463"/>
      <c r="AX245" s="463"/>
      <c r="AY245" s="463"/>
      <c r="AZ245" s="463"/>
      <c r="BA245" s="464"/>
      <c r="BB245" s="480"/>
      <c r="BC245" s="481"/>
      <c r="BD245" s="481"/>
      <c r="BE245" s="481"/>
      <c r="BF245" s="482"/>
      <c r="BG245" s="480"/>
      <c r="BH245" s="503"/>
      <c r="BI245" s="503"/>
      <c r="BJ245" s="504"/>
      <c r="BK245" s="466"/>
      <c r="BL245" s="463"/>
      <c r="BM245" s="463"/>
      <c r="BN245" s="463"/>
      <c r="BO245" s="463"/>
      <c r="BP245" s="463"/>
      <c r="BQ245" s="463"/>
      <c r="BR245" s="463"/>
      <c r="BS245" s="463"/>
      <c r="BT245" s="463"/>
      <c r="BU245" s="463"/>
      <c r="BV245" s="463"/>
      <c r="BW245" s="464"/>
      <c r="BX245" s="500"/>
      <c r="BY245" s="501"/>
      <c r="BZ245" s="501"/>
      <c r="CA245" s="501"/>
      <c r="CB245" s="502"/>
      <c r="CC245" s="726"/>
      <c r="CD245" s="727"/>
      <c r="CE245" s="727"/>
      <c r="CF245" s="728"/>
      <c r="CG245" s="429" t="s">
        <v>140</v>
      </c>
      <c r="CH245" s="240"/>
      <c r="CI245" s="729"/>
      <c r="CJ245" s="730"/>
      <c r="CK245" s="731"/>
      <c r="CL245" s="732"/>
      <c r="CM245" s="733"/>
      <c r="CN245" s="733"/>
      <c r="CO245" s="733"/>
      <c r="CP245" s="733"/>
      <c r="CQ245" s="733"/>
      <c r="CR245" s="733"/>
      <c r="CS245" s="119" t="s">
        <v>141</v>
      </c>
      <c r="CT245" s="119"/>
      <c r="CU245" s="119"/>
      <c r="CV245" s="119"/>
      <c r="CW245" s="947"/>
      <c r="CX245" s="733"/>
      <c r="CY245" s="733"/>
      <c r="CZ245" s="733"/>
      <c r="DA245" s="119"/>
      <c r="DB245" s="246" t="s">
        <v>141</v>
      </c>
      <c r="DC245" s="1244">
        <f t="shared" ref="DC245" si="101">DS245+DS246</f>
        <v>0</v>
      </c>
      <c r="DD245" s="1245"/>
      <c r="DE245" s="1245"/>
      <c r="DF245" s="119"/>
      <c r="DG245" s="246"/>
      <c r="DH245" s="1252">
        <f t="shared" ref="DH245" si="102">IFERROR((S245+DC245)*100/J245,0)</f>
        <v>0</v>
      </c>
      <c r="DI245" s="1253"/>
      <c r="DJ245" s="1253"/>
      <c r="DK245" s="1253"/>
      <c r="DL245" s="1253"/>
      <c r="DM245" s="340"/>
      <c r="DN245" s="114"/>
      <c r="DO245" s="114"/>
      <c r="DP245" s="114"/>
      <c r="DQ245" s="114"/>
      <c r="DR245" s="114"/>
      <c r="DS245" s="295">
        <f t="shared" si="80"/>
        <v>0</v>
      </c>
      <c r="DT245" s="392">
        <f t="shared" ref="DT245" si="103">SUM(J245)</f>
        <v>0</v>
      </c>
      <c r="DU245" s="390">
        <f t="shared" si="84"/>
        <v>0</v>
      </c>
      <c r="DV245" s="392">
        <f>SUM(AF245)</f>
        <v>0</v>
      </c>
    </row>
    <row r="246" spans="3:126" ht="12.95" customHeight="1">
      <c r="C246" s="581"/>
      <c r="D246" s="582"/>
      <c r="E246" s="511"/>
      <c r="F246" s="506"/>
      <c r="G246" s="506"/>
      <c r="H246" s="506"/>
      <c r="I246" s="512"/>
      <c r="J246" s="1187"/>
      <c r="K246" s="1188"/>
      <c r="L246" s="1188"/>
      <c r="M246" s="1188"/>
      <c r="N246" s="442"/>
      <c r="O246" s="248" t="s">
        <v>141</v>
      </c>
      <c r="P246" s="625"/>
      <c r="Q246" s="626"/>
      <c r="R246" s="627"/>
      <c r="S246" s="420"/>
      <c r="T246" s="421"/>
      <c r="U246" s="421"/>
      <c r="V246" s="442"/>
      <c r="W246" s="248" t="s">
        <v>141</v>
      </c>
      <c r="X246" s="420"/>
      <c r="Y246" s="421"/>
      <c r="Z246" s="421"/>
      <c r="AA246" s="442"/>
      <c r="AB246" s="249" t="s">
        <v>141</v>
      </c>
      <c r="AC246" s="696"/>
      <c r="AD246" s="626"/>
      <c r="AE246" s="627"/>
      <c r="AF246" s="420"/>
      <c r="AG246" s="421"/>
      <c r="AH246" s="421"/>
      <c r="AI246" s="442"/>
      <c r="AJ246" s="422" t="s">
        <v>141</v>
      </c>
      <c r="AK246" s="488" t="s">
        <v>142</v>
      </c>
      <c r="AL246" s="489"/>
      <c r="AM246" s="489"/>
      <c r="AN246" s="489"/>
      <c r="AO246" s="465"/>
      <c r="AP246" s="460"/>
      <c r="AQ246" s="460"/>
      <c r="AR246" s="460"/>
      <c r="AS246" s="460"/>
      <c r="AT246" s="460"/>
      <c r="AU246" s="460"/>
      <c r="AV246" s="460"/>
      <c r="AW246" s="460"/>
      <c r="AX246" s="460"/>
      <c r="AY246" s="460"/>
      <c r="AZ246" s="460"/>
      <c r="BA246" s="461"/>
      <c r="BB246" s="485"/>
      <c r="BC246" s="486"/>
      <c r="BD246" s="486"/>
      <c r="BE246" s="486"/>
      <c r="BF246" s="487"/>
      <c r="BG246" s="485"/>
      <c r="BH246" s="494"/>
      <c r="BI246" s="494"/>
      <c r="BJ246" s="495"/>
      <c r="BK246" s="465"/>
      <c r="BL246" s="460"/>
      <c r="BM246" s="460"/>
      <c r="BN246" s="460"/>
      <c r="BO246" s="460"/>
      <c r="BP246" s="460"/>
      <c r="BQ246" s="460"/>
      <c r="BR246" s="460"/>
      <c r="BS246" s="460"/>
      <c r="BT246" s="460"/>
      <c r="BU246" s="460"/>
      <c r="BV246" s="460"/>
      <c r="BW246" s="461"/>
      <c r="BX246" s="497"/>
      <c r="BY246" s="498"/>
      <c r="BZ246" s="498"/>
      <c r="CA246" s="498"/>
      <c r="CB246" s="499"/>
      <c r="CC246" s="880"/>
      <c r="CD246" s="881"/>
      <c r="CE246" s="881"/>
      <c r="CF246" s="882"/>
      <c r="CG246" s="430" t="s">
        <v>140</v>
      </c>
      <c r="CH246" s="431"/>
      <c r="CI246" s="883"/>
      <c r="CJ246" s="884"/>
      <c r="CK246" s="885"/>
      <c r="CL246" s="725"/>
      <c r="CM246" s="667"/>
      <c r="CN246" s="667"/>
      <c r="CO246" s="667"/>
      <c r="CP246" s="667"/>
      <c r="CQ246" s="667"/>
      <c r="CR246" s="667"/>
      <c r="CS246" s="251" t="s">
        <v>141</v>
      </c>
      <c r="CT246" s="251"/>
      <c r="CU246" s="251"/>
      <c r="CV246" s="251"/>
      <c r="CW246" s="666"/>
      <c r="CX246" s="667"/>
      <c r="CY246" s="667"/>
      <c r="CZ246" s="667"/>
      <c r="DA246" s="251"/>
      <c r="DB246" s="252" t="s">
        <v>141</v>
      </c>
      <c r="DC246" s="1244"/>
      <c r="DD246" s="1245"/>
      <c r="DE246" s="1245"/>
      <c r="DF246" s="442"/>
      <c r="DG246" s="249" t="s">
        <v>141</v>
      </c>
      <c r="DH246" s="1254"/>
      <c r="DI246" s="1255"/>
      <c r="DJ246" s="1255"/>
      <c r="DK246" s="1255"/>
      <c r="DL246" s="1255"/>
      <c r="DM246" s="341" t="s">
        <v>69</v>
      </c>
      <c r="DN246" s="114"/>
      <c r="DO246" s="114"/>
      <c r="DP246" s="114"/>
      <c r="DQ246" s="114"/>
      <c r="DR246" s="114"/>
      <c r="DS246" s="295">
        <f t="shared" si="80"/>
        <v>0</v>
      </c>
      <c r="DT246" s="390">
        <f t="shared" ref="DT246" si="104">SUM(DS245:DS246)</f>
        <v>0</v>
      </c>
    </row>
    <row r="247" spans="3:126" ht="12.95" customHeight="1">
      <c r="C247" s="581"/>
      <c r="D247" s="582"/>
      <c r="E247" s="509" t="s">
        <v>226</v>
      </c>
      <c r="F247" s="505"/>
      <c r="G247" s="505"/>
      <c r="H247" s="505"/>
      <c r="I247" s="510"/>
      <c r="J247" s="1185">
        <f t="shared" ref="J247" si="105">S247+CL247+CL248</f>
        <v>0</v>
      </c>
      <c r="K247" s="1186"/>
      <c r="L247" s="1186"/>
      <c r="M247" s="1186"/>
      <c r="N247" s="441"/>
      <c r="O247" s="441"/>
      <c r="P247" s="359"/>
      <c r="Q247" s="360"/>
      <c r="R247" s="361"/>
      <c r="S247" s="255"/>
      <c r="T247" s="255"/>
      <c r="U247" s="255"/>
      <c r="V247" s="255"/>
      <c r="W247" s="255"/>
      <c r="X247" s="362"/>
      <c r="Y247" s="255"/>
      <c r="Z247" s="255"/>
      <c r="AA247" s="255"/>
      <c r="AB247" s="256"/>
      <c r="AC247" s="255"/>
      <c r="AD247" s="255"/>
      <c r="AE247" s="255"/>
      <c r="AF247" s="262"/>
      <c r="AG247" s="255"/>
      <c r="AH247" s="255"/>
      <c r="AI247" s="255"/>
      <c r="AJ247" s="363"/>
      <c r="AK247" s="595" t="s">
        <v>139</v>
      </c>
      <c r="AL247" s="596"/>
      <c r="AM247" s="596"/>
      <c r="AN247" s="596"/>
      <c r="AO247" s="466"/>
      <c r="AP247" s="463"/>
      <c r="AQ247" s="463"/>
      <c r="AR247" s="463"/>
      <c r="AS247" s="463"/>
      <c r="AT247" s="463"/>
      <c r="AU247" s="463"/>
      <c r="AV247" s="463"/>
      <c r="AW247" s="463"/>
      <c r="AX247" s="463"/>
      <c r="AY247" s="463"/>
      <c r="AZ247" s="463"/>
      <c r="BA247" s="464"/>
      <c r="BB247" s="480"/>
      <c r="BC247" s="481"/>
      <c r="BD247" s="481"/>
      <c r="BE247" s="481"/>
      <c r="BF247" s="482"/>
      <c r="BG247" s="480"/>
      <c r="BH247" s="503"/>
      <c r="BI247" s="503"/>
      <c r="BJ247" s="504"/>
      <c r="BK247" s="466"/>
      <c r="BL247" s="463"/>
      <c r="BM247" s="463"/>
      <c r="BN247" s="463"/>
      <c r="BO247" s="463"/>
      <c r="BP247" s="463"/>
      <c r="BQ247" s="463"/>
      <c r="BR247" s="463"/>
      <c r="BS247" s="463"/>
      <c r="BT247" s="463"/>
      <c r="BU247" s="463"/>
      <c r="BV247" s="463"/>
      <c r="BW247" s="464"/>
      <c r="BX247" s="500"/>
      <c r="BY247" s="501"/>
      <c r="BZ247" s="501"/>
      <c r="CA247" s="501"/>
      <c r="CB247" s="502"/>
      <c r="CC247" s="726"/>
      <c r="CD247" s="727"/>
      <c r="CE247" s="727"/>
      <c r="CF247" s="728"/>
      <c r="CG247" s="432" t="s">
        <v>140</v>
      </c>
      <c r="CH247" s="433"/>
      <c r="CI247" s="729"/>
      <c r="CJ247" s="730"/>
      <c r="CK247" s="731"/>
      <c r="CL247" s="732"/>
      <c r="CM247" s="733"/>
      <c r="CN247" s="733"/>
      <c r="CO247" s="733"/>
      <c r="CP247" s="733"/>
      <c r="CQ247" s="733"/>
      <c r="CR247" s="733"/>
      <c r="CS247" s="441" t="s">
        <v>141</v>
      </c>
      <c r="CT247" s="441"/>
      <c r="CU247" s="441"/>
      <c r="CV247" s="441"/>
      <c r="CW247" s="362"/>
      <c r="CX247" s="255"/>
      <c r="CY247" s="255"/>
      <c r="CZ247" s="255"/>
      <c r="DA247" s="255"/>
      <c r="DB247" s="260"/>
      <c r="DC247" s="1244">
        <f t="shared" ref="DC247" si="106">DS247+DS248</f>
        <v>0</v>
      </c>
      <c r="DD247" s="1245"/>
      <c r="DE247" s="1245"/>
      <c r="DF247" s="441"/>
      <c r="DG247" s="270"/>
      <c r="DH247" s="1252">
        <f t="shared" ref="DH247" si="107">IFERROR((S247+DC247)*100/J247,0)</f>
        <v>0</v>
      </c>
      <c r="DI247" s="1253"/>
      <c r="DJ247" s="1253"/>
      <c r="DK247" s="1253"/>
      <c r="DL247" s="1253"/>
      <c r="DM247" s="342"/>
      <c r="DN247" s="114"/>
      <c r="DO247" s="114"/>
      <c r="DP247" s="114"/>
      <c r="DQ247" s="114"/>
      <c r="DR247" s="114"/>
      <c r="DS247" s="295">
        <f t="shared" si="80"/>
        <v>0</v>
      </c>
      <c r="DT247" s="392">
        <f t="shared" ref="DT247" si="108">SUM(J247)</f>
        <v>0</v>
      </c>
      <c r="DU247" s="390">
        <f t="shared" si="84"/>
        <v>0</v>
      </c>
    </row>
    <row r="248" spans="3:126" ht="12.95" customHeight="1">
      <c r="C248" s="581"/>
      <c r="D248" s="582"/>
      <c r="E248" s="511"/>
      <c r="F248" s="506"/>
      <c r="G248" s="506"/>
      <c r="H248" s="506"/>
      <c r="I248" s="512"/>
      <c r="J248" s="1187"/>
      <c r="K248" s="1188"/>
      <c r="L248" s="1188"/>
      <c r="M248" s="1188"/>
      <c r="N248" s="442"/>
      <c r="O248" s="248" t="s">
        <v>141</v>
      </c>
      <c r="P248" s="356"/>
      <c r="Q248" s="357"/>
      <c r="R248" s="358"/>
      <c r="S248" s="250"/>
      <c r="T248" s="250"/>
      <c r="U248" s="250"/>
      <c r="V248" s="250"/>
      <c r="W248" s="364"/>
      <c r="X248" s="365"/>
      <c r="Y248" s="250"/>
      <c r="Z248" s="250"/>
      <c r="AA248" s="250"/>
      <c r="AB248" s="261"/>
      <c r="AC248" s="250"/>
      <c r="AD248" s="250"/>
      <c r="AE248" s="250"/>
      <c r="AF248" s="349"/>
      <c r="AG248" s="250"/>
      <c r="AH248" s="250"/>
      <c r="AI248" s="250"/>
      <c r="AJ248" s="350"/>
      <c r="AK248" s="483" t="s">
        <v>142</v>
      </c>
      <c r="AL248" s="484"/>
      <c r="AM248" s="484"/>
      <c r="AN248" s="484"/>
      <c r="AO248" s="465"/>
      <c r="AP248" s="460"/>
      <c r="AQ248" s="460"/>
      <c r="AR248" s="460"/>
      <c r="AS248" s="460"/>
      <c r="AT248" s="460"/>
      <c r="AU248" s="460"/>
      <c r="AV248" s="460"/>
      <c r="AW248" s="460"/>
      <c r="AX248" s="460"/>
      <c r="AY248" s="460"/>
      <c r="AZ248" s="460"/>
      <c r="BA248" s="461"/>
      <c r="BB248" s="485"/>
      <c r="BC248" s="486"/>
      <c r="BD248" s="486"/>
      <c r="BE248" s="486"/>
      <c r="BF248" s="487"/>
      <c r="BG248" s="485"/>
      <c r="BH248" s="494"/>
      <c r="BI248" s="494"/>
      <c r="BJ248" s="495"/>
      <c r="BK248" s="465"/>
      <c r="BL248" s="460"/>
      <c r="BM248" s="460"/>
      <c r="BN248" s="460"/>
      <c r="BO248" s="460"/>
      <c r="BP248" s="460"/>
      <c r="BQ248" s="460"/>
      <c r="BR248" s="460"/>
      <c r="BS248" s="460"/>
      <c r="BT248" s="460"/>
      <c r="BU248" s="460"/>
      <c r="BV248" s="460"/>
      <c r="BW248" s="461"/>
      <c r="BX248" s="497"/>
      <c r="BY248" s="498"/>
      <c r="BZ248" s="498"/>
      <c r="CA248" s="498"/>
      <c r="CB248" s="499"/>
      <c r="CC248" s="880"/>
      <c r="CD248" s="881"/>
      <c r="CE248" s="881"/>
      <c r="CF248" s="882"/>
      <c r="CG248" s="434" t="s">
        <v>140</v>
      </c>
      <c r="CH248" s="435"/>
      <c r="CI248" s="883"/>
      <c r="CJ248" s="884"/>
      <c r="CK248" s="885"/>
      <c r="CL248" s="725"/>
      <c r="CM248" s="667"/>
      <c r="CN248" s="667"/>
      <c r="CO248" s="667"/>
      <c r="CP248" s="667"/>
      <c r="CQ248" s="667"/>
      <c r="CR248" s="667"/>
      <c r="CS248" s="192" t="s">
        <v>141</v>
      </c>
      <c r="CT248" s="192"/>
      <c r="CU248" s="192"/>
      <c r="CV248" s="192"/>
      <c r="CW248" s="365"/>
      <c r="CX248" s="250"/>
      <c r="CY248" s="250"/>
      <c r="CZ248" s="250"/>
      <c r="DA248" s="250"/>
      <c r="DB248" s="261"/>
      <c r="DC248" s="1244"/>
      <c r="DD248" s="1245"/>
      <c r="DE248" s="1245"/>
      <c r="DF248" s="442"/>
      <c r="DG248" s="249" t="s">
        <v>141</v>
      </c>
      <c r="DH248" s="1254"/>
      <c r="DI248" s="1255"/>
      <c r="DJ248" s="1255"/>
      <c r="DK248" s="1255"/>
      <c r="DL248" s="1255"/>
      <c r="DM248" s="341" t="s">
        <v>69</v>
      </c>
      <c r="DN248" s="114"/>
      <c r="DO248" s="114"/>
      <c r="DP248" s="114"/>
      <c r="DQ248" s="114"/>
      <c r="DR248" s="114"/>
      <c r="DS248" s="295">
        <f t="shared" si="80"/>
        <v>0</v>
      </c>
      <c r="DT248" s="390">
        <f t="shared" ref="DT248" si="109">SUM(DS247:DS248)</f>
        <v>0</v>
      </c>
    </row>
    <row r="249" spans="3:126" ht="12.95" customHeight="1">
      <c r="C249" s="581"/>
      <c r="D249" s="582"/>
      <c r="E249" s="660" t="s">
        <v>227</v>
      </c>
      <c r="F249" s="661"/>
      <c r="G249" s="661"/>
      <c r="H249" s="661"/>
      <c r="I249" s="662"/>
      <c r="J249" s="1185">
        <f t="shared" ref="J249" si="110">S249+CL249+CL250</f>
        <v>0</v>
      </c>
      <c r="K249" s="1186"/>
      <c r="L249" s="1186"/>
      <c r="M249" s="1186"/>
      <c r="N249" s="119"/>
      <c r="O249" s="119"/>
      <c r="P249" s="302"/>
      <c r="Q249" s="303"/>
      <c r="R249" s="304"/>
      <c r="S249" s="243"/>
      <c r="T249" s="243"/>
      <c r="U249" s="243"/>
      <c r="V249" s="243"/>
      <c r="W249" s="243"/>
      <c r="X249" s="366"/>
      <c r="Y249" s="243"/>
      <c r="Z249" s="243"/>
      <c r="AA249" s="243"/>
      <c r="AB249" s="355"/>
      <c r="AC249" s="243"/>
      <c r="AD249" s="243"/>
      <c r="AE249" s="243"/>
      <c r="AF249" s="244"/>
      <c r="AG249" s="243"/>
      <c r="AH249" s="243"/>
      <c r="AI249" s="243"/>
      <c r="AJ249" s="245"/>
      <c r="AK249" s="478" t="s">
        <v>139</v>
      </c>
      <c r="AL249" s="479"/>
      <c r="AM249" s="479"/>
      <c r="AN249" s="479"/>
      <c r="AO249" s="466"/>
      <c r="AP249" s="463"/>
      <c r="AQ249" s="463"/>
      <c r="AR249" s="463"/>
      <c r="AS249" s="463"/>
      <c r="AT249" s="463"/>
      <c r="AU249" s="463"/>
      <c r="AV249" s="463"/>
      <c r="AW249" s="463"/>
      <c r="AX249" s="463"/>
      <c r="AY249" s="463"/>
      <c r="AZ249" s="463"/>
      <c r="BA249" s="464"/>
      <c r="BB249" s="480"/>
      <c r="BC249" s="481"/>
      <c r="BD249" s="481"/>
      <c r="BE249" s="481"/>
      <c r="BF249" s="482"/>
      <c r="BG249" s="480"/>
      <c r="BH249" s="503"/>
      <c r="BI249" s="503"/>
      <c r="BJ249" s="504"/>
      <c r="BK249" s="466"/>
      <c r="BL249" s="463"/>
      <c r="BM249" s="463"/>
      <c r="BN249" s="463"/>
      <c r="BO249" s="463"/>
      <c r="BP249" s="463"/>
      <c r="BQ249" s="463"/>
      <c r="BR249" s="463"/>
      <c r="BS249" s="463"/>
      <c r="BT249" s="463"/>
      <c r="BU249" s="463"/>
      <c r="BV249" s="463"/>
      <c r="BW249" s="464"/>
      <c r="BX249" s="500"/>
      <c r="BY249" s="501"/>
      <c r="BZ249" s="501"/>
      <c r="CA249" s="501"/>
      <c r="CB249" s="502"/>
      <c r="CC249" s="726"/>
      <c r="CD249" s="727"/>
      <c r="CE249" s="727"/>
      <c r="CF249" s="728"/>
      <c r="CG249" s="429" t="s">
        <v>140</v>
      </c>
      <c r="CH249" s="240"/>
      <c r="CI249" s="729"/>
      <c r="CJ249" s="730"/>
      <c r="CK249" s="731"/>
      <c r="CL249" s="732"/>
      <c r="CM249" s="733"/>
      <c r="CN249" s="733"/>
      <c r="CO249" s="733"/>
      <c r="CP249" s="733"/>
      <c r="CQ249" s="733"/>
      <c r="CR249" s="733"/>
      <c r="CS249" s="441" t="s">
        <v>141</v>
      </c>
      <c r="CT249" s="441"/>
      <c r="CU249" s="119"/>
      <c r="CV249" s="119"/>
      <c r="CW249" s="366"/>
      <c r="CX249" s="243"/>
      <c r="CY249" s="243"/>
      <c r="CZ249" s="243"/>
      <c r="DA249" s="243"/>
      <c r="DB249" s="263"/>
      <c r="DC249" s="1244">
        <f t="shared" ref="DC249" si="111">DS249+DS250</f>
        <v>0</v>
      </c>
      <c r="DD249" s="1245"/>
      <c r="DE249" s="1245"/>
      <c r="DF249" s="119"/>
      <c r="DG249" s="246"/>
      <c r="DH249" s="1252">
        <f t="shared" ref="DH249" si="112">IFERROR((S249+DC249)*100/J249,0)</f>
        <v>0</v>
      </c>
      <c r="DI249" s="1253"/>
      <c r="DJ249" s="1253"/>
      <c r="DK249" s="1253"/>
      <c r="DL249" s="1253"/>
      <c r="DM249" s="340"/>
      <c r="DN249" s="114"/>
      <c r="DO249" s="114"/>
      <c r="DP249" s="114"/>
      <c r="DQ249" s="114"/>
      <c r="DR249" s="114"/>
      <c r="DS249" s="295">
        <f t="shared" si="80"/>
        <v>0</v>
      </c>
      <c r="DT249" s="392">
        <f t="shared" ref="DT249" si="113">SUM(J249)</f>
        <v>0</v>
      </c>
      <c r="DU249" s="390">
        <f t="shared" si="84"/>
        <v>0</v>
      </c>
    </row>
    <row r="250" spans="3:126" ht="12.95" customHeight="1">
      <c r="C250" s="581"/>
      <c r="D250" s="582"/>
      <c r="E250" s="663"/>
      <c r="F250" s="664"/>
      <c r="G250" s="664"/>
      <c r="H250" s="664"/>
      <c r="I250" s="665"/>
      <c r="J250" s="1187"/>
      <c r="K250" s="1188"/>
      <c r="L250" s="1188"/>
      <c r="M250" s="1188"/>
      <c r="N250" s="442"/>
      <c r="O250" s="248" t="s">
        <v>141</v>
      </c>
      <c r="P250" s="356"/>
      <c r="Q250" s="357"/>
      <c r="R250" s="358"/>
      <c r="S250" s="250"/>
      <c r="T250" s="250"/>
      <c r="U250" s="250"/>
      <c r="V250" s="250"/>
      <c r="W250" s="250"/>
      <c r="X250" s="365"/>
      <c r="Y250" s="250"/>
      <c r="Z250" s="250"/>
      <c r="AA250" s="250"/>
      <c r="AB250" s="348"/>
      <c r="AC250" s="250"/>
      <c r="AD250" s="250"/>
      <c r="AE250" s="250"/>
      <c r="AF250" s="349"/>
      <c r="AG250" s="250"/>
      <c r="AH250" s="250"/>
      <c r="AI250" s="250"/>
      <c r="AJ250" s="367"/>
      <c r="AK250" s="483" t="s">
        <v>142</v>
      </c>
      <c r="AL250" s="484"/>
      <c r="AM250" s="484"/>
      <c r="AN250" s="484"/>
      <c r="AO250" s="465"/>
      <c r="AP250" s="460"/>
      <c r="AQ250" s="460"/>
      <c r="AR250" s="460"/>
      <c r="AS250" s="460"/>
      <c r="AT250" s="460"/>
      <c r="AU250" s="460"/>
      <c r="AV250" s="460"/>
      <c r="AW250" s="460"/>
      <c r="AX250" s="460"/>
      <c r="AY250" s="460"/>
      <c r="AZ250" s="460"/>
      <c r="BA250" s="461"/>
      <c r="BB250" s="485"/>
      <c r="BC250" s="486"/>
      <c r="BD250" s="486"/>
      <c r="BE250" s="486"/>
      <c r="BF250" s="487"/>
      <c r="BG250" s="485"/>
      <c r="BH250" s="494"/>
      <c r="BI250" s="494"/>
      <c r="BJ250" s="495"/>
      <c r="BK250" s="465"/>
      <c r="BL250" s="460"/>
      <c r="BM250" s="460"/>
      <c r="BN250" s="460"/>
      <c r="BO250" s="460"/>
      <c r="BP250" s="460"/>
      <c r="BQ250" s="460"/>
      <c r="BR250" s="460"/>
      <c r="BS250" s="460"/>
      <c r="BT250" s="460"/>
      <c r="BU250" s="460"/>
      <c r="BV250" s="460"/>
      <c r="BW250" s="461"/>
      <c r="BX250" s="497"/>
      <c r="BY250" s="498"/>
      <c r="BZ250" s="498"/>
      <c r="CA250" s="498"/>
      <c r="CB250" s="499"/>
      <c r="CC250" s="880"/>
      <c r="CD250" s="881"/>
      <c r="CE250" s="881"/>
      <c r="CF250" s="882"/>
      <c r="CG250" s="434" t="s">
        <v>140</v>
      </c>
      <c r="CH250" s="435"/>
      <c r="CI250" s="883"/>
      <c r="CJ250" s="884"/>
      <c r="CK250" s="885"/>
      <c r="CL250" s="725"/>
      <c r="CM250" s="667"/>
      <c r="CN250" s="667"/>
      <c r="CO250" s="667"/>
      <c r="CP250" s="667"/>
      <c r="CQ250" s="667"/>
      <c r="CR250" s="667"/>
      <c r="CS250" s="192" t="s">
        <v>141</v>
      </c>
      <c r="CT250" s="192"/>
      <c r="CU250" s="192"/>
      <c r="CV250" s="192"/>
      <c r="CW250" s="365"/>
      <c r="CX250" s="250"/>
      <c r="CY250" s="250"/>
      <c r="CZ250" s="250"/>
      <c r="DA250" s="250"/>
      <c r="DB250" s="261"/>
      <c r="DC250" s="1244"/>
      <c r="DD250" s="1245"/>
      <c r="DE250" s="1245"/>
      <c r="DF250" s="442"/>
      <c r="DG250" s="249" t="s">
        <v>141</v>
      </c>
      <c r="DH250" s="1254"/>
      <c r="DI250" s="1255"/>
      <c r="DJ250" s="1255"/>
      <c r="DK250" s="1255"/>
      <c r="DL250" s="1255"/>
      <c r="DM250" s="341" t="s">
        <v>69</v>
      </c>
      <c r="DN250" s="114"/>
      <c r="DO250" s="114"/>
      <c r="DP250" s="114"/>
      <c r="DQ250" s="114"/>
      <c r="DR250" s="114"/>
      <c r="DS250" s="295">
        <f t="shared" si="80"/>
        <v>0</v>
      </c>
      <c r="DT250" s="390">
        <f t="shared" ref="DT250" si="114">SUM(DS249:DS250)</f>
        <v>0</v>
      </c>
    </row>
    <row r="251" spans="3:126" ht="12.95" customHeight="1">
      <c r="C251" s="581"/>
      <c r="D251" s="582"/>
      <c r="E251" s="640" t="s">
        <v>228</v>
      </c>
      <c r="F251" s="641"/>
      <c r="G251" s="641"/>
      <c r="H251" s="641"/>
      <c r="I251" s="642"/>
      <c r="J251" s="1185">
        <f t="shared" ref="J251" si="115">S251+CL251+CL252</f>
        <v>0</v>
      </c>
      <c r="K251" s="1186"/>
      <c r="L251" s="1186"/>
      <c r="M251" s="1186"/>
      <c r="N251" s="119"/>
      <c r="O251" s="119"/>
      <c r="P251" s="302"/>
      <c r="Q251" s="303"/>
      <c r="R251" s="304"/>
      <c r="S251" s="243"/>
      <c r="T251" s="243"/>
      <c r="U251" s="243"/>
      <c r="V251" s="243"/>
      <c r="W251" s="243"/>
      <c r="X251" s="366"/>
      <c r="Y251" s="243"/>
      <c r="Z251" s="243"/>
      <c r="AA251" s="243"/>
      <c r="AB251" s="355"/>
      <c r="AC251" s="243"/>
      <c r="AD251" s="243"/>
      <c r="AE251" s="243"/>
      <c r="AF251" s="244"/>
      <c r="AG251" s="243"/>
      <c r="AH251" s="243"/>
      <c r="AI251" s="243"/>
      <c r="AJ251" s="245"/>
      <c r="AK251" s="595" t="s">
        <v>139</v>
      </c>
      <c r="AL251" s="596"/>
      <c r="AM251" s="596"/>
      <c r="AN251" s="596"/>
      <c r="AO251" s="466"/>
      <c r="AP251" s="463"/>
      <c r="AQ251" s="463"/>
      <c r="AR251" s="463"/>
      <c r="AS251" s="463"/>
      <c r="AT251" s="463"/>
      <c r="AU251" s="463"/>
      <c r="AV251" s="463"/>
      <c r="AW251" s="463"/>
      <c r="AX251" s="463"/>
      <c r="AY251" s="463"/>
      <c r="AZ251" s="463"/>
      <c r="BA251" s="464"/>
      <c r="BB251" s="480"/>
      <c r="BC251" s="481"/>
      <c r="BD251" s="481"/>
      <c r="BE251" s="481"/>
      <c r="BF251" s="482"/>
      <c r="BG251" s="480"/>
      <c r="BH251" s="503"/>
      <c r="BI251" s="503"/>
      <c r="BJ251" s="504"/>
      <c r="BK251" s="466"/>
      <c r="BL251" s="463"/>
      <c r="BM251" s="463"/>
      <c r="BN251" s="463"/>
      <c r="BO251" s="463"/>
      <c r="BP251" s="463"/>
      <c r="BQ251" s="463"/>
      <c r="BR251" s="463"/>
      <c r="BS251" s="463"/>
      <c r="BT251" s="463"/>
      <c r="BU251" s="463"/>
      <c r="BV251" s="463"/>
      <c r="BW251" s="464"/>
      <c r="BX251" s="500"/>
      <c r="BY251" s="501"/>
      <c r="BZ251" s="501"/>
      <c r="CA251" s="501"/>
      <c r="CB251" s="502"/>
      <c r="CC251" s="726"/>
      <c r="CD251" s="727"/>
      <c r="CE251" s="727"/>
      <c r="CF251" s="728"/>
      <c r="CG251" s="432" t="s">
        <v>140</v>
      </c>
      <c r="CH251" s="433"/>
      <c r="CI251" s="729"/>
      <c r="CJ251" s="730"/>
      <c r="CK251" s="731"/>
      <c r="CL251" s="732"/>
      <c r="CM251" s="733"/>
      <c r="CN251" s="733"/>
      <c r="CO251" s="733"/>
      <c r="CP251" s="733"/>
      <c r="CQ251" s="733"/>
      <c r="CR251" s="733"/>
      <c r="CS251" s="441" t="s">
        <v>141</v>
      </c>
      <c r="CT251" s="441"/>
      <c r="CU251" s="441"/>
      <c r="CV251" s="441"/>
      <c r="CW251" s="362"/>
      <c r="CX251" s="255"/>
      <c r="CY251" s="255"/>
      <c r="CZ251" s="255"/>
      <c r="DA251" s="255"/>
      <c r="DB251" s="260"/>
      <c r="DC251" s="1244">
        <f t="shared" ref="DC251" si="116">DS251+DS252</f>
        <v>0</v>
      </c>
      <c r="DD251" s="1245"/>
      <c r="DE251" s="1245"/>
      <c r="DF251" s="441"/>
      <c r="DG251" s="270"/>
      <c r="DH251" s="1252">
        <f t="shared" ref="DH251" si="117">IFERROR((S251+DC251)*100/J251,0)</f>
        <v>0</v>
      </c>
      <c r="DI251" s="1253"/>
      <c r="DJ251" s="1253"/>
      <c r="DK251" s="1253"/>
      <c r="DL251" s="1253"/>
      <c r="DM251" s="342"/>
      <c r="DN251" s="114"/>
      <c r="DO251" s="114"/>
      <c r="DP251" s="114"/>
      <c r="DQ251" s="114"/>
      <c r="DR251" s="114"/>
      <c r="DS251" s="295">
        <f t="shared" si="80"/>
        <v>0</v>
      </c>
      <c r="DT251" s="392">
        <f t="shared" ref="DT251" si="118">SUM(J251)</f>
        <v>0</v>
      </c>
      <c r="DU251" s="390">
        <f t="shared" si="84"/>
        <v>0</v>
      </c>
    </row>
    <row r="252" spans="3:126" ht="12.95" customHeight="1">
      <c r="C252" s="581"/>
      <c r="D252" s="582"/>
      <c r="E252" s="657"/>
      <c r="F252" s="658"/>
      <c r="G252" s="658"/>
      <c r="H252" s="658"/>
      <c r="I252" s="659"/>
      <c r="J252" s="1187"/>
      <c r="K252" s="1188"/>
      <c r="L252" s="1188"/>
      <c r="M252" s="1188"/>
      <c r="N252" s="442"/>
      <c r="O252" s="248" t="s">
        <v>141</v>
      </c>
      <c r="P252" s="356"/>
      <c r="Q252" s="357"/>
      <c r="R252" s="358"/>
      <c r="S252" s="250"/>
      <c r="T252" s="250"/>
      <c r="U252" s="250"/>
      <c r="V252" s="250"/>
      <c r="W252" s="364"/>
      <c r="X252" s="365"/>
      <c r="Y252" s="250"/>
      <c r="Z252" s="250"/>
      <c r="AA252" s="250"/>
      <c r="AB252" s="261"/>
      <c r="AC252" s="250"/>
      <c r="AD252" s="250"/>
      <c r="AE252" s="250"/>
      <c r="AF252" s="349"/>
      <c r="AG252" s="250"/>
      <c r="AH252" s="250"/>
      <c r="AI252" s="250"/>
      <c r="AJ252" s="350"/>
      <c r="AK252" s="483" t="s">
        <v>142</v>
      </c>
      <c r="AL252" s="484"/>
      <c r="AM252" s="484"/>
      <c r="AN252" s="484"/>
      <c r="AO252" s="465"/>
      <c r="AP252" s="460"/>
      <c r="AQ252" s="460"/>
      <c r="AR252" s="460"/>
      <c r="AS252" s="460"/>
      <c r="AT252" s="460"/>
      <c r="AU252" s="460"/>
      <c r="AV252" s="460"/>
      <c r="AW252" s="460"/>
      <c r="AX252" s="460"/>
      <c r="AY252" s="460"/>
      <c r="AZ252" s="460"/>
      <c r="BA252" s="461"/>
      <c r="BB252" s="485"/>
      <c r="BC252" s="486"/>
      <c r="BD252" s="486"/>
      <c r="BE252" s="486"/>
      <c r="BF252" s="487"/>
      <c r="BG252" s="485"/>
      <c r="BH252" s="494"/>
      <c r="BI252" s="494"/>
      <c r="BJ252" s="495"/>
      <c r="BK252" s="465"/>
      <c r="BL252" s="460"/>
      <c r="BM252" s="460"/>
      <c r="BN252" s="460"/>
      <c r="BO252" s="460"/>
      <c r="BP252" s="460"/>
      <c r="BQ252" s="460"/>
      <c r="BR252" s="460"/>
      <c r="BS252" s="460"/>
      <c r="BT252" s="460"/>
      <c r="BU252" s="460"/>
      <c r="BV252" s="460"/>
      <c r="BW252" s="461"/>
      <c r="BX252" s="497"/>
      <c r="BY252" s="498"/>
      <c r="BZ252" s="498"/>
      <c r="CA252" s="498"/>
      <c r="CB252" s="499"/>
      <c r="CC252" s="880"/>
      <c r="CD252" s="881"/>
      <c r="CE252" s="881"/>
      <c r="CF252" s="882"/>
      <c r="CG252" s="434" t="s">
        <v>140</v>
      </c>
      <c r="CH252" s="435"/>
      <c r="CI252" s="883"/>
      <c r="CJ252" s="884"/>
      <c r="CK252" s="885"/>
      <c r="CL252" s="725"/>
      <c r="CM252" s="667"/>
      <c r="CN252" s="667"/>
      <c r="CO252" s="667"/>
      <c r="CP252" s="667"/>
      <c r="CQ252" s="667"/>
      <c r="CR252" s="667"/>
      <c r="CS252" s="192" t="s">
        <v>141</v>
      </c>
      <c r="CT252" s="192"/>
      <c r="CU252" s="192"/>
      <c r="CV252" s="192"/>
      <c r="CW252" s="365"/>
      <c r="CX252" s="250"/>
      <c r="CY252" s="250"/>
      <c r="CZ252" s="250"/>
      <c r="DA252" s="250"/>
      <c r="DB252" s="261"/>
      <c r="DC252" s="1244"/>
      <c r="DD252" s="1245"/>
      <c r="DE252" s="1245"/>
      <c r="DF252" s="442"/>
      <c r="DG252" s="249" t="s">
        <v>141</v>
      </c>
      <c r="DH252" s="1254"/>
      <c r="DI252" s="1255"/>
      <c r="DJ252" s="1255"/>
      <c r="DK252" s="1255"/>
      <c r="DL252" s="1255"/>
      <c r="DM252" s="341" t="s">
        <v>69</v>
      </c>
      <c r="DN252" s="114"/>
      <c r="DO252" s="114"/>
      <c r="DP252" s="114"/>
      <c r="DQ252" s="114"/>
      <c r="DR252" s="114"/>
      <c r="DS252" s="295">
        <f t="shared" si="80"/>
        <v>0</v>
      </c>
      <c r="DT252" s="390">
        <f t="shared" ref="DT252" si="119">SUM(DS251:DS252)</f>
        <v>0</v>
      </c>
    </row>
    <row r="253" spans="3:126" ht="12.95" customHeight="1">
      <c r="C253" s="581"/>
      <c r="D253" s="582"/>
      <c r="E253" s="509" t="s">
        <v>229</v>
      </c>
      <c r="F253" s="505"/>
      <c r="G253" s="505"/>
      <c r="H253" s="505"/>
      <c r="I253" s="510"/>
      <c r="J253" s="1185">
        <f t="shared" ref="J253" si="120">S253+CL253+CL254</f>
        <v>0</v>
      </c>
      <c r="K253" s="1186"/>
      <c r="L253" s="1186"/>
      <c r="M253" s="1186"/>
      <c r="N253" s="119"/>
      <c r="O253" s="119"/>
      <c r="P253" s="302"/>
      <c r="Q253" s="303"/>
      <c r="R253" s="304"/>
      <c r="S253" s="243"/>
      <c r="T253" s="243"/>
      <c r="U253" s="243"/>
      <c r="V253" s="243"/>
      <c r="W253" s="243"/>
      <c r="X253" s="366"/>
      <c r="Y253" s="243"/>
      <c r="Z253" s="243"/>
      <c r="AA253" s="243"/>
      <c r="AB253" s="355"/>
      <c r="AC253" s="243"/>
      <c r="AD253" s="243"/>
      <c r="AE253" s="243"/>
      <c r="AF253" s="244"/>
      <c r="AG253" s="243"/>
      <c r="AH253" s="243"/>
      <c r="AI253" s="243"/>
      <c r="AJ253" s="245"/>
      <c r="AK253" s="595" t="s">
        <v>139</v>
      </c>
      <c r="AL253" s="596"/>
      <c r="AM253" s="596"/>
      <c r="AN253" s="596"/>
      <c r="AO253" s="466"/>
      <c r="AP253" s="463"/>
      <c r="AQ253" s="463"/>
      <c r="AR253" s="463"/>
      <c r="AS253" s="463"/>
      <c r="AT253" s="463"/>
      <c r="AU253" s="463"/>
      <c r="AV253" s="463"/>
      <c r="AW253" s="463"/>
      <c r="AX253" s="463"/>
      <c r="AY253" s="463"/>
      <c r="AZ253" s="463"/>
      <c r="BA253" s="464"/>
      <c r="BB253" s="480"/>
      <c r="BC253" s="481"/>
      <c r="BD253" s="481"/>
      <c r="BE253" s="481"/>
      <c r="BF253" s="482"/>
      <c r="BG253" s="480"/>
      <c r="BH253" s="503"/>
      <c r="BI253" s="503"/>
      <c r="BJ253" s="504"/>
      <c r="BK253" s="466"/>
      <c r="BL253" s="463"/>
      <c r="BM253" s="463"/>
      <c r="BN253" s="463"/>
      <c r="BO253" s="463"/>
      <c r="BP253" s="463"/>
      <c r="BQ253" s="463"/>
      <c r="BR253" s="463"/>
      <c r="BS253" s="463"/>
      <c r="BT253" s="463"/>
      <c r="BU253" s="463"/>
      <c r="BV253" s="463"/>
      <c r="BW253" s="464"/>
      <c r="BX253" s="500"/>
      <c r="BY253" s="501"/>
      <c r="BZ253" s="501"/>
      <c r="CA253" s="501"/>
      <c r="CB253" s="502"/>
      <c r="CC253" s="726"/>
      <c r="CD253" s="727"/>
      <c r="CE253" s="727"/>
      <c r="CF253" s="728"/>
      <c r="CG253" s="432" t="s">
        <v>140</v>
      </c>
      <c r="CH253" s="433"/>
      <c r="CI253" s="729"/>
      <c r="CJ253" s="730"/>
      <c r="CK253" s="731"/>
      <c r="CL253" s="732"/>
      <c r="CM253" s="733"/>
      <c r="CN253" s="733"/>
      <c r="CO253" s="733"/>
      <c r="CP253" s="733"/>
      <c r="CQ253" s="733"/>
      <c r="CR253" s="733"/>
      <c r="CS253" s="441" t="s">
        <v>141</v>
      </c>
      <c r="CT253" s="441"/>
      <c r="CU253" s="441"/>
      <c r="CV253" s="441"/>
      <c r="CW253" s="362"/>
      <c r="CX253" s="255"/>
      <c r="CY253" s="255"/>
      <c r="CZ253" s="255"/>
      <c r="DA253" s="255"/>
      <c r="DB253" s="260"/>
      <c r="DC253" s="1244">
        <f t="shared" ref="DC253" si="121">DS253+DS254</f>
        <v>0</v>
      </c>
      <c r="DD253" s="1245"/>
      <c r="DE253" s="1245"/>
      <c r="DF253" s="441"/>
      <c r="DG253" s="270"/>
      <c r="DH253" s="1252">
        <f t="shared" ref="DH253" si="122">IFERROR((S253+DC253)*100/J253,0)</f>
        <v>0</v>
      </c>
      <c r="DI253" s="1253"/>
      <c r="DJ253" s="1253"/>
      <c r="DK253" s="1253"/>
      <c r="DL253" s="1253"/>
      <c r="DM253" s="342"/>
      <c r="DN253" s="114"/>
      <c r="DO253" s="114"/>
      <c r="DP253" s="114"/>
      <c r="DQ253" s="114"/>
      <c r="DR253" s="114"/>
      <c r="DS253" s="295">
        <f t="shared" si="80"/>
        <v>0</v>
      </c>
      <c r="DT253" s="392">
        <f t="shared" ref="DT253" si="123">SUM(J253)</f>
        <v>0</v>
      </c>
      <c r="DU253" s="390">
        <f t="shared" si="84"/>
        <v>0</v>
      </c>
    </row>
    <row r="254" spans="3:126" ht="12.95" customHeight="1">
      <c r="C254" s="581"/>
      <c r="D254" s="582"/>
      <c r="E254" s="511"/>
      <c r="F254" s="506"/>
      <c r="G254" s="506"/>
      <c r="H254" s="506"/>
      <c r="I254" s="512"/>
      <c r="J254" s="1187"/>
      <c r="K254" s="1188"/>
      <c r="L254" s="1188"/>
      <c r="M254" s="1188"/>
      <c r="N254" s="442"/>
      <c r="O254" s="248" t="s">
        <v>141</v>
      </c>
      <c r="P254" s="356"/>
      <c r="Q254" s="357"/>
      <c r="R254" s="358"/>
      <c r="S254" s="250"/>
      <c r="T254" s="250"/>
      <c r="U254" s="250"/>
      <c r="V254" s="250"/>
      <c r="W254" s="250"/>
      <c r="X254" s="365"/>
      <c r="Y254" s="250"/>
      <c r="Z254" s="250"/>
      <c r="AA254" s="250"/>
      <c r="AB254" s="348"/>
      <c r="AC254" s="250"/>
      <c r="AD254" s="250"/>
      <c r="AE254" s="250"/>
      <c r="AF254" s="349"/>
      <c r="AG254" s="250"/>
      <c r="AH254" s="250"/>
      <c r="AI254" s="250"/>
      <c r="AJ254" s="367"/>
      <c r="AK254" s="483" t="s">
        <v>142</v>
      </c>
      <c r="AL254" s="484"/>
      <c r="AM254" s="484"/>
      <c r="AN254" s="484"/>
      <c r="AO254" s="465"/>
      <c r="AP254" s="460"/>
      <c r="AQ254" s="460"/>
      <c r="AR254" s="460"/>
      <c r="AS254" s="460"/>
      <c r="AT254" s="460"/>
      <c r="AU254" s="460"/>
      <c r="AV254" s="460"/>
      <c r="AW254" s="460"/>
      <c r="AX254" s="460"/>
      <c r="AY254" s="460"/>
      <c r="AZ254" s="460"/>
      <c r="BA254" s="461"/>
      <c r="BB254" s="485"/>
      <c r="BC254" s="486"/>
      <c r="BD254" s="486"/>
      <c r="BE254" s="486"/>
      <c r="BF254" s="487"/>
      <c r="BG254" s="485"/>
      <c r="BH254" s="494"/>
      <c r="BI254" s="494"/>
      <c r="BJ254" s="495"/>
      <c r="BK254" s="465"/>
      <c r="BL254" s="460"/>
      <c r="BM254" s="460"/>
      <c r="BN254" s="460"/>
      <c r="BO254" s="460"/>
      <c r="BP254" s="460"/>
      <c r="BQ254" s="460"/>
      <c r="BR254" s="460"/>
      <c r="BS254" s="460"/>
      <c r="BT254" s="460"/>
      <c r="BU254" s="460"/>
      <c r="BV254" s="460"/>
      <c r="BW254" s="461"/>
      <c r="BX254" s="497"/>
      <c r="BY254" s="498"/>
      <c r="BZ254" s="498"/>
      <c r="CA254" s="498"/>
      <c r="CB254" s="499"/>
      <c r="CC254" s="880"/>
      <c r="CD254" s="881"/>
      <c r="CE254" s="881"/>
      <c r="CF254" s="882"/>
      <c r="CG254" s="434" t="s">
        <v>140</v>
      </c>
      <c r="CH254" s="435"/>
      <c r="CI254" s="883"/>
      <c r="CJ254" s="884"/>
      <c r="CK254" s="885"/>
      <c r="CL254" s="725"/>
      <c r="CM254" s="667"/>
      <c r="CN254" s="667"/>
      <c r="CO254" s="667"/>
      <c r="CP254" s="667"/>
      <c r="CQ254" s="667"/>
      <c r="CR254" s="667"/>
      <c r="CS254" s="192" t="s">
        <v>141</v>
      </c>
      <c r="CT254" s="192"/>
      <c r="CU254" s="192"/>
      <c r="CV254" s="192"/>
      <c r="CW254" s="365"/>
      <c r="CX254" s="250"/>
      <c r="CY254" s="250"/>
      <c r="CZ254" s="250"/>
      <c r="DA254" s="250"/>
      <c r="DB254" s="261"/>
      <c r="DC254" s="1244"/>
      <c r="DD254" s="1245"/>
      <c r="DE254" s="1245"/>
      <c r="DF254" s="442"/>
      <c r="DG254" s="249" t="s">
        <v>141</v>
      </c>
      <c r="DH254" s="1254"/>
      <c r="DI254" s="1255"/>
      <c r="DJ254" s="1255"/>
      <c r="DK254" s="1255"/>
      <c r="DL254" s="1255"/>
      <c r="DM254" s="341" t="s">
        <v>69</v>
      </c>
      <c r="DN254" s="114"/>
      <c r="DO254" s="114"/>
      <c r="DP254" s="114"/>
      <c r="DQ254" s="114"/>
      <c r="DR254" s="114"/>
      <c r="DS254" s="295">
        <f t="shared" si="80"/>
        <v>0</v>
      </c>
      <c r="DT254" s="390">
        <f t="shared" ref="DT254" si="124">SUM(DS253:DS254)</f>
        <v>0</v>
      </c>
    </row>
    <row r="255" spans="3:126" ht="12.95" customHeight="1">
      <c r="C255" s="581"/>
      <c r="D255" s="582"/>
      <c r="E255" s="509" t="s">
        <v>230</v>
      </c>
      <c r="F255" s="505"/>
      <c r="G255" s="505"/>
      <c r="H255" s="505"/>
      <c r="I255" s="510"/>
      <c r="J255" s="1185">
        <f t="shared" ref="J255" si="125">S255+CL255+CL256</f>
        <v>0</v>
      </c>
      <c r="K255" s="1186"/>
      <c r="L255" s="1186"/>
      <c r="M255" s="1186"/>
      <c r="N255" s="441"/>
      <c r="O255" s="441"/>
      <c r="P255" s="359"/>
      <c r="Q255" s="360"/>
      <c r="R255" s="361"/>
      <c r="S255" s="255"/>
      <c r="T255" s="255"/>
      <c r="U255" s="255"/>
      <c r="V255" s="255"/>
      <c r="W255" s="255"/>
      <c r="X255" s="362"/>
      <c r="Y255" s="255"/>
      <c r="Z255" s="255"/>
      <c r="AA255" s="255"/>
      <c r="AB255" s="256"/>
      <c r="AC255" s="254"/>
      <c r="AD255" s="254"/>
      <c r="AE255" s="254"/>
      <c r="AF255" s="351"/>
      <c r="AG255" s="254"/>
      <c r="AH255" s="254"/>
      <c r="AI255" s="254"/>
      <c r="AJ255" s="352"/>
      <c r="AK255" s="595" t="s">
        <v>139</v>
      </c>
      <c r="AL255" s="596"/>
      <c r="AM255" s="596"/>
      <c r="AN255" s="596"/>
      <c r="AO255" s="466"/>
      <c r="AP255" s="463"/>
      <c r="AQ255" s="463"/>
      <c r="AR255" s="463"/>
      <c r="AS255" s="463"/>
      <c r="AT255" s="463"/>
      <c r="AU255" s="463"/>
      <c r="AV255" s="463"/>
      <c r="AW255" s="463"/>
      <c r="AX255" s="463"/>
      <c r="AY255" s="463"/>
      <c r="AZ255" s="463"/>
      <c r="BA255" s="464"/>
      <c r="BB255" s="480"/>
      <c r="BC255" s="481"/>
      <c r="BD255" s="481"/>
      <c r="BE255" s="481"/>
      <c r="BF255" s="482"/>
      <c r="BG255" s="480"/>
      <c r="BH255" s="503"/>
      <c r="BI255" s="503"/>
      <c r="BJ255" s="504"/>
      <c r="BK255" s="466"/>
      <c r="BL255" s="463"/>
      <c r="BM255" s="463"/>
      <c r="BN255" s="463"/>
      <c r="BO255" s="463"/>
      <c r="BP255" s="463"/>
      <c r="BQ255" s="463"/>
      <c r="BR255" s="463"/>
      <c r="BS255" s="463"/>
      <c r="BT255" s="463"/>
      <c r="BU255" s="463"/>
      <c r="BV255" s="463"/>
      <c r="BW255" s="464"/>
      <c r="BX255" s="500"/>
      <c r="BY255" s="501"/>
      <c r="BZ255" s="501"/>
      <c r="CA255" s="501"/>
      <c r="CB255" s="502"/>
      <c r="CC255" s="726"/>
      <c r="CD255" s="727"/>
      <c r="CE255" s="727"/>
      <c r="CF255" s="728"/>
      <c r="CG255" s="432" t="s">
        <v>140</v>
      </c>
      <c r="CH255" s="433"/>
      <c r="CI255" s="729"/>
      <c r="CJ255" s="730"/>
      <c r="CK255" s="731"/>
      <c r="CL255" s="732"/>
      <c r="CM255" s="733"/>
      <c r="CN255" s="733"/>
      <c r="CO255" s="733"/>
      <c r="CP255" s="733"/>
      <c r="CQ255" s="733"/>
      <c r="CR255" s="733"/>
      <c r="CS255" s="236" t="s">
        <v>141</v>
      </c>
      <c r="CT255" s="236"/>
      <c r="CU255" s="236"/>
      <c r="CV255" s="235"/>
      <c r="CW255" s="362"/>
      <c r="CX255" s="255"/>
      <c r="CY255" s="255"/>
      <c r="CZ255" s="255"/>
      <c r="DA255" s="255"/>
      <c r="DB255" s="260"/>
      <c r="DC255" s="1244">
        <f t="shared" ref="DC255" si="126">DS255+DS256</f>
        <v>0</v>
      </c>
      <c r="DD255" s="1245"/>
      <c r="DE255" s="1245"/>
      <c r="DF255" s="441"/>
      <c r="DG255" s="270"/>
      <c r="DH255" s="1252">
        <f t="shared" ref="DH255" si="127">IFERROR((S255+DC255)*100/J255,0)</f>
        <v>0</v>
      </c>
      <c r="DI255" s="1253"/>
      <c r="DJ255" s="1253"/>
      <c r="DK255" s="1253"/>
      <c r="DL255" s="1253"/>
      <c r="DM255" s="342"/>
      <c r="DN255" s="114"/>
      <c r="DO255" s="114"/>
      <c r="DP255" s="114"/>
      <c r="DQ255" s="114"/>
      <c r="DR255" s="114"/>
      <c r="DS255" s="295">
        <f t="shared" si="80"/>
        <v>0</v>
      </c>
      <c r="DT255" s="392">
        <f t="shared" ref="DT255" si="128">SUM(J255)</f>
        <v>0</v>
      </c>
      <c r="DU255" s="390">
        <f t="shared" si="84"/>
        <v>0</v>
      </c>
    </row>
    <row r="256" spans="3:126" ht="12.95" customHeight="1">
      <c r="C256" s="581"/>
      <c r="D256" s="582"/>
      <c r="E256" s="511"/>
      <c r="F256" s="506"/>
      <c r="G256" s="506"/>
      <c r="H256" s="506"/>
      <c r="I256" s="512"/>
      <c r="J256" s="1187"/>
      <c r="K256" s="1188"/>
      <c r="L256" s="1188"/>
      <c r="M256" s="1188"/>
      <c r="N256" s="442"/>
      <c r="O256" s="248" t="s">
        <v>141</v>
      </c>
      <c r="P256" s="356"/>
      <c r="Q256" s="357"/>
      <c r="R256" s="358"/>
      <c r="S256" s="250"/>
      <c r="T256" s="250"/>
      <c r="U256" s="250"/>
      <c r="V256" s="250"/>
      <c r="W256" s="250"/>
      <c r="X256" s="365"/>
      <c r="Y256" s="250"/>
      <c r="Z256" s="250"/>
      <c r="AA256" s="250"/>
      <c r="AB256" s="348"/>
      <c r="AC256" s="258"/>
      <c r="AD256" s="258"/>
      <c r="AE256" s="258"/>
      <c r="AF256" s="353"/>
      <c r="AG256" s="258"/>
      <c r="AH256" s="258"/>
      <c r="AI256" s="258"/>
      <c r="AJ256" s="354"/>
      <c r="AK256" s="483" t="s">
        <v>142</v>
      </c>
      <c r="AL256" s="484"/>
      <c r="AM256" s="484"/>
      <c r="AN256" s="484"/>
      <c r="AO256" s="465"/>
      <c r="AP256" s="460"/>
      <c r="AQ256" s="460"/>
      <c r="AR256" s="460"/>
      <c r="AS256" s="460"/>
      <c r="AT256" s="460"/>
      <c r="AU256" s="460"/>
      <c r="AV256" s="460"/>
      <c r="AW256" s="460"/>
      <c r="AX256" s="460"/>
      <c r="AY256" s="460"/>
      <c r="AZ256" s="460"/>
      <c r="BA256" s="461"/>
      <c r="BB256" s="485"/>
      <c r="BC256" s="486"/>
      <c r="BD256" s="486"/>
      <c r="BE256" s="486"/>
      <c r="BF256" s="487"/>
      <c r="BG256" s="485"/>
      <c r="BH256" s="494"/>
      <c r="BI256" s="494"/>
      <c r="BJ256" s="495"/>
      <c r="BK256" s="465"/>
      <c r="BL256" s="460"/>
      <c r="BM256" s="460"/>
      <c r="BN256" s="460"/>
      <c r="BO256" s="460"/>
      <c r="BP256" s="460"/>
      <c r="BQ256" s="460"/>
      <c r="BR256" s="460"/>
      <c r="BS256" s="460"/>
      <c r="BT256" s="460"/>
      <c r="BU256" s="460"/>
      <c r="BV256" s="460"/>
      <c r="BW256" s="461"/>
      <c r="BX256" s="497"/>
      <c r="BY256" s="498"/>
      <c r="BZ256" s="498"/>
      <c r="CA256" s="498"/>
      <c r="CB256" s="499"/>
      <c r="CC256" s="880"/>
      <c r="CD256" s="881"/>
      <c r="CE256" s="881"/>
      <c r="CF256" s="882"/>
      <c r="CG256" s="434" t="s">
        <v>140</v>
      </c>
      <c r="CH256" s="435"/>
      <c r="CI256" s="883"/>
      <c r="CJ256" s="884"/>
      <c r="CK256" s="885"/>
      <c r="CL256" s="725"/>
      <c r="CM256" s="667"/>
      <c r="CN256" s="667"/>
      <c r="CO256" s="667"/>
      <c r="CP256" s="667"/>
      <c r="CQ256" s="667"/>
      <c r="CR256" s="667"/>
      <c r="CS256" s="192" t="s">
        <v>141</v>
      </c>
      <c r="CT256" s="192"/>
      <c r="CU256" s="192"/>
      <c r="CV256" s="435"/>
      <c r="CW256" s="365"/>
      <c r="CX256" s="250"/>
      <c r="CY256" s="250"/>
      <c r="CZ256" s="250"/>
      <c r="DA256" s="250"/>
      <c r="DB256" s="261"/>
      <c r="DC256" s="1244"/>
      <c r="DD256" s="1245"/>
      <c r="DE256" s="1245"/>
      <c r="DF256" s="442"/>
      <c r="DG256" s="249" t="s">
        <v>141</v>
      </c>
      <c r="DH256" s="1254"/>
      <c r="DI256" s="1255"/>
      <c r="DJ256" s="1255"/>
      <c r="DK256" s="1255"/>
      <c r="DL256" s="1255"/>
      <c r="DM256" s="341" t="s">
        <v>69</v>
      </c>
      <c r="DN256" s="114"/>
      <c r="DO256" s="114"/>
      <c r="DP256" s="114"/>
      <c r="DQ256" s="114"/>
      <c r="DR256" s="114"/>
      <c r="DS256" s="295">
        <f t="shared" si="80"/>
        <v>0</v>
      </c>
      <c r="DT256" s="390">
        <f t="shared" ref="DT256" si="129">SUM(DS255:DS256)</f>
        <v>0</v>
      </c>
    </row>
    <row r="257" spans="3:125" ht="12.95" customHeight="1">
      <c r="C257" s="581"/>
      <c r="D257" s="582"/>
      <c r="E257" s="654" t="s">
        <v>145</v>
      </c>
      <c r="F257" s="655"/>
      <c r="G257" s="655"/>
      <c r="H257" s="655"/>
      <c r="I257" s="656"/>
      <c r="J257" s="1185">
        <f t="shared" ref="J257" si="130">S257+CL257+CL258</f>
        <v>0</v>
      </c>
      <c r="K257" s="1186"/>
      <c r="L257" s="1186"/>
      <c r="M257" s="1186"/>
      <c r="N257" s="119"/>
      <c r="O257" s="119"/>
      <c r="P257" s="302"/>
      <c r="Q257" s="303"/>
      <c r="R257" s="304"/>
      <c r="S257" s="243"/>
      <c r="T257" s="243"/>
      <c r="U257" s="243"/>
      <c r="V257" s="243"/>
      <c r="W257" s="243"/>
      <c r="X257" s="366"/>
      <c r="Y257" s="243"/>
      <c r="Z257" s="243"/>
      <c r="AA257" s="243"/>
      <c r="AB257" s="355"/>
      <c r="AC257" s="243"/>
      <c r="AD257" s="243"/>
      <c r="AE257" s="243"/>
      <c r="AF257" s="244"/>
      <c r="AG257" s="243"/>
      <c r="AH257" s="243"/>
      <c r="AI257" s="243"/>
      <c r="AJ257" s="245"/>
      <c r="AK257" s="478" t="s">
        <v>139</v>
      </c>
      <c r="AL257" s="479"/>
      <c r="AM257" s="479"/>
      <c r="AN257" s="479"/>
      <c r="AO257" s="466"/>
      <c r="AP257" s="463"/>
      <c r="AQ257" s="463"/>
      <c r="AR257" s="463"/>
      <c r="AS257" s="463"/>
      <c r="AT257" s="463"/>
      <c r="AU257" s="463"/>
      <c r="AV257" s="463"/>
      <c r="AW257" s="463"/>
      <c r="AX257" s="463"/>
      <c r="AY257" s="463"/>
      <c r="AZ257" s="463"/>
      <c r="BA257" s="464"/>
      <c r="BB257" s="480"/>
      <c r="BC257" s="481"/>
      <c r="BD257" s="481"/>
      <c r="BE257" s="481"/>
      <c r="BF257" s="482"/>
      <c r="BG257" s="480"/>
      <c r="BH257" s="503"/>
      <c r="BI257" s="503"/>
      <c r="BJ257" s="504"/>
      <c r="BK257" s="466"/>
      <c r="BL257" s="463"/>
      <c r="BM257" s="463"/>
      <c r="BN257" s="463"/>
      <c r="BO257" s="463"/>
      <c r="BP257" s="463"/>
      <c r="BQ257" s="463"/>
      <c r="BR257" s="463"/>
      <c r="BS257" s="463"/>
      <c r="BT257" s="463"/>
      <c r="BU257" s="463"/>
      <c r="BV257" s="463"/>
      <c r="BW257" s="464"/>
      <c r="BX257" s="500"/>
      <c r="BY257" s="501"/>
      <c r="BZ257" s="501"/>
      <c r="CA257" s="501"/>
      <c r="CB257" s="502"/>
      <c r="CC257" s="726"/>
      <c r="CD257" s="727"/>
      <c r="CE257" s="727"/>
      <c r="CF257" s="728"/>
      <c r="CG257" s="429" t="s">
        <v>140</v>
      </c>
      <c r="CH257" s="240"/>
      <c r="CI257" s="729"/>
      <c r="CJ257" s="730"/>
      <c r="CK257" s="731"/>
      <c r="CL257" s="732"/>
      <c r="CM257" s="733"/>
      <c r="CN257" s="733"/>
      <c r="CO257" s="733"/>
      <c r="CP257" s="733"/>
      <c r="CQ257" s="733"/>
      <c r="CR257" s="733"/>
      <c r="CS257" s="119" t="s">
        <v>141</v>
      </c>
      <c r="CT257" s="119"/>
      <c r="CU257" s="119"/>
      <c r="CV257" s="119"/>
      <c r="CW257" s="366"/>
      <c r="CX257" s="243"/>
      <c r="CY257" s="243"/>
      <c r="CZ257" s="243"/>
      <c r="DA257" s="243"/>
      <c r="DB257" s="263"/>
      <c r="DC257" s="1244">
        <f t="shared" ref="DC257" si="131">DS257+DS258</f>
        <v>0</v>
      </c>
      <c r="DD257" s="1245"/>
      <c r="DE257" s="1245"/>
      <c r="DF257" s="119"/>
      <c r="DG257" s="246"/>
      <c r="DH257" s="1252">
        <f t="shared" ref="DH257" si="132">IFERROR((S257+DC257)*100/J257,0)</f>
        <v>0</v>
      </c>
      <c r="DI257" s="1253"/>
      <c r="DJ257" s="1253"/>
      <c r="DK257" s="1253"/>
      <c r="DL257" s="1253"/>
      <c r="DM257" s="340"/>
      <c r="DN257" s="114"/>
      <c r="DO257" s="114"/>
      <c r="DP257" s="114"/>
      <c r="DQ257" s="114"/>
      <c r="DR257" s="114"/>
      <c r="DS257" s="295">
        <f t="shared" si="80"/>
        <v>0</v>
      </c>
      <c r="DT257" s="392">
        <f t="shared" ref="DT257" si="133">SUM(J257)</f>
        <v>0</v>
      </c>
      <c r="DU257" s="390">
        <f t="shared" si="84"/>
        <v>0</v>
      </c>
    </row>
    <row r="258" spans="3:125" ht="12.95" customHeight="1">
      <c r="C258" s="581"/>
      <c r="D258" s="582"/>
      <c r="E258" s="657"/>
      <c r="F258" s="658"/>
      <c r="G258" s="658"/>
      <c r="H258" s="658"/>
      <c r="I258" s="659"/>
      <c r="J258" s="1187"/>
      <c r="K258" s="1188"/>
      <c r="L258" s="1188"/>
      <c r="M258" s="1188"/>
      <c r="N258" s="442"/>
      <c r="O258" s="248" t="s">
        <v>141</v>
      </c>
      <c r="P258" s="356"/>
      <c r="Q258" s="357"/>
      <c r="R258" s="358"/>
      <c r="S258" s="250"/>
      <c r="T258" s="250"/>
      <c r="U258" s="250"/>
      <c r="V258" s="250"/>
      <c r="W258" s="364"/>
      <c r="X258" s="365"/>
      <c r="Y258" s="250"/>
      <c r="Z258" s="250"/>
      <c r="AA258" s="250"/>
      <c r="AB258" s="261"/>
      <c r="AC258" s="250"/>
      <c r="AD258" s="250"/>
      <c r="AE258" s="250"/>
      <c r="AF258" s="349"/>
      <c r="AG258" s="250"/>
      <c r="AH258" s="250"/>
      <c r="AI258" s="250"/>
      <c r="AJ258" s="367"/>
      <c r="AK258" s="483" t="s">
        <v>142</v>
      </c>
      <c r="AL258" s="484"/>
      <c r="AM258" s="484"/>
      <c r="AN258" s="484"/>
      <c r="AO258" s="465"/>
      <c r="AP258" s="460"/>
      <c r="AQ258" s="460"/>
      <c r="AR258" s="460"/>
      <c r="AS258" s="460"/>
      <c r="AT258" s="460"/>
      <c r="AU258" s="460"/>
      <c r="AV258" s="460"/>
      <c r="AW258" s="460"/>
      <c r="AX258" s="460"/>
      <c r="AY258" s="460"/>
      <c r="AZ258" s="460"/>
      <c r="BA258" s="461"/>
      <c r="BB258" s="485"/>
      <c r="BC258" s="486"/>
      <c r="BD258" s="486"/>
      <c r="BE258" s="486"/>
      <c r="BF258" s="487"/>
      <c r="BG258" s="485"/>
      <c r="BH258" s="494"/>
      <c r="BI258" s="494"/>
      <c r="BJ258" s="495"/>
      <c r="BK258" s="465"/>
      <c r="BL258" s="460"/>
      <c r="BM258" s="460"/>
      <c r="BN258" s="460"/>
      <c r="BO258" s="460"/>
      <c r="BP258" s="460"/>
      <c r="BQ258" s="460"/>
      <c r="BR258" s="460"/>
      <c r="BS258" s="460"/>
      <c r="BT258" s="460"/>
      <c r="BU258" s="460"/>
      <c r="BV258" s="460"/>
      <c r="BW258" s="461"/>
      <c r="BX258" s="497"/>
      <c r="BY258" s="498"/>
      <c r="BZ258" s="498"/>
      <c r="CA258" s="498"/>
      <c r="CB258" s="499"/>
      <c r="CC258" s="880"/>
      <c r="CD258" s="881"/>
      <c r="CE258" s="881"/>
      <c r="CF258" s="882"/>
      <c r="CG258" s="434" t="s">
        <v>140</v>
      </c>
      <c r="CH258" s="435"/>
      <c r="CI258" s="883"/>
      <c r="CJ258" s="884"/>
      <c r="CK258" s="885"/>
      <c r="CL258" s="725"/>
      <c r="CM258" s="667"/>
      <c r="CN258" s="667"/>
      <c r="CO258" s="667"/>
      <c r="CP258" s="667"/>
      <c r="CQ258" s="667"/>
      <c r="CR258" s="667"/>
      <c r="CS258" s="192" t="s">
        <v>141</v>
      </c>
      <c r="CT258" s="192"/>
      <c r="CU258" s="192"/>
      <c r="CV258" s="192"/>
      <c r="CW258" s="365"/>
      <c r="CX258" s="250"/>
      <c r="CY258" s="250"/>
      <c r="CZ258" s="250"/>
      <c r="DA258" s="250"/>
      <c r="DB258" s="261"/>
      <c r="DC258" s="1244"/>
      <c r="DD258" s="1245"/>
      <c r="DE258" s="1245"/>
      <c r="DF258" s="442"/>
      <c r="DG258" s="249" t="s">
        <v>141</v>
      </c>
      <c r="DH258" s="1254"/>
      <c r="DI258" s="1255"/>
      <c r="DJ258" s="1255"/>
      <c r="DK258" s="1255"/>
      <c r="DL258" s="1255"/>
      <c r="DM258" s="341" t="s">
        <v>69</v>
      </c>
      <c r="DN258" s="114"/>
      <c r="DO258" s="114"/>
      <c r="DP258" s="114"/>
      <c r="DQ258" s="114"/>
      <c r="DR258" s="114"/>
      <c r="DS258" s="295">
        <f t="shared" si="80"/>
        <v>0</v>
      </c>
      <c r="DT258" s="390">
        <f t="shared" ref="DT258" si="134">SUM(DS257:DS258)</f>
        <v>0</v>
      </c>
    </row>
    <row r="259" spans="3:125" ht="12.95" customHeight="1">
      <c r="C259" s="581"/>
      <c r="D259" s="582"/>
      <c r="E259" s="640" t="s">
        <v>231</v>
      </c>
      <c r="F259" s="641"/>
      <c r="G259" s="641"/>
      <c r="H259" s="641"/>
      <c r="I259" s="642"/>
      <c r="J259" s="1185">
        <f t="shared" ref="J259" si="135">S259+CL259+CL260</f>
        <v>0</v>
      </c>
      <c r="K259" s="1186"/>
      <c r="L259" s="1186"/>
      <c r="M259" s="1186"/>
      <c r="N259" s="441"/>
      <c r="O259" s="441"/>
      <c r="P259" s="359"/>
      <c r="Q259" s="360"/>
      <c r="R259" s="361"/>
      <c r="S259" s="255"/>
      <c r="T259" s="255"/>
      <c r="U259" s="255"/>
      <c r="V259" s="255"/>
      <c r="W259" s="255"/>
      <c r="X259" s="362"/>
      <c r="Y259" s="255"/>
      <c r="Z259" s="255"/>
      <c r="AA259" s="255"/>
      <c r="AB259" s="256"/>
      <c r="AC259" s="255"/>
      <c r="AD259" s="255"/>
      <c r="AE259" s="255"/>
      <c r="AF259" s="262"/>
      <c r="AG259" s="255"/>
      <c r="AH259" s="255"/>
      <c r="AI259" s="255"/>
      <c r="AJ259" s="363"/>
      <c r="AK259" s="595" t="s">
        <v>139</v>
      </c>
      <c r="AL259" s="596"/>
      <c r="AM259" s="596"/>
      <c r="AN259" s="596"/>
      <c r="AO259" s="466"/>
      <c r="AP259" s="463"/>
      <c r="AQ259" s="463"/>
      <c r="AR259" s="463"/>
      <c r="AS259" s="463"/>
      <c r="AT259" s="463"/>
      <c r="AU259" s="463"/>
      <c r="AV259" s="463"/>
      <c r="AW259" s="463"/>
      <c r="AX259" s="463"/>
      <c r="AY259" s="463"/>
      <c r="AZ259" s="463"/>
      <c r="BA259" s="464"/>
      <c r="BB259" s="480"/>
      <c r="BC259" s="481"/>
      <c r="BD259" s="481"/>
      <c r="BE259" s="481"/>
      <c r="BF259" s="482"/>
      <c r="BG259" s="480"/>
      <c r="BH259" s="503"/>
      <c r="BI259" s="503"/>
      <c r="BJ259" s="504"/>
      <c r="BK259" s="466"/>
      <c r="BL259" s="463"/>
      <c r="BM259" s="463"/>
      <c r="BN259" s="463"/>
      <c r="BO259" s="463"/>
      <c r="BP259" s="463"/>
      <c r="BQ259" s="463"/>
      <c r="BR259" s="463"/>
      <c r="BS259" s="463"/>
      <c r="BT259" s="463"/>
      <c r="BU259" s="463"/>
      <c r="BV259" s="463"/>
      <c r="BW259" s="464"/>
      <c r="BX259" s="500"/>
      <c r="BY259" s="501"/>
      <c r="BZ259" s="501"/>
      <c r="CA259" s="501"/>
      <c r="CB259" s="502"/>
      <c r="CC259" s="726"/>
      <c r="CD259" s="727"/>
      <c r="CE259" s="727"/>
      <c r="CF259" s="728"/>
      <c r="CG259" s="432" t="s">
        <v>140</v>
      </c>
      <c r="CH259" s="433"/>
      <c r="CI259" s="729"/>
      <c r="CJ259" s="730"/>
      <c r="CK259" s="731"/>
      <c r="CL259" s="732"/>
      <c r="CM259" s="733"/>
      <c r="CN259" s="733"/>
      <c r="CO259" s="733"/>
      <c r="CP259" s="733"/>
      <c r="CQ259" s="733"/>
      <c r="CR259" s="733"/>
      <c r="CS259" s="441" t="s">
        <v>141</v>
      </c>
      <c r="CT259" s="441"/>
      <c r="CU259" s="441"/>
      <c r="CV259" s="441"/>
      <c r="CW259" s="362"/>
      <c r="CX259" s="255"/>
      <c r="CY259" s="255"/>
      <c r="CZ259" s="255"/>
      <c r="DA259" s="255"/>
      <c r="DB259" s="260"/>
      <c r="DC259" s="1244">
        <f t="shared" ref="DC259" si="136">DS259+DS260</f>
        <v>0</v>
      </c>
      <c r="DD259" s="1245"/>
      <c r="DE259" s="1245"/>
      <c r="DF259" s="441"/>
      <c r="DG259" s="270"/>
      <c r="DH259" s="1252">
        <f t="shared" ref="DH259" si="137">IFERROR((S259+DC259)*100/J259,0)</f>
        <v>0</v>
      </c>
      <c r="DI259" s="1253"/>
      <c r="DJ259" s="1253"/>
      <c r="DK259" s="1253"/>
      <c r="DL259" s="1253"/>
      <c r="DM259" s="342"/>
      <c r="DN259" s="114"/>
      <c r="DO259" s="114"/>
      <c r="DP259" s="114"/>
      <c r="DQ259" s="114"/>
      <c r="DR259" s="114"/>
      <c r="DS259" s="295">
        <f t="shared" si="80"/>
        <v>0</v>
      </c>
      <c r="DT259" s="392">
        <f t="shared" ref="DT259" si="138">SUM(J259)</f>
        <v>0</v>
      </c>
      <c r="DU259" s="390">
        <f t="shared" si="84"/>
        <v>0</v>
      </c>
    </row>
    <row r="260" spans="3:125" ht="12.95" customHeight="1">
      <c r="C260" s="581"/>
      <c r="D260" s="582"/>
      <c r="E260" s="643"/>
      <c r="F260" s="644"/>
      <c r="G260" s="644"/>
      <c r="H260" s="644"/>
      <c r="I260" s="645"/>
      <c r="J260" s="1187"/>
      <c r="K260" s="1188"/>
      <c r="L260" s="1188"/>
      <c r="M260" s="1188"/>
      <c r="N260" s="442"/>
      <c r="O260" s="248" t="s">
        <v>141</v>
      </c>
      <c r="P260" s="356"/>
      <c r="Q260" s="357"/>
      <c r="R260" s="358"/>
      <c r="S260" s="250"/>
      <c r="T260" s="250"/>
      <c r="U260" s="250"/>
      <c r="V260" s="250"/>
      <c r="W260" s="364"/>
      <c r="X260" s="365"/>
      <c r="Y260" s="250"/>
      <c r="Z260" s="250"/>
      <c r="AA260" s="250"/>
      <c r="AB260" s="261"/>
      <c r="AC260" s="250"/>
      <c r="AD260" s="250"/>
      <c r="AE260" s="250"/>
      <c r="AF260" s="349"/>
      <c r="AG260" s="250"/>
      <c r="AH260" s="250"/>
      <c r="AI260" s="250"/>
      <c r="AJ260" s="367"/>
      <c r="AK260" s="483" t="s">
        <v>142</v>
      </c>
      <c r="AL260" s="484"/>
      <c r="AM260" s="484"/>
      <c r="AN260" s="484"/>
      <c r="AO260" s="465"/>
      <c r="AP260" s="460"/>
      <c r="AQ260" s="460"/>
      <c r="AR260" s="460"/>
      <c r="AS260" s="460"/>
      <c r="AT260" s="460"/>
      <c r="AU260" s="460"/>
      <c r="AV260" s="460"/>
      <c r="AW260" s="460"/>
      <c r="AX260" s="460"/>
      <c r="AY260" s="460"/>
      <c r="AZ260" s="460"/>
      <c r="BA260" s="461"/>
      <c r="BB260" s="485"/>
      <c r="BC260" s="486"/>
      <c r="BD260" s="486"/>
      <c r="BE260" s="486"/>
      <c r="BF260" s="487"/>
      <c r="BG260" s="485"/>
      <c r="BH260" s="494"/>
      <c r="BI260" s="494"/>
      <c r="BJ260" s="495"/>
      <c r="BK260" s="465"/>
      <c r="BL260" s="460"/>
      <c r="BM260" s="460"/>
      <c r="BN260" s="460"/>
      <c r="BO260" s="460"/>
      <c r="BP260" s="460"/>
      <c r="BQ260" s="460"/>
      <c r="BR260" s="460"/>
      <c r="BS260" s="460"/>
      <c r="BT260" s="460"/>
      <c r="BU260" s="460"/>
      <c r="BV260" s="460"/>
      <c r="BW260" s="461"/>
      <c r="BX260" s="497"/>
      <c r="BY260" s="498"/>
      <c r="BZ260" s="498"/>
      <c r="CA260" s="498"/>
      <c r="CB260" s="499"/>
      <c r="CC260" s="880"/>
      <c r="CD260" s="881"/>
      <c r="CE260" s="881"/>
      <c r="CF260" s="882"/>
      <c r="CG260" s="434" t="s">
        <v>140</v>
      </c>
      <c r="CH260" s="435"/>
      <c r="CI260" s="883"/>
      <c r="CJ260" s="884"/>
      <c r="CK260" s="885"/>
      <c r="CL260" s="725"/>
      <c r="CM260" s="667"/>
      <c r="CN260" s="667"/>
      <c r="CO260" s="667"/>
      <c r="CP260" s="667"/>
      <c r="CQ260" s="667"/>
      <c r="CR260" s="667"/>
      <c r="CS260" s="192" t="s">
        <v>141</v>
      </c>
      <c r="CT260" s="192"/>
      <c r="CU260" s="192"/>
      <c r="CV260" s="192"/>
      <c r="CW260" s="365"/>
      <c r="CX260" s="250"/>
      <c r="CY260" s="250"/>
      <c r="CZ260" s="250"/>
      <c r="DA260" s="250"/>
      <c r="DB260" s="261"/>
      <c r="DC260" s="1244"/>
      <c r="DD260" s="1245"/>
      <c r="DE260" s="1245"/>
      <c r="DF260" s="442"/>
      <c r="DG260" s="249" t="s">
        <v>141</v>
      </c>
      <c r="DH260" s="1254"/>
      <c r="DI260" s="1255"/>
      <c r="DJ260" s="1255"/>
      <c r="DK260" s="1255"/>
      <c r="DL260" s="1255"/>
      <c r="DM260" s="341" t="s">
        <v>69</v>
      </c>
      <c r="DN260" s="114"/>
      <c r="DO260" s="114"/>
      <c r="DP260" s="114"/>
      <c r="DQ260" s="114"/>
      <c r="DR260" s="114"/>
      <c r="DS260" s="295">
        <f t="shared" si="80"/>
        <v>0</v>
      </c>
      <c r="DT260" s="390">
        <f t="shared" ref="DT260" si="139">SUM(DS259:DS260)</f>
        <v>0</v>
      </c>
    </row>
    <row r="261" spans="3:125" ht="12.95" customHeight="1">
      <c r="C261" s="583"/>
      <c r="D261" s="584"/>
      <c r="E261" s="646" t="s">
        <v>232</v>
      </c>
      <c r="F261" s="647"/>
      <c r="G261" s="647"/>
      <c r="H261" s="647"/>
      <c r="I261" s="648"/>
      <c r="J261" s="1185">
        <f t="shared" ref="J261" si="140">S261+CL261+CL262</f>
        <v>0</v>
      </c>
      <c r="K261" s="1186"/>
      <c r="L261" s="1186"/>
      <c r="M261" s="1186"/>
      <c r="N261" s="119"/>
      <c r="O261" s="119"/>
      <c r="P261" s="368"/>
      <c r="Q261" s="369"/>
      <c r="R261" s="370"/>
      <c r="S261" s="254"/>
      <c r="T261" s="254"/>
      <c r="U261" s="254"/>
      <c r="V261" s="254"/>
      <c r="W261" s="254"/>
      <c r="X261" s="371"/>
      <c r="Y261" s="254"/>
      <c r="Z261" s="254"/>
      <c r="AA261" s="254"/>
      <c r="AB261" s="372"/>
      <c r="AC261" s="254"/>
      <c r="AD261" s="254"/>
      <c r="AE261" s="254"/>
      <c r="AF261" s="351"/>
      <c r="AG261" s="254"/>
      <c r="AH261" s="254"/>
      <c r="AI261" s="254"/>
      <c r="AJ261" s="352"/>
      <c r="AK261" s="478" t="s">
        <v>139</v>
      </c>
      <c r="AL261" s="479"/>
      <c r="AM261" s="479"/>
      <c r="AN261" s="479"/>
      <c r="AO261" s="466"/>
      <c r="AP261" s="463"/>
      <c r="AQ261" s="463"/>
      <c r="AR261" s="463"/>
      <c r="AS261" s="463"/>
      <c r="AT261" s="463"/>
      <c r="AU261" s="463"/>
      <c r="AV261" s="463"/>
      <c r="AW261" s="463"/>
      <c r="AX261" s="463"/>
      <c r="AY261" s="463"/>
      <c r="AZ261" s="463"/>
      <c r="BA261" s="464"/>
      <c r="BB261" s="480"/>
      <c r="BC261" s="481"/>
      <c r="BD261" s="481"/>
      <c r="BE261" s="481"/>
      <c r="BF261" s="482"/>
      <c r="BG261" s="480"/>
      <c r="BH261" s="503"/>
      <c r="BI261" s="503"/>
      <c r="BJ261" s="504"/>
      <c r="BK261" s="466"/>
      <c r="BL261" s="463"/>
      <c r="BM261" s="463"/>
      <c r="BN261" s="463"/>
      <c r="BO261" s="463"/>
      <c r="BP261" s="463"/>
      <c r="BQ261" s="463"/>
      <c r="BR261" s="463"/>
      <c r="BS261" s="463"/>
      <c r="BT261" s="463"/>
      <c r="BU261" s="463"/>
      <c r="BV261" s="463"/>
      <c r="BW261" s="464"/>
      <c r="BX261" s="500"/>
      <c r="BY261" s="501"/>
      <c r="BZ261" s="501"/>
      <c r="CA261" s="501"/>
      <c r="CB261" s="502"/>
      <c r="CC261" s="726"/>
      <c r="CD261" s="727"/>
      <c r="CE261" s="727"/>
      <c r="CF261" s="728"/>
      <c r="CG261" s="429" t="s">
        <v>140</v>
      </c>
      <c r="CH261" s="240"/>
      <c r="CI261" s="729"/>
      <c r="CJ261" s="730"/>
      <c r="CK261" s="731"/>
      <c r="CL261" s="732"/>
      <c r="CM261" s="733"/>
      <c r="CN261" s="733"/>
      <c r="CO261" s="733"/>
      <c r="CP261" s="733"/>
      <c r="CQ261" s="733"/>
      <c r="CR261" s="733"/>
      <c r="CS261" s="119" t="s">
        <v>141</v>
      </c>
      <c r="CT261" s="119"/>
      <c r="CU261" s="119"/>
      <c r="CV261" s="119"/>
      <c r="CW261" s="371"/>
      <c r="CX261" s="254"/>
      <c r="CY261" s="254"/>
      <c r="CZ261" s="254"/>
      <c r="DA261" s="254"/>
      <c r="DB261" s="264"/>
      <c r="DC261" s="1248">
        <f t="shared" ref="DC261" si="141">DS261+DS262</f>
        <v>0</v>
      </c>
      <c r="DD261" s="1249"/>
      <c r="DE261" s="1249"/>
      <c r="DF261" s="119"/>
      <c r="DG261" s="246"/>
      <c r="DH261" s="1254">
        <f t="shared" ref="DH261" si="142">IFERROR((S261+DC261)*100/J261,0)</f>
        <v>0</v>
      </c>
      <c r="DI261" s="1255"/>
      <c r="DJ261" s="1255"/>
      <c r="DK261" s="1255"/>
      <c r="DL261" s="1255"/>
      <c r="DM261" s="340"/>
      <c r="DN261" s="114"/>
      <c r="DO261" s="114"/>
      <c r="DP261" s="114"/>
      <c r="DQ261" s="114"/>
      <c r="DR261" s="114"/>
      <c r="DS261" s="295">
        <f t="shared" si="80"/>
        <v>0</v>
      </c>
      <c r="DT261" s="392">
        <f t="shared" ref="DT261:DT273" si="143">SUM(J261)</f>
        <v>0</v>
      </c>
      <c r="DU261" s="390">
        <f>SUM(S261)</f>
        <v>0</v>
      </c>
    </row>
    <row r="262" spans="3:125" ht="12.95" customHeight="1" thickBot="1">
      <c r="C262" s="585"/>
      <c r="D262" s="586"/>
      <c r="E262" s="608" t="s">
        <v>233</v>
      </c>
      <c r="F262" s="609"/>
      <c r="G262" s="609"/>
      <c r="H262" s="609"/>
      <c r="I262" s="610"/>
      <c r="J262" s="1164"/>
      <c r="K262" s="1165"/>
      <c r="L262" s="1165"/>
      <c r="M262" s="1165"/>
      <c r="N262" s="442"/>
      <c r="O262" s="248" t="s">
        <v>141</v>
      </c>
      <c r="P262" s="373"/>
      <c r="Q262" s="374"/>
      <c r="R262" s="375"/>
      <c r="S262" s="376"/>
      <c r="T262" s="258"/>
      <c r="U262" s="258"/>
      <c r="V262" s="258"/>
      <c r="W262" s="377"/>
      <c r="X262" s="378"/>
      <c r="Y262" s="258"/>
      <c r="Z262" s="258"/>
      <c r="AA262" s="258"/>
      <c r="AB262" s="265"/>
      <c r="AC262" s="258"/>
      <c r="AD262" s="258"/>
      <c r="AE262" s="258"/>
      <c r="AF262" s="353"/>
      <c r="AG262" s="258"/>
      <c r="AH262" s="258"/>
      <c r="AI262" s="258"/>
      <c r="AJ262" s="354"/>
      <c r="AK262" s="483" t="s">
        <v>142</v>
      </c>
      <c r="AL262" s="484"/>
      <c r="AM262" s="484"/>
      <c r="AN262" s="484"/>
      <c r="AO262" s="931"/>
      <c r="AP262" s="932"/>
      <c r="AQ262" s="932"/>
      <c r="AR262" s="932"/>
      <c r="AS262" s="932"/>
      <c r="AT262" s="932"/>
      <c r="AU262" s="932"/>
      <c r="AV262" s="932"/>
      <c r="AW262" s="932"/>
      <c r="AX262" s="932"/>
      <c r="AY262" s="932"/>
      <c r="AZ262" s="932"/>
      <c r="BA262" s="933"/>
      <c r="BB262" s="651"/>
      <c r="BC262" s="652"/>
      <c r="BD262" s="652"/>
      <c r="BE262" s="652"/>
      <c r="BF262" s="653"/>
      <c r="BG262" s="651"/>
      <c r="BH262" s="934"/>
      <c r="BI262" s="934"/>
      <c r="BJ262" s="935"/>
      <c r="BK262" s="931"/>
      <c r="BL262" s="932"/>
      <c r="BM262" s="932"/>
      <c r="BN262" s="932"/>
      <c r="BO262" s="932"/>
      <c r="BP262" s="932"/>
      <c r="BQ262" s="932"/>
      <c r="BR262" s="932"/>
      <c r="BS262" s="932"/>
      <c r="BT262" s="932"/>
      <c r="BU262" s="932"/>
      <c r="BV262" s="932"/>
      <c r="BW262" s="933"/>
      <c r="BX262" s="936"/>
      <c r="BY262" s="937"/>
      <c r="BZ262" s="937"/>
      <c r="CA262" s="937"/>
      <c r="CB262" s="938"/>
      <c r="CC262" s="939"/>
      <c r="CD262" s="940"/>
      <c r="CE262" s="940"/>
      <c r="CF262" s="941"/>
      <c r="CG262" s="434" t="s">
        <v>140</v>
      </c>
      <c r="CH262" s="435"/>
      <c r="CI262" s="942"/>
      <c r="CJ262" s="943"/>
      <c r="CK262" s="944"/>
      <c r="CL262" s="945"/>
      <c r="CM262" s="946"/>
      <c r="CN262" s="946"/>
      <c r="CO262" s="946"/>
      <c r="CP262" s="946"/>
      <c r="CQ262" s="946"/>
      <c r="CR262" s="946"/>
      <c r="CS262" s="192" t="s">
        <v>141</v>
      </c>
      <c r="CT262" s="192"/>
      <c r="CU262" s="192"/>
      <c r="CV262" s="192"/>
      <c r="CW262" s="378"/>
      <c r="CX262" s="258"/>
      <c r="CY262" s="258"/>
      <c r="CZ262" s="258"/>
      <c r="DA262" s="258"/>
      <c r="DB262" s="265"/>
      <c r="DC262" s="1258"/>
      <c r="DD262" s="1259"/>
      <c r="DE262" s="1259"/>
      <c r="DF262" s="442"/>
      <c r="DG262" s="249" t="s">
        <v>141</v>
      </c>
      <c r="DH262" s="1260"/>
      <c r="DI262" s="1261"/>
      <c r="DJ262" s="1261"/>
      <c r="DK262" s="1261"/>
      <c r="DL262" s="1261"/>
      <c r="DM262" s="341" t="s">
        <v>69</v>
      </c>
      <c r="DN262" s="114"/>
      <c r="DO262" s="114"/>
      <c r="DP262" s="114"/>
      <c r="DQ262" s="114"/>
      <c r="DR262" s="114"/>
      <c r="DS262" s="295">
        <f t="shared" si="80"/>
        <v>0</v>
      </c>
      <c r="DT262" s="390">
        <f t="shared" ref="DT262:DT276" si="144">SUM(DS261:DS262)</f>
        <v>0</v>
      </c>
    </row>
    <row r="263" spans="3:125" ht="12.95" customHeight="1">
      <c r="C263" s="165"/>
      <c r="D263" s="119"/>
      <c r="E263" s="628" t="s">
        <v>146</v>
      </c>
      <c r="F263" s="629"/>
      <c r="G263" s="629"/>
      <c r="H263" s="629"/>
      <c r="I263" s="630"/>
      <c r="J263" s="1183">
        <f>S263+CL263+CL264</f>
        <v>0</v>
      </c>
      <c r="K263" s="1184"/>
      <c r="L263" s="1184"/>
      <c r="M263" s="126"/>
      <c r="N263" s="126"/>
      <c r="O263" s="126"/>
      <c r="P263" s="633"/>
      <c r="Q263" s="634"/>
      <c r="R263" s="635"/>
      <c r="S263" s="1129"/>
      <c r="T263" s="1130"/>
      <c r="U263" s="1130"/>
      <c r="V263" s="1130"/>
      <c r="W263" s="1131"/>
      <c r="X263" s="1132"/>
      <c r="Y263" s="1130"/>
      <c r="Z263" s="1130"/>
      <c r="AA263" s="1130"/>
      <c r="AB263" s="1133"/>
      <c r="AC263" s="379"/>
      <c r="AD263" s="379"/>
      <c r="AE263" s="379"/>
      <c r="AF263" s="380"/>
      <c r="AG263" s="379"/>
      <c r="AH263" s="379"/>
      <c r="AI263" s="379"/>
      <c r="AJ263" s="381"/>
      <c r="AK263" s="636" t="s">
        <v>139</v>
      </c>
      <c r="AL263" s="637"/>
      <c r="AM263" s="637"/>
      <c r="AN263" s="637"/>
      <c r="AO263" s="918"/>
      <c r="AP263" s="919"/>
      <c r="AQ263" s="919"/>
      <c r="AR263" s="919"/>
      <c r="AS263" s="919"/>
      <c r="AT263" s="919"/>
      <c r="AU263" s="919"/>
      <c r="AV263" s="919"/>
      <c r="AW263" s="919"/>
      <c r="AX263" s="919"/>
      <c r="AY263" s="919"/>
      <c r="AZ263" s="919"/>
      <c r="BA263" s="920"/>
      <c r="BB263" s="480"/>
      <c r="BC263" s="481"/>
      <c r="BD263" s="481"/>
      <c r="BE263" s="481"/>
      <c r="BF263" s="482"/>
      <c r="BG263" s="480"/>
      <c r="BH263" s="503"/>
      <c r="BI263" s="503"/>
      <c r="BJ263" s="504"/>
      <c r="BK263" s="918"/>
      <c r="BL263" s="919"/>
      <c r="BM263" s="919"/>
      <c r="BN263" s="919"/>
      <c r="BO263" s="919"/>
      <c r="BP263" s="919"/>
      <c r="BQ263" s="919"/>
      <c r="BR263" s="919"/>
      <c r="BS263" s="919"/>
      <c r="BT263" s="919"/>
      <c r="BU263" s="919"/>
      <c r="BV263" s="919"/>
      <c r="BW263" s="920"/>
      <c r="BX263" s="921"/>
      <c r="BY263" s="922"/>
      <c r="BZ263" s="922"/>
      <c r="CA263" s="922"/>
      <c r="CB263" s="923"/>
      <c r="CC263" s="924"/>
      <c r="CD263" s="925"/>
      <c r="CE263" s="925"/>
      <c r="CF263" s="926"/>
      <c r="CG263" s="436" t="s">
        <v>140</v>
      </c>
      <c r="CH263" s="437"/>
      <c r="CI263" s="729"/>
      <c r="CJ263" s="730"/>
      <c r="CK263" s="731"/>
      <c r="CL263" s="927"/>
      <c r="CM263" s="928"/>
      <c r="CN263" s="928"/>
      <c r="CO263" s="928"/>
      <c r="CP263" s="928"/>
      <c r="CQ263" s="928"/>
      <c r="CR263" s="928"/>
      <c r="CS263" s="126" t="s">
        <v>14172</v>
      </c>
      <c r="CT263" s="126"/>
      <c r="CU263" s="126"/>
      <c r="CV263" s="126"/>
      <c r="CW263" s="929"/>
      <c r="CX263" s="930"/>
      <c r="CY263" s="930"/>
      <c r="CZ263" s="126"/>
      <c r="DA263" s="126"/>
      <c r="DB263" s="266" t="s">
        <v>14172</v>
      </c>
      <c r="DC263" s="1179">
        <f>DS263+DS264</f>
        <v>0</v>
      </c>
      <c r="DD263" s="1180"/>
      <c r="DE263" s="126"/>
      <c r="DF263" s="126"/>
      <c r="DG263" s="266"/>
      <c r="DH263" s="1250">
        <f>IFERROR((S263+DS263+DS264)/J263,0)*100</f>
        <v>0</v>
      </c>
      <c r="DI263" s="1251"/>
      <c r="DJ263" s="1251"/>
      <c r="DK263" s="1251"/>
      <c r="DL263" s="1251"/>
      <c r="DM263" s="343"/>
      <c r="DN263" s="114"/>
      <c r="DO263" s="114"/>
      <c r="DP263" s="114"/>
      <c r="DQ263" s="114"/>
      <c r="DR263" s="114"/>
      <c r="DS263" s="295">
        <f>IF(CI263="6.仮置(無)",0,IF(CI263="9.最終覆外",0,IF(CI263="10.土捨場",0,IF(CI263="",0,CL263))))</f>
        <v>0</v>
      </c>
      <c r="DT263" s="392">
        <f>SUM(J263)</f>
        <v>0</v>
      </c>
      <c r="DU263" s="390">
        <f t="shared" si="84"/>
        <v>0</v>
      </c>
    </row>
    <row r="264" spans="3:125" ht="12.95" customHeight="1">
      <c r="C264" s="165"/>
      <c r="D264" s="119"/>
      <c r="E264" s="511" t="s">
        <v>234</v>
      </c>
      <c r="F264" s="506"/>
      <c r="G264" s="506"/>
      <c r="H264" s="506"/>
      <c r="I264" s="512"/>
      <c r="J264" s="1158"/>
      <c r="K264" s="1159"/>
      <c r="L264" s="1159"/>
      <c r="M264" s="119"/>
      <c r="N264" s="119"/>
      <c r="O264" s="212" t="s">
        <v>278</v>
      </c>
      <c r="P264" s="625"/>
      <c r="Q264" s="626"/>
      <c r="R264" s="627"/>
      <c r="S264" s="423"/>
      <c r="T264" s="424"/>
      <c r="U264" s="442"/>
      <c r="V264" s="442"/>
      <c r="W264" s="248" t="s">
        <v>14172</v>
      </c>
      <c r="X264" s="425"/>
      <c r="Y264" s="424"/>
      <c r="Z264" s="442"/>
      <c r="AA264" s="442"/>
      <c r="AB264" s="249" t="s">
        <v>14172</v>
      </c>
      <c r="AC264" s="243"/>
      <c r="AD264" s="243"/>
      <c r="AE264" s="243"/>
      <c r="AF264" s="244"/>
      <c r="AG264" s="243"/>
      <c r="AH264" s="243"/>
      <c r="AI264" s="243"/>
      <c r="AJ264" s="245"/>
      <c r="AK264" s="638" t="s">
        <v>142</v>
      </c>
      <c r="AL264" s="639"/>
      <c r="AM264" s="639"/>
      <c r="AN264" s="639"/>
      <c r="AO264" s="465"/>
      <c r="AP264" s="460"/>
      <c r="AQ264" s="460"/>
      <c r="AR264" s="460"/>
      <c r="AS264" s="460"/>
      <c r="AT264" s="460"/>
      <c r="AU264" s="460"/>
      <c r="AV264" s="460"/>
      <c r="AW264" s="460"/>
      <c r="AX264" s="460"/>
      <c r="AY264" s="460"/>
      <c r="AZ264" s="460"/>
      <c r="BA264" s="461"/>
      <c r="BB264" s="485"/>
      <c r="BC264" s="486"/>
      <c r="BD264" s="486"/>
      <c r="BE264" s="486"/>
      <c r="BF264" s="487"/>
      <c r="BG264" s="485"/>
      <c r="BH264" s="494"/>
      <c r="BI264" s="494"/>
      <c r="BJ264" s="495"/>
      <c r="BK264" s="465"/>
      <c r="BL264" s="460"/>
      <c r="BM264" s="460"/>
      <c r="BN264" s="460"/>
      <c r="BO264" s="460"/>
      <c r="BP264" s="460"/>
      <c r="BQ264" s="460"/>
      <c r="BR264" s="460"/>
      <c r="BS264" s="460"/>
      <c r="BT264" s="460"/>
      <c r="BU264" s="460"/>
      <c r="BV264" s="460"/>
      <c r="BW264" s="461"/>
      <c r="BX264" s="497"/>
      <c r="BY264" s="498"/>
      <c r="BZ264" s="498"/>
      <c r="CA264" s="498"/>
      <c r="CB264" s="499"/>
      <c r="CC264" s="880"/>
      <c r="CD264" s="881"/>
      <c r="CE264" s="881"/>
      <c r="CF264" s="882"/>
      <c r="CG264" s="438" t="s">
        <v>140</v>
      </c>
      <c r="CH264" s="439"/>
      <c r="CI264" s="883"/>
      <c r="CJ264" s="884"/>
      <c r="CK264" s="885"/>
      <c r="CL264" s="725"/>
      <c r="CM264" s="667"/>
      <c r="CN264" s="667"/>
      <c r="CO264" s="667"/>
      <c r="CP264" s="667"/>
      <c r="CQ264" s="667"/>
      <c r="CR264" s="667"/>
      <c r="CS264" s="267" t="s">
        <v>14172</v>
      </c>
      <c r="CT264" s="267"/>
      <c r="CU264" s="267"/>
      <c r="CV264" s="267"/>
      <c r="CW264" s="886"/>
      <c r="CX264" s="491"/>
      <c r="CY264" s="491"/>
      <c r="CZ264" s="267"/>
      <c r="DA264" s="267"/>
      <c r="DB264" s="268" t="s">
        <v>14172</v>
      </c>
      <c r="DC264" s="1181"/>
      <c r="DD264" s="1182"/>
      <c r="DE264" s="119"/>
      <c r="DF264" s="119"/>
      <c r="DG264" s="246" t="s">
        <v>14172</v>
      </c>
      <c r="DH264" s="1250"/>
      <c r="DI264" s="1251"/>
      <c r="DJ264" s="1251"/>
      <c r="DK264" s="1251"/>
      <c r="DL264" s="1251"/>
      <c r="DM264" s="344" t="s">
        <v>69</v>
      </c>
      <c r="DN264" s="114"/>
      <c r="DO264" s="114"/>
      <c r="DP264" s="114"/>
      <c r="DQ264" s="114"/>
      <c r="DR264" s="114"/>
      <c r="DS264" s="295">
        <f t="shared" ref="DS264:DS276" si="145">IF(CI264="6.仮置(無)",0,IF(CI264="9.最終覆外",0,IF(CI264="10.土捨場",0,IF(CI264="",0,CL264))))</f>
        <v>0</v>
      </c>
      <c r="DT264" s="390">
        <f>SUM(DS263:DS264)</f>
        <v>0</v>
      </c>
    </row>
    <row r="265" spans="3:125" ht="12.95" customHeight="1">
      <c r="C265" s="603"/>
      <c r="D265" s="604"/>
      <c r="E265" s="509" t="s">
        <v>147</v>
      </c>
      <c r="F265" s="505"/>
      <c r="G265" s="505"/>
      <c r="H265" s="505"/>
      <c r="I265" s="510"/>
      <c r="J265" s="1172">
        <f t="shared" ref="J265" si="146">S265+CL265+CL266</f>
        <v>0</v>
      </c>
      <c r="K265" s="1173"/>
      <c r="L265" s="1173"/>
      <c r="M265" s="441"/>
      <c r="N265" s="441"/>
      <c r="O265" s="441"/>
      <c r="P265" s="622"/>
      <c r="Q265" s="623"/>
      <c r="R265" s="624"/>
      <c r="S265" s="615"/>
      <c r="T265" s="616"/>
      <c r="U265" s="616"/>
      <c r="V265" s="616"/>
      <c r="W265" s="617"/>
      <c r="X265" s="618"/>
      <c r="Y265" s="616"/>
      <c r="Z265" s="616"/>
      <c r="AA265" s="616"/>
      <c r="AB265" s="619"/>
      <c r="AC265" s="255"/>
      <c r="AD265" s="255"/>
      <c r="AE265" s="255"/>
      <c r="AF265" s="262"/>
      <c r="AG265" s="255"/>
      <c r="AH265" s="255"/>
      <c r="AI265" s="255"/>
      <c r="AJ265" s="363"/>
      <c r="AK265" s="595" t="s">
        <v>139</v>
      </c>
      <c r="AL265" s="596"/>
      <c r="AM265" s="596"/>
      <c r="AN265" s="596"/>
      <c r="AO265" s="466"/>
      <c r="AP265" s="463"/>
      <c r="AQ265" s="463"/>
      <c r="AR265" s="463"/>
      <c r="AS265" s="463"/>
      <c r="AT265" s="463"/>
      <c r="AU265" s="463"/>
      <c r="AV265" s="463"/>
      <c r="AW265" s="463"/>
      <c r="AX265" s="463"/>
      <c r="AY265" s="463"/>
      <c r="AZ265" s="463"/>
      <c r="BA265" s="464"/>
      <c r="BB265" s="480"/>
      <c r="BC265" s="481"/>
      <c r="BD265" s="481"/>
      <c r="BE265" s="481"/>
      <c r="BF265" s="482"/>
      <c r="BG265" s="480"/>
      <c r="BH265" s="503"/>
      <c r="BI265" s="503"/>
      <c r="BJ265" s="504"/>
      <c r="BK265" s="466"/>
      <c r="BL265" s="463"/>
      <c r="BM265" s="463"/>
      <c r="BN265" s="463"/>
      <c r="BO265" s="463"/>
      <c r="BP265" s="463"/>
      <c r="BQ265" s="463"/>
      <c r="BR265" s="463"/>
      <c r="BS265" s="463"/>
      <c r="BT265" s="463"/>
      <c r="BU265" s="463"/>
      <c r="BV265" s="463"/>
      <c r="BW265" s="464"/>
      <c r="BX265" s="500"/>
      <c r="BY265" s="501"/>
      <c r="BZ265" s="501"/>
      <c r="CA265" s="501"/>
      <c r="CB265" s="502"/>
      <c r="CC265" s="726"/>
      <c r="CD265" s="727"/>
      <c r="CE265" s="727"/>
      <c r="CF265" s="728"/>
      <c r="CG265" s="432" t="s">
        <v>140</v>
      </c>
      <c r="CH265" s="433"/>
      <c r="CI265" s="729"/>
      <c r="CJ265" s="730"/>
      <c r="CK265" s="731"/>
      <c r="CL265" s="732"/>
      <c r="CM265" s="733"/>
      <c r="CN265" s="733"/>
      <c r="CO265" s="733"/>
      <c r="CP265" s="733"/>
      <c r="CQ265" s="733"/>
      <c r="CR265" s="733"/>
      <c r="CS265" s="441" t="s">
        <v>14172</v>
      </c>
      <c r="CT265" s="441"/>
      <c r="CU265" s="441"/>
      <c r="CV265" s="441"/>
      <c r="CW265" s="907"/>
      <c r="CX265" s="908"/>
      <c r="CY265" s="908"/>
      <c r="CZ265" s="441"/>
      <c r="DA265" s="441"/>
      <c r="DB265" s="270" t="s">
        <v>14172</v>
      </c>
      <c r="DC265" s="1170">
        <f>DS265+DS266</f>
        <v>0</v>
      </c>
      <c r="DD265" s="1171"/>
      <c r="DE265" s="441"/>
      <c r="DF265" s="441"/>
      <c r="DG265" s="270"/>
      <c r="DH265" s="1256">
        <f t="shared" ref="DH265" si="147">IFERROR((S265+DS265+DS266)/J265,0)*100</f>
        <v>0</v>
      </c>
      <c r="DI265" s="1257"/>
      <c r="DJ265" s="1257"/>
      <c r="DK265" s="1257"/>
      <c r="DL265" s="1257"/>
      <c r="DM265" s="342"/>
      <c r="DN265" s="114"/>
      <c r="DO265" s="114"/>
      <c r="DP265" s="114"/>
      <c r="DQ265" s="114"/>
      <c r="DR265" s="114"/>
      <c r="DS265" s="295">
        <f t="shared" si="145"/>
        <v>0</v>
      </c>
      <c r="DT265" s="392">
        <f t="shared" si="143"/>
        <v>0</v>
      </c>
      <c r="DU265" s="390">
        <f t="shared" ref="DU265" si="148">SUM(S265)</f>
        <v>0</v>
      </c>
    </row>
    <row r="266" spans="3:125" ht="12.95" customHeight="1">
      <c r="C266" s="603" t="s">
        <v>235</v>
      </c>
      <c r="D266" s="604"/>
      <c r="E266" s="511" t="s">
        <v>234</v>
      </c>
      <c r="F266" s="506"/>
      <c r="G266" s="506"/>
      <c r="H266" s="506"/>
      <c r="I266" s="512"/>
      <c r="J266" s="1172"/>
      <c r="K266" s="1173"/>
      <c r="L266" s="1173"/>
      <c r="M266" s="442"/>
      <c r="N266" s="442"/>
      <c r="O266" s="248" t="s">
        <v>278</v>
      </c>
      <c r="P266" s="625"/>
      <c r="Q266" s="626"/>
      <c r="R266" s="627"/>
      <c r="S266" s="423"/>
      <c r="T266" s="424"/>
      <c r="U266" s="442"/>
      <c r="V266" s="442"/>
      <c r="W266" s="248" t="s">
        <v>14172</v>
      </c>
      <c r="X266" s="425"/>
      <c r="Y266" s="424"/>
      <c r="Z266" s="442"/>
      <c r="AA266" s="442"/>
      <c r="AB266" s="249" t="s">
        <v>14172</v>
      </c>
      <c r="AC266" s="250"/>
      <c r="AD266" s="250"/>
      <c r="AE266" s="250"/>
      <c r="AF266" s="349"/>
      <c r="AG266" s="250"/>
      <c r="AH266" s="250"/>
      <c r="AI266" s="250"/>
      <c r="AJ266" s="350"/>
      <c r="AK266" s="488" t="s">
        <v>142</v>
      </c>
      <c r="AL266" s="489"/>
      <c r="AM266" s="489"/>
      <c r="AN266" s="489"/>
      <c r="AO266" s="465"/>
      <c r="AP266" s="460"/>
      <c r="AQ266" s="460"/>
      <c r="AR266" s="460"/>
      <c r="AS266" s="460"/>
      <c r="AT266" s="460"/>
      <c r="AU266" s="460"/>
      <c r="AV266" s="460"/>
      <c r="AW266" s="460"/>
      <c r="AX266" s="460"/>
      <c r="AY266" s="460"/>
      <c r="AZ266" s="460"/>
      <c r="BA266" s="461"/>
      <c r="BB266" s="485"/>
      <c r="BC266" s="486"/>
      <c r="BD266" s="486"/>
      <c r="BE266" s="486"/>
      <c r="BF266" s="487"/>
      <c r="BG266" s="485"/>
      <c r="BH266" s="494"/>
      <c r="BI266" s="494"/>
      <c r="BJ266" s="495"/>
      <c r="BK266" s="465"/>
      <c r="BL266" s="460"/>
      <c r="BM266" s="460"/>
      <c r="BN266" s="460"/>
      <c r="BO266" s="460"/>
      <c r="BP266" s="460"/>
      <c r="BQ266" s="460"/>
      <c r="BR266" s="460"/>
      <c r="BS266" s="460"/>
      <c r="BT266" s="460"/>
      <c r="BU266" s="460"/>
      <c r="BV266" s="460"/>
      <c r="BW266" s="461"/>
      <c r="BX266" s="497"/>
      <c r="BY266" s="498"/>
      <c r="BZ266" s="498"/>
      <c r="CA266" s="498"/>
      <c r="CB266" s="499"/>
      <c r="CC266" s="880"/>
      <c r="CD266" s="881"/>
      <c r="CE266" s="881"/>
      <c r="CF266" s="882"/>
      <c r="CG266" s="430" t="s">
        <v>140</v>
      </c>
      <c r="CH266" s="431"/>
      <c r="CI266" s="883"/>
      <c r="CJ266" s="884"/>
      <c r="CK266" s="885"/>
      <c r="CL266" s="725"/>
      <c r="CM266" s="667"/>
      <c r="CN266" s="667"/>
      <c r="CO266" s="667"/>
      <c r="CP266" s="667"/>
      <c r="CQ266" s="667"/>
      <c r="CR266" s="667"/>
      <c r="CS266" s="251" t="s">
        <v>14172</v>
      </c>
      <c r="CT266" s="251"/>
      <c r="CU266" s="251"/>
      <c r="CV266" s="251"/>
      <c r="CW266" s="886"/>
      <c r="CX266" s="491"/>
      <c r="CY266" s="491"/>
      <c r="CZ266" s="251"/>
      <c r="DA266" s="251"/>
      <c r="DB266" s="252" t="s">
        <v>14172</v>
      </c>
      <c r="DC266" s="1170"/>
      <c r="DD266" s="1171"/>
      <c r="DE266" s="119"/>
      <c r="DF266" s="119"/>
      <c r="DG266" s="246" t="s">
        <v>14172</v>
      </c>
      <c r="DH266" s="1256"/>
      <c r="DI266" s="1257"/>
      <c r="DJ266" s="1257"/>
      <c r="DK266" s="1257"/>
      <c r="DL266" s="1257"/>
      <c r="DM266" s="344" t="s">
        <v>69</v>
      </c>
      <c r="DN266" s="114"/>
      <c r="DO266" s="114"/>
      <c r="DP266" s="114"/>
      <c r="DQ266" s="114"/>
      <c r="DR266" s="114"/>
      <c r="DS266" s="295">
        <f t="shared" si="145"/>
        <v>0</v>
      </c>
      <c r="DT266" s="390">
        <f t="shared" si="144"/>
        <v>0</v>
      </c>
    </row>
    <row r="267" spans="3:125" ht="12.95" customHeight="1">
      <c r="C267" s="603" t="s">
        <v>236</v>
      </c>
      <c r="D267" s="604"/>
      <c r="E267" s="509" t="s">
        <v>148</v>
      </c>
      <c r="F267" s="505"/>
      <c r="G267" s="505"/>
      <c r="H267" s="505"/>
      <c r="I267" s="510"/>
      <c r="J267" s="1172">
        <f t="shared" ref="J267" si="149">S267+CL267+CL268</f>
        <v>0</v>
      </c>
      <c r="K267" s="1173"/>
      <c r="L267" s="1173"/>
      <c r="M267" s="119"/>
      <c r="N267" s="119"/>
      <c r="O267" s="119"/>
      <c r="P267" s="622"/>
      <c r="Q267" s="623"/>
      <c r="R267" s="624"/>
      <c r="S267" s="615"/>
      <c r="T267" s="616"/>
      <c r="U267" s="616"/>
      <c r="V267" s="616"/>
      <c r="W267" s="617"/>
      <c r="X267" s="618"/>
      <c r="Y267" s="616"/>
      <c r="Z267" s="616"/>
      <c r="AA267" s="616"/>
      <c r="AB267" s="619"/>
      <c r="AC267" s="243"/>
      <c r="AD267" s="243"/>
      <c r="AE267" s="243"/>
      <c r="AF267" s="244"/>
      <c r="AG267" s="243"/>
      <c r="AH267" s="243"/>
      <c r="AI267" s="243"/>
      <c r="AJ267" s="245"/>
      <c r="AK267" s="595" t="s">
        <v>139</v>
      </c>
      <c r="AL267" s="596"/>
      <c r="AM267" s="596"/>
      <c r="AN267" s="596"/>
      <c r="AO267" s="466"/>
      <c r="AP267" s="463"/>
      <c r="AQ267" s="463"/>
      <c r="AR267" s="463"/>
      <c r="AS267" s="463"/>
      <c r="AT267" s="463"/>
      <c r="AU267" s="463"/>
      <c r="AV267" s="463"/>
      <c r="AW267" s="463"/>
      <c r="AX267" s="463"/>
      <c r="AY267" s="463"/>
      <c r="AZ267" s="463"/>
      <c r="BA267" s="464"/>
      <c r="BB267" s="480"/>
      <c r="BC267" s="481"/>
      <c r="BD267" s="481"/>
      <c r="BE267" s="481"/>
      <c r="BF267" s="482"/>
      <c r="BG267" s="480"/>
      <c r="BH267" s="503"/>
      <c r="BI267" s="503"/>
      <c r="BJ267" s="504"/>
      <c r="BK267" s="466"/>
      <c r="BL267" s="463"/>
      <c r="BM267" s="463"/>
      <c r="BN267" s="463"/>
      <c r="BO267" s="463"/>
      <c r="BP267" s="463"/>
      <c r="BQ267" s="463"/>
      <c r="BR267" s="463"/>
      <c r="BS267" s="463"/>
      <c r="BT267" s="463"/>
      <c r="BU267" s="463"/>
      <c r="BV267" s="463"/>
      <c r="BW267" s="464"/>
      <c r="BX267" s="500"/>
      <c r="BY267" s="501"/>
      <c r="BZ267" s="501"/>
      <c r="CA267" s="501"/>
      <c r="CB267" s="502"/>
      <c r="CC267" s="726"/>
      <c r="CD267" s="727"/>
      <c r="CE267" s="727"/>
      <c r="CF267" s="728"/>
      <c r="CG267" s="432" t="s">
        <v>140</v>
      </c>
      <c r="CH267" s="433"/>
      <c r="CI267" s="729"/>
      <c r="CJ267" s="730"/>
      <c r="CK267" s="731"/>
      <c r="CL267" s="732"/>
      <c r="CM267" s="733"/>
      <c r="CN267" s="733"/>
      <c r="CO267" s="733"/>
      <c r="CP267" s="733"/>
      <c r="CQ267" s="733"/>
      <c r="CR267" s="733"/>
      <c r="CS267" s="441" t="s">
        <v>14172</v>
      </c>
      <c r="CT267" s="441"/>
      <c r="CU267" s="441"/>
      <c r="CV267" s="441"/>
      <c r="CW267" s="907"/>
      <c r="CX267" s="908"/>
      <c r="CY267" s="908"/>
      <c r="CZ267" s="441"/>
      <c r="DA267" s="441"/>
      <c r="DB267" s="270" t="s">
        <v>14172</v>
      </c>
      <c r="DC267" s="1170">
        <f>DS267+DS268</f>
        <v>0</v>
      </c>
      <c r="DD267" s="1171"/>
      <c r="DE267" s="441"/>
      <c r="DF267" s="441"/>
      <c r="DG267" s="270"/>
      <c r="DH267" s="1256">
        <f t="shared" ref="DH267" si="150">IFERROR((S267+DS267+DS268)/J267,0)*100</f>
        <v>0</v>
      </c>
      <c r="DI267" s="1257"/>
      <c r="DJ267" s="1257"/>
      <c r="DK267" s="1257"/>
      <c r="DL267" s="1257"/>
      <c r="DM267" s="342"/>
      <c r="DN267" s="114"/>
      <c r="DO267" s="114"/>
      <c r="DP267" s="114"/>
      <c r="DQ267" s="114"/>
      <c r="DR267" s="114"/>
      <c r="DS267" s="295">
        <f t="shared" si="145"/>
        <v>0</v>
      </c>
      <c r="DT267" s="392">
        <f t="shared" si="143"/>
        <v>0</v>
      </c>
      <c r="DU267" s="390">
        <f t="shared" si="84"/>
        <v>0</v>
      </c>
    </row>
    <row r="268" spans="3:125" ht="12.95" customHeight="1">
      <c r="C268" s="603" t="s">
        <v>237</v>
      </c>
      <c r="D268" s="604"/>
      <c r="E268" s="511" t="s">
        <v>234</v>
      </c>
      <c r="F268" s="506"/>
      <c r="G268" s="506"/>
      <c r="H268" s="506"/>
      <c r="I268" s="512"/>
      <c r="J268" s="1172"/>
      <c r="K268" s="1173"/>
      <c r="L268" s="1173"/>
      <c r="M268" s="119"/>
      <c r="N268" s="119"/>
      <c r="O268" s="212" t="s">
        <v>278</v>
      </c>
      <c r="P268" s="625"/>
      <c r="Q268" s="626"/>
      <c r="R268" s="627"/>
      <c r="S268" s="423"/>
      <c r="T268" s="424"/>
      <c r="U268" s="442"/>
      <c r="V268" s="442"/>
      <c r="W268" s="248" t="s">
        <v>14172</v>
      </c>
      <c r="X268" s="425"/>
      <c r="Y268" s="424"/>
      <c r="Z268" s="442"/>
      <c r="AA268" s="442"/>
      <c r="AB268" s="249" t="s">
        <v>14172</v>
      </c>
      <c r="AC268" s="243"/>
      <c r="AD268" s="243"/>
      <c r="AE268" s="243"/>
      <c r="AF268" s="244"/>
      <c r="AG268" s="243"/>
      <c r="AH268" s="243"/>
      <c r="AI268" s="243"/>
      <c r="AJ268" s="245"/>
      <c r="AK268" s="483" t="s">
        <v>142</v>
      </c>
      <c r="AL268" s="484"/>
      <c r="AM268" s="484"/>
      <c r="AN268" s="484"/>
      <c r="AO268" s="465"/>
      <c r="AP268" s="460"/>
      <c r="AQ268" s="460"/>
      <c r="AR268" s="460"/>
      <c r="AS268" s="460"/>
      <c r="AT268" s="460"/>
      <c r="AU268" s="460"/>
      <c r="AV268" s="460"/>
      <c r="AW268" s="460"/>
      <c r="AX268" s="460"/>
      <c r="AY268" s="460"/>
      <c r="AZ268" s="460"/>
      <c r="BA268" s="461"/>
      <c r="BB268" s="485"/>
      <c r="BC268" s="486"/>
      <c r="BD268" s="486"/>
      <c r="BE268" s="486"/>
      <c r="BF268" s="487"/>
      <c r="BG268" s="485"/>
      <c r="BH268" s="494"/>
      <c r="BI268" s="494"/>
      <c r="BJ268" s="495"/>
      <c r="BK268" s="465"/>
      <c r="BL268" s="460"/>
      <c r="BM268" s="460"/>
      <c r="BN268" s="460"/>
      <c r="BO268" s="460"/>
      <c r="BP268" s="460"/>
      <c r="BQ268" s="460"/>
      <c r="BR268" s="460"/>
      <c r="BS268" s="460"/>
      <c r="BT268" s="460"/>
      <c r="BU268" s="460"/>
      <c r="BV268" s="460"/>
      <c r="BW268" s="461"/>
      <c r="BX268" s="497"/>
      <c r="BY268" s="498"/>
      <c r="BZ268" s="498"/>
      <c r="CA268" s="498"/>
      <c r="CB268" s="499"/>
      <c r="CC268" s="880"/>
      <c r="CD268" s="881"/>
      <c r="CE268" s="881"/>
      <c r="CF268" s="882"/>
      <c r="CG268" s="434" t="s">
        <v>140</v>
      </c>
      <c r="CH268" s="435"/>
      <c r="CI268" s="883"/>
      <c r="CJ268" s="884"/>
      <c r="CK268" s="885"/>
      <c r="CL268" s="725"/>
      <c r="CM268" s="667"/>
      <c r="CN268" s="667"/>
      <c r="CO268" s="667"/>
      <c r="CP268" s="667"/>
      <c r="CQ268" s="667"/>
      <c r="CR268" s="667"/>
      <c r="CS268" s="192" t="s">
        <v>14172</v>
      </c>
      <c r="CT268" s="192"/>
      <c r="CU268" s="192"/>
      <c r="CV268" s="192"/>
      <c r="CW268" s="886"/>
      <c r="CX268" s="491"/>
      <c r="CY268" s="491"/>
      <c r="CZ268" s="192"/>
      <c r="DA268" s="192"/>
      <c r="DB268" s="271" t="s">
        <v>14172</v>
      </c>
      <c r="DC268" s="1170"/>
      <c r="DD268" s="1171"/>
      <c r="DE268" s="442"/>
      <c r="DF268" s="442"/>
      <c r="DG268" s="249" t="s">
        <v>14172</v>
      </c>
      <c r="DH268" s="1256"/>
      <c r="DI268" s="1257"/>
      <c r="DJ268" s="1257"/>
      <c r="DK268" s="1257"/>
      <c r="DL268" s="1257"/>
      <c r="DM268" s="341" t="s">
        <v>69</v>
      </c>
      <c r="DN268" s="114"/>
      <c r="DO268" s="114"/>
      <c r="DP268" s="114"/>
      <c r="DQ268" s="114"/>
      <c r="DR268" s="114"/>
      <c r="DS268" s="295">
        <f t="shared" si="145"/>
        <v>0</v>
      </c>
      <c r="DT268" s="390">
        <f t="shared" si="144"/>
        <v>0</v>
      </c>
    </row>
    <row r="269" spans="3:125" ht="12.95" customHeight="1">
      <c r="C269" s="603" t="s">
        <v>149</v>
      </c>
      <c r="D269" s="604"/>
      <c r="E269" s="509" t="s">
        <v>150</v>
      </c>
      <c r="F269" s="505"/>
      <c r="G269" s="505"/>
      <c r="H269" s="505"/>
      <c r="I269" s="510"/>
      <c r="J269" s="1172">
        <f t="shared" ref="J269" si="151">S269+CL269+CL270</f>
        <v>0</v>
      </c>
      <c r="K269" s="1173"/>
      <c r="L269" s="1173"/>
      <c r="M269" s="441"/>
      <c r="N269" s="441"/>
      <c r="O269" s="441"/>
      <c r="P269" s="622"/>
      <c r="Q269" s="623"/>
      <c r="R269" s="624"/>
      <c r="S269" s="615"/>
      <c r="T269" s="616"/>
      <c r="U269" s="616"/>
      <c r="V269" s="616"/>
      <c r="W269" s="617"/>
      <c r="X269" s="618"/>
      <c r="Y269" s="616"/>
      <c r="Z269" s="616"/>
      <c r="AA269" s="616"/>
      <c r="AB269" s="619"/>
      <c r="AC269" s="255"/>
      <c r="AD269" s="255"/>
      <c r="AE269" s="255"/>
      <c r="AF269" s="262"/>
      <c r="AG269" s="255"/>
      <c r="AH269" s="255"/>
      <c r="AI269" s="255"/>
      <c r="AJ269" s="363"/>
      <c r="AK269" s="595" t="s">
        <v>139</v>
      </c>
      <c r="AL269" s="596"/>
      <c r="AM269" s="596"/>
      <c r="AN269" s="596"/>
      <c r="AO269" s="466"/>
      <c r="AP269" s="463"/>
      <c r="AQ269" s="463"/>
      <c r="AR269" s="463"/>
      <c r="AS269" s="463"/>
      <c r="AT269" s="463"/>
      <c r="AU269" s="463"/>
      <c r="AV269" s="463"/>
      <c r="AW269" s="463"/>
      <c r="AX269" s="463"/>
      <c r="AY269" s="463"/>
      <c r="AZ269" s="463"/>
      <c r="BA269" s="464"/>
      <c r="BB269" s="480"/>
      <c r="BC269" s="481"/>
      <c r="BD269" s="481"/>
      <c r="BE269" s="481"/>
      <c r="BF269" s="482"/>
      <c r="BG269" s="480"/>
      <c r="BH269" s="503"/>
      <c r="BI269" s="503"/>
      <c r="BJ269" s="504"/>
      <c r="BK269" s="462"/>
      <c r="BL269" s="463"/>
      <c r="BM269" s="463"/>
      <c r="BN269" s="463"/>
      <c r="BO269" s="463"/>
      <c r="BP269" s="463"/>
      <c r="BQ269" s="463"/>
      <c r="BR269" s="463"/>
      <c r="BS269" s="463"/>
      <c r="BT269" s="463"/>
      <c r="BU269" s="463"/>
      <c r="BV269" s="463"/>
      <c r="BW269" s="464"/>
      <c r="BX269" s="500"/>
      <c r="BY269" s="501"/>
      <c r="BZ269" s="501"/>
      <c r="CA269" s="501"/>
      <c r="CB269" s="502"/>
      <c r="CC269" s="726"/>
      <c r="CD269" s="727"/>
      <c r="CE269" s="727"/>
      <c r="CF269" s="728"/>
      <c r="CG269" s="432" t="s">
        <v>140</v>
      </c>
      <c r="CH269" s="433"/>
      <c r="CI269" s="729"/>
      <c r="CJ269" s="730"/>
      <c r="CK269" s="731"/>
      <c r="CL269" s="732"/>
      <c r="CM269" s="733"/>
      <c r="CN269" s="733"/>
      <c r="CO269" s="733"/>
      <c r="CP269" s="733"/>
      <c r="CQ269" s="733"/>
      <c r="CR269" s="733"/>
      <c r="CS269" s="441" t="s">
        <v>14172</v>
      </c>
      <c r="CT269" s="441"/>
      <c r="CU269" s="441"/>
      <c r="CV269" s="441"/>
      <c r="CW269" s="907"/>
      <c r="CX269" s="908"/>
      <c r="CY269" s="908"/>
      <c r="CZ269" s="441"/>
      <c r="DA269" s="441"/>
      <c r="DB269" s="270" t="s">
        <v>14172</v>
      </c>
      <c r="DC269" s="1170">
        <f>DS269+DS270</f>
        <v>0</v>
      </c>
      <c r="DD269" s="1171"/>
      <c r="DE269" s="441"/>
      <c r="DF269" s="441"/>
      <c r="DG269" s="270"/>
      <c r="DH269" s="1256">
        <f t="shared" ref="DH269" si="152">IFERROR((S269+DS269+DS270)/J269,0)*100</f>
        <v>0</v>
      </c>
      <c r="DI269" s="1257"/>
      <c r="DJ269" s="1257"/>
      <c r="DK269" s="1257"/>
      <c r="DL269" s="1257"/>
      <c r="DM269" s="342"/>
      <c r="DN269" s="114"/>
      <c r="DO269" s="114"/>
      <c r="DP269" s="114"/>
      <c r="DQ269" s="114"/>
      <c r="DR269" s="114"/>
      <c r="DS269" s="295">
        <f t="shared" si="145"/>
        <v>0</v>
      </c>
      <c r="DT269" s="392">
        <f t="shared" si="143"/>
        <v>0</v>
      </c>
      <c r="DU269" s="390">
        <f t="shared" ref="DU269" si="153">SUM(S269)</f>
        <v>0</v>
      </c>
    </row>
    <row r="270" spans="3:125" ht="12.95" customHeight="1">
      <c r="C270" s="603" t="s">
        <v>151</v>
      </c>
      <c r="D270" s="604"/>
      <c r="E270" s="511" t="s">
        <v>234</v>
      </c>
      <c r="F270" s="506"/>
      <c r="G270" s="506"/>
      <c r="H270" s="506"/>
      <c r="I270" s="512"/>
      <c r="J270" s="1172"/>
      <c r="K270" s="1173"/>
      <c r="L270" s="1173"/>
      <c r="M270" s="442"/>
      <c r="N270" s="442"/>
      <c r="O270" s="248" t="s">
        <v>278</v>
      </c>
      <c r="P270" s="625"/>
      <c r="Q270" s="626"/>
      <c r="R270" s="627"/>
      <c r="S270" s="423"/>
      <c r="T270" s="424"/>
      <c r="U270" s="442"/>
      <c r="V270" s="442"/>
      <c r="W270" s="248" t="s">
        <v>14172</v>
      </c>
      <c r="X270" s="425"/>
      <c r="Y270" s="424"/>
      <c r="Z270" s="442"/>
      <c r="AA270" s="442"/>
      <c r="AB270" s="249" t="s">
        <v>14172</v>
      </c>
      <c r="AC270" s="250"/>
      <c r="AD270" s="250"/>
      <c r="AE270" s="250"/>
      <c r="AF270" s="349"/>
      <c r="AG270" s="250"/>
      <c r="AH270" s="250"/>
      <c r="AI270" s="250"/>
      <c r="AJ270" s="350"/>
      <c r="AK270" s="488" t="s">
        <v>142</v>
      </c>
      <c r="AL270" s="489"/>
      <c r="AM270" s="489"/>
      <c r="AN270" s="489"/>
      <c r="AO270" s="465"/>
      <c r="AP270" s="460"/>
      <c r="AQ270" s="460"/>
      <c r="AR270" s="460"/>
      <c r="AS270" s="460"/>
      <c r="AT270" s="460"/>
      <c r="AU270" s="460"/>
      <c r="AV270" s="460"/>
      <c r="AW270" s="460"/>
      <c r="AX270" s="460"/>
      <c r="AY270" s="460"/>
      <c r="AZ270" s="460"/>
      <c r="BA270" s="461"/>
      <c r="BB270" s="485"/>
      <c r="BC270" s="486"/>
      <c r="BD270" s="486"/>
      <c r="BE270" s="486"/>
      <c r="BF270" s="487"/>
      <c r="BG270" s="485"/>
      <c r="BH270" s="494"/>
      <c r="BI270" s="494"/>
      <c r="BJ270" s="495"/>
      <c r="BK270" s="459"/>
      <c r="BL270" s="460"/>
      <c r="BM270" s="460"/>
      <c r="BN270" s="460"/>
      <c r="BO270" s="460"/>
      <c r="BP270" s="460"/>
      <c r="BQ270" s="460"/>
      <c r="BR270" s="460"/>
      <c r="BS270" s="460"/>
      <c r="BT270" s="460"/>
      <c r="BU270" s="460"/>
      <c r="BV270" s="460"/>
      <c r="BW270" s="461"/>
      <c r="BX270" s="497"/>
      <c r="BY270" s="498"/>
      <c r="BZ270" s="498"/>
      <c r="CA270" s="498"/>
      <c r="CB270" s="499"/>
      <c r="CC270" s="880"/>
      <c r="CD270" s="881"/>
      <c r="CE270" s="881"/>
      <c r="CF270" s="882"/>
      <c r="CG270" s="430" t="s">
        <v>140</v>
      </c>
      <c r="CH270" s="431"/>
      <c r="CI270" s="883"/>
      <c r="CJ270" s="884"/>
      <c r="CK270" s="885"/>
      <c r="CL270" s="725"/>
      <c r="CM270" s="667"/>
      <c r="CN270" s="667"/>
      <c r="CO270" s="667"/>
      <c r="CP270" s="667"/>
      <c r="CQ270" s="667"/>
      <c r="CR270" s="667"/>
      <c r="CS270" s="251" t="s">
        <v>14172</v>
      </c>
      <c r="CT270" s="251"/>
      <c r="CU270" s="251"/>
      <c r="CV270" s="251"/>
      <c r="CW270" s="886"/>
      <c r="CX270" s="491"/>
      <c r="CY270" s="491"/>
      <c r="CZ270" s="251"/>
      <c r="DA270" s="251"/>
      <c r="DB270" s="252" t="s">
        <v>14172</v>
      </c>
      <c r="DC270" s="1170"/>
      <c r="DD270" s="1171"/>
      <c r="DE270" s="119"/>
      <c r="DF270" s="119"/>
      <c r="DG270" s="246" t="s">
        <v>14172</v>
      </c>
      <c r="DH270" s="1256"/>
      <c r="DI270" s="1257"/>
      <c r="DJ270" s="1257"/>
      <c r="DK270" s="1257"/>
      <c r="DL270" s="1257"/>
      <c r="DM270" s="344" t="s">
        <v>69</v>
      </c>
      <c r="DN270" s="114"/>
      <c r="DO270" s="114"/>
      <c r="DP270" s="114"/>
      <c r="DQ270" s="114"/>
      <c r="DR270" s="114"/>
      <c r="DS270" s="295">
        <f t="shared" si="145"/>
        <v>0</v>
      </c>
      <c r="DT270" s="390">
        <f t="shared" si="144"/>
        <v>0</v>
      </c>
    </row>
    <row r="271" spans="3:125" ht="12.95" customHeight="1">
      <c r="C271" s="603"/>
      <c r="D271" s="604"/>
      <c r="E271" s="605" t="s">
        <v>292</v>
      </c>
      <c r="F271" s="606"/>
      <c r="G271" s="606"/>
      <c r="H271" s="606"/>
      <c r="I271" s="607"/>
      <c r="J271" s="1172">
        <f t="shared" ref="J271" si="154">S271+CL271+CL272</f>
        <v>0</v>
      </c>
      <c r="K271" s="1173"/>
      <c r="L271" s="1173"/>
      <c r="M271" s="441"/>
      <c r="N271" s="441"/>
      <c r="O271" s="441"/>
      <c r="P271" s="622"/>
      <c r="Q271" s="623"/>
      <c r="R271" s="624"/>
      <c r="S271" s="615"/>
      <c r="T271" s="616"/>
      <c r="U271" s="616"/>
      <c r="V271" s="616"/>
      <c r="W271" s="617"/>
      <c r="X271" s="618"/>
      <c r="Y271" s="616"/>
      <c r="Z271" s="616"/>
      <c r="AA271" s="616"/>
      <c r="AB271" s="619"/>
      <c r="AC271" s="255"/>
      <c r="AD271" s="255"/>
      <c r="AE271" s="255"/>
      <c r="AF271" s="262"/>
      <c r="AG271" s="255"/>
      <c r="AH271" s="255"/>
      <c r="AI271" s="255"/>
      <c r="AJ271" s="363"/>
      <c r="AK271" s="595" t="s">
        <v>139</v>
      </c>
      <c r="AL271" s="596"/>
      <c r="AM271" s="596"/>
      <c r="AN271" s="596"/>
      <c r="AO271" s="466"/>
      <c r="AP271" s="463"/>
      <c r="AQ271" s="463"/>
      <c r="AR271" s="463"/>
      <c r="AS271" s="463"/>
      <c r="AT271" s="463"/>
      <c r="AU271" s="463"/>
      <c r="AV271" s="463"/>
      <c r="AW271" s="463"/>
      <c r="AX271" s="463"/>
      <c r="AY271" s="463"/>
      <c r="AZ271" s="463"/>
      <c r="BA271" s="464"/>
      <c r="BB271" s="480"/>
      <c r="BC271" s="481"/>
      <c r="BD271" s="481"/>
      <c r="BE271" s="481"/>
      <c r="BF271" s="482"/>
      <c r="BG271" s="480"/>
      <c r="BH271" s="503"/>
      <c r="BI271" s="503"/>
      <c r="BJ271" s="504"/>
      <c r="BK271" s="462"/>
      <c r="BL271" s="463"/>
      <c r="BM271" s="463"/>
      <c r="BN271" s="463"/>
      <c r="BO271" s="463"/>
      <c r="BP271" s="463"/>
      <c r="BQ271" s="463"/>
      <c r="BR271" s="463"/>
      <c r="BS271" s="463"/>
      <c r="BT271" s="463"/>
      <c r="BU271" s="463"/>
      <c r="BV271" s="463"/>
      <c r="BW271" s="464"/>
      <c r="BX271" s="500"/>
      <c r="BY271" s="501"/>
      <c r="BZ271" s="501"/>
      <c r="CA271" s="501"/>
      <c r="CB271" s="502"/>
      <c r="CC271" s="726"/>
      <c r="CD271" s="727"/>
      <c r="CE271" s="727"/>
      <c r="CF271" s="728"/>
      <c r="CG271" s="432" t="s">
        <v>140</v>
      </c>
      <c r="CH271" s="433"/>
      <c r="CI271" s="729"/>
      <c r="CJ271" s="730"/>
      <c r="CK271" s="731"/>
      <c r="CL271" s="732"/>
      <c r="CM271" s="733"/>
      <c r="CN271" s="733"/>
      <c r="CO271" s="733"/>
      <c r="CP271" s="733"/>
      <c r="CQ271" s="733"/>
      <c r="CR271" s="733"/>
      <c r="CS271" s="441" t="s">
        <v>14172</v>
      </c>
      <c r="CT271" s="441"/>
      <c r="CU271" s="441"/>
      <c r="CV271" s="441"/>
      <c r="CW271" s="907"/>
      <c r="CX271" s="908"/>
      <c r="CY271" s="908"/>
      <c r="CZ271" s="441"/>
      <c r="DA271" s="441"/>
      <c r="DB271" s="270" t="s">
        <v>14172</v>
      </c>
      <c r="DC271" s="1170">
        <f>DS271+DS272</f>
        <v>0</v>
      </c>
      <c r="DD271" s="1171"/>
      <c r="DE271" s="441"/>
      <c r="DF271" s="441"/>
      <c r="DG271" s="270"/>
      <c r="DH271" s="1256">
        <f t="shared" ref="DH271" si="155">IFERROR((S271+DS271+DS272)/J271,0)*100</f>
        <v>0</v>
      </c>
      <c r="DI271" s="1257"/>
      <c r="DJ271" s="1257"/>
      <c r="DK271" s="1257"/>
      <c r="DL271" s="1257"/>
      <c r="DM271" s="342"/>
      <c r="DN271" s="114"/>
      <c r="DO271" s="114"/>
      <c r="DP271" s="114"/>
      <c r="DQ271" s="114"/>
      <c r="DR271" s="114"/>
      <c r="DS271" s="295">
        <f t="shared" si="145"/>
        <v>0</v>
      </c>
      <c r="DT271" s="392">
        <f t="shared" si="143"/>
        <v>0</v>
      </c>
      <c r="DU271" s="390">
        <f t="shared" si="84"/>
        <v>0</v>
      </c>
    </row>
    <row r="272" spans="3:125" ht="12.95" customHeight="1">
      <c r="C272" s="603"/>
      <c r="D272" s="604"/>
      <c r="E272" s="608"/>
      <c r="F272" s="609"/>
      <c r="G272" s="609"/>
      <c r="H272" s="609"/>
      <c r="I272" s="610"/>
      <c r="J272" s="1172"/>
      <c r="K272" s="1173"/>
      <c r="L272" s="1173"/>
      <c r="M272" s="442"/>
      <c r="N272" s="442"/>
      <c r="O272" s="248" t="s">
        <v>278</v>
      </c>
      <c r="P272" s="625"/>
      <c r="Q272" s="626"/>
      <c r="R272" s="627"/>
      <c r="S272" s="423"/>
      <c r="T272" s="424"/>
      <c r="U272" s="442"/>
      <c r="V272" s="442"/>
      <c r="W272" s="248" t="s">
        <v>14172</v>
      </c>
      <c r="X272" s="425"/>
      <c r="Y272" s="424"/>
      <c r="Z272" s="442"/>
      <c r="AA272" s="442"/>
      <c r="AB272" s="249" t="s">
        <v>14172</v>
      </c>
      <c r="AC272" s="250"/>
      <c r="AD272" s="250"/>
      <c r="AE272" s="250"/>
      <c r="AF272" s="349"/>
      <c r="AG272" s="250"/>
      <c r="AH272" s="250"/>
      <c r="AI272" s="250"/>
      <c r="AJ272" s="350"/>
      <c r="AK272" s="488" t="s">
        <v>142</v>
      </c>
      <c r="AL272" s="489"/>
      <c r="AM272" s="489"/>
      <c r="AN272" s="489"/>
      <c r="AO272" s="465"/>
      <c r="AP272" s="460"/>
      <c r="AQ272" s="460"/>
      <c r="AR272" s="460"/>
      <c r="AS272" s="460"/>
      <c r="AT272" s="460"/>
      <c r="AU272" s="460"/>
      <c r="AV272" s="460"/>
      <c r="AW272" s="460"/>
      <c r="AX272" s="460"/>
      <c r="AY272" s="460"/>
      <c r="AZ272" s="460"/>
      <c r="BA272" s="461"/>
      <c r="BB272" s="485"/>
      <c r="BC272" s="486"/>
      <c r="BD272" s="486"/>
      <c r="BE272" s="486"/>
      <c r="BF272" s="487"/>
      <c r="BG272" s="485"/>
      <c r="BH272" s="494"/>
      <c r="BI272" s="494"/>
      <c r="BJ272" s="495"/>
      <c r="BK272" s="459"/>
      <c r="BL272" s="460"/>
      <c r="BM272" s="460"/>
      <c r="BN272" s="460"/>
      <c r="BO272" s="460"/>
      <c r="BP272" s="460"/>
      <c r="BQ272" s="460"/>
      <c r="BR272" s="460"/>
      <c r="BS272" s="460"/>
      <c r="BT272" s="460"/>
      <c r="BU272" s="460"/>
      <c r="BV272" s="460"/>
      <c r="BW272" s="461"/>
      <c r="BX272" s="497"/>
      <c r="BY272" s="498"/>
      <c r="BZ272" s="498"/>
      <c r="CA272" s="498"/>
      <c r="CB272" s="499"/>
      <c r="CC272" s="880"/>
      <c r="CD272" s="881"/>
      <c r="CE272" s="881"/>
      <c r="CF272" s="882"/>
      <c r="CG272" s="430" t="s">
        <v>140</v>
      </c>
      <c r="CH272" s="431"/>
      <c r="CI272" s="883"/>
      <c r="CJ272" s="884"/>
      <c r="CK272" s="885"/>
      <c r="CL272" s="725"/>
      <c r="CM272" s="667"/>
      <c r="CN272" s="667"/>
      <c r="CO272" s="667"/>
      <c r="CP272" s="667"/>
      <c r="CQ272" s="667"/>
      <c r="CR272" s="667"/>
      <c r="CS272" s="251" t="s">
        <v>14172</v>
      </c>
      <c r="CT272" s="251"/>
      <c r="CU272" s="251"/>
      <c r="CV272" s="251"/>
      <c r="CW272" s="886"/>
      <c r="CX272" s="491"/>
      <c r="CY272" s="491"/>
      <c r="CZ272" s="251"/>
      <c r="DA272" s="251"/>
      <c r="DB272" s="252" t="s">
        <v>14172</v>
      </c>
      <c r="DC272" s="1170"/>
      <c r="DD272" s="1171"/>
      <c r="DE272" s="119"/>
      <c r="DF272" s="119"/>
      <c r="DG272" s="246" t="s">
        <v>14172</v>
      </c>
      <c r="DH272" s="1256"/>
      <c r="DI272" s="1257"/>
      <c r="DJ272" s="1257"/>
      <c r="DK272" s="1257"/>
      <c r="DL272" s="1257"/>
      <c r="DM272" s="344" t="s">
        <v>69</v>
      </c>
      <c r="DN272" s="114"/>
      <c r="DO272" s="114"/>
      <c r="DP272" s="114"/>
      <c r="DQ272" s="114"/>
      <c r="DR272" s="114"/>
      <c r="DS272" s="295">
        <f t="shared" si="145"/>
        <v>0</v>
      </c>
      <c r="DT272" s="390">
        <f t="shared" si="144"/>
        <v>0</v>
      </c>
    </row>
    <row r="273" spans="3:129" ht="12.95" customHeight="1">
      <c r="C273" s="165"/>
      <c r="D273" s="119"/>
      <c r="E273" s="509" t="s">
        <v>238</v>
      </c>
      <c r="F273" s="505"/>
      <c r="G273" s="505"/>
      <c r="H273" s="505"/>
      <c r="I273" s="510"/>
      <c r="J273" s="1172">
        <f t="shared" ref="J273" si="156">S273+CL273+CL274</f>
        <v>0</v>
      </c>
      <c r="K273" s="1173"/>
      <c r="L273" s="1173"/>
      <c r="M273" s="119"/>
      <c r="N273" s="119"/>
      <c r="O273" s="119"/>
      <c r="P273" s="622"/>
      <c r="Q273" s="623"/>
      <c r="R273" s="624"/>
      <c r="S273" s="615"/>
      <c r="T273" s="616"/>
      <c r="U273" s="616"/>
      <c r="V273" s="616"/>
      <c r="W273" s="617"/>
      <c r="X273" s="618"/>
      <c r="Y273" s="616"/>
      <c r="Z273" s="616"/>
      <c r="AA273" s="616"/>
      <c r="AB273" s="619"/>
      <c r="AC273" s="243"/>
      <c r="AD273" s="243"/>
      <c r="AE273" s="243"/>
      <c r="AF273" s="244"/>
      <c r="AG273" s="243"/>
      <c r="AH273" s="243"/>
      <c r="AI273" s="243"/>
      <c r="AJ273" s="245"/>
      <c r="AK273" s="595" t="s">
        <v>139</v>
      </c>
      <c r="AL273" s="596"/>
      <c r="AM273" s="596"/>
      <c r="AN273" s="596"/>
      <c r="AO273" s="466"/>
      <c r="AP273" s="463"/>
      <c r="AQ273" s="463"/>
      <c r="AR273" s="463"/>
      <c r="AS273" s="463"/>
      <c r="AT273" s="463"/>
      <c r="AU273" s="463"/>
      <c r="AV273" s="463"/>
      <c r="AW273" s="463"/>
      <c r="AX273" s="463"/>
      <c r="AY273" s="463"/>
      <c r="AZ273" s="463"/>
      <c r="BA273" s="464"/>
      <c r="BB273" s="480"/>
      <c r="BC273" s="481"/>
      <c r="BD273" s="481"/>
      <c r="BE273" s="481"/>
      <c r="BF273" s="482"/>
      <c r="BG273" s="480"/>
      <c r="BH273" s="503"/>
      <c r="BI273" s="503"/>
      <c r="BJ273" s="504"/>
      <c r="BK273" s="462"/>
      <c r="BL273" s="463"/>
      <c r="BM273" s="463"/>
      <c r="BN273" s="463"/>
      <c r="BO273" s="463"/>
      <c r="BP273" s="463"/>
      <c r="BQ273" s="463"/>
      <c r="BR273" s="463"/>
      <c r="BS273" s="463"/>
      <c r="BT273" s="463"/>
      <c r="BU273" s="463"/>
      <c r="BV273" s="463"/>
      <c r="BW273" s="464"/>
      <c r="BX273" s="500"/>
      <c r="BY273" s="501"/>
      <c r="BZ273" s="501"/>
      <c r="CA273" s="501"/>
      <c r="CB273" s="502"/>
      <c r="CC273" s="726"/>
      <c r="CD273" s="727"/>
      <c r="CE273" s="727"/>
      <c r="CF273" s="728"/>
      <c r="CG273" s="432" t="s">
        <v>140</v>
      </c>
      <c r="CH273" s="433"/>
      <c r="CI273" s="729"/>
      <c r="CJ273" s="730"/>
      <c r="CK273" s="731"/>
      <c r="CL273" s="732"/>
      <c r="CM273" s="733"/>
      <c r="CN273" s="733"/>
      <c r="CO273" s="733"/>
      <c r="CP273" s="733"/>
      <c r="CQ273" s="733"/>
      <c r="CR273" s="733"/>
      <c r="CS273" s="441" t="s">
        <v>14172</v>
      </c>
      <c r="CT273" s="441"/>
      <c r="CU273" s="441"/>
      <c r="CV273" s="441"/>
      <c r="CW273" s="907"/>
      <c r="CX273" s="908"/>
      <c r="CY273" s="908"/>
      <c r="CZ273" s="441"/>
      <c r="DA273" s="441"/>
      <c r="DB273" s="270" t="s">
        <v>14172</v>
      </c>
      <c r="DC273" s="1170">
        <f>DS273+DS274</f>
        <v>0</v>
      </c>
      <c r="DD273" s="1171"/>
      <c r="DE273" s="441"/>
      <c r="DF273" s="441"/>
      <c r="DG273" s="270"/>
      <c r="DH273" s="1256">
        <f t="shared" ref="DH273" si="157">IFERROR((S273+DS273+DS274)/J273,0)*100</f>
        <v>0</v>
      </c>
      <c r="DI273" s="1257"/>
      <c r="DJ273" s="1257"/>
      <c r="DK273" s="1257"/>
      <c r="DL273" s="1257"/>
      <c r="DM273" s="342"/>
      <c r="DN273" s="114"/>
      <c r="DO273" s="114"/>
      <c r="DP273" s="114"/>
      <c r="DQ273" s="114"/>
      <c r="DR273" s="114"/>
      <c r="DS273" s="295">
        <f t="shared" si="145"/>
        <v>0</v>
      </c>
      <c r="DT273" s="392">
        <f t="shared" si="143"/>
        <v>0</v>
      </c>
      <c r="DU273" s="392">
        <f>SUM(S273)</f>
        <v>0</v>
      </c>
    </row>
    <row r="274" spans="3:129" ht="12.95" customHeight="1">
      <c r="C274" s="165"/>
      <c r="D274" s="119"/>
      <c r="E274" s="597" t="s">
        <v>293</v>
      </c>
      <c r="F274" s="598"/>
      <c r="G274" s="598"/>
      <c r="H274" s="598"/>
      <c r="I274" s="599"/>
      <c r="J274" s="1172"/>
      <c r="K274" s="1173"/>
      <c r="L274" s="1173"/>
      <c r="M274" s="442"/>
      <c r="N274" s="442"/>
      <c r="O274" s="248" t="s">
        <v>278</v>
      </c>
      <c r="P274" s="625"/>
      <c r="Q274" s="626"/>
      <c r="R274" s="627"/>
      <c r="S274" s="423"/>
      <c r="T274" s="424"/>
      <c r="U274" s="442"/>
      <c r="V274" s="442"/>
      <c r="W274" s="248" t="s">
        <v>14172</v>
      </c>
      <c r="X274" s="425"/>
      <c r="Y274" s="424"/>
      <c r="Z274" s="442"/>
      <c r="AA274" s="442"/>
      <c r="AB274" s="249" t="s">
        <v>14172</v>
      </c>
      <c r="AC274" s="250"/>
      <c r="AD274" s="250"/>
      <c r="AE274" s="250"/>
      <c r="AF274" s="349"/>
      <c r="AG274" s="250"/>
      <c r="AH274" s="250"/>
      <c r="AI274" s="250"/>
      <c r="AJ274" s="350"/>
      <c r="AK274" s="483" t="s">
        <v>142</v>
      </c>
      <c r="AL274" s="484"/>
      <c r="AM274" s="484"/>
      <c r="AN274" s="484"/>
      <c r="AO274" s="465"/>
      <c r="AP274" s="460"/>
      <c r="AQ274" s="460"/>
      <c r="AR274" s="460"/>
      <c r="AS274" s="460"/>
      <c r="AT274" s="460"/>
      <c r="AU274" s="460"/>
      <c r="AV274" s="460"/>
      <c r="AW274" s="460"/>
      <c r="AX274" s="460"/>
      <c r="AY274" s="460"/>
      <c r="AZ274" s="460"/>
      <c r="BA274" s="461"/>
      <c r="BB274" s="485"/>
      <c r="BC274" s="486"/>
      <c r="BD274" s="486"/>
      <c r="BE274" s="486"/>
      <c r="BF274" s="487"/>
      <c r="BG274" s="485"/>
      <c r="BH274" s="494"/>
      <c r="BI274" s="494"/>
      <c r="BJ274" s="495"/>
      <c r="BK274" s="459"/>
      <c r="BL274" s="460"/>
      <c r="BM274" s="460"/>
      <c r="BN274" s="460"/>
      <c r="BO274" s="460"/>
      <c r="BP274" s="460"/>
      <c r="BQ274" s="460"/>
      <c r="BR274" s="460"/>
      <c r="BS274" s="460"/>
      <c r="BT274" s="460"/>
      <c r="BU274" s="460"/>
      <c r="BV274" s="460"/>
      <c r="BW274" s="461"/>
      <c r="BX274" s="497"/>
      <c r="BY274" s="498"/>
      <c r="BZ274" s="498"/>
      <c r="CA274" s="498"/>
      <c r="CB274" s="499"/>
      <c r="CC274" s="880"/>
      <c r="CD274" s="881"/>
      <c r="CE274" s="881"/>
      <c r="CF274" s="882"/>
      <c r="CG274" s="434" t="s">
        <v>140</v>
      </c>
      <c r="CH274" s="435"/>
      <c r="CI274" s="883"/>
      <c r="CJ274" s="884"/>
      <c r="CK274" s="885"/>
      <c r="CL274" s="725"/>
      <c r="CM274" s="667"/>
      <c r="CN274" s="667"/>
      <c r="CO274" s="667"/>
      <c r="CP274" s="667"/>
      <c r="CQ274" s="667"/>
      <c r="CR274" s="667"/>
      <c r="CS274" s="192" t="s">
        <v>14172</v>
      </c>
      <c r="CT274" s="192"/>
      <c r="CU274" s="192"/>
      <c r="CV274" s="192"/>
      <c r="CW274" s="886"/>
      <c r="CX274" s="491"/>
      <c r="CY274" s="491"/>
      <c r="CZ274" s="192"/>
      <c r="DA274" s="192"/>
      <c r="DB274" s="271" t="s">
        <v>14172</v>
      </c>
      <c r="DC274" s="1170"/>
      <c r="DD274" s="1171"/>
      <c r="DE274" s="442"/>
      <c r="DF274" s="442"/>
      <c r="DG274" s="249" t="s">
        <v>14172</v>
      </c>
      <c r="DH274" s="1256"/>
      <c r="DI274" s="1257"/>
      <c r="DJ274" s="1257"/>
      <c r="DK274" s="1257"/>
      <c r="DL274" s="1257"/>
      <c r="DM274" s="341" t="s">
        <v>69</v>
      </c>
      <c r="DN274" s="114"/>
      <c r="DO274" s="114"/>
      <c r="DP274" s="114"/>
      <c r="DQ274" s="114"/>
      <c r="DR274" s="114"/>
      <c r="DS274" s="295">
        <f t="shared" si="145"/>
        <v>0</v>
      </c>
      <c r="DT274" s="390">
        <f t="shared" si="144"/>
        <v>0</v>
      </c>
      <c r="DU274" s="392"/>
    </row>
    <row r="275" spans="3:129" ht="12.95" customHeight="1">
      <c r="C275" s="165"/>
      <c r="D275" s="119"/>
      <c r="E275" s="509" t="s">
        <v>152</v>
      </c>
      <c r="F275" s="505"/>
      <c r="G275" s="505"/>
      <c r="H275" s="505"/>
      <c r="I275" s="510"/>
      <c r="J275" s="1158">
        <f>S275+CL275+CL276</f>
        <v>0</v>
      </c>
      <c r="K275" s="1159"/>
      <c r="L275" s="1159"/>
      <c r="M275" s="119"/>
      <c r="N275" s="119"/>
      <c r="O275" s="119"/>
      <c r="P275" s="302"/>
      <c r="Q275" s="303"/>
      <c r="R275" s="304"/>
      <c r="S275" s="1174">
        <f>S263+S265+S267+S269+S271+S273</f>
        <v>0</v>
      </c>
      <c r="T275" s="1175"/>
      <c r="U275" s="1175"/>
      <c r="V275" s="1175"/>
      <c r="W275" s="1176"/>
      <c r="X275" s="1177">
        <f>X263+X265+X267+X269+X271+X273</f>
        <v>0</v>
      </c>
      <c r="Y275" s="1175"/>
      <c r="Z275" s="1175"/>
      <c r="AA275" s="1175"/>
      <c r="AB275" s="1178"/>
      <c r="AC275" s="243"/>
      <c r="AD275" s="243"/>
      <c r="AE275" s="243"/>
      <c r="AF275" s="244"/>
      <c r="AG275" s="243"/>
      <c r="AH275" s="243"/>
      <c r="AI275" s="243"/>
      <c r="AJ275" s="245"/>
      <c r="AK275" s="259"/>
      <c r="AL275" s="243"/>
      <c r="AM275" s="243"/>
      <c r="AN275" s="243"/>
      <c r="AO275" s="243"/>
      <c r="AP275" s="243"/>
      <c r="AQ275" s="243"/>
      <c r="AR275" s="243"/>
      <c r="AS275" s="243"/>
      <c r="AT275" s="243"/>
      <c r="AU275" s="243"/>
      <c r="AV275" s="243"/>
      <c r="AW275" s="243"/>
      <c r="AX275" s="243"/>
      <c r="AY275" s="243"/>
      <c r="AZ275" s="243"/>
      <c r="BA275" s="243"/>
      <c r="BB275" s="243"/>
      <c r="BC275" s="243"/>
      <c r="BD275" s="243"/>
      <c r="BE275" s="243"/>
      <c r="BF275" s="243"/>
      <c r="BG275" s="243"/>
      <c r="BH275" s="243"/>
      <c r="BI275" s="243"/>
      <c r="BJ275" s="256"/>
      <c r="BK275" s="262"/>
      <c r="BL275" s="243"/>
      <c r="BM275" s="243"/>
      <c r="BN275" s="243"/>
      <c r="BO275" s="243"/>
      <c r="BP275" s="243"/>
      <c r="BQ275" s="243"/>
      <c r="BR275" s="243"/>
      <c r="BS275" s="243"/>
      <c r="BT275" s="243"/>
      <c r="BU275" s="243"/>
      <c r="BV275" s="243"/>
      <c r="BW275" s="243"/>
      <c r="BX275" s="243"/>
      <c r="BY275" s="243"/>
      <c r="BZ275" s="243"/>
      <c r="CA275" s="243"/>
      <c r="CB275" s="243"/>
      <c r="CC275" s="243"/>
      <c r="CD275" s="243"/>
      <c r="CE275" s="243"/>
      <c r="CF275" s="243"/>
      <c r="CG275" s="243"/>
      <c r="CH275" s="243"/>
      <c r="CI275" s="243"/>
      <c r="CJ275" s="243"/>
      <c r="CK275" s="243"/>
      <c r="CL275" s="1162">
        <f>SUM(CL263:CR274)</f>
        <v>0</v>
      </c>
      <c r="CM275" s="1163"/>
      <c r="CN275" s="1163"/>
      <c r="CO275" s="1163"/>
      <c r="CP275" s="1163"/>
      <c r="CQ275" s="1163"/>
      <c r="CR275" s="1163"/>
      <c r="CS275" s="119"/>
      <c r="CT275" s="119"/>
      <c r="CU275" s="119"/>
      <c r="CV275" s="119"/>
      <c r="CW275" s="1166">
        <f>SUM(CW263:CY274)</f>
        <v>0</v>
      </c>
      <c r="CX275" s="1167"/>
      <c r="CY275" s="1167"/>
      <c r="CZ275" s="119"/>
      <c r="DA275" s="119"/>
      <c r="DB275" s="139"/>
      <c r="DC275" s="1181">
        <f>SUM(DC263:DD274)</f>
        <v>0</v>
      </c>
      <c r="DD275" s="1182"/>
      <c r="DE275" s="119"/>
      <c r="DF275" s="119"/>
      <c r="DG275" s="246"/>
      <c r="DH275" s="1250">
        <f>IFERROR((S275+DC275)/J275,0)*100</f>
        <v>0</v>
      </c>
      <c r="DI275" s="1251"/>
      <c r="DJ275" s="1251"/>
      <c r="DK275" s="1251"/>
      <c r="DL275" s="1251"/>
      <c r="DM275" s="340"/>
      <c r="DN275" s="114"/>
      <c r="DO275" s="114"/>
      <c r="DP275" s="114"/>
      <c r="DQ275" s="114"/>
      <c r="DR275" s="114"/>
      <c r="DS275" s="295">
        <f t="shared" si="145"/>
        <v>0</v>
      </c>
      <c r="DT275" s="392">
        <f>SUM(J275)</f>
        <v>0</v>
      </c>
      <c r="DU275" s="392">
        <f t="shared" ref="DU275" si="158">SUM(S275)</f>
        <v>0</v>
      </c>
      <c r="DV275" s="392">
        <f>SUM(X275)</f>
        <v>0</v>
      </c>
      <c r="DW275" s="392">
        <f>CL275</f>
        <v>0</v>
      </c>
      <c r="DX275" s="392">
        <f>CW275</f>
        <v>0</v>
      </c>
      <c r="DY275" s="392">
        <f>DC275</f>
        <v>0</v>
      </c>
    </row>
    <row r="276" spans="3:129" ht="12.95" customHeight="1" thickBot="1">
      <c r="C276" s="272"/>
      <c r="D276" s="130"/>
      <c r="E276" s="600"/>
      <c r="F276" s="601"/>
      <c r="G276" s="601"/>
      <c r="H276" s="601"/>
      <c r="I276" s="602"/>
      <c r="J276" s="1160"/>
      <c r="K276" s="1161"/>
      <c r="L276" s="1161"/>
      <c r="M276" s="314"/>
      <c r="N276" s="314"/>
      <c r="O276" s="273" t="s">
        <v>278</v>
      </c>
      <c r="P276" s="305"/>
      <c r="Q276" s="204"/>
      <c r="R276" s="306"/>
      <c r="S276" s="426"/>
      <c r="T276" s="427"/>
      <c r="U276" s="277"/>
      <c r="V276" s="277"/>
      <c r="W276" s="278" t="s">
        <v>278</v>
      </c>
      <c r="X276" s="428"/>
      <c r="Y276" s="427"/>
      <c r="Z276" s="277"/>
      <c r="AA276" s="277"/>
      <c r="AB276" s="150" t="s">
        <v>278</v>
      </c>
      <c r="AC276" s="275"/>
      <c r="AD276" s="275"/>
      <c r="AE276" s="275"/>
      <c r="AF276" s="279"/>
      <c r="AG276" s="275"/>
      <c r="AH276" s="275"/>
      <c r="AI276" s="275"/>
      <c r="AJ276" s="280"/>
      <c r="AK276" s="274"/>
      <c r="AL276" s="275"/>
      <c r="AM276" s="275"/>
      <c r="AN276" s="275"/>
      <c r="AO276" s="275"/>
      <c r="AP276" s="275"/>
      <c r="AQ276" s="275"/>
      <c r="AR276" s="275"/>
      <c r="AS276" s="275"/>
      <c r="AT276" s="275"/>
      <c r="AU276" s="275"/>
      <c r="AV276" s="275"/>
      <c r="AW276" s="275"/>
      <c r="AX276" s="275"/>
      <c r="AY276" s="275"/>
      <c r="AZ276" s="275"/>
      <c r="BA276" s="275"/>
      <c r="BB276" s="275"/>
      <c r="BC276" s="275"/>
      <c r="BD276" s="275"/>
      <c r="BE276" s="275"/>
      <c r="BF276" s="275"/>
      <c r="BG276" s="275"/>
      <c r="BH276" s="275"/>
      <c r="BI276" s="275"/>
      <c r="BJ276" s="276"/>
      <c r="BK276" s="279"/>
      <c r="BL276" s="275"/>
      <c r="BM276" s="275"/>
      <c r="BN276" s="275"/>
      <c r="BO276" s="275"/>
      <c r="BP276" s="275"/>
      <c r="BQ276" s="275"/>
      <c r="BR276" s="275"/>
      <c r="BS276" s="275"/>
      <c r="BT276" s="275"/>
      <c r="BU276" s="275"/>
      <c r="BV276" s="275"/>
      <c r="BW276" s="275"/>
      <c r="BX276" s="275"/>
      <c r="BY276" s="275"/>
      <c r="BZ276" s="275"/>
      <c r="CA276" s="275"/>
      <c r="CB276" s="275"/>
      <c r="CC276" s="275"/>
      <c r="CD276" s="275"/>
      <c r="CE276" s="275"/>
      <c r="CF276" s="275"/>
      <c r="CG276" s="275"/>
      <c r="CH276" s="275"/>
      <c r="CI276" s="275"/>
      <c r="CJ276" s="275"/>
      <c r="CK276" s="275"/>
      <c r="CL276" s="1164"/>
      <c r="CM276" s="1165"/>
      <c r="CN276" s="1165"/>
      <c r="CO276" s="1165"/>
      <c r="CP276" s="1165"/>
      <c r="CQ276" s="1165"/>
      <c r="CR276" s="1165"/>
      <c r="CS276" s="130" t="s">
        <v>14172</v>
      </c>
      <c r="CT276" s="130"/>
      <c r="CU276" s="130"/>
      <c r="CV276" s="130"/>
      <c r="CW276" s="1168"/>
      <c r="CX276" s="1169"/>
      <c r="CY276" s="1169"/>
      <c r="CZ276" s="130"/>
      <c r="DA276" s="130"/>
      <c r="DB276" s="150" t="s">
        <v>14172</v>
      </c>
      <c r="DC276" s="1262"/>
      <c r="DD276" s="1263"/>
      <c r="DE276" s="130"/>
      <c r="DF276" s="130"/>
      <c r="DG276" s="150" t="s">
        <v>14172</v>
      </c>
      <c r="DH276" s="1250"/>
      <c r="DI276" s="1251"/>
      <c r="DJ276" s="1251"/>
      <c r="DK276" s="1251"/>
      <c r="DL276" s="1251"/>
      <c r="DM276" s="345" t="s">
        <v>69</v>
      </c>
      <c r="DN276" s="165"/>
      <c r="DO276" s="114"/>
      <c r="DP276" s="114"/>
      <c r="DQ276" s="114"/>
      <c r="DR276" s="114"/>
      <c r="DS276" s="295">
        <f t="shared" si="145"/>
        <v>0</v>
      </c>
      <c r="DT276" s="390">
        <f t="shared" si="144"/>
        <v>0</v>
      </c>
    </row>
    <row r="277" spans="3:129" ht="3" customHeight="1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2"/>
    </row>
    <row r="278" spans="3:129" ht="7.5" customHeight="1">
      <c r="F278" s="2" t="s">
        <v>153</v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S278" s="2" t="s">
        <v>162</v>
      </c>
      <c r="T278" s="2"/>
      <c r="U278" s="2"/>
      <c r="V278" s="2"/>
      <c r="W278" s="2"/>
      <c r="X278" s="2"/>
      <c r="Y278" s="2"/>
      <c r="Z278" s="2"/>
      <c r="AA278" s="2"/>
      <c r="AB278" s="2"/>
      <c r="AC278" s="2"/>
      <c r="AE278" s="2" t="s">
        <v>154</v>
      </c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Y278" s="2" t="s">
        <v>291</v>
      </c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N278" s="2"/>
    </row>
    <row r="279" spans="3:129" ht="9.1999999999999993" customHeight="1">
      <c r="F279" s="7"/>
      <c r="G279" s="97" t="s">
        <v>155</v>
      </c>
      <c r="H279" s="97"/>
      <c r="I279" s="97"/>
      <c r="J279" s="97"/>
      <c r="K279" s="97"/>
      <c r="L279" s="97" t="s">
        <v>156</v>
      </c>
      <c r="M279" s="97"/>
      <c r="N279" s="97"/>
      <c r="O279" s="97"/>
      <c r="P279" s="97"/>
      <c r="Q279" s="8"/>
      <c r="S279" s="7"/>
      <c r="T279" s="97" t="s">
        <v>164</v>
      </c>
      <c r="U279" s="97"/>
      <c r="V279" s="97"/>
      <c r="W279" s="97"/>
      <c r="X279" s="97"/>
      <c r="Y279" s="97" t="s">
        <v>165</v>
      </c>
      <c r="Z279" s="97"/>
      <c r="AA279" s="97"/>
      <c r="AB279" s="97"/>
      <c r="AC279" s="8"/>
      <c r="AE279" s="7" t="s">
        <v>105</v>
      </c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  <c r="AW279" s="8"/>
      <c r="AY279" s="32" t="s">
        <v>239</v>
      </c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5"/>
      <c r="CC279" s="6" t="s">
        <v>240</v>
      </c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5"/>
      <c r="DN279" s="34"/>
      <c r="DO279" s="34"/>
      <c r="DP279" s="34"/>
      <c r="DQ279" s="34"/>
      <c r="DR279" s="34"/>
    </row>
    <row r="280" spans="3:129" ht="9.1999999999999993" customHeight="1">
      <c r="F280" s="1"/>
      <c r="G280" s="2" t="s">
        <v>157</v>
      </c>
      <c r="H280" s="2"/>
      <c r="I280" s="2"/>
      <c r="J280" s="2"/>
      <c r="K280" s="2"/>
      <c r="L280" s="2"/>
      <c r="M280" s="2"/>
      <c r="N280" s="2"/>
      <c r="O280" s="2"/>
      <c r="P280" s="2"/>
      <c r="Q280" s="9"/>
      <c r="S280" s="1"/>
      <c r="T280" s="2" t="s">
        <v>167</v>
      </c>
      <c r="U280" s="2"/>
      <c r="V280" s="2"/>
      <c r="W280" s="2"/>
      <c r="X280" s="2"/>
      <c r="Y280" s="2"/>
      <c r="Z280" s="2"/>
      <c r="AA280" s="2"/>
      <c r="AB280" s="2"/>
      <c r="AC280" s="9"/>
      <c r="AE280" s="1"/>
      <c r="AF280" s="2" t="s">
        <v>158</v>
      </c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9"/>
      <c r="AY280" s="1"/>
      <c r="AZ280" s="2" t="s">
        <v>241</v>
      </c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M280" s="2"/>
      <c r="BO280" s="2" t="s">
        <v>242</v>
      </c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9"/>
      <c r="CC280" s="2"/>
      <c r="CD280" s="2" t="s">
        <v>241</v>
      </c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U280" s="37" t="s">
        <v>311</v>
      </c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9"/>
      <c r="DN280" s="34"/>
      <c r="DO280" s="34"/>
      <c r="DP280" s="34"/>
      <c r="DQ280" s="34"/>
      <c r="DR280" s="34"/>
    </row>
    <row r="281" spans="3:129" ht="9.1999999999999993" customHeight="1">
      <c r="F281" s="10"/>
      <c r="G281" s="98" t="s">
        <v>14176</v>
      </c>
      <c r="H281" s="98"/>
      <c r="I281" s="98"/>
      <c r="J281" s="98"/>
      <c r="K281" s="98"/>
      <c r="L281" s="98"/>
      <c r="M281" s="98"/>
      <c r="N281" s="98"/>
      <c r="O281" s="98"/>
      <c r="P281" s="98"/>
      <c r="Q281" s="12"/>
      <c r="S281" s="10"/>
      <c r="T281" s="98" t="s">
        <v>14176</v>
      </c>
      <c r="U281" s="98"/>
      <c r="V281" s="98"/>
      <c r="W281" s="98"/>
      <c r="X281" s="98"/>
      <c r="Y281" s="98"/>
      <c r="Z281" s="98"/>
      <c r="AA281" s="98"/>
      <c r="AB281" s="98"/>
      <c r="AC281" s="12"/>
      <c r="AE281" s="1"/>
      <c r="AF281" s="2"/>
      <c r="AG281" s="2" t="s">
        <v>159</v>
      </c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9"/>
      <c r="AY281" s="1"/>
      <c r="AZ281" s="2" t="s">
        <v>243</v>
      </c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O281" s="3" t="s">
        <v>279</v>
      </c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9"/>
      <c r="CC281" s="2"/>
      <c r="CD281" s="2" t="s">
        <v>244</v>
      </c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 t="s">
        <v>319</v>
      </c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9"/>
      <c r="DN281" s="2"/>
      <c r="DO281" s="2"/>
      <c r="DP281" s="2"/>
      <c r="DQ281" s="2"/>
      <c r="DR281" s="2"/>
    </row>
    <row r="282" spans="3:129" ht="9.1999999999999993" customHeight="1">
      <c r="Q282" s="2"/>
      <c r="R282" s="2"/>
      <c r="S282" s="2"/>
      <c r="T282" s="2"/>
      <c r="U282" s="2"/>
      <c r="AE282" s="1"/>
      <c r="AF282" s="2" t="s">
        <v>160</v>
      </c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9"/>
      <c r="AY282" s="1"/>
      <c r="AZ282" s="2" t="s">
        <v>245</v>
      </c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9"/>
      <c r="CC282" s="2"/>
      <c r="CD282" s="3" t="s">
        <v>246</v>
      </c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U282" s="42" t="s">
        <v>312</v>
      </c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9"/>
      <c r="DN282" s="2"/>
      <c r="DO282" s="2"/>
      <c r="DP282" s="2"/>
      <c r="DQ282" s="2"/>
      <c r="DR282" s="2"/>
    </row>
    <row r="283" spans="3:129" ht="9.1999999999999993" customHeight="1">
      <c r="C283" s="2" t="s">
        <v>313</v>
      </c>
      <c r="D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AE283" s="1"/>
      <c r="AF283" s="2"/>
      <c r="AG283" s="2" t="s">
        <v>163</v>
      </c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9"/>
      <c r="AY283" s="1"/>
      <c r="AZ283" s="3" t="s">
        <v>280</v>
      </c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9"/>
      <c r="CC283" s="2"/>
      <c r="CD283" s="2"/>
      <c r="CE283" s="2" t="s">
        <v>161</v>
      </c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U283" s="37" t="s">
        <v>322</v>
      </c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9"/>
      <c r="DN283" s="2"/>
      <c r="DO283" s="2"/>
      <c r="DP283" s="2"/>
      <c r="DQ283" s="2"/>
      <c r="DR283" s="2"/>
    </row>
    <row r="284" spans="3:129" ht="9.1999999999999993" customHeight="1">
      <c r="C284" s="2"/>
      <c r="D284" s="2" t="s">
        <v>314</v>
      </c>
      <c r="E284" s="3" t="s">
        <v>315</v>
      </c>
      <c r="F284" s="2"/>
      <c r="G284" s="2"/>
      <c r="H284" s="2"/>
      <c r="U284" s="2"/>
      <c r="AE284" s="1"/>
      <c r="AF284" s="2"/>
      <c r="AG284" s="2" t="s">
        <v>166</v>
      </c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9"/>
      <c r="AY284" s="1"/>
      <c r="AZ284" s="3" t="s">
        <v>247</v>
      </c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9"/>
      <c r="CC284" s="2"/>
      <c r="CD284" s="37" t="s">
        <v>309</v>
      </c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U284" s="2" t="s">
        <v>320</v>
      </c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9"/>
      <c r="DN284" s="2"/>
      <c r="DO284" s="2"/>
      <c r="DP284" s="2"/>
      <c r="DQ284" s="2"/>
      <c r="DR284" s="2"/>
    </row>
    <row r="285" spans="3:129" ht="9.1999999999999993" customHeight="1">
      <c r="C285" s="2"/>
      <c r="D285" s="2" t="s">
        <v>314</v>
      </c>
      <c r="E285" s="3" t="s">
        <v>316</v>
      </c>
      <c r="F285" s="2"/>
      <c r="G285" s="2"/>
      <c r="H285" s="2"/>
      <c r="U285" s="2"/>
      <c r="AE285" s="10"/>
      <c r="AF285" s="98" t="s">
        <v>168</v>
      </c>
      <c r="AG285" s="98"/>
      <c r="AH285" s="98"/>
      <c r="AI285" s="98"/>
      <c r="AJ285" s="98"/>
      <c r="AK285" s="98"/>
      <c r="AL285" s="98"/>
      <c r="AM285" s="98"/>
      <c r="AN285" s="98"/>
      <c r="AO285" s="98"/>
      <c r="AP285" s="98"/>
      <c r="AQ285" s="98"/>
      <c r="AR285" s="98"/>
      <c r="AS285" s="98"/>
      <c r="AT285" s="98"/>
      <c r="AU285" s="98"/>
      <c r="AV285" s="98"/>
      <c r="AW285" s="12"/>
      <c r="AY285" s="1"/>
      <c r="AZ285" s="2" t="s">
        <v>248</v>
      </c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9"/>
      <c r="CC285" s="2"/>
      <c r="CD285" s="37" t="s">
        <v>310</v>
      </c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U285" s="37" t="s">
        <v>321</v>
      </c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9"/>
      <c r="DN285" s="2"/>
      <c r="DO285" s="2"/>
      <c r="DP285" s="2"/>
      <c r="DQ285" s="2"/>
      <c r="DR285" s="2"/>
    </row>
    <row r="286" spans="3:129" ht="9.1999999999999993" customHeight="1">
      <c r="C286" s="2"/>
      <c r="D286" s="2"/>
      <c r="F286" s="2"/>
      <c r="G286" s="2"/>
      <c r="H286" s="2"/>
      <c r="U286" s="2"/>
      <c r="AY286" s="10"/>
      <c r="AZ286" s="98" t="s">
        <v>249</v>
      </c>
      <c r="BA286" s="98"/>
      <c r="BB286" s="98"/>
      <c r="BC286" s="98"/>
      <c r="BD286" s="98"/>
      <c r="BE286" s="98"/>
      <c r="BF286" s="98"/>
      <c r="BG286" s="98"/>
      <c r="BH286" s="98"/>
      <c r="BI286" s="98"/>
      <c r="BJ286" s="98"/>
      <c r="BK286" s="98"/>
      <c r="BL286" s="98"/>
      <c r="BM286" s="98"/>
      <c r="BN286" s="98"/>
      <c r="BO286" s="98"/>
      <c r="BP286" s="98"/>
      <c r="BQ286" s="98"/>
      <c r="BR286" s="98"/>
      <c r="BS286" s="98"/>
      <c r="BT286" s="98"/>
      <c r="BU286" s="98"/>
      <c r="BV286" s="98"/>
      <c r="BW286" s="98"/>
      <c r="BX286" s="98"/>
      <c r="BY286" s="98"/>
      <c r="BZ286" s="98"/>
      <c r="CA286" s="98"/>
      <c r="CB286" s="12"/>
      <c r="CC286" s="98"/>
      <c r="CD286" s="98"/>
      <c r="CE286" s="43" t="s">
        <v>318</v>
      </c>
      <c r="CF286" s="98"/>
      <c r="CG286" s="98"/>
      <c r="CH286" s="98"/>
      <c r="CI286" s="98"/>
      <c r="CJ286" s="98"/>
      <c r="CK286" s="98"/>
      <c r="CL286" s="98"/>
      <c r="CM286" s="98"/>
      <c r="CN286" s="98"/>
      <c r="CO286" s="98"/>
      <c r="CP286" s="98"/>
      <c r="CQ286" s="98"/>
      <c r="CR286" s="98"/>
      <c r="CS286" s="98"/>
      <c r="CT286" s="98"/>
      <c r="CU286" s="98"/>
      <c r="CV286" s="98"/>
      <c r="CW286" s="98"/>
      <c r="CX286" s="98"/>
      <c r="CY286" s="98"/>
      <c r="CZ286" s="98"/>
      <c r="DA286" s="98"/>
      <c r="DB286" s="98"/>
      <c r="DC286" s="98"/>
      <c r="DD286" s="98"/>
      <c r="DE286" s="98"/>
      <c r="DF286" s="98"/>
      <c r="DG286" s="98"/>
      <c r="DH286" s="98"/>
      <c r="DI286" s="98"/>
      <c r="DJ286" s="98"/>
      <c r="DK286" s="98"/>
      <c r="DL286" s="98"/>
      <c r="DM286" s="12"/>
      <c r="DN286" s="2"/>
      <c r="DO286" s="2"/>
      <c r="DP286" s="2"/>
      <c r="DQ286" s="2"/>
      <c r="DR286" s="2"/>
    </row>
    <row r="287" spans="3:129" ht="9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BY287" s="2"/>
      <c r="BZ287" s="2"/>
      <c r="CA287" s="2"/>
      <c r="CB287" s="2"/>
      <c r="CC287" s="2" t="s">
        <v>323</v>
      </c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36"/>
      <c r="DA287" s="35"/>
      <c r="DB287" s="35"/>
      <c r="DC287" s="35"/>
      <c r="DD287" s="35"/>
      <c r="DE287" s="35"/>
      <c r="DF287" s="35"/>
      <c r="DG287" s="35"/>
    </row>
    <row r="288" spans="3:129" ht="9.6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</row>
    <row r="289" spans="3:111" ht="3" customHeight="1"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</row>
    <row r="290" spans="3:111" ht="9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BY290" s="2"/>
      <c r="BZ290" s="2"/>
      <c r="CA290" s="2"/>
      <c r="CB290" s="2"/>
      <c r="CC290" s="36"/>
      <c r="CD290" s="36"/>
      <c r="CE290" s="36"/>
      <c r="CF290" s="36"/>
      <c r="CG290" s="36"/>
      <c r="CH290" s="36"/>
      <c r="CI290" s="36"/>
      <c r="CJ290" s="36"/>
      <c r="CK290" s="36"/>
      <c r="CL290" s="36"/>
      <c r="CM290" s="36"/>
      <c r="CN290" s="36"/>
      <c r="CO290" s="36"/>
      <c r="CP290" s="36"/>
      <c r="CQ290" s="36"/>
      <c r="CR290" s="36"/>
      <c r="CS290" s="36"/>
      <c r="CT290" s="36"/>
      <c r="CU290" s="36"/>
      <c r="CV290" s="36"/>
      <c r="CW290" s="36"/>
      <c r="CX290" s="36"/>
      <c r="CY290" s="36"/>
      <c r="CZ290" s="36"/>
      <c r="DA290" s="35"/>
      <c r="DB290" s="35"/>
      <c r="DC290" s="35"/>
      <c r="DD290" s="35"/>
      <c r="DE290" s="35"/>
      <c r="DF290" s="35"/>
      <c r="DG290" s="35"/>
    </row>
    <row r="291" spans="3:111" ht="9.6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</row>
    <row r="292" spans="3:111" ht="3" customHeight="1"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</row>
  </sheetData>
  <sheetProtection algorithmName="SHA-512" hashValue="+QeYvnSDcTEAygPVFxLGpEGNh7JtrF4ZNfnL2bXIuuf04JKRb1oNXRR6FynxxJl1mLazAFOfvysYqpKm8kqFvw==" saltValue="UxCPdtZNfiMsa6NVU9ZywQ==" spinCount="100000" sheet="1" objects="1" selectLockedCells="1"/>
  <mergeCells count="1776">
    <mergeCell ref="DH235:DL236"/>
    <mergeCell ref="DH237:DL238"/>
    <mergeCell ref="DH239:DL240"/>
    <mergeCell ref="DH241:DL242"/>
    <mergeCell ref="DH243:DL244"/>
    <mergeCell ref="DH245:DL246"/>
    <mergeCell ref="DH247:DL248"/>
    <mergeCell ref="DH249:DL250"/>
    <mergeCell ref="DH251:DL252"/>
    <mergeCell ref="DH253:DL254"/>
    <mergeCell ref="DH255:DL256"/>
    <mergeCell ref="DH257:DL258"/>
    <mergeCell ref="DC259:DE260"/>
    <mergeCell ref="DH259:DL260"/>
    <mergeCell ref="DC261:DE262"/>
    <mergeCell ref="DH261:DL262"/>
    <mergeCell ref="DC275:DD276"/>
    <mergeCell ref="DH275:DL276"/>
    <mergeCell ref="DH93:DL94"/>
    <mergeCell ref="DH95:DL96"/>
    <mergeCell ref="DH97:DL98"/>
    <mergeCell ref="DH99:DL100"/>
    <mergeCell ref="DH101:DL102"/>
    <mergeCell ref="DH103:DL104"/>
    <mergeCell ref="DH105:DL106"/>
    <mergeCell ref="DH107:DL108"/>
    <mergeCell ref="DH109:DL110"/>
    <mergeCell ref="DH111:DL112"/>
    <mergeCell ref="DH113:DL114"/>
    <mergeCell ref="DH115:DL116"/>
    <mergeCell ref="DC117:DE118"/>
    <mergeCell ref="DH117:DL118"/>
    <mergeCell ref="DC119:DE120"/>
    <mergeCell ref="DH119:DL120"/>
    <mergeCell ref="DC133:DD134"/>
    <mergeCell ref="DH133:DL134"/>
    <mergeCell ref="E275:I276"/>
    <mergeCell ref="J275:L276"/>
    <mergeCell ref="S275:W275"/>
    <mergeCell ref="X275:AB275"/>
    <mergeCell ref="CL275:CR276"/>
    <mergeCell ref="CW275:CY276"/>
    <mergeCell ref="DC273:DD274"/>
    <mergeCell ref="DH273:DL274"/>
    <mergeCell ref="E274:I274"/>
    <mergeCell ref="AK274:AN274"/>
    <mergeCell ref="BB274:BF274"/>
    <mergeCell ref="BG274:BJ274"/>
    <mergeCell ref="BX274:CB274"/>
    <mergeCell ref="CC274:CF274"/>
    <mergeCell ref="CI274:CK274"/>
    <mergeCell ref="CL274:CR274"/>
    <mergeCell ref="BG273:BJ273"/>
    <mergeCell ref="BX273:CB273"/>
    <mergeCell ref="CC273:CF273"/>
    <mergeCell ref="CI273:CK273"/>
    <mergeCell ref="CL273:CR273"/>
    <mergeCell ref="CW273:CY273"/>
    <mergeCell ref="BK274:BW274"/>
    <mergeCell ref="CI272:CK272"/>
    <mergeCell ref="CL272:CR272"/>
    <mergeCell ref="CW272:CY272"/>
    <mergeCell ref="E273:I273"/>
    <mergeCell ref="J273:L274"/>
    <mergeCell ref="P273:R274"/>
    <mergeCell ref="S273:W273"/>
    <mergeCell ref="X273:AB273"/>
    <mergeCell ref="AK273:AN273"/>
    <mergeCell ref="BB273:BF273"/>
    <mergeCell ref="CL271:CR271"/>
    <mergeCell ref="CW271:CY271"/>
    <mergeCell ref="DC271:DD272"/>
    <mergeCell ref="DH271:DL272"/>
    <mergeCell ref="C272:D272"/>
    <mergeCell ref="AK272:AN272"/>
    <mergeCell ref="BB272:BF272"/>
    <mergeCell ref="BG272:BJ272"/>
    <mergeCell ref="BX272:CB272"/>
    <mergeCell ref="CC272:CF272"/>
    <mergeCell ref="AK271:AN271"/>
    <mergeCell ref="BB271:BF271"/>
    <mergeCell ref="BG271:BJ271"/>
    <mergeCell ref="BX271:CB271"/>
    <mergeCell ref="CC271:CF271"/>
    <mergeCell ref="CI271:CK271"/>
    <mergeCell ref="CW274:CY274"/>
    <mergeCell ref="AO272:BA272"/>
    <mergeCell ref="BK272:BW272"/>
    <mergeCell ref="AO273:BA273"/>
    <mergeCell ref="BK273:BW273"/>
    <mergeCell ref="AO274:BA274"/>
    <mergeCell ref="CC270:CF270"/>
    <mergeCell ref="CI270:CK270"/>
    <mergeCell ref="CL270:CR270"/>
    <mergeCell ref="CW270:CY270"/>
    <mergeCell ref="C271:D271"/>
    <mergeCell ref="E271:I272"/>
    <mergeCell ref="J271:L272"/>
    <mergeCell ref="P271:R272"/>
    <mergeCell ref="S271:W271"/>
    <mergeCell ref="X271:AB271"/>
    <mergeCell ref="CL269:CR269"/>
    <mergeCell ref="CW269:CY269"/>
    <mergeCell ref="DC269:DD270"/>
    <mergeCell ref="DH269:DL270"/>
    <mergeCell ref="C270:D270"/>
    <mergeCell ref="E270:I270"/>
    <mergeCell ref="AK270:AN270"/>
    <mergeCell ref="BB270:BF270"/>
    <mergeCell ref="BG270:BJ270"/>
    <mergeCell ref="BX270:CB270"/>
    <mergeCell ref="AK269:AN269"/>
    <mergeCell ref="BB269:BF269"/>
    <mergeCell ref="BG269:BJ269"/>
    <mergeCell ref="BX269:CB269"/>
    <mergeCell ref="CC269:CF269"/>
    <mergeCell ref="CI269:CK269"/>
    <mergeCell ref="C269:D269"/>
    <mergeCell ref="E269:I269"/>
    <mergeCell ref="J269:L270"/>
    <mergeCell ref="P269:R270"/>
    <mergeCell ref="S269:W269"/>
    <mergeCell ref="X269:AB269"/>
    <mergeCell ref="AO268:BA268"/>
    <mergeCell ref="BB268:BF268"/>
    <mergeCell ref="BG268:BJ268"/>
    <mergeCell ref="BK268:BW268"/>
    <mergeCell ref="BX268:CB268"/>
    <mergeCell ref="CC267:CF267"/>
    <mergeCell ref="CI267:CK267"/>
    <mergeCell ref="CL267:CR267"/>
    <mergeCell ref="CW267:CY267"/>
    <mergeCell ref="DC267:DD268"/>
    <mergeCell ref="DH267:DL268"/>
    <mergeCell ref="CC268:CF268"/>
    <mergeCell ref="CI268:CK268"/>
    <mergeCell ref="CL268:CR268"/>
    <mergeCell ref="CW268:CY268"/>
    <mergeCell ref="AK267:AN267"/>
    <mergeCell ref="AO267:BA267"/>
    <mergeCell ref="BB267:BF267"/>
    <mergeCell ref="BG267:BJ267"/>
    <mergeCell ref="BK267:BW267"/>
    <mergeCell ref="BX267:CB267"/>
    <mergeCell ref="C265:D265"/>
    <mergeCell ref="E265:I265"/>
    <mergeCell ref="J265:L266"/>
    <mergeCell ref="P265:R266"/>
    <mergeCell ref="S265:W265"/>
    <mergeCell ref="E264:I264"/>
    <mergeCell ref="AK264:AN264"/>
    <mergeCell ref="AO264:BA264"/>
    <mergeCell ref="BB264:BF264"/>
    <mergeCell ref="BG264:BJ264"/>
    <mergeCell ref="BK264:BW264"/>
    <mergeCell ref="C267:D267"/>
    <mergeCell ref="E267:I267"/>
    <mergeCell ref="J267:L268"/>
    <mergeCell ref="P267:R268"/>
    <mergeCell ref="S267:W267"/>
    <mergeCell ref="X267:AB267"/>
    <mergeCell ref="C268:D268"/>
    <mergeCell ref="E268:I268"/>
    <mergeCell ref="C266:D266"/>
    <mergeCell ref="E266:I266"/>
    <mergeCell ref="AK266:AN266"/>
    <mergeCell ref="AO266:BA266"/>
    <mergeCell ref="BB266:BF266"/>
    <mergeCell ref="BG266:BJ266"/>
    <mergeCell ref="BK266:BW266"/>
    <mergeCell ref="X265:AB265"/>
    <mergeCell ref="AK265:AN265"/>
    <mergeCell ref="AO265:BA265"/>
    <mergeCell ref="BB265:BF265"/>
    <mergeCell ref="BG265:BJ265"/>
    <mergeCell ref="AK268:AN268"/>
    <mergeCell ref="CW263:CY263"/>
    <mergeCell ref="DC263:DD264"/>
    <mergeCell ref="DH263:DL264"/>
    <mergeCell ref="AK263:AN263"/>
    <mergeCell ref="AO263:BA263"/>
    <mergeCell ref="BB263:BF263"/>
    <mergeCell ref="BG263:BJ263"/>
    <mergeCell ref="BK263:BW263"/>
    <mergeCell ref="BX263:CB263"/>
    <mergeCell ref="BK262:BW262"/>
    <mergeCell ref="BX262:CB262"/>
    <mergeCell ref="CC262:CF262"/>
    <mergeCell ref="CI262:CK262"/>
    <mergeCell ref="CL262:CR262"/>
    <mergeCell ref="BK265:BW265"/>
    <mergeCell ref="BX264:CB264"/>
    <mergeCell ref="CC264:CF264"/>
    <mergeCell ref="CI264:CK264"/>
    <mergeCell ref="CL264:CR264"/>
    <mergeCell ref="CW264:CY264"/>
    <mergeCell ref="DH265:DL266"/>
    <mergeCell ref="BX266:CB266"/>
    <mergeCell ref="CC266:CF266"/>
    <mergeCell ref="BX265:CB265"/>
    <mergeCell ref="CC265:CF265"/>
    <mergeCell ref="CI265:CK265"/>
    <mergeCell ref="CL265:CR265"/>
    <mergeCell ref="CW265:CY265"/>
    <mergeCell ref="DC265:DD266"/>
    <mergeCell ref="CI266:CK266"/>
    <mergeCell ref="CL266:CR266"/>
    <mergeCell ref="CW266:CY266"/>
    <mergeCell ref="E263:I263"/>
    <mergeCell ref="J263:L264"/>
    <mergeCell ref="P263:R264"/>
    <mergeCell ref="S263:W263"/>
    <mergeCell ref="X263:AB263"/>
    <mergeCell ref="BK261:BW261"/>
    <mergeCell ref="BX261:CB261"/>
    <mergeCell ref="CC261:CF261"/>
    <mergeCell ref="CI261:CK261"/>
    <mergeCell ref="CL261:CR261"/>
    <mergeCell ref="E262:I262"/>
    <mergeCell ref="AK262:AN262"/>
    <mergeCell ref="AO262:BA262"/>
    <mergeCell ref="BB262:BF262"/>
    <mergeCell ref="BG262:BJ262"/>
    <mergeCell ref="BX260:CB260"/>
    <mergeCell ref="CC260:CF260"/>
    <mergeCell ref="CI260:CK260"/>
    <mergeCell ref="CL260:CR260"/>
    <mergeCell ref="E261:I261"/>
    <mergeCell ref="J261:M262"/>
    <mergeCell ref="AK261:AN261"/>
    <mergeCell ref="AO261:BA261"/>
    <mergeCell ref="BB261:BF261"/>
    <mergeCell ref="BG261:BJ261"/>
    <mergeCell ref="CC263:CF263"/>
    <mergeCell ref="CI263:CK263"/>
    <mergeCell ref="CL263:CR263"/>
    <mergeCell ref="BK259:BW259"/>
    <mergeCell ref="BX259:CB259"/>
    <mergeCell ref="CC259:CF259"/>
    <mergeCell ref="CI259:CK259"/>
    <mergeCell ref="CL259:CR259"/>
    <mergeCell ref="AK260:AN260"/>
    <mergeCell ref="AO260:BA260"/>
    <mergeCell ref="BB260:BF260"/>
    <mergeCell ref="BG260:BJ260"/>
    <mergeCell ref="BK260:BW260"/>
    <mergeCell ref="E259:I260"/>
    <mergeCell ref="J259:M260"/>
    <mergeCell ref="AK259:AN259"/>
    <mergeCell ref="AO259:BA259"/>
    <mergeCell ref="BB259:BF259"/>
    <mergeCell ref="BG259:BJ259"/>
    <mergeCell ref="AK258:AN258"/>
    <mergeCell ref="AO258:BA258"/>
    <mergeCell ref="BB258:BF258"/>
    <mergeCell ref="BG258:BJ258"/>
    <mergeCell ref="BK258:BW258"/>
    <mergeCell ref="BX258:CB258"/>
    <mergeCell ref="BK257:BW257"/>
    <mergeCell ref="BX257:CB257"/>
    <mergeCell ref="CC257:CF257"/>
    <mergeCell ref="CI257:CK257"/>
    <mergeCell ref="CL257:CR257"/>
    <mergeCell ref="DC257:DE258"/>
    <mergeCell ref="CC258:CF258"/>
    <mergeCell ref="CI258:CK258"/>
    <mergeCell ref="CL258:CR258"/>
    <mergeCell ref="BX256:CB256"/>
    <mergeCell ref="CC256:CF256"/>
    <mergeCell ref="CI256:CK256"/>
    <mergeCell ref="CL256:CR256"/>
    <mergeCell ref="E257:I258"/>
    <mergeCell ref="J257:M258"/>
    <mergeCell ref="AK257:AN257"/>
    <mergeCell ref="AO257:BA257"/>
    <mergeCell ref="BB257:BF257"/>
    <mergeCell ref="BG257:BJ257"/>
    <mergeCell ref="BX255:CB255"/>
    <mergeCell ref="CC255:CF255"/>
    <mergeCell ref="CI255:CK255"/>
    <mergeCell ref="CL255:CR255"/>
    <mergeCell ref="DC255:DE256"/>
    <mergeCell ref="AK256:AN256"/>
    <mergeCell ref="AO256:BA256"/>
    <mergeCell ref="BB256:BF256"/>
    <mergeCell ref="BG256:BJ256"/>
    <mergeCell ref="BK256:BW256"/>
    <mergeCell ref="CC254:CF254"/>
    <mergeCell ref="CI254:CK254"/>
    <mergeCell ref="CL254:CR254"/>
    <mergeCell ref="E255:I256"/>
    <mergeCell ref="J255:M256"/>
    <mergeCell ref="AK255:AN255"/>
    <mergeCell ref="AO255:BA255"/>
    <mergeCell ref="BB255:BF255"/>
    <mergeCell ref="BG255:BJ255"/>
    <mergeCell ref="BK255:BW255"/>
    <mergeCell ref="CC253:CF253"/>
    <mergeCell ref="CI253:CK253"/>
    <mergeCell ref="CL253:CR253"/>
    <mergeCell ref="DC253:DE254"/>
    <mergeCell ref="AK254:AN254"/>
    <mergeCell ref="AO254:BA254"/>
    <mergeCell ref="BB254:BF254"/>
    <mergeCell ref="BG254:BJ254"/>
    <mergeCell ref="BK254:BW254"/>
    <mergeCell ref="BX254:CB254"/>
    <mergeCell ref="CI252:CK252"/>
    <mergeCell ref="CL252:CR252"/>
    <mergeCell ref="E253:I254"/>
    <mergeCell ref="J253:M254"/>
    <mergeCell ref="AK253:AN253"/>
    <mergeCell ref="AO253:BA253"/>
    <mergeCell ref="BB253:BF253"/>
    <mergeCell ref="BG253:BJ253"/>
    <mergeCell ref="BK253:BW253"/>
    <mergeCell ref="BX253:CB253"/>
    <mergeCell ref="E249:I250"/>
    <mergeCell ref="J249:M250"/>
    <mergeCell ref="AK249:AN249"/>
    <mergeCell ref="AO249:BA249"/>
    <mergeCell ref="BB249:BF249"/>
    <mergeCell ref="BG249:BJ249"/>
    <mergeCell ref="AK250:AN250"/>
    <mergeCell ref="AO250:BA250"/>
    <mergeCell ref="BB250:BF250"/>
    <mergeCell ref="BG250:BJ250"/>
    <mergeCell ref="CI251:CK251"/>
    <mergeCell ref="CL251:CR251"/>
    <mergeCell ref="DC251:DE252"/>
    <mergeCell ref="AK252:AN252"/>
    <mergeCell ref="AO252:BA252"/>
    <mergeCell ref="BB252:BF252"/>
    <mergeCell ref="BG252:BJ252"/>
    <mergeCell ref="BK252:BW252"/>
    <mergeCell ref="BX252:CB252"/>
    <mergeCell ref="CC252:CF252"/>
    <mergeCell ref="CL250:CR250"/>
    <mergeCell ref="E251:I252"/>
    <mergeCell ref="J251:M252"/>
    <mergeCell ref="AK251:AN251"/>
    <mergeCell ref="AO251:BA251"/>
    <mergeCell ref="BB251:BF251"/>
    <mergeCell ref="BG251:BJ251"/>
    <mergeCell ref="BK251:BW251"/>
    <mergeCell ref="BX251:CB251"/>
    <mergeCell ref="CC251:CF251"/>
    <mergeCell ref="BX247:CB247"/>
    <mergeCell ref="CC247:CF247"/>
    <mergeCell ref="CI247:CK247"/>
    <mergeCell ref="CL247:CR247"/>
    <mergeCell ref="BX246:CB246"/>
    <mergeCell ref="CC246:CF246"/>
    <mergeCell ref="CI246:CK246"/>
    <mergeCell ref="CL246:CR246"/>
    <mergeCell ref="CW246:CZ246"/>
    <mergeCell ref="BK249:BW249"/>
    <mergeCell ref="BX249:CB249"/>
    <mergeCell ref="CC249:CF249"/>
    <mergeCell ref="CI249:CK249"/>
    <mergeCell ref="CL249:CR249"/>
    <mergeCell ref="DC249:DE250"/>
    <mergeCell ref="BK250:BW250"/>
    <mergeCell ref="BX250:CB250"/>
    <mergeCell ref="CC250:CF250"/>
    <mergeCell ref="CI250:CK250"/>
    <mergeCell ref="E247:I248"/>
    <mergeCell ref="J247:M248"/>
    <mergeCell ref="AK247:AN247"/>
    <mergeCell ref="AO247:BA247"/>
    <mergeCell ref="BB247:BF247"/>
    <mergeCell ref="CC245:CF245"/>
    <mergeCell ref="CI245:CK245"/>
    <mergeCell ref="CL245:CR245"/>
    <mergeCell ref="CW245:CZ245"/>
    <mergeCell ref="DC245:DE246"/>
    <mergeCell ref="AK246:AN246"/>
    <mergeCell ref="AO246:BA246"/>
    <mergeCell ref="BB246:BF246"/>
    <mergeCell ref="BG246:BJ246"/>
    <mergeCell ref="BK246:BW246"/>
    <mergeCell ref="AK245:AN245"/>
    <mergeCell ref="AO245:BA245"/>
    <mergeCell ref="BB245:BF245"/>
    <mergeCell ref="BG245:BJ245"/>
    <mergeCell ref="BK245:BW245"/>
    <mergeCell ref="BX245:CB245"/>
    <mergeCell ref="DC247:DE248"/>
    <mergeCell ref="AK248:AN248"/>
    <mergeCell ref="AO248:BA248"/>
    <mergeCell ref="BB248:BF248"/>
    <mergeCell ref="BG248:BJ248"/>
    <mergeCell ref="BK248:BW248"/>
    <mergeCell ref="BX248:CB248"/>
    <mergeCell ref="CC248:CF248"/>
    <mergeCell ref="CI248:CK248"/>
    <mergeCell ref="CL248:CR248"/>
    <mergeCell ref="BG247:BJ247"/>
    <mergeCell ref="CC244:CF244"/>
    <mergeCell ref="CI244:CK244"/>
    <mergeCell ref="CL244:CR244"/>
    <mergeCell ref="E245:I246"/>
    <mergeCell ref="J245:M246"/>
    <mergeCell ref="P245:R246"/>
    <mergeCell ref="S245:W245"/>
    <mergeCell ref="X245:AB245"/>
    <mergeCell ref="AC245:AE246"/>
    <mergeCell ref="AF245:AJ245"/>
    <mergeCell ref="CI243:CK243"/>
    <mergeCell ref="CL243:CR243"/>
    <mergeCell ref="DC243:DE244"/>
    <mergeCell ref="E244:I244"/>
    <mergeCell ref="AK244:AN244"/>
    <mergeCell ref="AO244:BA244"/>
    <mergeCell ref="BB244:BF244"/>
    <mergeCell ref="BG244:BJ244"/>
    <mergeCell ref="BK244:BW244"/>
    <mergeCell ref="BX244:CB244"/>
    <mergeCell ref="AO243:BA243"/>
    <mergeCell ref="BB243:BF243"/>
    <mergeCell ref="BG243:BJ243"/>
    <mergeCell ref="BK243:BW243"/>
    <mergeCell ref="BX243:CB243"/>
    <mergeCell ref="CC243:CF243"/>
    <mergeCell ref="E243:I243"/>
    <mergeCell ref="J243:M244"/>
    <mergeCell ref="P243:R244"/>
    <mergeCell ref="S243:W243"/>
    <mergeCell ref="X243:AB243"/>
    <mergeCell ref="AK243:AN243"/>
    <mergeCell ref="CC241:CF241"/>
    <mergeCell ref="CI241:CK241"/>
    <mergeCell ref="CL241:CR241"/>
    <mergeCell ref="CC240:CF240"/>
    <mergeCell ref="CI240:CK240"/>
    <mergeCell ref="CL240:CR240"/>
    <mergeCell ref="CW240:CZ240"/>
    <mergeCell ref="DC237:DE238"/>
    <mergeCell ref="E238:I238"/>
    <mergeCell ref="AK238:AN238"/>
    <mergeCell ref="AO238:BA238"/>
    <mergeCell ref="BB238:BF238"/>
    <mergeCell ref="BG238:BJ238"/>
    <mergeCell ref="BK238:BW238"/>
    <mergeCell ref="AK237:AN237"/>
    <mergeCell ref="AO237:BA237"/>
    <mergeCell ref="BB237:BF237"/>
    <mergeCell ref="BG237:BJ237"/>
    <mergeCell ref="C241:D262"/>
    <mergeCell ref="E241:I242"/>
    <mergeCell ref="J241:M242"/>
    <mergeCell ref="AK241:AN241"/>
    <mergeCell ref="AO241:BA241"/>
    <mergeCell ref="BB241:BF241"/>
    <mergeCell ref="CI239:CK239"/>
    <mergeCell ref="CL239:CR239"/>
    <mergeCell ref="CW239:CZ239"/>
    <mergeCell ref="DC239:DE240"/>
    <mergeCell ref="AK240:AN240"/>
    <mergeCell ref="AO240:BA240"/>
    <mergeCell ref="BB240:BF240"/>
    <mergeCell ref="BG240:BJ240"/>
    <mergeCell ref="BK240:BW240"/>
    <mergeCell ref="BX240:CB240"/>
    <mergeCell ref="AO239:BA239"/>
    <mergeCell ref="BB239:BF239"/>
    <mergeCell ref="BG239:BJ239"/>
    <mergeCell ref="C235:D240"/>
    <mergeCell ref="DC241:DE242"/>
    <mergeCell ref="AK242:AN242"/>
    <mergeCell ref="AO242:BA242"/>
    <mergeCell ref="BB242:BF242"/>
    <mergeCell ref="BG242:BJ242"/>
    <mergeCell ref="BK242:BW242"/>
    <mergeCell ref="BX242:CB242"/>
    <mergeCell ref="CC242:CF242"/>
    <mergeCell ref="CI242:CK242"/>
    <mergeCell ref="CL242:CR242"/>
    <mergeCell ref="BG241:BJ241"/>
    <mergeCell ref="BK241:BW241"/>
    <mergeCell ref="E235:I235"/>
    <mergeCell ref="J235:M236"/>
    <mergeCell ref="P235:R236"/>
    <mergeCell ref="S235:W235"/>
    <mergeCell ref="X235:AB235"/>
    <mergeCell ref="BX238:CB238"/>
    <mergeCell ref="CC238:CF238"/>
    <mergeCell ref="CI238:CK238"/>
    <mergeCell ref="CL238:CR238"/>
    <mergeCell ref="E239:I240"/>
    <mergeCell ref="J239:M240"/>
    <mergeCell ref="P239:R240"/>
    <mergeCell ref="S239:W239"/>
    <mergeCell ref="X239:AB239"/>
    <mergeCell ref="AK239:AN239"/>
    <mergeCell ref="CC237:CF237"/>
    <mergeCell ref="CI237:CK237"/>
    <mergeCell ref="CL237:CR237"/>
    <mergeCell ref="BK239:BW239"/>
    <mergeCell ref="BX239:CB239"/>
    <mergeCell ref="CC239:CF239"/>
    <mergeCell ref="BK237:BW237"/>
    <mergeCell ref="BX237:CB237"/>
    <mergeCell ref="CW231:DB233"/>
    <mergeCell ref="X232:AB232"/>
    <mergeCell ref="DL232:DM233"/>
    <mergeCell ref="X233:AB233"/>
    <mergeCell ref="BX233:CB233"/>
    <mergeCell ref="CC233:CC234"/>
    <mergeCell ref="CD233:CD234"/>
    <mergeCell ref="CE233:CE234"/>
    <mergeCell ref="CF233:CF234"/>
    <mergeCell ref="DI233:DJ233"/>
    <mergeCell ref="DC230:DG234"/>
    <mergeCell ref="BX236:CB236"/>
    <mergeCell ref="CC236:CF236"/>
    <mergeCell ref="CI236:CK236"/>
    <mergeCell ref="CL236:CR236"/>
    <mergeCell ref="CW236:CZ236"/>
    <mergeCell ref="E237:I237"/>
    <mergeCell ref="J237:M238"/>
    <mergeCell ref="P237:R238"/>
    <mergeCell ref="S237:W237"/>
    <mergeCell ref="X237:AB237"/>
    <mergeCell ref="CC235:CF235"/>
    <mergeCell ref="CI235:CK235"/>
    <mergeCell ref="CL235:CR235"/>
    <mergeCell ref="CW235:CZ235"/>
    <mergeCell ref="DC235:DE236"/>
    <mergeCell ref="AK236:AN236"/>
    <mergeCell ref="AO236:BA236"/>
    <mergeCell ref="BB236:BF236"/>
    <mergeCell ref="BG236:BJ236"/>
    <mergeCell ref="BK236:BW236"/>
    <mergeCell ref="AK235:AN235"/>
    <mergeCell ref="E231:I233"/>
    <mergeCell ref="J231:O233"/>
    <mergeCell ref="P231:R234"/>
    <mergeCell ref="S231:W233"/>
    <mergeCell ref="AC231:AE234"/>
    <mergeCell ref="AF231:AJ233"/>
    <mergeCell ref="BB231:BF234"/>
    <mergeCell ref="BG231:BJ234"/>
    <mergeCell ref="BX231:CB232"/>
    <mergeCell ref="P229:AB230"/>
    <mergeCell ref="AC229:AJ230"/>
    <mergeCell ref="AK230:BA231"/>
    <mergeCell ref="BK230:BV231"/>
    <mergeCell ref="CI230:CK234"/>
    <mergeCell ref="CL230:CV231"/>
    <mergeCell ref="CC231:CH232"/>
    <mergeCell ref="DN219:DR222"/>
    <mergeCell ref="D221:J222"/>
    <mergeCell ref="DD222:DM223"/>
    <mergeCell ref="BG225:BY227"/>
    <mergeCell ref="C228:I228"/>
    <mergeCell ref="J228:O229"/>
    <mergeCell ref="P228:AJ228"/>
    <mergeCell ref="AK228:CH229"/>
    <mergeCell ref="DH228:DM230"/>
    <mergeCell ref="C229:I229"/>
    <mergeCell ref="J234:O234"/>
    <mergeCell ref="S234:W234"/>
    <mergeCell ref="X234:AB234"/>
    <mergeCell ref="AF234:AJ234"/>
    <mergeCell ref="CL234:CR234"/>
    <mergeCell ref="CW234:DB234"/>
    <mergeCell ref="DH184:DL184"/>
    <mergeCell ref="DM184:DP184"/>
    <mergeCell ref="I185:S185"/>
    <mergeCell ref="Z185:AF185"/>
    <mergeCell ref="AR185:AX185"/>
    <mergeCell ref="DM185:DP185"/>
    <mergeCell ref="AR184:AX184"/>
    <mergeCell ref="AY184:BB184"/>
    <mergeCell ref="BC184:BX184"/>
    <mergeCell ref="BY184:CB184"/>
    <mergeCell ref="CC184:CF184"/>
    <mergeCell ref="CG184:DG184"/>
    <mergeCell ref="CG183:DG183"/>
    <mergeCell ref="DH183:DL183"/>
    <mergeCell ref="DM183:DP183"/>
    <mergeCell ref="E184:H184"/>
    <mergeCell ref="I184:L184"/>
    <mergeCell ref="M184:S184"/>
    <mergeCell ref="T184:Y184"/>
    <mergeCell ref="Z184:AF184"/>
    <mergeCell ref="AG184:AJ184"/>
    <mergeCell ref="AK184:AQ184"/>
    <mergeCell ref="AK183:AQ183"/>
    <mergeCell ref="AR183:AX183"/>
    <mergeCell ref="AY183:BB183"/>
    <mergeCell ref="BC183:BX183"/>
    <mergeCell ref="BY183:CB183"/>
    <mergeCell ref="CC183:CF183"/>
    <mergeCell ref="E183:H183"/>
    <mergeCell ref="I183:L183"/>
    <mergeCell ref="M183:S183"/>
    <mergeCell ref="T183:Y183"/>
    <mergeCell ref="Z183:AF183"/>
    <mergeCell ref="AG183:AJ183"/>
    <mergeCell ref="BY181:CB181"/>
    <mergeCell ref="CC181:CF181"/>
    <mergeCell ref="CG181:DG181"/>
    <mergeCell ref="DH181:DL181"/>
    <mergeCell ref="DM181:DP181"/>
    <mergeCell ref="H182:T182"/>
    <mergeCell ref="Z182:AF182"/>
    <mergeCell ref="AR182:AX182"/>
    <mergeCell ref="DM182:DP182"/>
    <mergeCell ref="DH180:DL180"/>
    <mergeCell ref="DM180:DP180"/>
    <mergeCell ref="I181:L181"/>
    <mergeCell ref="M181:S181"/>
    <mergeCell ref="T181:Y181"/>
    <mergeCell ref="Z181:AF181"/>
    <mergeCell ref="AG181:AJ181"/>
    <mergeCell ref="AR181:AX181"/>
    <mergeCell ref="AY181:BB181"/>
    <mergeCell ref="BC181:BX181"/>
    <mergeCell ref="AR180:AX180"/>
    <mergeCell ref="AY180:BB180"/>
    <mergeCell ref="BC180:BX180"/>
    <mergeCell ref="BY180:CB180"/>
    <mergeCell ref="CC180:CF180"/>
    <mergeCell ref="CG180:DG180"/>
    <mergeCell ref="E180:H180"/>
    <mergeCell ref="I180:L180"/>
    <mergeCell ref="M180:S180"/>
    <mergeCell ref="T180:Y180"/>
    <mergeCell ref="Z180:AF180"/>
    <mergeCell ref="AG180:AJ180"/>
    <mergeCell ref="DM178:DP178"/>
    <mergeCell ref="H179:T179"/>
    <mergeCell ref="Z179:AF179"/>
    <mergeCell ref="AG179:AJ179"/>
    <mergeCell ref="AR179:AX179"/>
    <mergeCell ref="DM179:DP179"/>
    <mergeCell ref="AY178:BB178"/>
    <mergeCell ref="BC178:BX178"/>
    <mergeCell ref="BY178:CB178"/>
    <mergeCell ref="CC178:CF178"/>
    <mergeCell ref="CG178:DG178"/>
    <mergeCell ref="DH178:DL178"/>
    <mergeCell ref="M178:S178"/>
    <mergeCell ref="T178:Y178"/>
    <mergeCell ref="Z178:AF178"/>
    <mergeCell ref="AG178:AJ178"/>
    <mergeCell ref="AK178:AQ178"/>
    <mergeCell ref="AR178:AX178"/>
    <mergeCell ref="E177:H177"/>
    <mergeCell ref="I177:L177"/>
    <mergeCell ref="M177:S177"/>
    <mergeCell ref="T177:Y177"/>
    <mergeCell ref="Z177:AF177"/>
    <mergeCell ref="AG177:AJ177"/>
    <mergeCell ref="AK177:AQ177"/>
    <mergeCell ref="AR177:AX177"/>
    <mergeCell ref="AY177:BB177"/>
    <mergeCell ref="BY175:CB175"/>
    <mergeCell ref="CC175:CF175"/>
    <mergeCell ref="CG175:DG175"/>
    <mergeCell ref="DH175:DL175"/>
    <mergeCell ref="DM175:DP175"/>
    <mergeCell ref="H176:T176"/>
    <mergeCell ref="Z176:AF176"/>
    <mergeCell ref="AG176:AJ176"/>
    <mergeCell ref="AR176:AX176"/>
    <mergeCell ref="AY176:BB176"/>
    <mergeCell ref="I175:L175"/>
    <mergeCell ref="M175:S175"/>
    <mergeCell ref="T175:Y175"/>
    <mergeCell ref="Z175:AF175"/>
    <mergeCell ref="AG175:AJ175"/>
    <mergeCell ref="AK175:AQ175"/>
    <mergeCell ref="BY174:CB174"/>
    <mergeCell ref="CC174:CF174"/>
    <mergeCell ref="CG174:DG174"/>
    <mergeCell ref="DH174:DL174"/>
    <mergeCell ref="AR173:AX173"/>
    <mergeCell ref="DM173:DP173"/>
    <mergeCell ref="M174:S174"/>
    <mergeCell ref="T174:Y174"/>
    <mergeCell ref="Z174:AF174"/>
    <mergeCell ref="AG174:AJ174"/>
    <mergeCell ref="AK174:AQ174"/>
    <mergeCell ref="AR174:AX174"/>
    <mergeCell ref="DM174:DP174"/>
    <mergeCell ref="BC177:BX177"/>
    <mergeCell ref="BY177:CB177"/>
    <mergeCell ref="CC177:CF177"/>
    <mergeCell ref="CG177:DG177"/>
    <mergeCell ref="DH177:DL177"/>
    <mergeCell ref="DM177:DP177"/>
    <mergeCell ref="DM176:DP176"/>
    <mergeCell ref="BY172:CB172"/>
    <mergeCell ref="CC172:CF172"/>
    <mergeCell ref="CG172:DG172"/>
    <mergeCell ref="DH172:DL172"/>
    <mergeCell ref="DM172:DP172"/>
    <mergeCell ref="CG171:DG171"/>
    <mergeCell ref="DH171:DL171"/>
    <mergeCell ref="DM171:DP171"/>
    <mergeCell ref="I172:L172"/>
    <mergeCell ref="T172:Y172"/>
    <mergeCell ref="Z172:AF172"/>
    <mergeCell ref="AG172:AJ172"/>
    <mergeCell ref="AK172:AQ172"/>
    <mergeCell ref="AR172:AX172"/>
    <mergeCell ref="AY172:BB172"/>
    <mergeCell ref="AK171:AQ171"/>
    <mergeCell ref="AR171:AX171"/>
    <mergeCell ref="AY171:BB171"/>
    <mergeCell ref="BC171:BX171"/>
    <mergeCell ref="BY171:CB171"/>
    <mergeCell ref="CC171:CF171"/>
    <mergeCell ref="C171:D185"/>
    <mergeCell ref="E171:H171"/>
    <mergeCell ref="I171:L171"/>
    <mergeCell ref="T171:Y171"/>
    <mergeCell ref="Z171:AF171"/>
    <mergeCell ref="AG171:AJ171"/>
    <mergeCell ref="H173:T173"/>
    <mergeCell ref="Z173:AF173"/>
    <mergeCell ref="E178:H178"/>
    <mergeCell ref="I178:L178"/>
    <mergeCell ref="DH169:DL169"/>
    <mergeCell ref="DM169:DP169"/>
    <mergeCell ref="H170:T170"/>
    <mergeCell ref="Z170:AF170"/>
    <mergeCell ref="AR170:AX170"/>
    <mergeCell ref="DM170:DP170"/>
    <mergeCell ref="AR169:AX169"/>
    <mergeCell ref="AY169:BB169"/>
    <mergeCell ref="BC169:BX169"/>
    <mergeCell ref="BY169:CB169"/>
    <mergeCell ref="CC169:CF169"/>
    <mergeCell ref="CG169:DG169"/>
    <mergeCell ref="C159:D170"/>
    <mergeCell ref="E159:H159"/>
    <mergeCell ref="I159:L159"/>
    <mergeCell ref="M159:S159"/>
    <mergeCell ref="Z159:AF159"/>
    <mergeCell ref="AG159:AJ159"/>
    <mergeCell ref="H161:T161"/>
    <mergeCell ref="Z161:AF161"/>
    <mergeCell ref="E174:H174"/>
    <mergeCell ref="I174:L174"/>
    <mergeCell ref="CG168:DG168"/>
    <mergeCell ref="DH168:DL168"/>
    <mergeCell ref="DM168:DP168"/>
    <mergeCell ref="E169:H169"/>
    <mergeCell ref="I169:L169"/>
    <mergeCell ref="M169:S169"/>
    <mergeCell ref="T169:Y169"/>
    <mergeCell ref="Z169:AF169"/>
    <mergeCell ref="AG169:AJ169"/>
    <mergeCell ref="AK169:AQ169"/>
    <mergeCell ref="AK168:AQ168"/>
    <mergeCell ref="AR168:AX168"/>
    <mergeCell ref="AY168:BB168"/>
    <mergeCell ref="BC168:BX168"/>
    <mergeCell ref="BY168:CB168"/>
    <mergeCell ref="CC168:CF168"/>
    <mergeCell ref="E168:H168"/>
    <mergeCell ref="I168:L168"/>
    <mergeCell ref="M168:S168"/>
    <mergeCell ref="T168:Y168"/>
    <mergeCell ref="Z168:AF168"/>
    <mergeCell ref="AG168:AJ168"/>
    <mergeCell ref="BY166:CB166"/>
    <mergeCell ref="CC166:CF166"/>
    <mergeCell ref="CG166:DG166"/>
    <mergeCell ref="DH166:DL166"/>
    <mergeCell ref="DM166:DP166"/>
    <mergeCell ref="H167:T167"/>
    <mergeCell ref="Z167:AF167"/>
    <mergeCell ref="AR167:AX167"/>
    <mergeCell ref="DM167:DP167"/>
    <mergeCell ref="DH165:DL165"/>
    <mergeCell ref="DM165:DP165"/>
    <mergeCell ref="I166:L166"/>
    <mergeCell ref="M166:S166"/>
    <mergeCell ref="Z166:AF166"/>
    <mergeCell ref="AG166:AJ166"/>
    <mergeCell ref="AK166:AQ166"/>
    <mergeCell ref="AR166:AX166"/>
    <mergeCell ref="AY166:BB166"/>
    <mergeCell ref="BC166:BX166"/>
    <mergeCell ref="AR165:AX165"/>
    <mergeCell ref="AY165:BB165"/>
    <mergeCell ref="BC165:BX165"/>
    <mergeCell ref="BY165:CB165"/>
    <mergeCell ref="CC165:CF165"/>
    <mergeCell ref="CG165:DG165"/>
    <mergeCell ref="E165:H165"/>
    <mergeCell ref="I165:L165"/>
    <mergeCell ref="M165:S165"/>
    <mergeCell ref="Z165:AF165"/>
    <mergeCell ref="AG165:AJ165"/>
    <mergeCell ref="AK165:AQ165"/>
    <mergeCell ref="CC163:CF163"/>
    <mergeCell ref="CG163:DG163"/>
    <mergeCell ref="DH163:DL163"/>
    <mergeCell ref="DM163:DP163"/>
    <mergeCell ref="I164:S164"/>
    <mergeCell ref="Z164:AF164"/>
    <mergeCell ref="AR164:AX164"/>
    <mergeCell ref="DM164:DP164"/>
    <mergeCell ref="Z163:AF163"/>
    <mergeCell ref="AG163:AJ163"/>
    <mergeCell ref="AK163:AQ163"/>
    <mergeCell ref="AR163:AX163"/>
    <mergeCell ref="AY163:BB163"/>
    <mergeCell ref="BC163:BX163"/>
    <mergeCell ref="BC162:BX162"/>
    <mergeCell ref="BY162:CB162"/>
    <mergeCell ref="CC162:CF162"/>
    <mergeCell ref="CG162:DG162"/>
    <mergeCell ref="DH162:DL162"/>
    <mergeCell ref="DM162:DP162"/>
    <mergeCell ref="I163:L163"/>
    <mergeCell ref="M163:S163"/>
    <mergeCell ref="DM161:DP161"/>
    <mergeCell ref="E162:H164"/>
    <mergeCell ref="I162:L162"/>
    <mergeCell ref="M162:S162"/>
    <mergeCell ref="Z162:AF162"/>
    <mergeCell ref="AG162:AJ162"/>
    <mergeCell ref="AK162:AQ162"/>
    <mergeCell ref="AR162:AX162"/>
    <mergeCell ref="AY162:BB162"/>
    <mergeCell ref="BC160:BX160"/>
    <mergeCell ref="BY160:CB160"/>
    <mergeCell ref="CC160:CF160"/>
    <mergeCell ref="CG160:DG160"/>
    <mergeCell ref="DH160:DL160"/>
    <mergeCell ref="DM160:DP160"/>
    <mergeCell ref="CG159:DG159"/>
    <mergeCell ref="DH159:DL159"/>
    <mergeCell ref="DM159:DP159"/>
    <mergeCell ref="I160:L160"/>
    <mergeCell ref="M160:S160"/>
    <mergeCell ref="Z160:AF160"/>
    <mergeCell ref="AG160:AJ160"/>
    <mergeCell ref="AK160:AQ160"/>
    <mergeCell ref="AR160:AX160"/>
    <mergeCell ref="AY160:BB160"/>
    <mergeCell ref="AK159:AQ159"/>
    <mergeCell ref="AR159:AX159"/>
    <mergeCell ref="AY159:BB159"/>
    <mergeCell ref="BC159:BX159"/>
    <mergeCell ref="BY159:CB159"/>
    <mergeCell ref="CC159:CF159"/>
    <mergeCell ref="BY163:CB163"/>
    <mergeCell ref="I158:L158"/>
    <mergeCell ref="T158:Y158"/>
    <mergeCell ref="AK158:AQ158"/>
    <mergeCell ref="BY158:CB158"/>
    <mergeCell ref="CC158:CF158"/>
    <mergeCell ref="DH158:DL158"/>
    <mergeCell ref="CC156:CF156"/>
    <mergeCell ref="CG156:DG158"/>
    <mergeCell ref="DM156:DR157"/>
    <mergeCell ref="BY157:CB157"/>
    <mergeCell ref="CC157:CF157"/>
    <mergeCell ref="DH157:DL157"/>
    <mergeCell ref="DM158:DR158"/>
    <mergeCell ref="C155:AJ155"/>
    <mergeCell ref="DM155:DR155"/>
    <mergeCell ref="C156:H158"/>
    <mergeCell ref="I156:L157"/>
    <mergeCell ref="M156:S157"/>
    <mergeCell ref="T156:Y157"/>
    <mergeCell ref="Z156:AF156"/>
    <mergeCell ref="AK156:AQ157"/>
    <mergeCell ref="BC156:BX158"/>
    <mergeCell ref="BY156:CB156"/>
    <mergeCell ref="DD148:DM150"/>
    <mergeCell ref="DN148:DR151"/>
    <mergeCell ref="D152:J152"/>
    <mergeCell ref="Y153:BF154"/>
    <mergeCell ref="BM153:CH154"/>
    <mergeCell ref="CO153:DR154"/>
    <mergeCell ref="CW132:CY132"/>
    <mergeCell ref="E133:I134"/>
    <mergeCell ref="J133:L134"/>
    <mergeCell ref="S133:W133"/>
    <mergeCell ref="X133:AB133"/>
    <mergeCell ref="CL133:CR134"/>
    <mergeCell ref="CW133:CY134"/>
    <mergeCell ref="DC131:DD132"/>
    <mergeCell ref="DH131:DL132"/>
    <mergeCell ref="E132:I132"/>
    <mergeCell ref="AK132:AN132"/>
    <mergeCell ref="BB132:BF132"/>
    <mergeCell ref="BG132:BJ132"/>
    <mergeCell ref="BX132:CB132"/>
    <mergeCell ref="CC132:CF132"/>
    <mergeCell ref="CI132:CK132"/>
    <mergeCell ref="CL132:CR132"/>
    <mergeCell ref="BG131:BJ131"/>
    <mergeCell ref="BX131:CB131"/>
    <mergeCell ref="CC131:CF131"/>
    <mergeCell ref="CI131:CK131"/>
    <mergeCell ref="CL131:CR131"/>
    <mergeCell ref="CW131:CY131"/>
    <mergeCell ref="CI130:CK130"/>
    <mergeCell ref="CL130:CR130"/>
    <mergeCell ref="CW130:CY130"/>
    <mergeCell ref="E131:I131"/>
    <mergeCell ref="J131:L132"/>
    <mergeCell ref="P131:R132"/>
    <mergeCell ref="S131:W131"/>
    <mergeCell ref="X131:AB131"/>
    <mergeCell ref="AK131:AN131"/>
    <mergeCell ref="BB131:BF131"/>
    <mergeCell ref="CL129:CR129"/>
    <mergeCell ref="CW129:CY129"/>
    <mergeCell ref="DC129:DD130"/>
    <mergeCell ref="DH129:DL130"/>
    <mergeCell ref="C130:D130"/>
    <mergeCell ref="AK130:AN130"/>
    <mergeCell ref="BB130:BF130"/>
    <mergeCell ref="BG130:BJ130"/>
    <mergeCell ref="BX130:CB130"/>
    <mergeCell ref="CC130:CF130"/>
    <mergeCell ref="AK129:AN129"/>
    <mergeCell ref="BB129:BF129"/>
    <mergeCell ref="BG129:BJ129"/>
    <mergeCell ref="BX129:CB129"/>
    <mergeCell ref="CC129:CF129"/>
    <mergeCell ref="CI129:CK129"/>
    <mergeCell ref="CC128:CF128"/>
    <mergeCell ref="CI128:CK128"/>
    <mergeCell ref="CL128:CR128"/>
    <mergeCell ref="CW128:CY128"/>
    <mergeCell ref="C129:D129"/>
    <mergeCell ref="E129:I130"/>
    <mergeCell ref="J129:L130"/>
    <mergeCell ref="P129:R130"/>
    <mergeCell ref="S129:W129"/>
    <mergeCell ref="X129:AB129"/>
    <mergeCell ref="CL127:CR127"/>
    <mergeCell ref="CW127:CY127"/>
    <mergeCell ref="DC127:DD128"/>
    <mergeCell ref="DH127:DL128"/>
    <mergeCell ref="C128:D128"/>
    <mergeCell ref="E128:I128"/>
    <mergeCell ref="AK128:AN128"/>
    <mergeCell ref="BB128:BF128"/>
    <mergeCell ref="BG128:BJ128"/>
    <mergeCell ref="BX128:CB128"/>
    <mergeCell ref="AK127:AN127"/>
    <mergeCell ref="BB127:BF127"/>
    <mergeCell ref="BG127:BJ127"/>
    <mergeCell ref="BX127:CB127"/>
    <mergeCell ref="CC127:CF127"/>
    <mergeCell ref="CI127:CK127"/>
    <mergeCell ref="C127:D127"/>
    <mergeCell ref="E127:I127"/>
    <mergeCell ref="J127:L128"/>
    <mergeCell ref="P127:R128"/>
    <mergeCell ref="S127:W127"/>
    <mergeCell ref="X127:AB127"/>
    <mergeCell ref="AO126:BA126"/>
    <mergeCell ref="BB126:BF126"/>
    <mergeCell ref="BG126:BJ126"/>
    <mergeCell ref="BK126:BW126"/>
    <mergeCell ref="BX126:CB126"/>
    <mergeCell ref="CC125:CF125"/>
    <mergeCell ref="CI125:CK125"/>
    <mergeCell ref="CL125:CR125"/>
    <mergeCell ref="CW125:CY125"/>
    <mergeCell ref="DC125:DD126"/>
    <mergeCell ref="DH125:DL126"/>
    <mergeCell ref="CC126:CF126"/>
    <mergeCell ref="CI126:CK126"/>
    <mergeCell ref="CL126:CR126"/>
    <mergeCell ref="CW126:CY126"/>
    <mergeCell ref="AK125:AN125"/>
    <mergeCell ref="AO125:BA125"/>
    <mergeCell ref="BB125:BF125"/>
    <mergeCell ref="BG125:BJ125"/>
    <mergeCell ref="BK125:BW125"/>
    <mergeCell ref="BX125:CB125"/>
    <mergeCell ref="C123:D123"/>
    <mergeCell ref="E123:I123"/>
    <mergeCell ref="J123:L124"/>
    <mergeCell ref="P123:R124"/>
    <mergeCell ref="S123:W123"/>
    <mergeCell ref="E122:I122"/>
    <mergeCell ref="AK122:AN122"/>
    <mergeCell ref="AO122:BA122"/>
    <mergeCell ref="BB122:BF122"/>
    <mergeCell ref="BG122:BJ122"/>
    <mergeCell ref="BK122:BW122"/>
    <mergeCell ref="C125:D125"/>
    <mergeCell ref="E125:I125"/>
    <mergeCell ref="J125:L126"/>
    <mergeCell ref="P125:R126"/>
    <mergeCell ref="S125:W125"/>
    <mergeCell ref="X125:AB125"/>
    <mergeCell ref="C126:D126"/>
    <mergeCell ref="E126:I126"/>
    <mergeCell ref="C124:D124"/>
    <mergeCell ref="E124:I124"/>
    <mergeCell ref="AK124:AN124"/>
    <mergeCell ref="AO124:BA124"/>
    <mergeCell ref="BB124:BF124"/>
    <mergeCell ref="BG124:BJ124"/>
    <mergeCell ref="BK124:BW124"/>
    <mergeCell ref="X123:AB123"/>
    <mergeCell ref="AK123:AN123"/>
    <mergeCell ref="AO123:BA123"/>
    <mergeCell ref="BB123:BF123"/>
    <mergeCell ref="BG123:BJ123"/>
    <mergeCell ref="AK126:AN126"/>
    <mergeCell ref="CW121:CY121"/>
    <mergeCell ref="DC121:DD122"/>
    <mergeCell ref="DH121:DL122"/>
    <mergeCell ref="AK121:AN121"/>
    <mergeCell ref="AO121:BA121"/>
    <mergeCell ref="BB121:BF121"/>
    <mergeCell ref="BG121:BJ121"/>
    <mergeCell ref="BK121:BW121"/>
    <mergeCell ref="BX121:CB121"/>
    <mergeCell ref="BK120:BW120"/>
    <mergeCell ref="BX120:CB120"/>
    <mergeCell ref="CC120:CF120"/>
    <mergeCell ref="CI120:CK120"/>
    <mergeCell ref="CL120:CR120"/>
    <mergeCell ref="BK123:BW123"/>
    <mergeCell ref="BX122:CB122"/>
    <mergeCell ref="CC122:CF122"/>
    <mergeCell ref="CI122:CK122"/>
    <mergeCell ref="CL122:CR122"/>
    <mergeCell ref="CW122:CY122"/>
    <mergeCell ref="DH123:DL124"/>
    <mergeCell ref="BX124:CB124"/>
    <mergeCell ref="CC124:CF124"/>
    <mergeCell ref="BX123:CB123"/>
    <mergeCell ref="CC123:CF123"/>
    <mergeCell ref="CI123:CK123"/>
    <mergeCell ref="CL123:CR123"/>
    <mergeCell ref="CW123:CY123"/>
    <mergeCell ref="DC123:DD124"/>
    <mergeCell ref="CI124:CK124"/>
    <mergeCell ref="CL124:CR124"/>
    <mergeCell ref="CW124:CY124"/>
    <mergeCell ref="E121:I121"/>
    <mergeCell ref="J121:L122"/>
    <mergeCell ref="P121:R122"/>
    <mergeCell ref="S121:W121"/>
    <mergeCell ref="X121:AB121"/>
    <mergeCell ref="BK119:BW119"/>
    <mergeCell ref="BX119:CB119"/>
    <mergeCell ref="CC119:CF119"/>
    <mergeCell ref="CI119:CK119"/>
    <mergeCell ref="CL119:CR119"/>
    <mergeCell ref="E120:I120"/>
    <mergeCell ref="AK120:AN120"/>
    <mergeCell ref="AO120:BA120"/>
    <mergeCell ref="BB120:BF120"/>
    <mergeCell ref="BG120:BJ120"/>
    <mergeCell ref="BX118:CB118"/>
    <mergeCell ref="CC118:CF118"/>
    <mergeCell ref="CI118:CK118"/>
    <mergeCell ref="CL118:CR118"/>
    <mergeCell ref="E119:I119"/>
    <mergeCell ref="J119:M120"/>
    <mergeCell ref="AK119:AN119"/>
    <mergeCell ref="AO119:BA119"/>
    <mergeCell ref="BB119:BF119"/>
    <mergeCell ref="BG119:BJ119"/>
    <mergeCell ref="CC121:CF121"/>
    <mergeCell ref="CI121:CK121"/>
    <mergeCell ref="CL121:CR121"/>
    <mergeCell ref="BK117:BW117"/>
    <mergeCell ref="BX117:CB117"/>
    <mergeCell ref="CC117:CF117"/>
    <mergeCell ref="CI117:CK117"/>
    <mergeCell ref="CL117:CR117"/>
    <mergeCell ref="AK118:AN118"/>
    <mergeCell ref="AO118:BA118"/>
    <mergeCell ref="BB118:BF118"/>
    <mergeCell ref="BG118:BJ118"/>
    <mergeCell ref="BK118:BW118"/>
    <mergeCell ref="E117:I118"/>
    <mergeCell ref="J117:M118"/>
    <mergeCell ref="AK117:AN117"/>
    <mergeCell ref="AO117:BA117"/>
    <mergeCell ref="BB117:BF117"/>
    <mergeCell ref="BG117:BJ117"/>
    <mergeCell ref="AK116:AN116"/>
    <mergeCell ref="AO116:BA116"/>
    <mergeCell ref="BB116:BF116"/>
    <mergeCell ref="BG116:BJ116"/>
    <mergeCell ref="BK116:BW116"/>
    <mergeCell ref="BX116:CB116"/>
    <mergeCell ref="BK115:BW115"/>
    <mergeCell ref="BX115:CB115"/>
    <mergeCell ref="CC115:CF115"/>
    <mergeCell ref="CI115:CK115"/>
    <mergeCell ref="CL115:CR115"/>
    <mergeCell ref="DC115:DE116"/>
    <mergeCell ref="CC116:CF116"/>
    <mergeCell ref="CI116:CK116"/>
    <mergeCell ref="CL116:CR116"/>
    <mergeCell ref="BX114:CB114"/>
    <mergeCell ref="CC114:CF114"/>
    <mergeCell ref="CI114:CK114"/>
    <mergeCell ref="CL114:CR114"/>
    <mergeCell ref="E115:I116"/>
    <mergeCell ref="J115:M116"/>
    <mergeCell ref="AK115:AN115"/>
    <mergeCell ref="AO115:BA115"/>
    <mergeCell ref="BB115:BF115"/>
    <mergeCell ref="BG115:BJ115"/>
    <mergeCell ref="BX113:CB113"/>
    <mergeCell ref="CC113:CF113"/>
    <mergeCell ref="CI113:CK113"/>
    <mergeCell ref="CL113:CR113"/>
    <mergeCell ref="DC113:DE114"/>
    <mergeCell ref="AK114:AN114"/>
    <mergeCell ref="AO114:BA114"/>
    <mergeCell ref="BB114:BF114"/>
    <mergeCell ref="BG114:BJ114"/>
    <mergeCell ref="BK114:BW114"/>
    <mergeCell ref="CC112:CF112"/>
    <mergeCell ref="CI112:CK112"/>
    <mergeCell ref="CL112:CR112"/>
    <mergeCell ref="E113:I114"/>
    <mergeCell ref="J113:M114"/>
    <mergeCell ref="AK113:AN113"/>
    <mergeCell ref="AO113:BA113"/>
    <mergeCell ref="BB113:BF113"/>
    <mergeCell ref="BG113:BJ113"/>
    <mergeCell ref="BK113:BW113"/>
    <mergeCell ref="CC111:CF111"/>
    <mergeCell ref="CI111:CK111"/>
    <mergeCell ref="CL111:CR111"/>
    <mergeCell ref="DC111:DE112"/>
    <mergeCell ref="AK112:AN112"/>
    <mergeCell ref="AO112:BA112"/>
    <mergeCell ref="BB112:BF112"/>
    <mergeCell ref="BG112:BJ112"/>
    <mergeCell ref="BK112:BW112"/>
    <mergeCell ref="BX112:CB112"/>
    <mergeCell ref="CI110:CK110"/>
    <mergeCell ref="CL110:CR110"/>
    <mergeCell ref="E111:I112"/>
    <mergeCell ref="J111:M112"/>
    <mergeCell ref="AK111:AN111"/>
    <mergeCell ref="AO111:BA111"/>
    <mergeCell ref="BB111:BF111"/>
    <mergeCell ref="BG111:BJ111"/>
    <mergeCell ref="BK111:BW111"/>
    <mergeCell ref="BX111:CB111"/>
    <mergeCell ref="E107:I108"/>
    <mergeCell ref="J107:M108"/>
    <mergeCell ref="AK107:AN107"/>
    <mergeCell ref="AO107:BA107"/>
    <mergeCell ref="BB107:BF107"/>
    <mergeCell ref="BG107:BJ107"/>
    <mergeCell ref="AK108:AN108"/>
    <mergeCell ref="AO108:BA108"/>
    <mergeCell ref="BB108:BF108"/>
    <mergeCell ref="BG108:BJ108"/>
    <mergeCell ref="CI109:CK109"/>
    <mergeCell ref="CL109:CR109"/>
    <mergeCell ref="DC109:DE110"/>
    <mergeCell ref="AK110:AN110"/>
    <mergeCell ref="AO110:BA110"/>
    <mergeCell ref="BB110:BF110"/>
    <mergeCell ref="BG110:BJ110"/>
    <mergeCell ref="BK110:BW110"/>
    <mergeCell ref="BX110:CB110"/>
    <mergeCell ref="CC110:CF110"/>
    <mergeCell ref="CL108:CR108"/>
    <mergeCell ref="E109:I110"/>
    <mergeCell ref="J109:M110"/>
    <mergeCell ref="AK109:AN109"/>
    <mergeCell ref="AO109:BA109"/>
    <mergeCell ref="BB109:BF109"/>
    <mergeCell ref="BG109:BJ109"/>
    <mergeCell ref="BK109:BW109"/>
    <mergeCell ref="BX109:CB109"/>
    <mergeCell ref="CC109:CF109"/>
    <mergeCell ref="BK105:BW105"/>
    <mergeCell ref="BX105:CB105"/>
    <mergeCell ref="CC105:CF105"/>
    <mergeCell ref="CI105:CK105"/>
    <mergeCell ref="CL105:CR105"/>
    <mergeCell ref="BX104:CB104"/>
    <mergeCell ref="CC104:CF104"/>
    <mergeCell ref="CI104:CK104"/>
    <mergeCell ref="CL104:CR104"/>
    <mergeCell ref="CW104:CZ104"/>
    <mergeCell ref="BK107:BW107"/>
    <mergeCell ref="BX107:CB107"/>
    <mergeCell ref="CC107:CF107"/>
    <mergeCell ref="CI107:CK107"/>
    <mergeCell ref="CL107:CR107"/>
    <mergeCell ref="DC107:DE108"/>
    <mergeCell ref="BK108:BW108"/>
    <mergeCell ref="BX108:CB108"/>
    <mergeCell ref="CC108:CF108"/>
    <mergeCell ref="CI108:CK108"/>
    <mergeCell ref="E105:I106"/>
    <mergeCell ref="J105:M106"/>
    <mergeCell ref="AK105:AN105"/>
    <mergeCell ref="AO105:BA105"/>
    <mergeCell ref="BB105:BF105"/>
    <mergeCell ref="CC103:CF103"/>
    <mergeCell ref="CI103:CK103"/>
    <mergeCell ref="CL103:CR103"/>
    <mergeCell ref="CW103:CZ103"/>
    <mergeCell ref="DC103:DE104"/>
    <mergeCell ref="AK104:AN104"/>
    <mergeCell ref="AO104:BA104"/>
    <mergeCell ref="BB104:BF104"/>
    <mergeCell ref="BG104:BJ104"/>
    <mergeCell ref="BK104:BW104"/>
    <mergeCell ref="AK103:AN103"/>
    <mergeCell ref="AO103:BA103"/>
    <mergeCell ref="BB103:BF103"/>
    <mergeCell ref="BG103:BJ103"/>
    <mergeCell ref="BK103:BW103"/>
    <mergeCell ref="BX103:CB103"/>
    <mergeCell ref="DC105:DE106"/>
    <mergeCell ref="AK106:AN106"/>
    <mergeCell ref="AO106:BA106"/>
    <mergeCell ref="BB106:BF106"/>
    <mergeCell ref="BG106:BJ106"/>
    <mergeCell ref="BK106:BW106"/>
    <mergeCell ref="BX106:CB106"/>
    <mergeCell ref="CC106:CF106"/>
    <mergeCell ref="CI106:CK106"/>
    <mergeCell ref="CL106:CR106"/>
    <mergeCell ref="BG105:BJ105"/>
    <mergeCell ref="CC102:CF102"/>
    <mergeCell ref="CI102:CK102"/>
    <mergeCell ref="CL102:CR102"/>
    <mergeCell ref="E103:I104"/>
    <mergeCell ref="J103:M104"/>
    <mergeCell ref="P103:R104"/>
    <mergeCell ref="S103:W103"/>
    <mergeCell ref="X103:AB103"/>
    <mergeCell ref="AC103:AE104"/>
    <mergeCell ref="AF103:AJ103"/>
    <mergeCell ref="CI101:CK101"/>
    <mergeCell ref="CL101:CR101"/>
    <mergeCell ref="DC101:DE102"/>
    <mergeCell ref="E102:I102"/>
    <mergeCell ref="AK102:AN102"/>
    <mergeCell ref="AO102:BA102"/>
    <mergeCell ref="BB102:BF102"/>
    <mergeCell ref="BG102:BJ102"/>
    <mergeCell ref="BK102:BW102"/>
    <mergeCell ref="BX102:CB102"/>
    <mergeCell ref="AO101:BA101"/>
    <mergeCell ref="BB101:BF101"/>
    <mergeCell ref="BG101:BJ101"/>
    <mergeCell ref="BK101:BW101"/>
    <mergeCell ref="BX101:CB101"/>
    <mergeCell ref="CC101:CF101"/>
    <mergeCell ref="E101:I101"/>
    <mergeCell ref="J101:M102"/>
    <mergeCell ref="P101:R102"/>
    <mergeCell ref="S101:W101"/>
    <mergeCell ref="X101:AB101"/>
    <mergeCell ref="AK101:AN101"/>
    <mergeCell ref="BX99:CB99"/>
    <mergeCell ref="CC99:CF99"/>
    <mergeCell ref="CI99:CK99"/>
    <mergeCell ref="CL99:CR99"/>
    <mergeCell ref="CC98:CF98"/>
    <mergeCell ref="CI98:CK98"/>
    <mergeCell ref="CL98:CR98"/>
    <mergeCell ref="CW98:CZ98"/>
    <mergeCell ref="DC95:DE96"/>
    <mergeCell ref="E96:I96"/>
    <mergeCell ref="AK96:AN96"/>
    <mergeCell ref="AO96:BA96"/>
    <mergeCell ref="BB96:BF96"/>
    <mergeCell ref="BG96:BJ96"/>
    <mergeCell ref="BK96:BW96"/>
    <mergeCell ref="AK95:AN95"/>
    <mergeCell ref="AO95:BA95"/>
    <mergeCell ref="BB95:BF95"/>
    <mergeCell ref="BG95:BJ95"/>
    <mergeCell ref="C99:D120"/>
    <mergeCell ref="E99:I100"/>
    <mergeCell ref="J99:M100"/>
    <mergeCell ref="AK99:AN99"/>
    <mergeCell ref="AO99:BA99"/>
    <mergeCell ref="BB99:BF99"/>
    <mergeCell ref="CI97:CK97"/>
    <mergeCell ref="CL97:CR97"/>
    <mergeCell ref="CW97:CZ97"/>
    <mergeCell ref="DC97:DE98"/>
    <mergeCell ref="AK98:AN98"/>
    <mergeCell ref="AO98:BA98"/>
    <mergeCell ref="BB98:BF98"/>
    <mergeCell ref="BG98:BJ98"/>
    <mergeCell ref="BK98:BW98"/>
    <mergeCell ref="BX98:CB98"/>
    <mergeCell ref="AO97:BA97"/>
    <mergeCell ref="BB97:BF97"/>
    <mergeCell ref="BG97:BJ97"/>
    <mergeCell ref="C93:D98"/>
    <mergeCell ref="DC99:DE100"/>
    <mergeCell ref="AK100:AN100"/>
    <mergeCell ref="AO100:BA100"/>
    <mergeCell ref="BB100:BF100"/>
    <mergeCell ref="BG100:BJ100"/>
    <mergeCell ref="BK100:BW100"/>
    <mergeCell ref="BX100:CB100"/>
    <mergeCell ref="CC100:CF100"/>
    <mergeCell ref="CI100:CK100"/>
    <mergeCell ref="CL100:CR100"/>
    <mergeCell ref="BG99:BJ99"/>
    <mergeCell ref="BK99:BW99"/>
    <mergeCell ref="AO93:BA93"/>
    <mergeCell ref="BB93:BF93"/>
    <mergeCell ref="BG93:BJ93"/>
    <mergeCell ref="BK93:BW93"/>
    <mergeCell ref="BX93:CB93"/>
    <mergeCell ref="E93:I93"/>
    <mergeCell ref="J93:M94"/>
    <mergeCell ref="P93:R94"/>
    <mergeCell ref="S93:W93"/>
    <mergeCell ref="X93:AB93"/>
    <mergeCell ref="BX96:CB96"/>
    <mergeCell ref="CC96:CF96"/>
    <mergeCell ref="CI96:CK96"/>
    <mergeCell ref="CL96:CR96"/>
    <mergeCell ref="E97:I98"/>
    <mergeCell ref="J97:M98"/>
    <mergeCell ref="P97:R98"/>
    <mergeCell ref="S97:W97"/>
    <mergeCell ref="X97:AB97"/>
    <mergeCell ref="AK97:AN97"/>
    <mergeCell ref="CC95:CF95"/>
    <mergeCell ref="CI95:CK95"/>
    <mergeCell ref="CL95:CR95"/>
    <mergeCell ref="BK97:BW97"/>
    <mergeCell ref="BX97:CB97"/>
    <mergeCell ref="CC97:CF97"/>
    <mergeCell ref="BK95:BW95"/>
    <mergeCell ref="BX95:CB95"/>
    <mergeCell ref="CW89:DB91"/>
    <mergeCell ref="X90:AB90"/>
    <mergeCell ref="DL90:DM91"/>
    <mergeCell ref="X91:AB91"/>
    <mergeCell ref="BX91:CB91"/>
    <mergeCell ref="CC91:CC92"/>
    <mergeCell ref="CD91:CD92"/>
    <mergeCell ref="CE91:CE92"/>
    <mergeCell ref="CF91:CF92"/>
    <mergeCell ref="DI91:DJ91"/>
    <mergeCell ref="DC88:DG92"/>
    <mergeCell ref="BX94:CB94"/>
    <mergeCell ref="CC94:CF94"/>
    <mergeCell ref="CI94:CK94"/>
    <mergeCell ref="CL94:CR94"/>
    <mergeCell ref="CW94:CZ94"/>
    <mergeCell ref="E95:I95"/>
    <mergeCell ref="J95:M96"/>
    <mergeCell ref="P95:R96"/>
    <mergeCell ref="S95:W95"/>
    <mergeCell ref="X95:AB95"/>
    <mergeCell ref="CC93:CF93"/>
    <mergeCell ref="CI93:CK93"/>
    <mergeCell ref="CL93:CR93"/>
    <mergeCell ref="CW93:CZ93"/>
    <mergeCell ref="DC93:DE94"/>
    <mergeCell ref="AK94:AN94"/>
    <mergeCell ref="AO94:BA94"/>
    <mergeCell ref="BB94:BF94"/>
    <mergeCell ref="BG94:BJ94"/>
    <mergeCell ref="BK94:BW94"/>
    <mergeCell ref="AK93:AN93"/>
    <mergeCell ref="E89:I91"/>
    <mergeCell ref="J89:O91"/>
    <mergeCell ref="P89:R92"/>
    <mergeCell ref="S89:W91"/>
    <mergeCell ref="AC89:AE92"/>
    <mergeCell ref="AF89:AJ91"/>
    <mergeCell ref="BB89:BF92"/>
    <mergeCell ref="BG89:BJ92"/>
    <mergeCell ref="BX89:CB90"/>
    <mergeCell ref="P87:AB88"/>
    <mergeCell ref="AC87:AJ88"/>
    <mergeCell ref="AK88:BA89"/>
    <mergeCell ref="BK88:BV89"/>
    <mergeCell ref="CI88:CK92"/>
    <mergeCell ref="CL88:CV89"/>
    <mergeCell ref="CC89:CH90"/>
    <mergeCell ref="DN77:DR80"/>
    <mergeCell ref="D79:J80"/>
    <mergeCell ref="DD80:DM81"/>
    <mergeCell ref="BG83:BY85"/>
    <mergeCell ref="C86:I86"/>
    <mergeCell ref="J86:O87"/>
    <mergeCell ref="P86:AJ86"/>
    <mergeCell ref="AK86:CH87"/>
    <mergeCell ref="DH86:DM88"/>
    <mergeCell ref="C87:I87"/>
    <mergeCell ref="J92:O92"/>
    <mergeCell ref="S92:W92"/>
    <mergeCell ref="X92:AB92"/>
    <mergeCell ref="AF92:AJ92"/>
    <mergeCell ref="CL92:CR92"/>
    <mergeCell ref="CW92:DB92"/>
    <mergeCell ref="DH42:DL42"/>
    <mergeCell ref="DM42:DP42"/>
    <mergeCell ref="I43:S43"/>
    <mergeCell ref="Z43:AF43"/>
    <mergeCell ref="AR43:AX43"/>
    <mergeCell ref="DM43:DP43"/>
    <mergeCell ref="AR42:AX42"/>
    <mergeCell ref="AY42:BB42"/>
    <mergeCell ref="BC42:BX42"/>
    <mergeCell ref="BY42:CB42"/>
    <mergeCell ref="CC42:CF42"/>
    <mergeCell ref="CG42:DG42"/>
    <mergeCell ref="CG41:DG41"/>
    <mergeCell ref="DH41:DL41"/>
    <mergeCell ref="DM41:DP41"/>
    <mergeCell ref="E42:H42"/>
    <mergeCell ref="I42:L42"/>
    <mergeCell ref="M42:S42"/>
    <mergeCell ref="T42:Y42"/>
    <mergeCell ref="Z42:AF42"/>
    <mergeCell ref="AG42:AJ42"/>
    <mergeCell ref="AK42:AQ42"/>
    <mergeCell ref="AK41:AQ41"/>
    <mergeCell ref="AR41:AX41"/>
    <mergeCell ref="AY41:BB41"/>
    <mergeCell ref="BC41:BX41"/>
    <mergeCell ref="BY41:CB41"/>
    <mergeCell ref="CC41:CF41"/>
    <mergeCell ref="E41:H41"/>
    <mergeCell ref="I41:L41"/>
    <mergeCell ref="M41:S41"/>
    <mergeCell ref="T41:Y41"/>
    <mergeCell ref="Z41:AF41"/>
    <mergeCell ref="AG41:AJ41"/>
    <mergeCell ref="BY39:CB39"/>
    <mergeCell ref="CC39:CF39"/>
    <mergeCell ref="CG39:DG39"/>
    <mergeCell ref="DH39:DL39"/>
    <mergeCell ref="DM39:DP39"/>
    <mergeCell ref="H40:T40"/>
    <mergeCell ref="Z40:AF40"/>
    <mergeCell ref="AR40:AX40"/>
    <mergeCell ref="DM40:DP40"/>
    <mergeCell ref="DH38:DL38"/>
    <mergeCell ref="DM38:DP38"/>
    <mergeCell ref="I39:L39"/>
    <mergeCell ref="M39:S39"/>
    <mergeCell ref="T39:Y39"/>
    <mergeCell ref="Z39:AF39"/>
    <mergeCell ref="AG39:AJ39"/>
    <mergeCell ref="AR39:AX39"/>
    <mergeCell ref="AY39:BB39"/>
    <mergeCell ref="BC39:BX39"/>
    <mergeCell ref="AR38:AX38"/>
    <mergeCell ref="AY38:BB38"/>
    <mergeCell ref="BC38:BX38"/>
    <mergeCell ref="BY38:CB38"/>
    <mergeCell ref="CC38:CF38"/>
    <mergeCell ref="CG38:DG38"/>
    <mergeCell ref="E38:H38"/>
    <mergeCell ref="I38:L38"/>
    <mergeCell ref="M38:S38"/>
    <mergeCell ref="T38:Y38"/>
    <mergeCell ref="Z38:AF38"/>
    <mergeCell ref="AG38:AJ38"/>
    <mergeCell ref="DM36:DP36"/>
    <mergeCell ref="H37:T37"/>
    <mergeCell ref="Z37:AF37"/>
    <mergeCell ref="AG37:AJ37"/>
    <mergeCell ref="AR37:AX37"/>
    <mergeCell ref="DM37:DP37"/>
    <mergeCell ref="AY36:BB36"/>
    <mergeCell ref="BC36:BX36"/>
    <mergeCell ref="BY36:CB36"/>
    <mergeCell ref="CC36:CF36"/>
    <mergeCell ref="CG36:DG36"/>
    <mergeCell ref="DH36:DL36"/>
    <mergeCell ref="M36:S36"/>
    <mergeCell ref="T36:Y36"/>
    <mergeCell ref="Z36:AF36"/>
    <mergeCell ref="AG36:AJ36"/>
    <mergeCell ref="AK36:AQ36"/>
    <mergeCell ref="AR36:AX36"/>
    <mergeCell ref="BC35:BX35"/>
    <mergeCell ref="BY35:CB35"/>
    <mergeCell ref="CC35:CF35"/>
    <mergeCell ref="CG35:DG35"/>
    <mergeCell ref="DH35:DL35"/>
    <mergeCell ref="DM35:DP35"/>
    <mergeCell ref="DM34:DP34"/>
    <mergeCell ref="E35:H35"/>
    <mergeCell ref="I35:L35"/>
    <mergeCell ref="M35:S35"/>
    <mergeCell ref="T35:Y35"/>
    <mergeCell ref="Z35:AF35"/>
    <mergeCell ref="AG35:AJ35"/>
    <mergeCell ref="AK35:AQ35"/>
    <mergeCell ref="AR35:AX35"/>
    <mergeCell ref="AY35:BB35"/>
    <mergeCell ref="BY33:CB33"/>
    <mergeCell ref="CC33:CF33"/>
    <mergeCell ref="CG33:DG33"/>
    <mergeCell ref="DH33:DL33"/>
    <mergeCell ref="DM33:DP33"/>
    <mergeCell ref="H34:T34"/>
    <mergeCell ref="Z34:AF34"/>
    <mergeCell ref="AG34:AJ34"/>
    <mergeCell ref="AR34:AX34"/>
    <mergeCell ref="AY34:BB34"/>
    <mergeCell ref="DM32:DP32"/>
    <mergeCell ref="I33:L33"/>
    <mergeCell ref="M33:S33"/>
    <mergeCell ref="T33:Y33"/>
    <mergeCell ref="Z33:AF33"/>
    <mergeCell ref="AG33:AJ33"/>
    <mergeCell ref="AK33:AQ33"/>
    <mergeCell ref="AR33:AX33"/>
    <mergeCell ref="AY33:BB33"/>
    <mergeCell ref="BC33:BX33"/>
    <mergeCell ref="AY32:BB32"/>
    <mergeCell ref="BC32:BX32"/>
    <mergeCell ref="BY32:CB32"/>
    <mergeCell ref="CC32:CF32"/>
    <mergeCell ref="CG32:DG32"/>
    <mergeCell ref="DH32:DL32"/>
    <mergeCell ref="AR31:AX31"/>
    <mergeCell ref="DM31:DP31"/>
    <mergeCell ref="CC30:CF30"/>
    <mergeCell ref="CG30:DG30"/>
    <mergeCell ref="DH30:DL30"/>
    <mergeCell ref="DM30:DP30"/>
    <mergeCell ref="CG29:DG29"/>
    <mergeCell ref="DH29:DL29"/>
    <mergeCell ref="DM29:DP29"/>
    <mergeCell ref="I30:L30"/>
    <mergeCell ref="T30:Y30"/>
    <mergeCell ref="Z30:AF30"/>
    <mergeCell ref="AG30:AJ30"/>
    <mergeCell ref="AK30:AQ30"/>
    <mergeCell ref="AR30:AX30"/>
    <mergeCell ref="AY30:BB30"/>
    <mergeCell ref="AK29:AQ29"/>
    <mergeCell ref="AR29:AX29"/>
    <mergeCell ref="AY29:BB29"/>
    <mergeCell ref="BC29:BX29"/>
    <mergeCell ref="BY29:CB29"/>
    <mergeCell ref="CC29:CF29"/>
    <mergeCell ref="C29:D43"/>
    <mergeCell ref="E29:H29"/>
    <mergeCell ref="I29:L29"/>
    <mergeCell ref="T29:Y29"/>
    <mergeCell ref="Z29:AF29"/>
    <mergeCell ref="AG29:AJ29"/>
    <mergeCell ref="H31:T31"/>
    <mergeCell ref="Z31:AF31"/>
    <mergeCell ref="E36:H36"/>
    <mergeCell ref="I36:L36"/>
    <mergeCell ref="DH27:DL27"/>
    <mergeCell ref="DM27:DP27"/>
    <mergeCell ref="H28:T28"/>
    <mergeCell ref="Z28:AF28"/>
    <mergeCell ref="AR28:AX28"/>
    <mergeCell ref="DM28:DP28"/>
    <mergeCell ref="AR27:AX27"/>
    <mergeCell ref="AY27:BB27"/>
    <mergeCell ref="BC27:BX27"/>
    <mergeCell ref="BY27:CB27"/>
    <mergeCell ref="CC27:CF27"/>
    <mergeCell ref="CG27:DG27"/>
    <mergeCell ref="E32:H32"/>
    <mergeCell ref="I32:L32"/>
    <mergeCell ref="M32:S32"/>
    <mergeCell ref="T32:Y32"/>
    <mergeCell ref="Z32:AF32"/>
    <mergeCell ref="AG32:AJ32"/>
    <mergeCell ref="AK32:AQ32"/>
    <mergeCell ref="AR32:AX32"/>
    <mergeCell ref="BC30:BX30"/>
    <mergeCell ref="BY30:CB30"/>
    <mergeCell ref="CG26:DG26"/>
    <mergeCell ref="DH26:DL26"/>
    <mergeCell ref="DM26:DP26"/>
    <mergeCell ref="E27:H27"/>
    <mergeCell ref="I27:L27"/>
    <mergeCell ref="M27:S27"/>
    <mergeCell ref="T27:Y27"/>
    <mergeCell ref="Z27:AF27"/>
    <mergeCell ref="AG27:AJ27"/>
    <mergeCell ref="AK27:AQ27"/>
    <mergeCell ref="AK26:AQ26"/>
    <mergeCell ref="AR26:AX26"/>
    <mergeCell ref="AY26:BB26"/>
    <mergeCell ref="BC26:BX26"/>
    <mergeCell ref="BY26:CB26"/>
    <mergeCell ref="CC26:CF26"/>
    <mergeCell ref="E26:H26"/>
    <mergeCell ref="I26:L26"/>
    <mergeCell ref="M26:S26"/>
    <mergeCell ref="T26:Y26"/>
    <mergeCell ref="Z26:AF26"/>
    <mergeCell ref="AG26:AJ26"/>
    <mergeCell ref="BY24:CB24"/>
    <mergeCell ref="CC24:CF24"/>
    <mergeCell ref="CG24:DG24"/>
    <mergeCell ref="DH24:DL24"/>
    <mergeCell ref="DM24:DP24"/>
    <mergeCell ref="H25:T25"/>
    <mergeCell ref="Z25:AF25"/>
    <mergeCell ref="AR25:AX25"/>
    <mergeCell ref="DM25:DP25"/>
    <mergeCell ref="DH23:DL23"/>
    <mergeCell ref="DM23:DP23"/>
    <mergeCell ref="I24:L24"/>
    <mergeCell ref="M24:S24"/>
    <mergeCell ref="Z24:AF24"/>
    <mergeCell ref="AG24:AJ24"/>
    <mergeCell ref="AK24:AQ24"/>
    <mergeCell ref="AR24:AX24"/>
    <mergeCell ref="AY24:BB24"/>
    <mergeCell ref="BC24:BX24"/>
    <mergeCell ref="AR23:AX23"/>
    <mergeCell ref="AY23:BB23"/>
    <mergeCell ref="BC23:BX23"/>
    <mergeCell ref="BY23:CB23"/>
    <mergeCell ref="CC23:CF23"/>
    <mergeCell ref="CG23:DG23"/>
    <mergeCell ref="E23:H23"/>
    <mergeCell ref="I23:L23"/>
    <mergeCell ref="M23:S23"/>
    <mergeCell ref="Z23:AF23"/>
    <mergeCell ref="AG23:AJ23"/>
    <mergeCell ref="AK23:AQ23"/>
    <mergeCell ref="DH21:DL21"/>
    <mergeCell ref="DM21:DP21"/>
    <mergeCell ref="I22:S22"/>
    <mergeCell ref="Z22:AF22"/>
    <mergeCell ref="AR22:AX22"/>
    <mergeCell ref="DM22:DP22"/>
    <mergeCell ref="DH20:DL20"/>
    <mergeCell ref="DM20:DP20"/>
    <mergeCell ref="I21:L21"/>
    <mergeCell ref="M21:S21"/>
    <mergeCell ref="Z21:AF21"/>
    <mergeCell ref="AG21:AJ21"/>
    <mergeCell ref="AK21:AQ21"/>
    <mergeCell ref="AR21:AX21"/>
    <mergeCell ref="AY21:BB21"/>
    <mergeCell ref="BC21:BX21"/>
    <mergeCell ref="AR20:AX20"/>
    <mergeCell ref="AY20:BB20"/>
    <mergeCell ref="BC20:BX20"/>
    <mergeCell ref="BY20:CB20"/>
    <mergeCell ref="CC20:CF20"/>
    <mergeCell ref="CG20:DG20"/>
    <mergeCell ref="DH18:DL18"/>
    <mergeCell ref="DM18:DP18"/>
    <mergeCell ref="H19:T19"/>
    <mergeCell ref="Z19:AF19"/>
    <mergeCell ref="AR19:AX19"/>
    <mergeCell ref="DM19:DP19"/>
    <mergeCell ref="DM17:DP17"/>
    <mergeCell ref="I18:L18"/>
    <mergeCell ref="M18:S18"/>
    <mergeCell ref="Z18:AF18"/>
    <mergeCell ref="AG18:AJ18"/>
    <mergeCell ref="AK18:AQ18"/>
    <mergeCell ref="AR18:AX18"/>
    <mergeCell ref="AY18:BB18"/>
    <mergeCell ref="BC18:BX18"/>
    <mergeCell ref="BY18:CB18"/>
    <mergeCell ref="AY17:BB17"/>
    <mergeCell ref="BC17:BX17"/>
    <mergeCell ref="BY17:CB17"/>
    <mergeCell ref="CC17:CF17"/>
    <mergeCell ref="CG17:DG17"/>
    <mergeCell ref="DH17:DL17"/>
    <mergeCell ref="C14:H16"/>
    <mergeCell ref="I14:L15"/>
    <mergeCell ref="M14:S15"/>
    <mergeCell ref="T14:Y15"/>
    <mergeCell ref="Z14:AF14"/>
    <mergeCell ref="AK14:AQ15"/>
    <mergeCell ref="I16:L16"/>
    <mergeCell ref="T16:Y16"/>
    <mergeCell ref="AK16:AQ16"/>
    <mergeCell ref="E20:H22"/>
    <mergeCell ref="I20:L20"/>
    <mergeCell ref="M20:S20"/>
    <mergeCell ref="Z20:AF20"/>
    <mergeCell ref="AG20:AJ20"/>
    <mergeCell ref="AK20:AQ20"/>
    <mergeCell ref="CC18:CF18"/>
    <mergeCell ref="CG18:DG18"/>
    <mergeCell ref="BY21:CB21"/>
    <mergeCell ref="CC21:CF21"/>
    <mergeCell ref="CG21:DG21"/>
    <mergeCell ref="CW10:DR10"/>
    <mergeCell ref="Y11:BF12"/>
    <mergeCell ref="BM11:CH12"/>
    <mergeCell ref="CO11:DR12"/>
    <mergeCell ref="C13:AJ13"/>
    <mergeCell ref="DM13:DR13"/>
    <mergeCell ref="AA1:BS2"/>
    <mergeCell ref="BJ3:BS3"/>
    <mergeCell ref="BJ4:BS4"/>
    <mergeCell ref="DD5:DM7"/>
    <mergeCell ref="DN5:DR8"/>
    <mergeCell ref="D9:J9"/>
    <mergeCell ref="DH16:DL16"/>
    <mergeCell ref="DM16:DR16"/>
    <mergeCell ref="C17:D28"/>
    <mergeCell ref="E17:H17"/>
    <mergeCell ref="I17:L17"/>
    <mergeCell ref="M17:S17"/>
    <mergeCell ref="Z17:AF17"/>
    <mergeCell ref="AG17:AJ17"/>
    <mergeCell ref="AK17:AQ17"/>
    <mergeCell ref="AR17:AX17"/>
    <mergeCell ref="BC14:BX16"/>
    <mergeCell ref="BY14:CB14"/>
    <mergeCell ref="CC14:CF14"/>
    <mergeCell ref="CG14:DG16"/>
    <mergeCell ref="DM14:DR15"/>
    <mergeCell ref="BY15:CB15"/>
    <mergeCell ref="CC15:CF15"/>
    <mergeCell ref="DH15:DL15"/>
    <mergeCell ref="BY16:CB16"/>
    <mergeCell ref="CC16:CF16"/>
    <mergeCell ref="AO127:BA127"/>
    <mergeCell ref="BK127:BW127"/>
    <mergeCell ref="AO128:BA128"/>
    <mergeCell ref="BK128:BW128"/>
    <mergeCell ref="AO129:BA129"/>
    <mergeCell ref="BK129:BW129"/>
    <mergeCell ref="AO130:BA130"/>
    <mergeCell ref="BK130:BW130"/>
    <mergeCell ref="AO131:BA131"/>
    <mergeCell ref="BK131:BW131"/>
    <mergeCell ref="AO132:BA132"/>
    <mergeCell ref="BK132:BW132"/>
    <mergeCell ref="AO269:BA269"/>
    <mergeCell ref="BK269:BW269"/>
    <mergeCell ref="AO270:BA270"/>
    <mergeCell ref="BK270:BW270"/>
    <mergeCell ref="AO271:BA271"/>
    <mergeCell ref="BK271:BW271"/>
    <mergeCell ref="AR161:AX161"/>
    <mergeCell ref="BC172:BX172"/>
    <mergeCell ref="AR175:AX175"/>
    <mergeCell ref="AY175:BB175"/>
    <mergeCell ref="BC175:BX175"/>
    <mergeCell ref="AY174:BB174"/>
    <mergeCell ref="BC174:BX174"/>
    <mergeCell ref="AO235:BA235"/>
    <mergeCell ref="BB235:BF235"/>
    <mergeCell ref="BG235:BJ235"/>
    <mergeCell ref="BK235:BW235"/>
    <mergeCell ref="BX235:CB235"/>
    <mergeCell ref="BX241:CB241"/>
    <mergeCell ref="BK247:BW247"/>
  </mergeCells>
  <phoneticPr fontId="2"/>
  <dataValidations count="31">
    <dataValidation type="whole" allowBlank="1" showInputMessage="1" showErrorMessage="1" sqref="CC93:CF132 CC235:CF274">
      <formula1>1</formula1>
      <formula2>999</formula2>
    </dataValidation>
    <dataValidation type="list" allowBlank="1" showInputMessage="1" showErrorMessage="1" sqref="CW10:DR10">
      <formula1>"1.居住専用,2.居住産業併用,3.事務所,4.店舗,5.工場、作業所,6.倉庫,7.学校,8.病院診療所,9.その他"</formula1>
    </dataValidation>
    <dataValidation type="list" allowBlank="1" showInputMessage="1" showErrorMessage="1" sqref="BG93:BJ132 BG235:BJ274">
      <formula1>"A指定処分,B指定処分,自由処分"</formula1>
    </dataValidation>
    <dataValidation type="list" allowBlank="1" showInputMessage="1" showErrorMessage="1" sqref="BB93:BF132 BB235:BF274">
      <formula1>"民間,公共"</formula1>
    </dataValidation>
    <dataValidation type="list" allowBlank="1" showInputMessage="1" showErrorMessage="1" sqref="T38:Y39 T180:Y181">
      <formula1>"1.壁,2.天井,3.その他"</formula1>
    </dataValidation>
    <dataValidation type="list" allowBlank="1" showInputMessage="1" showErrorMessage="1" sqref="T35:Y36 T177:Y178">
      <formula1>"1.水道（配水）用,2.下水道用,3.ｹｰﾌﾞﾙ用,4.農業用,5.設備用,6.その他"</formula1>
    </dataValidation>
    <dataValidation type="list" allowBlank="1" showInputMessage="1" showErrorMessage="1" sqref="T26:Y27 T168:Y169">
      <formula1>"1.表層,2.基層,3.上層路盤,4.歩道,5.その他（駐車場舗装、敷地内舗装等）"</formula1>
    </dataValidation>
    <dataValidation type="list" allowBlank="1" showInputMessage="1" showErrorMessage="1" sqref="CC17:CF18 CC20:CF21 CC23:CF24 CC26:CF27 CC29:CF30 CC32:CF33 CC35:CF36 CC38:CF39 CC41:CF42 CC159:CF160 CC162:CF163 CC165:CF166 CC168:CF169 CC171:CF172 CC174:CF175 CC177:CF178 CC180:CF181 CC183:CF184">
      <formula1>"1.指示あり,2.指示なし"</formula1>
    </dataValidation>
    <dataValidation type="list" allowBlank="1" showInputMessage="1" showErrorMessage="1" sqref="BY17:CB18 BY20:CB21 BY23:CB24 BY26:CB27 BY29:CB30 BY32:CB33 BY35:CB36 BY38:CB39 BY41:CB42 BY159:CB160 BY162:CB163 BY165:CB166 BY168:CB169 BY171:CB172 BY174:CB175 BY177:CB178 BY180:CB181 BY183:CB184">
      <formula1>"1.現場内,2.他工(陸),3.他工(海),4.再資源,5.スト,6.他"</formula1>
    </dataValidation>
    <dataValidation type="list" allowBlank="1" showInputMessage="1" showErrorMessage="1" sqref="AK35:AQ36 AK177:AQ178">
      <formula1>"1.再硬質,2.他"</formula1>
    </dataValidation>
    <dataValidation type="list" allowBlank="1" showInputMessage="1" showErrorMessage="1" sqref="AK32:AQ33 AK174:AQ175">
      <formula1>"1.再クラ,2.再粒調,3.再鉱さい,4.他"</formula1>
    </dataValidation>
    <dataValidation type="list" allowBlank="1" showInputMessage="1" showErrorMessage="1" sqref="AK29:AQ30 AK171:AQ172">
      <formula1>"1.一種,2.二種,3.三種,4.四種,5.泥土,6.浚渫土,7.改良土,8.汚泥処,9.再砂"</formula1>
    </dataValidation>
    <dataValidation type="list" allowBlank="1" showInputMessage="1" showErrorMessage="1" sqref="AK23:AQ24 AK165:AQ166">
      <formula1>"1.再木材,2.再ﾎﾞｰﾄﾞ"</formula1>
    </dataValidation>
    <dataValidation type="list" allowBlank="1" showInputMessage="1" showErrorMessage="1" sqref="AK20:AQ21 AK162:AQ163">
      <formula1>"1.有筋(ﾘ),2.再有(骨),3.再有(他),4.他"</formula1>
    </dataValidation>
    <dataValidation type="list" allowBlank="1" showInputMessage="1" showErrorMessage="1" sqref="AK17:AQ18 AK159:AQ160">
      <formula1>"1.再ｺ(H),2.再ｺ(M),3.再ｺ(L),4.再ｺ(他),5.無筋(ﾘ),6.再無(骨),7.再無(他),8.他"</formula1>
    </dataValidation>
    <dataValidation type="list" allowBlank="1" showInputMessage="1" showErrorMessage="1" sqref="I38:L39 I180:L181">
      <formula1>"1.石膏,2.ｼｰｼﾞﾝｸﾞ,3.強化,4.化粧,5.ラス,6.他"</formula1>
    </dataValidation>
    <dataValidation type="list" allowBlank="1" showInputMessage="1" showErrorMessage="1" sqref="I35:L36 I177:L178">
      <formula1>"1.硬質,2.他"</formula1>
    </dataValidation>
    <dataValidation type="list" allowBlank="1" showInputMessage="1" showErrorMessage="1" sqref="I32:L33 I174:L175">
      <formula1>"1.クラ,2.粒調,3.鉱さい,4.単粒,5.ぐり,6.他"</formula1>
    </dataValidation>
    <dataValidation type="list" allowBlank="1" showInputMessage="1" showErrorMessage="1" sqref="I29:L30 I171:L172">
      <formula1>"1.一種,2.二種,3.三種,4.四種,5.泥土,6.浚渫土,7.改良土,8.汚泥処,9.再砂,10.採取土"</formula1>
    </dataValidation>
    <dataValidation type="list" allowBlank="1" showInputMessage="1" showErrorMessage="1" sqref="I23:L24 I165:L166">
      <formula1>"1.木材,2.ﾎﾞｰﾄﾞ"</formula1>
    </dataValidation>
    <dataValidation type="list" allowBlank="1" showInputMessage="1" showErrorMessage="1" sqref="I20:L21 I162:L163">
      <formula1>"1.有筋(新),2.有筋(ﾘ),3.再有(骨),4.再有(他),5.他"</formula1>
    </dataValidation>
    <dataValidation type="list" allowBlank="1" showInputMessage="1" showErrorMessage="1" sqref="I17:L18 I159:L160">
      <formula1>"1.生ｺﾝ(新),2.再ｺ(H),3.再ｺ(M),4.再ｺ(L),5.再ｺ(他),6.無筋(新),7.無筋(ﾘ),8.再無(骨),9.再無(他),10.他"</formula1>
    </dataValidation>
    <dataValidation type="list" allowBlank="1" showInputMessage="1" showErrorMessage="1" sqref="CI121:CK132 CI263:CK274">
      <formula1>"1.売却,2.他工(陸),3.他工(海),4.改ﾌﾟﾗ,5.仮置(有),6.仮置(無),7.採取跡地,8.最終覆土,9.最終覆外,10.土捨場"</formula1>
    </dataValidation>
    <dataValidation type="list" allowBlank="1" showInputMessage="1" showErrorMessage="1" sqref="CI93:CK120 CI235:CK262">
      <formula1>"1.売却,2.他工事,3.広認定,4.中合材,5.中合外,6.ｻｰﾏﾙ,7.焼却,8.海面処分,9.内陸処分"</formula1>
    </dataValidation>
    <dataValidation type="custom" allowBlank="1" showInputMessage="1" showErrorMessage="1" error="半角で入力してください" sqref="DH17:DL43 BX93:CB132 DH159:DL185 BX235:CB274">
      <formula1>BX17=ASC(BX17)</formula1>
    </dataValidation>
    <dataValidation type="list" allowBlank="1" showInputMessage="1" showErrorMessage="1" sqref="T29:Y30 T171:Y172">
      <formula1>"1.道路路体,2.路床,3.河川築堤,4.構造物等の裏込材、埋戻し用,5.宅地造成用,6.水面埋立用,7.ほ場整備（農地整備）,8.その他"</formula1>
    </dataValidation>
    <dataValidation type="list" allowBlank="1" showInputMessage="1" showErrorMessage="1" sqref="T32:Y33 T174:Y175">
      <formula1>"1.舗装の下層路盤材,2.舗装の上層路盤材,3.構造物の裏込材、基礎材,4.その他"</formula1>
    </dataValidation>
    <dataValidation type="list" allowBlank="1" showInputMessage="1" showErrorMessage="1" sqref="AC103:AE104 AC245:AE246">
      <formula1>"1.焼却,2.脱水,3.天日乾燥,4.その他"</formula1>
    </dataValidation>
    <dataValidation type="list" allowBlank="1" showInputMessage="1" showErrorMessage="1" sqref="P93:R98 P101:R104 P121:R132 P235:R240 P243:R246 P263:R274">
      <formula1>"1.路盤材,2.裏込材,3.埋戻し材,4.その他"</formula1>
    </dataValidation>
    <dataValidation type="list" allowBlank="1" showInputMessage="1" showErrorMessage="1" sqref="I26:L27 I168:L169">
      <formula1>"1.粗粒,2.密粒,3.細粒,4.開粒,5.改質,6.モル,7.安定,8.他"</formula1>
    </dataValidation>
    <dataValidation type="list" allowBlank="1" showInputMessage="1" showErrorMessage="1" sqref="AK26:AQ27 AK168:AQ169">
      <formula1>"1.再粗粒,2.再密粒,3.再細粒,4.再開粒,5.再改質,6.再モル,7.再安定,8.他"</formula1>
    </dataValidation>
  </dataValidations>
  <printOptions horizontalCentered="1" verticalCentered="1"/>
  <pageMargins left="0.78740157480314965" right="0.59055118110236227" top="0.19685039370078741" bottom="0.19685039370078741" header="0.39370078740157483" footer="0.27559055118110237"/>
  <pageSetup paperSize="8" scale="95" orientation="landscape" r:id="rId1"/>
  <headerFooter alignWithMargins="0">
    <oddHeader>&amp;R&amp;P/&amp;N</oddHeader>
  </headerFooter>
  <rowBreaks count="3" manualBreakCount="3">
    <brk id="76" max="16383" man="1"/>
    <brk id="147" max="121" man="1"/>
    <brk id="218" max="12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Drop Down 8">
              <controlPr defaultSize="0" autoLine="0" autoPict="0">
                <anchor moveWithCells="1">
                  <from>
                    <xdr:col>36</xdr:col>
                    <xdr:colOff>0</xdr:colOff>
                    <xdr:row>2</xdr:row>
                    <xdr:rowOff>0</xdr:rowOff>
                  </from>
                  <to>
                    <xdr:col>46</xdr:col>
                    <xdr:colOff>47625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Drop Down 9">
              <controlPr defaultSize="0" autoLine="0" autoPict="0">
                <anchor moveWithCells="1">
                  <from>
                    <xdr:col>36</xdr:col>
                    <xdr:colOff>0</xdr:colOff>
                    <xdr:row>3</xdr:row>
                    <xdr:rowOff>9525</xdr:rowOff>
                  </from>
                  <to>
                    <xdr:col>51</xdr:col>
                    <xdr:colOff>38100</xdr:colOff>
                    <xdr:row>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C1:EB292"/>
  <sheetViews>
    <sheetView showGridLines="0" zoomScaleNormal="100" zoomScaleSheetLayoutView="85" workbookViewId="0">
      <pane ySplit="4" topLeftCell="A5" activePane="bottomLeft" state="frozen"/>
      <selection pane="bottomLeft" activeCell="I17" sqref="I17:L17"/>
    </sheetView>
  </sheetViews>
  <sheetFormatPr defaultColWidth="1.625" defaultRowHeight="8.1" customHeight="1"/>
  <cols>
    <col min="1" max="80" width="1.625" style="3" customWidth="1"/>
    <col min="81" max="81" width="1.75" style="3" customWidth="1"/>
    <col min="82" max="116" width="1.625" style="3" customWidth="1"/>
    <col min="117" max="117" width="1.875" style="3" customWidth="1"/>
    <col min="118" max="122" width="1.625" style="3"/>
    <col min="123" max="128" width="2.125" style="390" customWidth="1"/>
    <col min="129" max="129" width="1.5" style="390" customWidth="1"/>
    <col min="130" max="130" width="1.5" style="3" customWidth="1"/>
    <col min="131" max="132" width="1.5" style="390" customWidth="1"/>
    <col min="133" max="16384" width="1.625" style="3"/>
  </cols>
  <sheetData>
    <row r="1" spans="3:126" ht="20.25" customHeight="1">
      <c r="AA1" s="467" t="s">
        <v>14166</v>
      </c>
      <c r="AB1" s="468"/>
      <c r="AC1" s="468"/>
      <c r="AD1" s="468"/>
      <c r="AE1" s="468"/>
      <c r="AF1" s="468"/>
      <c r="AG1" s="468"/>
      <c r="AH1" s="468"/>
      <c r="AI1" s="468"/>
      <c r="AJ1" s="468"/>
      <c r="AK1" s="468"/>
      <c r="AL1" s="468"/>
      <c r="AM1" s="468"/>
      <c r="AN1" s="468"/>
      <c r="AO1" s="468"/>
      <c r="AP1" s="468"/>
      <c r="AQ1" s="468"/>
      <c r="AR1" s="468"/>
      <c r="AS1" s="468"/>
      <c r="AT1" s="468"/>
      <c r="AU1" s="468"/>
      <c r="AV1" s="468"/>
      <c r="AW1" s="468"/>
      <c r="AX1" s="468"/>
      <c r="AY1" s="468"/>
      <c r="AZ1" s="468"/>
      <c r="BA1" s="468"/>
      <c r="BB1" s="468"/>
      <c r="BC1" s="468"/>
      <c r="BD1" s="468"/>
      <c r="BE1" s="468"/>
      <c r="BF1" s="468"/>
      <c r="BG1" s="468"/>
      <c r="BH1" s="468"/>
      <c r="BI1" s="468"/>
      <c r="BJ1" s="468"/>
      <c r="BK1" s="468"/>
      <c r="BL1" s="468"/>
      <c r="BM1" s="468"/>
      <c r="BN1" s="468"/>
      <c r="BO1" s="468"/>
      <c r="BP1" s="468"/>
      <c r="BQ1" s="468"/>
      <c r="BR1" s="468"/>
      <c r="BS1" s="468"/>
    </row>
    <row r="2" spans="3:126" ht="20.25" customHeight="1"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8"/>
      <c r="AL2" s="468"/>
      <c r="AM2" s="468"/>
      <c r="AN2" s="468"/>
      <c r="AO2" s="468"/>
      <c r="AP2" s="468"/>
      <c r="AQ2" s="468"/>
      <c r="AR2" s="468"/>
      <c r="AS2" s="468"/>
      <c r="AT2" s="468"/>
      <c r="AU2" s="468"/>
      <c r="AV2" s="468"/>
      <c r="AW2" s="468"/>
      <c r="AX2" s="468"/>
      <c r="AY2" s="468"/>
      <c r="AZ2" s="468"/>
      <c r="BA2" s="468"/>
      <c r="BB2" s="468"/>
      <c r="BC2" s="468"/>
      <c r="BD2" s="468"/>
      <c r="BE2" s="468"/>
      <c r="BF2" s="468"/>
      <c r="BG2" s="468"/>
      <c r="BH2" s="468"/>
      <c r="BI2" s="468"/>
      <c r="BJ2" s="468"/>
      <c r="BK2" s="468"/>
      <c r="BL2" s="468"/>
      <c r="BM2" s="468"/>
      <c r="BN2" s="468"/>
      <c r="BO2" s="468"/>
      <c r="BP2" s="468"/>
      <c r="BQ2" s="468"/>
      <c r="BR2" s="468"/>
      <c r="BS2" s="468"/>
    </row>
    <row r="3" spans="3:126" ht="21.75" customHeight="1">
      <c r="AA3" s="115" t="s">
        <v>8478</v>
      </c>
      <c r="AB3" s="116"/>
      <c r="AC3" s="117"/>
      <c r="AD3" s="117"/>
      <c r="AE3" s="117"/>
      <c r="AF3" s="117"/>
      <c r="AG3" s="117"/>
      <c r="AH3" s="117"/>
      <c r="AI3" s="118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469" t="s">
        <v>8479</v>
      </c>
      <c r="BK3" s="470"/>
      <c r="BL3" s="470"/>
      <c r="BM3" s="470"/>
      <c r="BN3" s="470"/>
      <c r="BO3" s="470"/>
      <c r="BP3" s="470"/>
      <c r="BQ3" s="470"/>
      <c r="BR3" s="470"/>
      <c r="BS3" s="471"/>
    </row>
    <row r="4" spans="3:126" ht="21.75" customHeight="1" thickBot="1">
      <c r="AA4" s="116" t="s">
        <v>8480</v>
      </c>
      <c r="AB4" s="116"/>
      <c r="AC4" s="117"/>
      <c r="AD4" s="117"/>
      <c r="AE4" s="117"/>
      <c r="AF4" s="117"/>
      <c r="AG4" s="117"/>
      <c r="AH4" s="117"/>
      <c r="AI4" s="118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472" t="str">
        <f>Code!AF3</f>
        <v/>
      </c>
      <c r="BK4" s="473"/>
      <c r="BL4" s="473"/>
      <c r="BM4" s="473"/>
      <c r="BN4" s="473"/>
      <c r="BO4" s="473"/>
      <c r="BP4" s="473"/>
      <c r="BQ4" s="473"/>
      <c r="BR4" s="473"/>
      <c r="BS4" s="474"/>
    </row>
    <row r="5" spans="3:126" ht="8.1" customHeight="1" thickTop="1">
      <c r="DD5" s="1234" t="s">
        <v>0</v>
      </c>
      <c r="DE5" s="1204"/>
      <c r="DF5" s="1204"/>
      <c r="DG5" s="1204"/>
      <c r="DH5" s="1204"/>
      <c r="DI5" s="1204"/>
      <c r="DJ5" s="1204"/>
      <c r="DK5" s="1204"/>
      <c r="DL5" s="1204"/>
      <c r="DM5" s="1205"/>
      <c r="DN5" s="1246" t="s">
        <v>14168</v>
      </c>
      <c r="DO5" s="1247"/>
      <c r="DP5" s="1247"/>
      <c r="DQ5" s="1247"/>
      <c r="DR5" s="1247"/>
    </row>
    <row r="6" spans="3:126" ht="8.1" customHeight="1">
      <c r="DD6" s="1235"/>
      <c r="DE6" s="1236"/>
      <c r="DF6" s="1236"/>
      <c r="DG6" s="1236"/>
      <c r="DH6" s="1236"/>
      <c r="DI6" s="1236"/>
      <c r="DJ6" s="1236"/>
      <c r="DK6" s="1236"/>
      <c r="DL6" s="1236"/>
      <c r="DM6" s="1237"/>
      <c r="DN6" s="1247"/>
      <c r="DO6" s="1247"/>
      <c r="DP6" s="1247"/>
      <c r="DQ6" s="1247"/>
      <c r="DR6" s="1247"/>
    </row>
    <row r="7" spans="3:126" ht="8.1" customHeight="1" thickBot="1">
      <c r="DD7" s="1206"/>
      <c r="DE7" s="1207"/>
      <c r="DF7" s="1207"/>
      <c r="DG7" s="1207"/>
      <c r="DH7" s="1207"/>
      <c r="DI7" s="1207"/>
      <c r="DJ7" s="1207"/>
      <c r="DK7" s="1207"/>
      <c r="DL7" s="1207"/>
      <c r="DM7" s="1208"/>
      <c r="DN7" s="1247"/>
      <c r="DO7" s="1247"/>
      <c r="DP7" s="1247"/>
      <c r="DQ7" s="1247"/>
      <c r="DR7" s="1247"/>
    </row>
    <row r="8" spans="3:126" ht="24.75" thickTop="1">
      <c r="C8" s="24" t="s">
        <v>170</v>
      </c>
      <c r="L8" s="15" t="s">
        <v>171</v>
      </c>
      <c r="BE8" s="25" t="s">
        <v>172</v>
      </c>
      <c r="BR8" s="26"/>
      <c r="DN8" s="1247"/>
      <c r="DO8" s="1247"/>
      <c r="DP8" s="1247"/>
      <c r="DQ8" s="1247"/>
      <c r="DR8" s="1247"/>
    </row>
    <row r="9" spans="3:126" ht="24">
      <c r="C9" s="24"/>
      <c r="D9" s="1246" t="s">
        <v>14168</v>
      </c>
      <c r="E9" s="1246"/>
      <c r="F9" s="1246"/>
      <c r="G9" s="1246"/>
      <c r="H9" s="1246"/>
      <c r="I9" s="1246"/>
      <c r="J9" s="1246"/>
      <c r="L9" s="15"/>
      <c r="BE9" s="25"/>
      <c r="BR9" s="26"/>
    </row>
    <row r="10" spans="3:126" ht="9" customHeight="1">
      <c r="CB10" s="2"/>
      <c r="CC10" s="2"/>
      <c r="CD10" s="2"/>
      <c r="CE10" s="2"/>
      <c r="CO10" s="2"/>
      <c r="CP10" s="2"/>
      <c r="CQ10" s="2"/>
      <c r="CR10" s="2"/>
      <c r="CS10" s="2"/>
      <c r="CT10" s="2"/>
      <c r="CU10" s="2"/>
      <c r="CV10" s="2"/>
      <c r="CW10" s="1243"/>
      <c r="CX10" s="1243"/>
      <c r="CY10" s="1243"/>
      <c r="CZ10" s="1243"/>
      <c r="DA10" s="1243"/>
      <c r="DB10" s="1243"/>
      <c r="DC10" s="1243"/>
      <c r="DD10" s="1243"/>
      <c r="DE10" s="1243"/>
      <c r="DF10" s="1243"/>
      <c r="DG10" s="1243"/>
      <c r="DH10" s="1243"/>
      <c r="DI10" s="1243"/>
      <c r="DJ10" s="1243"/>
      <c r="DK10" s="1243"/>
      <c r="DL10" s="1243"/>
      <c r="DM10" s="1243"/>
      <c r="DN10" s="1243"/>
      <c r="DO10" s="1243"/>
      <c r="DP10" s="1243"/>
      <c r="DQ10" s="1243"/>
      <c r="DR10" s="1243"/>
    </row>
    <row r="11" spans="3:126" ht="17.25" customHeight="1">
      <c r="C11" s="49" t="s">
        <v>250</v>
      </c>
      <c r="S11" s="14"/>
      <c r="T11" s="292"/>
      <c r="U11" s="292"/>
      <c r="V11" s="288"/>
      <c r="W11" s="292"/>
      <c r="X11" s="292"/>
      <c r="Y11" s="1238"/>
      <c r="Z11" s="1236"/>
      <c r="AA11" s="1236"/>
      <c r="AB11" s="1236"/>
      <c r="AC11" s="1236"/>
      <c r="AD11" s="1236"/>
      <c r="AE11" s="1236"/>
      <c r="AF11" s="1236"/>
      <c r="AG11" s="1236"/>
      <c r="AH11" s="1236"/>
      <c r="AI11" s="1236"/>
      <c r="AJ11" s="1236"/>
      <c r="AK11" s="1236"/>
      <c r="AL11" s="1236"/>
      <c r="AM11" s="1236"/>
      <c r="AN11" s="1236"/>
      <c r="AO11" s="1236"/>
      <c r="AP11" s="1236"/>
      <c r="AQ11" s="1236"/>
      <c r="AR11" s="1236"/>
      <c r="AS11" s="1236"/>
      <c r="AT11" s="1236"/>
      <c r="AU11" s="1236"/>
      <c r="AV11" s="1236"/>
      <c r="AW11" s="1236"/>
      <c r="AX11" s="1236"/>
      <c r="AY11" s="1236"/>
      <c r="AZ11" s="1236"/>
      <c r="BA11" s="1236"/>
      <c r="BB11" s="1236"/>
      <c r="BC11" s="1236"/>
      <c r="BD11" s="1236"/>
      <c r="BE11" s="1236"/>
      <c r="BF11" s="1236"/>
      <c r="BM11" s="1209"/>
      <c r="BN11" s="1209"/>
      <c r="BO11" s="1209"/>
      <c r="BP11" s="1209"/>
      <c r="BQ11" s="1209"/>
      <c r="BR11" s="1209"/>
      <c r="BS11" s="1209"/>
      <c r="BT11" s="1209"/>
      <c r="BU11" s="1209"/>
      <c r="BV11" s="1209"/>
      <c r="BW11" s="1209"/>
      <c r="BX11" s="1209"/>
      <c r="BY11" s="1209"/>
      <c r="BZ11" s="1209"/>
      <c r="CA11" s="1209"/>
      <c r="CB11" s="1209"/>
      <c r="CC11" s="1209"/>
      <c r="CD11" s="1209"/>
      <c r="CE11" s="1209"/>
      <c r="CF11" s="1209"/>
      <c r="CG11" s="1209"/>
      <c r="CH11" s="1209"/>
      <c r="CI11" s="289"/>
      <c r="CJ11" s="289"/>
      <c r="CK11" s="289"/>
      <c r="CO11" s="1241"/>
      <c r="CP11" s="1236"/>
      <c r="CQ11" s="1236"/>
      <c r="CR11" s="1236"/>
      <c r="CS11" s="1236"/>
      <c r="CT11" s="1236"/>
      <c r="CU11" s="1236"/>
      <c r="CV11" s="1236"/>
      <c r="CW11" s="1236"/>
      <c r="CX11" s="1236"/>
      <c r="CY11" s="1236"/>
      <c r="CZ11" s="1236"/>
      <c r="DA11" s="1236"/>
      <c r="DB11" s="1236"/>
      <c r="DC11" s="1236"/>
      <c r="DD11" s="1236"/>
      <c r="DE11" s="1236"/>
      <c r="DF11" s="1236"/>
      <c r="DG11" s="1236"/>
      <c r="DH11" s="1236"/>
      <c r="DI11" s="1236"/>
      <c r="DJ11" s="1236"/>
      <c r="DK11" s="1236"/>
      <c r="DL11" s="1236"/>
      <c r="DM11" s="1236"/>
      <c r="DN11" s="1236"/>
      <c r="DO11" s="1236"/>
      <c r="DP11" s="1236"/>
      <c r="DQ11" s="1236"/>
      <c r="DR11" s="1236"/>
    </row>
    <row r="12" spans="3:126" ht="3" customHeight="1" thickBot="1">
      <c r="S12" s="27"/>
      <c r="T12" s="27"/>
      <c r="U12" s="27"/>
      <c r="V12" s="27"/>
      <c r="W12" s="27"/>
      <c r="X12" s="27"/>
      <c r="Y12" s="1239"/>
      <c r="Z12" s="1239"/>
      <c r="AA12" s="1239"/>
      <c r="AB12" s="1239"/>
      <c r="AC12" s="1239"/>
      <c r="AD12" s="1239"/>
      <c r="AE12" s="1239"/>
      <c r="AF12" s="1239"/>
      <c r="AG12" s="1239"/>
      <c r="AH12" s="1239"/>
      <c r="AI12" s="1239"/>
      <c r="AJ12" s="1239"/>
      <c r="AK12" s="1239"/>
      <c r="AL12" s="1239"/>
      <c r="AM12" s="1239"/>
      <c r="AN12" s="1239"/>
      <c r="AO12" s="1239"/>
      <c r="AP12" s="1239"/>
      <c r="AQ12" s="1239"/>
      <c r="AR12" s="1239"/>
      <c r="AS12" s="1239"/>
      <c r="AT12" s="1239"/>
      <c r="AU12" s="1239"/>
      <c r="AV12" s="1239"/>
      <c r="AW12" s="1239"/>
      <c r="AX12" s="1239"/>
      <c r="AY12" s="1239"/>
      <c r="AZ12" s="1239"/>
      <c r="BA12" s="1239"/>
      <c r="BB12" s="1239"/>
      <c r="BC12" s="1239"/>
      <c r="BD12" s="1239"/>
      <c r="BE12" s="1239"/>
      <c r="BF12" s="1239"/>
      <c r="BM12" s="1240"/>
      <c r="BN12" s="1240"/>
      <c r="BO12" s="1240"/>
      <c r="BP12" s="1240"/>
      <c r="BQ12" s="1240"/>
      <c r="BR12" s="1240"/>
      <c r="BS12" s="1240"/>
      <c r="BT12" s="1240"/>
      <c r="BU12" s="1240"/>
      <c r="BV12" s="1240"/>
      <c r="BW12" s="1240"/>
      <c r="BX12" s="1240"/>
      <c r="BY12" s="1240"/>
      <c r="BZ12" s="1240"/>
      <c r="CA12" s="1240"/>
      <c r="CB12" s="1240"/>
      <c r="CC12" s="1240"/>
      <c r="CD12" s="1240"/>
      <c r="CE12" s="1240"/>
      <c r="CF12" s="1240"/>
      <c r="CG12" s="1240"/>
      <c r="CH12" s="1240"/>
      <c r="CI12" s="290"/>
      <c r="CJ12" s="290"/>
      <c r="CK12" s="290"/>
      <c r="CO12" s="1239"/>
      <c r="CP12" s="1239"/>
      <c r="CQ12" s="1239"/>
      <c r="CR12" s="1239"/>
      <c r="CS12" s="1239"/>
      <c r="CT12" s="1239"/>
      <c r="CU12" s="1239"/>
      <c r="CV12" s="1239"/>
      <c r="CW12" s="1239"/>
      <c r="CX12" s="1239"/>
      <c r="CY12" s="1239"/>
      <c r="CZ12" s="1239"/>
      <c r="DA12" s="1239"/>
      <c r="DB12" s="1239"/>
      <c r="DC12" s="1239"/>
      <c r="DD12" s="1239"/>
      <c r="DE12" s="1239"/>
      <c r="DF12" s="1239"/>
      <c r="DG12" s="1239"/>
      <c r="DH12" s="1239"/>
      <c r="DI12" s="1239"/>
      <c r="DJ12" s="1239"/>
      <c r="DK12" s="1239"/>
      <c r="DL12" s="1239"/>
      <c r="DM12" s="1239"/>
      <c r="DN12" s="1239"/>
      <c r="DO12" s="1239"/>
      <c r="DP12" s="1239"/>
      <c r="DQ12" s="1239"/>
      <c r="DR12" s="1239"/>
    </row>
    <row r="13" spans="3:126" ht="14.25">
      <c r="C13" s="890" t="s">
        <v>252</v>
      </c>
      <c r="D13" s="1217"/>
      <c r="E13" s="1217"/>
      <c r="F13" s="1217"/>
      <c r="G13" s="1217"/>
      <c r="H13" s="1217"/>
      <c r="I13" s="1217"/>
      <c r="J13" s="1217"/>
      <c r="K13" s="1217"/>
      <c r="L13" s="1217"/>
      <c r="M13" s="1217"/>
      <c r="N13" s="1217"/>
      <c r="O13" s="1217"/>
      <c r="P13" s="1217"/>
      <c r="Q13" s="1217"/>
      <c r="R13" s="1217"/>
      <c r="S13" s="1217"/>
      <c r="T13" s="1217"/>
      <c r="U13" s="1217"/>
      <c r="V13" s="1217"/>
      <c r="W13" s="1217"/>
      <c r="X13" s="1217"/>
      <c r="Y13" s="1217"/>
      <c r="Z13" s="1217"/>
      <c r="AA13" s="1217"/>
      <c r="AB13" s="1217"/>
      <c r="AC13" s="1217"/>
      <c r="AD13" s="1217"/>
      <c r="AE13" s="1217"/>
      <c r="AF13" s="1217"/>
      <c r="AG13" s="1217"/>
      <c r="AH13" s="1217"/>
      <c r="AI13" s="1217"/>
      <c r="AJ13" s="1218"/>
      <c r="AK13" s="178" t="s">
        <v>177</v>
      </c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80"/>
      <c r="BF13" s="180" t="s">
        <v>253</v>
      </c>
      <c r="BG13" s="180"/>
      <c r="BH13" s="179"/>
      <c r="BI13" s="179"/>
      <c r="BJ13" s="179"/>
      <c r="BK13" s="179"/>
      <c r="BL13" s="179"/>
      <c r="BM13" s="179"/>
      <c r="BN13" s="179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1"/>
      <c r="DM13" s="892" t="s">
        <v>47</v>
      </c>
      <c r="DN13" s="1219"/>
      <c r="DO13" s="1219"/>
      <c r="DP13" s="1219"/>
      <c r="DQ13" s="1219"/>
      <c r="DR13" s="1220"/>
      <c r="DS13" s="391"/>
      <c r="DT13" s="391"/>
      <c r="DU13" s="391"/>
      <c r="DV13" s="391"/>
    </row>
    <row r="14" spans="3:126" ht="9.9499999999999993" customHeight="1">
      <c r="C14" s="895" t="s">
        <v>48</v>
      </c>
      <c r="D14" s="505"/>
      <c r="E14" s="505"/>
      <c r="F14" s="505"/>
      <c r="G14" s="505"/>
      <c r="H14" s="510"/>
      <c r="I14" s="509" t="s">
        <v>49</v>
      </c>
      <c r="J14" s="505"/>
      <c r="K14" s="505"/>
      <c r="L14" s="510"/>
      <c r="M14" s="509" t="s">
        <v>50</v>
      </c>
      <c r="N14" s="505"/>
      <c r="O14" s="505"/>
      <c r="P14" s="505"/>
      <c r="Q14" s="505"/>
      <c r="R14" s="505"/>
      <c r="S14" s="510"/>
      <c r="T14" s="509" t="s">
        <v>51</v>
      </c>
      <c r="U14" s="505"/>
      <c r="V14" s="505"/>
      <c r="W14" s="505"/>
      <c r="X14" s="505"/>
      <c r="Y14" s="510"/>
      <c r="Z14" s="509" t="s">
        <v>52</v>
      </c>
      <c r="AA14" s="505"/>
      <c r="AB14" s="505"/>
      <c r="AC14" s="505"/>
      <c r="AD14" s="505"/>
      <c r="AE14" s="505"/>
      <c r="AF14" s="505"/>
      <c r="AG14" s="441"/>
      <c r="AH14" s="441"/>
      <c r="AI14" s="441"/>
      <c r="AJ14" s="441"/>
      <c r="AK14" s="704" t="s">
        <v>56</v>
      </c>
      <c r="AL14" s="505"/>
      <c r="AM14" s="505"/>
      <c r="AN14" s="505"/>
      <c r="AO14" s="505"/>
      <c r="AP14" s="505"/>
      <c r="AQ14" s="510"/>
      <c r="AR14" s="156" t="s">
        <v>57</v>
      </c>
      <c r="AS14" s="441"/>
      <c r="AT14" s="441"/>
      <c r="AU14" s="441"/>
      <c r="AV14" s="441"/>
      <c r="AW14" s="441"/>
      <c r="AX14" s="441"/>
      <c r="AY14" s="441"/>
      <c r="AZ14" s="441"/>
      <c r="BA14" s="441"/>
      <c r="BB14" s="138"/>
      <c r="BC14" s="723" t="s">
        <v>53</v>
      </c>
      <c r="BD14" s="1227"/>
      <c r="BE14" s="1227"/>
      <c r="BF14" s="1227"/>
      <c r="BG14" s="1227"/>
      <c r="BH14" s="1227"/>
      <c r="BI14" s="1227"/>
      <c r="BJ14" s="1227"/>
      <c r="BK14" s="1227"/>
      <c r="BL14" s="1227"/>
      <c r="BM14" s="1227"/>
      <c r="BN14" s="1227"/>
      <c r="BO14" s="1227"/>
      <c r="BP14" s="1227"/>
      <c r="BQ14" s="1227"/>
      <c r="BR14" s="1227"/>
      <c r="BS14" s="1227"/>
      <c r="BT14" s="1227"/>
      <c r="BU14" s="1227"/>
      <c r="BV14" s="1227"/>
      <c r="BW14" s="1227"/>
      <c r="BX14" s="1228"/>
      <c r="BY14" s="839" t="s">
        <v>54</v>
      </c>
      <c r="BZ14" s="505"/>
      <c r="CA14" s="505"/>
      <c r="CB14" s="1233"/>
      <c r="CC14" s="839" t="s">
        <v>55</v>
      </c>
      <c r="CD14" s="505"/>
      <c r="CE14" s="505"/>
      <c r="CF14" s="510"/>
      <c r="CG14" s="723" t="s">
        <v>304</v>
      </c>
      <c r="CH14" s="1227"/>
      <c r="CI14" s="1227"/>
      <c r="CJ14" s="1227"/>
      <c r="CK14" s="1227"/>
      <c r="CL14" s="1227"/>
      <c r="CM14" s="1227"/>
      <c r="CN14" s="1227"/>
      <c r="CO14" s="1227"/>
      <c r="CP14" s="1227"/>
      <c r="CQ14" s="1227"/>
      <c r="CR14" s="1227"/>
      <c r="CS14" s="1227"/>
      <c r="CT14" s="1227"/>
      <c r="CU14" s="1227"/>
      <c r="CV14" s="1227"/>
      <c r="CW14" s="1227"/>
      <c r="CX14" s="1227"/>
      <c r="CY14" s="1227"/>
      <c r="CZ14" s="1227"/>
      <c r="DA14" s="1227"/>
      <c r="DB14" s="1227"/>
      <c r="DC14" s="1227"/>
      <c r="DD14" s="1227"/>
      <c r="DE14" s="1227"/>
      <c r="DF14" s="1227"/>
      <c r="DG14" s="1227"/>
      <c r="DH14" s="119"/>
      <c r="DI14" s="119"/>
      <c r="DJ14" s="119"/>
      <c r="DK14" s="119"/>
      <c r="DL14" s="138"/>
      <c r="DM14" s="848" t="s">
        <v>58</v>
      </c>
      <c r="DN14" s="1224"/>
      <c r="DO14" s="1224"/>
      <c r="DP14" s="1224"/>
      <c r="DQ14" s="1224"/>
      <c r="DR14" s="1225"/>
      <c r="DS14" s="391"/>
      <c r="DT14" s="391"/>
      <c r="DU14" s="391"/>
      <c r="DV14" s="391"/>
    </row>
    <row r="15" spans="3:126" ht="8.1" customHeight="1">
      <c r="C15" s="603"/>
      <c r="D15" s="677"/>
      <c r="E15" s="677"/>
      <c r="F15" s="677"/>
      <c r="G15" s="677"/>
      <c r="H15" s="604"/>
      <c r="I15" s="532"/>
      <c r="J15" s="677"/>
      <c r="K15" s="677"/>
      <c r="L15" s="604"/>
      <c r="M15" s="532"/>
      <c r="N15" s="677"/>
      <c r="O15" s="677"/>
      <c r="P15" s="677"/>
      <c r="Q15" s="677"/>
      <c r="R15" s="677"/>
      <c r="S15" s="604"/>
      <c r="T15" s="532"/>
      <c r="U15" s="677"/>
      <c r="V15" s="677"/>
      <c r="W15" s="677"/>
      <c r="X15" s="677"/>
      <c r="Y15" s="604"/>
      <c r="Z15" s="162"/>
      <c r="AA15" s="182" t="s">
        <v>307</v>
      </c>
      <c r="AB15" s="152"/>
      <c r="AC15" s="152"/>
      <c r="AD15" s="152"/>
      <c r="AE15" s="152"/>
      <c r="AF15" s="152"/>
      <c r="AG15" s="119"/>
      <c r="AH15" s="119"/>
      <c r="AI15" s="119"/>
      <c r="AJ15" s="119"/>
      <c r="AK15" s="789"/>
      <c r="AL15" s="677"/>
      <c r="AM15" s="677"/>
      <c r="AN15" s="677"/>
      <c r="AO15" s="677"/>
      <c r="AP15" s="677"/>
      <c r="AQ15" s="604"/>
      <c r="AR15" s="183"/>
      <c r="AS15" s="182" t="s">
        <v>307</v>
      </c>
      <c r="AT15" s="152"/>
      <c r="AU15" s="152"/>
      <c r="AV15" s="152"/>
      <c r="AW15" s="152"/>
      <c r="AX15" s="152"/>
      <c r="AY15" s="119"/>
      <c r="AZ15" s="119"/>
      <c r="BA15" s="119"/>
      <c r="BB15" s="139"/>
      <c r="BC15" s="848"/>
      <c r="BD15" s="1224"/>
      <c r="BE15" s="1224"/>
      <c r="BF15" s="1224"/>
      <c r="BG15" s="1224"/>
      <c r="BH15" s="1224"/>
      <c r="BI15" s="1224"/>
      <c r="BJ15" s="1224"/>
      <c r="BK15" s="1224"/>
      <c r="BL15" s="1224"/>
      <c r="BM15" s="1224"/>
      <c r="BN15" s="1224"/>
      <c r="BO15" s="1224"/>
      <c r="BP15" s="1224"/>
      <c r="BQ15" s="1224"/>
      <c r="BR15" s="1224"/>
      <c r="BS15" s="1224"/>
      <c r="BT15" s="1224"/>
      <c r="BU15" s="1224"/>
      <c r="BV15" s="1224"/>
      <c r="BW15" s="1224"/>
      <c r="BX15" s="1229"/>
      <c r="BY15" s="676" t="s">
        <v>59</v>
      </c>
      <c r="BZ15" s="677"/>
      <c r="CA15" s="677"/>
      <c r="CB15" s="678"/>
      <c r="CC15" s="676" t="s">
        <v>60</v>
      </c>
      <c r="CD15" s="677"/>
      <c r="CE15" s="677"/>
      <c r="CF15" s="604"/>
      <c r="CG15" s="848"/>
      <c r="CH15" s="1224"/>
      <c r="CI15" s="1224"/>
      <c r="CJ15" s="1224"/>
      <c r="CK15" s="1224"/>
      <c r="CL15" s="1224"/>
      <c r="CM15" s="1224"/>
      <c r="CN15" s="1224"/>
      <c r="CO15" s="1224"/>
      <c r="CP15" s="1224"/>
      <c r="CQ15" s="1224"/>
      <c r="CR15" s="1224"/>
      <c r="CS15" s="1224"/>
      <c r="CT15" s="1224"/>
      <c r="CU15" s="1224"/>
      <c r="CV15" s="1224"/>
      <c r="CW15" s="1224"/>
      <c r="CX15" s="1224"/>
      <c r="CY15" s="1224"/>
      <c r="CZ15" s="1224"/>
      <c r="DA15" s="1224"/>
      <c r="DB15" s="1224"/>
      <c r="DC15" s="1224"/>
      <c r="DD15" s="1224"/>
      <c r="DE15" s="1224"/>
      <c r="DF15" s="1224"/>
      <c r="DG15" s="1224"/>
      <c r="DH15" s="753" t="s">
        <v>61</v>
      </c>
      <c r="DI15" s="674"/>
      <c r="DJ15" s="674"/>
      <c r="DK15" s="674"/>
      <c r="DL15" s="752"/>
      <c r="DM15" s="848"/>
      <c r="DN15" s="1224"/>
      <c r="DO15" s="1224"/>
      <c r="DP15" s="1224"/>
      <c r="DQ15" s="1224"/>
      <c r="DR15" s="1225"/>
      <c r="DS15" s="391"/>
      <c r="DT15" s="391"/>
      <c r="DU15" s="391"/>
      <c r="DV15" s="391"/>
    </row>
    <row r="16" spans="3:126" ht="8.1" customHeight="1" thickBot="1">
      <c r="C16" s="1221"/>
      <c r="D16" s="680"/>
      <c r="E16" s="680"/>
      <c r="F16" s="680"/>
      <c r="G16" s="680"/>
      <c r="H16" s="722"/>
      <c r="I16" s="795" t="s">
        <v>62</v>
      </c>
      <c r="J16" s="680"/>
      <c r="K16" s="680"/>
      <c r="L16" s="722"/>
      <c r="M16" s="184"/>
      <c r="N16" s="185"/>
      <c r="O16" s="185"/>
      <c r="P16" s="185"/>
      <c r="Q16" s="185"/>
      <c r="R16" s="185"/>
      <c r="S16" s="186"/>
      <c r="T16" s="795" t="s">
        <v>63</v>
      </c>
      <c r="U16" s="680"/>
      <c r="V16" s="680"/>
      <c r="W16" s="680"/>
      <c r="X16" s="680"/>
      <c r="Y16" s="722"/>
      <c r="Z16" s="187"/>
      <c r="AA16" s="188"/>
      <c r="AB16" s="188"/>
      <c r="AC16" s="188"/>
      <c r="AD16" s="188"/>
      <c r="AE16" s="188"/>
      <c r="AF16" s="188"/>
      <c r="AG16" s="185"/>
      <c r="AH16" s="185"/>
      <c r="AI16" s="185"/>
      <c r="AJ16" s="185"/>
      <c r="AK16" s="790" t="s">
        <v>345</v>
      </c>
      <c r="AL16" s="680"/>
      <c r="AM16" s="680"/>
      <c r="AN16" s="680"/>
      <c r="AO16" s="680"/>
      <c r="AP16" s="680"/>
      <c r="AQ16" s="722"/>
      <c r="AR16" s="187"/>
      <c r="AS16" s="188"/>
      <c r="AT16" s="188"/>
      <c r="AU16" s="188"/>
      <c r="AV16" s="188"/>
      <c r="AW16" s="188"/>
      <c r="AX16" s="188"/>
      <c r="AY16" s="185"/>
      <c r="AZ16" s="185"/>
      <c r="BA16" s="185"/>
      <c r="BB16" s="186"/>
      <c r="BC16" s="1230"/>
      <c r="BD16" s="1231"/>
      <c r="BE16" s="1231"/>
      <c r="BF16" s="1231"/>
      <c r="BG16" s="1231"/>
      <c r="BH16" s="1231"/>
      <c r="BI16" s="1231"/>
      <c r="BJ16" s="1231"/>
      <c r="BK16" s="1231"/>
      <c r="BL16" s="1231"/>
      <c r="BM16" s="1231"/>
      <c r="BN16" s="1231"/>
      <c r="BO16" s="1231"/>
      <c r="BP16" s="1231"/>
      <c r="BQ16" s="1231"/>
      <c r="BR16" s="1231"/>
      <c r="BS16" s="1231"/>
      <c r="BT16" s="1231"/>
      <c r="BU16" s="1231"/>
      <c r="BV16" s="1231"/>
      <c r="BW16" s="1231"/>
      <c r="BX16" s="1232"/>
      <c r="BY16" s="679" t="s">
        <v>346</v>
      </c>
      <c r="BZ16" s="680"/>
      <c r="CA16" s="680"/>
      <c r="CB16" s="681"/>
      <c r="CC16" s="679" t="s">
        <v>347</v>
      </c>
      <c r="CD16" s="680"/>
      <c r="CE16" s="680"/>
      <c r="CF16" s="722"/>
      <c r="CG16" s="1230"/>
      <c r="CH16" s="1231"/>
      <c r="CI16" s="1231"/>
      <c r="CJ16" s="1231"/>
      <c r="CK16" s="1231"/>
      <c r="CL16" s="1231"/>
      <c r="CM16" s="1231"/>
      <c r="CN16" s="1231"/>
      <c r="CO16" s="1231"/>
      <c r="CP16" s="1231"/>
      <c r="CQ16" s="1231"/>
      <c r="CR16" s="1231"/>
      <c r="CS16" s="1231"/>
      <c r="CT16" s="1231"/>
      <c r="CU16" s="1231"/>
      <c r="CV16" s="1231"/>
      <c r="CW16" s="1231"/>
      <c r="CX16" s="1231"/>
      <c r="CY16" s="1231"/>
      <c r="CZ16" s="1231"/>
      <c r="DA16" s="1231"/>
      <c r="DB16" s="1231"/>
      <c r="DC16" s="1231"/>
      <c r="DD16" s="1231"/>
      <c r="DE16" s="1231"/>
      <c r="DF16" s="1231"/>
      <c r="DG16" s="1231"/>
      <c r="DH16" s="679" t="s">
        <v>64</v>
      </c>
      <c r="DI16" s="680"/>
      <c r="DJ16" s="680"/>
      <c r="DK16" s="680"/>
      <c r="DL16" s="722"/>
      <c r="DM16" s="795" t="s">
        <v>65</v>
      </c>
      <c r="DN16" s="680"/>
      <c r="DO16" s="680"/>
      <c r="DP16" s="680"/>
      <c r="DQ16" s="680"/>
      <c r="DR16" s="1226"/>
      <c r="DS16" s="391"/>
      <c r="DT16" s="391"/>
      <c r="DU16" s="391"/>
      <c r="DV16" s="391"/>
    </row>
    <row r="17" spans="3:126" ht="12" customHeight="1" thickTop="1">
      <c r="C17" s="817" t="s">
        <v>66</v>
      </c>
      <c r="D17" s="818"/>
      <c r="E17" s="826" t="s">
        <v>67</v>
      </c>
      <c r="F17" s="1212"/>
      <c r="G17" s="1212"/>
      <c r="H17" s="1213"/>
      <c r="I17" s="836"/>
      <c r="J17" s="784"/>
      <c r="K17" s="784"/>
      <c r="L17" s="785"/>
      <c r="M17" s="814"/>
      <c r="N17" s="517"/>
      <c r="O17" s="517"/>
      <c r="P17" s="517"/>
      <c r="Q17" s="517"/>
      <c r="R17" s="517"/>
      <c r="S17" s="837"/>
      <c r="T17" s="330"/>
      <c r="U17" s="331"/>
      <c r="V17" s="331"/>
      <c r="W17" s="331"/>
      <c r="X17" s="331"/>
      <c r="Y17" s="332"/>
      <c r="Z17" s="815"/>
      <c r="AA17" s="816"/>
      <c r="AB17" s="816"/>
      <c r="AC17" s="816"/>
      <c r="AD17" s="816"/>
      <c r="AE17" s="816"/>
      <c r="AF17" s="816"/>
      <c r="AG17" s="812" t="s">
        <v>68</v>
      </c>
      <c r="AH17" s="812"/>
      <c r="AI17" s="812"/>
      <c r="AJ17" s="813"/>
      <c r="AK17" s="838"/>
      <c r="AL17" s="784"/>
      <c r="AM17" s="784"/>
      <c r="AN17" s="784"/>
      <c r="AO17" s="784"/>
      <c r="AP17" s="784"/>
      <c r="AQ17" s="785"/>
      <c r="AR17" s="815"/>
      <c r="AS17" s="816"/>
      <c r="AT17" s="816"/>
      <c r="AU17" s="816"/>
      <c r="AV17" s="816"/>
      <c r="AW17" s="816"/>
      <c r="AX17" s="816"/>
      <c r="AY17" s="812" t="s">
        <v>68</v>
      </c>
      <c r="AZ17" s="812"/>
      <c r="BA17" s="812"/>
      <c r="BB17" s="813"/>
      <c r="BC17" s="1242"/>
      <c r="BD17" s="969"/>
      <c r="BE17" s="969"/>
      <c r="BF17" s="969"/>
      <c r="BG17" s="969"/>
      <c r="BH17" s="969"/>
      <c r="BI17" s="969"/>
      <c r="BJ17" s="969"/>
      <c r="BK17" s="969"/>
      <c r="BL17" s="969"/>
      <c r="BM17" s="969"/>
      <c r="BN17" s="969"/>
      <c r="BO17" s="969"/>
      <c r="BP17" s="969"/>
      <c r="BQ17" s="969"/>
      <c r="BR17" s="969"/>
      <c r="BS17" s="969"/>
      <c r="BT17" s="969"/>
      <c r="BU17" s="969"/>
      <c r="BV17" s="969"/>
      <c r="BW17" s="969"/>
      <c r="BX17" s="970"/>
      <c r="BY17" s="783"/>
      <c r="BZ17" s="784"/>
      <c r="CA17" s="784"/>
      <c r="CB17" s="842"/>
      <c r="CC17" s="783"/>
      <c r="CD17" s="784"/>
      <c r="CE17" s="784"/>
      <c r="CF17" s="785"/>
      <c r="CG17" s="814"/>
      <c r="CH17" s="517"/>
      <c r="CI17" s="517"/>
      <c r="CJ17" s="517"/>
      <c r="CK17" s="517"/>
      <c r="CL17" s="517"/>
      <c r="CM17" s="517"/>
      <c r="CN17" s="517"/>
      <c r="CO17" s="517"/>
      <c r="CP17" s="517"/>
      <c r="CQ17" s="517"/>
      <c r="CR17" s="517"/>
      <c r="CS17" s="517"/>
      <c r="CT17" s="517"/>
      <c r="CU17" s="517"/>
      <c r="CV17" s="517"/>
      <c r="CW17" s="517"/>
      <c r="CX17" s="517"/>
      <c r="CY17" s="517"/>
      <c r="CZ17" s="517"/>
      <c r="DA17" s="517"/>
      <c r="DB17" s="517"/>
      <c r="DC17" s="517"/>
      <c r="DD17" s="517"/>
      <c r="DE17" s="517"/>
      <c r="DF17" s="517"/>
      <c r="DG17" s="518"/>
      <c r="DH17" s="956"/>
      <c r="DI17" s="957"/>
      <c r="DJ17" s="957"/>
      <c r="DK17" s="957"/>
      <c r="DL17" s="958"/>
      <c r="DM17" s="965">
        <f t="shared" ref="DM17:DM40" si="0">IFERROR((AR17*100/Z17),0)</f>
        <v>0</v>
      </c>
      <c r="DN17" s="966"/>
      <c r="DO17" s="966"/>
      <c r="DP17" s="966"/>
      <c r="DQ17" s="189"/>
      <c r="DR17" s="190" t="s">
        <v>69</v>
      </c>
      <c r="DS17" s="391"/>
      <c r="DT17" s="391"/>
      <c r="DU17" s="391"/>
      <c r="DV17" s="391"/>
    </row>
    <row r="18" spans="3:126" ht="12" customHeight="1">
      <c r="C18" s="581"/>
      <c r="D18" s="582"/>
      <c r="E18" s="443"/>
      <c r="F18" s="443"/>
      <c r="G18" s="443"/>
      <c r="H18" s="444"/>
      <c r="I18" s="824"/>
      <c r="J18" s="486"/>
      <c r="K18" s="486"/>
      <c r="L18" s="493"/>
      <c r="M18" s="459"/>
      <c r="N18" s="460"/>
      <c r="O18" s="460"/>
      <c r="P18" s="460"/>
      <c r="Q18" s="460"/>
      <c r="R18" s="460"/>
      <c r="S18" s="749"/>
      <c r="T18" s="333"/>
      <c r="U18" s="334"/>
      <c r="V18" s="334"/>
      <c r="W18" s="334"/>
      <c r="X18" s="334"/>
      <c r="Y18" s="335"/>
      <c r="Z18" s="490"/>
      <c r="AA18" s="491"/>
      <c r="AB18" s="491"/>
      <c r="AC18" s="491"/>
      <c r="AD18" s="491"/>
      <c r="AE18" s="491"/>
      <c r="AF18" s="491"/>
      <c r="AG18" s="967" t="s">
        <v>68</v>
      </c>
      <c r="AH18" s="967"/>
      <c r="AI18" s="967"/>
      <c r="AJ18" s="968"/>
      <c r="AK18" s="492"/>
      <c r="AL18" s="486"/>
      <c r="AM18" s="486"/>
      <c r="AN18" s="486"/>
      <c r="AO18" s="486"/>
      <c r="AP18" s="486"/>
      <c r="AQ18" s="493"/>
      <c r="AR18" s="490"/>
      <c r="AS18" s="491"/>
      <c r="AT18" s="491"/>
      <c r="AU18" s="491"/>
      <c r="AV18" s="491"/>
      <c r="AW18" s="491"/>
      <c r="AX18" s="491"/>
      <c r="AY18" s="967" t="s">
        <v>68</v>
      </c>
      <c r="AZ18" s="967"/>
      <c r="BA18" s="967"/>
      <c r="BB18" s="968"/>
      <c r="BC18" s="1216"/>
      <c r="BD18" s="971"/>
      <c r="BE18" s="971"/>
      <c r="BF18" s="971"/>
      <c r="BG18" s="971"/>
      <c r="BH18" s="971"/>
      <c r="BI18" s="971"/>
      <c r="BJ18" s="971"/>
      <c r="BK18" s="971"/>
      <c r="BL18" s="971"/>
      <c r="BM18" s="971"/>
      <c r="BN18" s="971"/>
      <c r="BO18" s="971"/>
      <c r="BP18" s="971"/>
      <c r="BQ18" s="971"/>
      <c r="BR18" s="971"/>
      <c r="BS18" s="971"/>
      <c r="BT18" s="971"/>
      <c r="BU18" s="971"/>
      <c r="BV18" s="971"/>
      <c r="BW18" s="971"/>
      <c r="BX18" s="972"/>
      <c r="BY18" s="485"/>
      <c r="BZ18" s="486"/>
      <c r="CA18" s="486"/>
      <c r="CB18" s="487"/>
      <c r="CC18" s="485"/>
      <c r="CD18" s="486"/>
      <c r="CE18" s="486"/>
      <c r="CF18" s="493"/>
      <c r="CG18" s="459"/>
      <c r="CH18" s="460"/>
      <c r="CI18" s="460"/>
      <c r="CJ18" s="460"/>
      <c r="CK18" s="460"/>
      <c r="CL18" s="460"/>
      <c r="CM18" s="460"/>
      <c r="CN18" s="460"/>
      <c r="CO18" s="460"/>
      <c r="CP18" s="460"/>
      <c r="CQ18" s="460"/>
      <c r="CR18" s="460"/>
      <c r="CS18" s="460"/>
      <c r="CT18" s="460"/>
      <c r="CU18" s="460"/>
      <c r="CV18" s="460"/>
      <c r="CW18" s="460"/>
      <c r="CX18" s="460"/>
      <c r="CY18" s="460"/>
      <c r="CZ18" s="460"/>
      <c r="DA18" s="460"/>
      <c r="DB18" s="460"/>
      <c r="DC18" s="460"/>
      <c r="DD18" s="460"/>
      <c r="DE18" s="460"/>
      <c r="DF18" s="460"/>
      <c r="DG18" s="461"/>
      <c r="DH18" s="497"/>
      <c r="DI18" s="498"/>
      <c r="DJ18" s="498"/>
      <c r="DK18" s="498"/>
      <c r="DL18" s="499"/>
      <c r="DM18" s="1195">
        <f t="shared" si="0"/>
        <v>0</v>
      </c>
      <c r="DN18" s="1196"/>
      <c r="DO18" s="1196"/>
      <c r="DP18" s="1196"/>
      <c r="DQ18" s="192"/>
      <c r="DR18" s="193" t="s">
        <v>69</v>
      </c>
      <c r="DS18" s="391"/>
      <c r="DT18" s="391"/>
      <c r="DU18" s="391"/>
      <c r="DV18" s="391"/>
    </row>
    <row r="19" spans="3:126" ht="12" customHeight="1" thickBot="1">
      <c r="C19" s="581"/>
      <c r="D19" s="582"/>
      <c r="E19" s="445"/>
      <c r="F19" s="445"/>
      <c r="G19" s="445"/>
      <c r="H19" s="680" t="s">
        <v>70</v>
      </c>
      <c r="I19" s="680"/>
      <c r="J19" s="680"/>
      <c r="K19" s="680"/>
      <c r="L19" s="680"/>
      <c r="M19" s="680"/>
      <c r="N19" s="680"/>
      <c r="O19" s="680"/>
      <c r="P19" s="680"/>
      <c r="Q19" s="680"/>
      <c r="R19" s="680"/>
      <c r="S19" s="680"/>
      <c r="T19" s="680"/>
      <c r="U19" s="445"/>
      <c r="V19" s="445"/>
      <c r="W19" s="445"/>
      <c r="X19" s="445"/>
      <c r="Y19" s="445"/>
      <c r="Z19" s="1197">
        <f>SUM(Z17:AF18)</f>
        <v>0</v>
      </c>
      <c r="AA19" s="1198"/>
      <c r="AB19" s="1198"/>
      <c r="AC19" s="1198"/>
      <c r="AD19" s="1198"/>
      <c r="AE19" s="1198"/>
      <c r="AF19" s="1198"/>
      <c r="AG19" s="185" t="s">
        <v>68</v>
      </c>
      <c r="AH19" s="185"/>
      <c r="AI19" s="185"/>
      <c r="AJ19" s="185"/>
      <c r="AK19" s="396"/>
      <c r="AL19" s="397"/>
      <c r="AM19" s="397"/>
      <c r="AN19" s="397"/>
      <c r="AO19" s="397"/>
      <c r="AP19" s="397"/>
      <c r="AQ19" s="398"/>
      <c r="AR19" s="1197">
        <f>SUM(AR17:AX18)</f>
        <v>0</v>
      </c>
      <c r="AS19" s="1198"/>
      <c r="AT19" s="1198"/>
      <c r="AU19" s="1198"/>
      <c r="AV19" s="1198"/>
      <c r="AW19" s="1198"/>
      <c r="AX19" s="1198"/>
      <c r="AY19" s="194" t="s">
        <v>68</v>
      </c>
      <c r="AZ19" s="194"/>
      <c r="BA19" s="194"/>
      <c r="BB19" s="394"/>
      <c r="BC19" s="405"/>
      <c r="BD19" s="405"/>
      <c r="BE19" s="405"/>
      <c r="BF19" s="405"/>
      <c r="BG19" s="405"/>
      <c r="BH19" s="405"/>
      <c r="BI19" s="405"/>
      <c r="BJ19" s="406"/>
      <c r="BK19" s="406"/>
      <c r="BL19" s="406"/>
      <c r="BM19" s="406"/>
      <c r="BN19" s="406"/>
      <c r="BO19" s="406"/>
      <c r="BP19" s="406"/>
      <c r="BQ19" s="406"/>
      <c r="BR19" s="406"/>
      <c r="BS19" s="406"/>
      <c r="BT19" s="406"/>
      <c r="BU19" s="406"/>
      <c r="BV19" s="406"/>
      <c r="BW19" s="406"/>
      <c r="BX19" s="406"/>
      <c r="BY19" s="407"/>
      <c r="BZ19" s="408"/>
      <c r="CA19" s="408"/>
      <c r="CB19" s="409"/>
      <c r="CC19" s="408"/>
      <c r="CD19" s="408"/>
      <c r="CE19" s="408"/>
      <c r="CF19" s="410"/>
      <c r="CG19" s="411"/>
      <c r="CH19" s="406"/>
      <c r="CI19" s="406"/>
      <c r="CJ19" s="406"/>
      <c r="CK19" s="406"/>
      <c r="CL19" s="406"/>
      <c r="CM19" s="406"/>
      <c r="CN19" s="406"/>
      <c r="CO19" s="406"/>
      <c r="CP19" s="406"/>
      <c r="CQ19" s="406"/>
      <c r="CR19" s="406"/>
      <c r="CS19" s="406"/>
      <c r="CT19" s="406"/>
      <c r="CU19" s="406"/>
      <c r="CV19" s="406"/>
      <c r="CW19" s="406"/>
      <c r="CX19" s="406"/>
      <c r="CY19" s="406"/>
      <c r="CZ19" s="406"/>
      <c r="DA19" s="406"/>
      <c r="DB19" s="406"/>
      <c r="DC19" s="406"/>
      <c r="DD19" s="406"/>
      <c r="DE19" s="406"/>
      <c r="DF19" s="406"/>
      <c r="DG19" s="406"/>
      <c r="DH19" s="408"/>
      <c r="DI19" s="408"/>
      <c r="DJ19" s="408"/>
      <c r="DK19" s="408"/>
      <c r="DL19" s="410"/>
      <c r="DM19" s="1199">
        <f t="shared" si="0"/>
        <v>0</v>
      </c>
      <c r="DN19" s="1200"/>
      <c r="DO19" s="1200"/>
      <c r="DP19" s="1200"/>
      <c r="DQ19" s="194"/>
      <c r="DR19" s="195" t="s">
        <v>69</v>
      </c>
      <c r="DS19" s="391"/>
      <c r="DT19" s="391"/>
      <c r="DU19" s="391"/>
      <c r="DV19" s="391"/>
    </row>
    <row r="20" spans="3:126" ht="12" customHeight="1" thickTop="1">
      <c r="C20" s="581"/>
      <c r="D20" s="582"/>
      <c r="E20" s="866" t="s">
        <v>71</v>
      </c>
      <c r="F20" s="867"/>
      <c r="G20" s="867"/>
      <c r="H20" s="867"/>
      <c r="I20" s="836"/>
      <c r="J20" s="784"/>
      <c r="K20" s="784"/>
      <c r="L20" s="785"/>
      <c r="M20" s="814"/>
      <c r="N20" s="517"/>
      <c r="O20" s="517"/>
      <c r="P20" s="517"/>
      <c r="Q20" s="517"/>
      <c r="R20" s="517"/>
      <c r="S20" s="837"/>
      <c r="T20" s="330"/>
      <c r="U20" s="331"/>
      <c r="V20" s="331"/>
      <c r="W20" s="331"/>
      <c r="X20" s="331"/>
      <c r="Y20" s="332"/>
      <c r="Z20" s="815"/>
      <c r="AA20" s="816"/>
      <c r="AB20" s="816"/>
      <c r="AC20" s="816"/>
      <c r="AD20" s="816"/>
      <c r="AE20" s="816"/>
      <c r="AF20" s="816"/>
      <c r="AG20" s="812" t="s">
        <v>68</v>
      </c>
      <c r="AH20" s="812"/>
      <c r="AI20" s="812"/>
      <c r="AJ20" s="813"/>
      <c r="AK20" s="838"/>
      <c r="AL20" s="784"/>
      <c r="AM20" s="784"/>
      <c r="AN20" s="784"/>
      <c r="AO20" s="784"/>
      <c r="AP20" s="784"/>
      <c r="AQ20" s="785"/>
      <c r="AR20" s="815"/>
      <c r="AS20" s="816"/>
      <c r="AT20" s="816"/>
      <c r="AU20" s="816"/>
      <c r="AV20" s="816"/>
      <c r="AW20" s="816"/>
      <c r="AX20" s="816"/>
      <c r="AY20" s="812" t="s">
        <v>68</v>
      </c>
      <c r="AZ20" s="812"/>
      <c r="BA20" s="812"/>
      <c r="BB20" s="813"/>
      <c r="BC20" s="843"/>
      <c r="BD20" s="517"/>
      <c r="BE20" s="517"/>
      <c r="BF20" s="517"/>
      <c r="BG20" s="517"/>
      <c r="BH20" s="517"/>
      <c r="BI20" s="517"/>
      <c r="BJ20" s="517"/>
      <c r="BK20" s="517"/>
      <c r="BL20" s="517"/>
      <c r="BM20" s="517"/>
      <c r="BN20" s="517"/>
      <c r="BO20" s="517"/>
      <c r="BP20" s="517"/>
      <c r="BQ20" s="517"/>
      <c r="BR20" s="517"/>
      <c r="BS20" s="517"/>
      <c r="BT20" s="517"/>
      <c r="BU20" s="517"/>
      <c r="BV20" s="517"/>
      <c r="BW20" s="517"/>
      <c r="BX20" s="518"/>
      <c r="BY20" s="783"/>
      <c r="BZ20" s="784"/>
      <c r="CA20" s="784"/>
      <c r="CB20" s="842"/>
      <c r="CC20" s="783"/>
      <c r="CD20" s="784"/>
      <c r="CE20" s="784"/>
      <c r="CF20" s="785"/>
      <c r="CG20" s="814"/>
      <c r="CH20" s="517"/>
      <c r="CI20" s="517"/>
      <c r="CJ20" s="517"/>
      <c r="CK20" s="517"/>
      <c r="CL20" s="517"/>
      <c r="CM20" s="517"/>
      <c r="CN20" s="517"/>
      <c r="CO20" s="517"/>
      <c r="CP20" s="517"/>
      <c r="CQ20" s="517"/>
      <c r="CR20" s="517"/>
      <c r="CS20" s="517"/>
      <c r="CT20" s="517"/>
      <c r="CU20" s="517"/>
      <c r="CV20" s="517"/>
      <c r="CW20" s="517"/>
      <c r="CX20" s="517"/>
      <c r="CY20" s="517"/>
      <c r="CZ20" s="517"/>
      <c r="DA20" s="517"/>
      <c r="DB20" s="517"/>
      <c r="DC20" s="517"/>
      <c r="DD20" s="517"/>
      <c r="DE20" s="517"/>
      <c r="DF20" s="517"/>
      <c r="DG20" s="518"/>
      <c r="DH20" s="956"/>
      <c r="DI20" s="957"/>
      <c r="DJ20" s="957"/>
      <c r="DK20" s="957"/>
      <c r="DL20" s="958"/>
      <c r="DM20" s="965">
        <f t="shared" si="0"/>
        <v>0</v>
      </c>
      <c r="DN20" s="966"/>
      <c r="DO20" s="966"/>
      <c r="DP20" s="966"/>
      <c r="DQ20" s="189"/>
      <c r="DR20" s="190" t="s">
        <v>69</v>
      </c>
      <c r="DS20" s="391"/>
      <c r="DT20" s="391"/>
      <c r="DU20" s="391"/>
      <c r="DV20" s="391"/>
    </row>
    <row r="21" spans="3:126" ht="12" customHeight="1">
      <c r="C21" s="581"/>
      <c r="D21" s="582"/>
      <c r="E21" s="868"/>
      <c r="F21" s="869"/>
      <c r="G21" s="869"/>
      <c r="H21" s="869"/>
      <c r="I21" s="824"/>
      <c r="J21" s="486"/>
      <c r="K21" s="486"/>
      <c r="L21" s="493"/>
      <c r="M21" s="459"/>
      <c r="N21" s="460"/>
      <c r="O21" s="460"/>
      <c r="P21" s="460"/>
      <c r="Q21" s="460"/>
      <c r="R21" s="460"/>
      <c r="S21" s="749"/>
      <c r="T21" s="333"/>
      <c r="U21" s="334"/>
      <c r="V21" s="334"/>
      <c r="W21" s="334"/>
      <c r="X21" s="334"/>
      <c r="Y21" s="335"/>
      <c r="Z21" s="490"/>
      <c r="AA21" s="491"/>
      <c r="AB21" s="491"/>
      <c r="AC21" s="491"/>
      <c r="AD21" s="491"/>
      <c r="AE21" s="491"/>
      <c r="AF21" s="491"/>
      <c r="AG21" s="967" t="s">
        <v>68</v>
      </c>
      <c r="AH21" s="967"/>
      <c r="AI21" s="967"/>
      <c r="AJ21" s="968"/>
      <c r="AK21" s="492"/>
      <c r="AL21" s="486"/>
      <c r="AM21" s="486"/>
      <c r="AN21" s="486"/>
      <c r="AO21" s="486"/>
      <c r="AP21" s="486"/>
      <c r="AQ21" s="493"/>
      <c r="AR21" s="490"/>
      <c r="AS21" s="491"/>
      <c r="AT21" s="491"/>
      <c r="AU21" s="491"/>
      <c r="AV21" s="491"/>
      <c r="AW21" s="491"/>
      <c r="AX21" s="491"/>
      <c r="AY21" s="967" t="s">
        <v>68</v>
      </c>
      <c r="AZ21" s="967"/>
      <c r="BA21" s="967"/>
      <c r="BB21" s="968"/>
      <c r="BC21" s="750"/>
      <c r="BD21" s="460"/>
      <c r="BE21" s="460"/>
      <c r="BF21" s="460"/>
      <c r="BG21" s="460"/>
      <c r="BH21" s="460"/>
      <c r="BI21" s="460"/>
      <c r="BJ21" s="460"/>
      <c r="BK21" s="460"/>
      <c r="BL21" s="460"/>
      <c r="BM21" s="460"/>
      <c r="BN21" s="460"/>
      <c r="BO21" s="460"/>
      <c r="BP21" s="460"/>
      <c r="BQ21" s="460"/>
      <c r="BR21" s="460"/>
      <c r="BS21" s="460"/>
      <c r="BT21" s="460"/>
      <c r="BU21" s="460"/>
      <c r="BV21" s="460"/>
      <c r="BW21" s="460"/>
      <c r="BX21" s="461"/>
      <c r="BY21" s="485"/>
      <c r="BZ21" s="486"/>
      <c r="CA21" s="486"/>
      <c r="CB21" s="487"/>
      <c r="CC21" s="485"/>
      <c r="CD21" s="486"/>
      <c r="CE21" s="486"/>
      <c r="CF21" s="493"/>
      <c r="CG21" s="459"/>
      <c r="CH21" s="460"/>
      <c r="CI21" s="460"/>
      <c r="CJ21" s="460"/>
      <c r="CK21" s="460"/>
      <c r="CL21" s="460"/>
      <c r="CM21" s="460"/>
      <c r="CN21" s="460"/>
      <c r="CO21" s="460"/>
      <c r="CP21" s="460"/>
      <c r="CQ21" s="460"/>
      <c r="CR21" s="460"/>
      <c r="CS21" s="460"/>
      <c r="CT21" s="460"/>
      <c r="CU21" s="460"/>
      <c r="CV21" s="460"/>
      <c r="CW21" s="460"/>
      <c r="CX21" s="460"/>
      <c r="CY21" s="460"/>
      <c r="CZ21" s="460"/>
      <c r="DA21" s="460"/>
      <c r="DB21" s="460"/>
      <c r="DC21" s="460"/>
      <c r="DD21" s="460"/>
      <c r="DE21" s="460"/>
      <c r="DF21" s="460"/>
      <c r="DG21" s="461"/>
      <c r="DH21" s="497"/>
      <c r="DI21" s="498"/>
      <c r="DJ21" s="498"/>
      <c r="DK21" s="498"/>
      <c r="DL21" s="499"/>
      <c r="DM21" s="1195">
        <f t="shared" si="0"/>
        <v>0</v>
      </c>
      <c r="DN21" s="1196"/>
      <c r="DO21" s="1196"/>
      <c r="DP21" s="1196"/>
      <c r="DQ21" s="192"/>
      <c r="DR21" s="193" t="s">
        <v>69</v>
      </c>
      <c r="DS21" s="391"/>
      <c r="DT21" s="391"/>
      <c r="DU21" s="391"/>
      <c r="DV21" s="391"/>
    </row>
    <row r="22" spans="3:126" ht="12" customHeight="1" thickBot="1">
      <c r="C22" s="581"/>
      <c r="D22" s="582"/>
      <c r="E22" s="870"/>
      <c r="F22" s="871"/>
      <c r="G22" s="871"/>
      <c r="H22" s="871"/>
      <c r="I22" s="834" t="s">
        <v>70</v>
      </c>
      <c r="J22" s="834"/>
      <c r="K22" s="834"/>
      <c r="L22" s="834"/>
      <c r="M22" s="834"/>
      <c r="N22" s="834"/>
      <c r="O22" s="834"/>
      <c r="P22" s="834"/>
      <c r="Q22" s="834"/>
      <c r="R22" s="834"/>
      <c r="S22" s="834"/>
      <c r="T22" s="449"/>
      <c r="U22" s="445"/>
      <c r="V22" s="445"/>
      <c r="W22" s="445"/>
      <c r="X22" s="445"/>
      <c r="Y22" s="445"/>
      <c r="Z22" s="1197">
        <f>SUM(Z20:AF21)</f>
        <v>0</v>
      </c>
      <c r="AA22" s="1198"/>
      <c r="AB22" s="1198"/>
      <c r="AC22" s="1198"/>
      <c r="AD22" s="1198"/>
      <c r="AE22" s="1198"/>
      <c r="AF22" s="1198"/>
      <c r="AG22" s="185" t="s">
        <v>68</v>
      </c>
      <c r="AH22" s="185"/>
      <c r="AI22" s="185"/>
      <c r="AJ22" s="185"/>
      <c r="AK22" s="396"/>
      <c r="AL22" s="397"/>
      <c r="AM22" s="397"/>
      <c r="AN22" s="397"/>
      <c r="AO22" s="397"/>
      <c r="AP22" s="397"/>
      <c r="AQ22" s="398"/>
      <c r="AR22" s="1197">
        <f>SUM(AR20:AX21)</f>
        <v>0</v>
      </c>
      <c r="AS22" s="1198"/>
      <c r="AT22" s="1198"/>
      <c r="AU22" s="1198"/>
      <c r="AV22" s="1198"/>
      <c r="AW22" s="1198"/>
      <c r="AX22" s="1198"/>
      <c r="AY22" s="194" t="s">
        <v>68</v>
      </c>
      <c r="AZ22" s="194"/>
      <c r="BA22" s="194"/>
      <c r="BB22" s="394"/>
      <c r="BC22" s="405"/>
      <c r="BD22" s="405"/>
      <c r="BE22" s="405"/>
      <c r="BF22" s="405"/>
      <c r="BG22" s="405"/>
      <c r="BH22" s="405"/>
      <c r="BI22" s="405"/>
      <c r="BJ22" s="406"/>
      <c r="BK22" s="406"/>
      <c r="BL22" s="406"/>
      <c r="BM22" s="406"/>
      <c r="BN22" s="406"/>
      <c r="BO22" s="406"/>
      <c r="BP22" s="406"/>
      <c r="BQ22" s="406"/>
      <c r="BR22" s="406"/>
      <c r="BS22" s="406"/>
      <c r="BT22" s="406"/>
      <c r="BU22" s="406"/>
      <c r="BV22" s="406"/>
      <c r="BW22" s="406"/>
      <c r="BX22" s="406"/>
      <c r="BY22" s="407"/>
      <c r="BZ22" s="408"/>
      <c r="CA22" s="408"/>
      <c r="CB22" s="409"/>
      <c r="CC22" s="408"/>
      <c r="CD22" s="408"/>
      <c r="CE22" s="408"/>
      <c r="CF22" s="410"/>
      <c r="CG22" s="411"/>
      <c r="CH22" s="406"/>
      <c r="CI22" s="406"/>
      <c r="CJ22" s="406"/>
      <c r="CK22" s="406"/>
      <c r="CL22" s="406"/>
      <c r="CM22" s="406"/>
      <c r="CN22" s="406"/>
      <c r="CO22" s="406"/>
      <c r="CP22" s="406"/>
      <c r="CQ22" s="406"/>
      <c r="CR22" s="406"/>
      <c r="CS22" s="406"/>
      <c r="CT22" s="406"/>
      <c r="CU22" s="406"/>
      <c r="CV22" s="406"/>
      <c r="CW22" s="406"/>
      <c r="CX22" s="406"/>
      <c r="CY22" s="406"/>
      <c r="CZ22" s="406"/>
      <c r="DA22" s="406"/>
      <c r="DB22" s="406"/>
      <c r="DC22" s="406"/>
      <c r="DD22" s="406"/>
      <c r="DE22" s="406"/>
      <c r="DF22" s="406"/>
      <c r="DG22" s="406"/>
      <c r="DH22" s="408"/>
      <c r="DI22" s="408"/>
      <c r="DJ22" s="408"/>
      <c r="DK22" s="408"/>
      <c r="DL22" s="410"/>
      <c r="DM22" s="1199">
        <f t="shared" si="0"/>
        <v>0</v>
      </c>
      <c r="DN22" s="1200"/>
      <c r="DO22" s="1200"/>
      <c r="DP22" s="1200"/>
      <c r="DQ22" s="194"/>
      <c r="DR22" s="195" t="s">
        <v>69</v>
      </c>
      <c r="DS22" s="391"/>
      <c r="DT22" s="391"/>
      <c r="DU22" s="391"/>
      <c r="DV22" s="391"/>
    </row>
    <row r="23" spans="3:126" ht="12" customHeight="1" thickTop="1">
      <c r="C23" s="581"/>
      <c r="D23" s="582"/>
      <c r="E23" s="821" t="s">
        <v>72</v>
      </c>
      <c r="F23" s="1201"/>
      <c r="G23" s="1201"/>
      <c r="H23" s="1202"/>
      <c r="I23" s="836"/>
      <c r="J23" s="784"/>
      <c r="K23" s="784"/>
      <c r="L23" s="785"/>
      <c r="M23" s="814"/>
      <c r="N23" s="517"/>
      <c r="O23" s="517"/>
      <c r="P23" s="517"/>
      <c r="Q23" s="517"/>
      <c r="R23" s="517"/>
      <c r="S23" s="837"/>
      <c r="T23" s="330"/>
      <c r="U23" s="331"/>
      <c r="V23" s="331"/>
      <c r="W23" s="331"/>
      <c r="X23" s="331"/>
      <c r="Y23" s="332"/>
      <c r="Z23" s="815"/>
      <c r="AA23" s="816"/>
      <c r="AB23" s="816"/>
      <c r="AC23" s="816"/>
      <c r="AD23" s="816"/>
      <c r="AE23" s="816"/>
      <c r="AF23" s="816"/>
      <c r="AG23" s="812" t="s">
        <v>68</v>
      </c>
      <c r="AH23" s="812"/>
      <c r="AI23" s="812"/>
      <c r="AJ23" s="813"/>
      <c r="AK23" s="838"/>
      <c r="AL23" s="784"/>
      <c r="AM23" s="784"/>
      <c r="AN23" s="784"/>
      <c r="AO23" s="784"/>
      <c r="AP23" s="784"/>
      <c r="AQ23" s="785"/>
      <c r="AR23" s="815"/>
      <c r="AS23" s="816"/>
      <c r="AT23" s="816"/>
      <c r="AU23" s="816"/>
      <c r="AV23" s="816"/>
      <c r="AW23" s="816"/>
      <c r="AX23" s="816"/>
      <c r="AY23" s="812" t="s">
        <v>68</v>
      </c>
      <c r="AZ23" s="812"/>
      <c r="BA23" s="812"/>
      <c r="BB23" s="813"/>
      <c r="BC23" s="843"/>
      <c r="BD23" s="517"/>
      <c r="BE23" s="517"/>
      <c r="BF23" s="517"/>
      <c r="BG23" s="517"/>
      <c r="BH23" s="517"/>
      <c r="BI23" s="517"/>
      <c r="BJ23" s="517"/>
      <c r="BK23" s="517"/>
      <c r="BL23" s="517"/>
      <c r="BM23" s="517"/>
      <c r="BN23" s="517"/>
      <c r="BO23" s="517"/>
      <c r="BP23" s="517"/>
      <c r="BQ23" s="517"/>
      <c r="BR23" s="517"/>
      <c r="BS23" s="517"/>
      <c r="BT23" s="517"/>
      <c r="BU23" s="517"/>
      <c r="BV23" s="517"/>
      <c r="BW23" s="517"/>
      <c r="BX23" s="518"/>
      <c r="BY23" s="783"/>
      <c r="BZ23" s="784"/>
      <c r="CA23" s="784"/>
      <c r="CB23" s="842"/>
      <c r="CC23" s="783"/>
      <c r="CD23" s="784"/>
      <c r="CE23" s="784"/>
      <c r="CF23" s="785"/>
      <c r="CG23" s="814"/>
      <c r="CH23" s="517"/>
      <c r="CI23" s="517"/>
      <c r="CJ23" s="517"/>
      <c r="CK23" s="517"/>
      <c r="CL23" s="517"/>
      <c r="CM23" s="517"/>
      <c r="CN23" s="517"/>
      <c r="CO23" s="517"/>
      <c r="CP23" s="517"/>
      <c r="CQ23" s="517"/>
      <c r="CR23" s="517"/>
      <c r="CS23" s="517"/>
      <c r="CT23" s="517"/>
      <c r="CU23" s="517"/>
      <c r="CV23" s="517"/>
      <c r="CW23" s="517"/>
      <c r="CX23" s="517"/>
      <c r="CY23" s="517"/>
      <c r="CZ23" s="517"/>
      <c r="DA23" s="517"/>
      <c r="DB23" s="517"/>
      <c r="DC23" s="517"/>
      <c r="DD23" s="517"/>
      <c r="DE23" s="517"/>
      <c r="DF23" s="517"/>
      <c r="DG23" s="518"/>
      <c r="DH23" s="956"/>
      <c r="DI23" s="957"/>
      <c r="DJ23" s="957"/>
      <c r="DK23" s="957"/>
      <c r="DL23" s="958"/>
      <c r="DM23" s="965">
        <f t="shared" si="0"/>
        <v>0</v>
      </c>
      <c r="DN23" s="966"/>
      <c r="DO23" s="966"/>
      <c r="DP23" s="966"/>
      <c r="DQ23" s="189"/>
      <c r="DR23" s="190" t="s">
        <v>69</v>
      </c>
      <c r="DS23" s="391"/>
      <c r="DT23" s="391"/>
      <c r="DU23" s="391"/>
      <c r="DV23" s="391"/>
    </row>
    <row r="24" spans="3:126" ht="12" customHeight="1">
      <c r="C24" s="581"/>
      <c r="D24" s="582"/>
      <c r="E24" s="443"/>
      <c r="F24" s="443"/>
      <c r="G24" s="443"/>
      <c r="H24" s="444"/>
      <c r="I24" s="824"/>
      <c r="J24" s="486"/>
      <c r="K24" s="486"/>
      <c r="L24" s="493"/>
      <c r="M24" s="459"/>
      <c r="N24" s="460"/>
      <c r="O24" s="460"/>
      <c r="P24" s="460"/>
      <c r="Q24" s="460"/>
      <c r="R24" s="460"/>
      <c r="S24" s="749"/>
      <c r="T24" s="333"/>
      <c r="U24" s="334"/>
      <c r="V24" s="334"/>
      <c r="W24" s="334"/>
      <c r="X24" s="334"/>
      <c r="Y24" s="335"/>
      <c r="Z24" s="490"/>
      <c r="AA24" s="491"/>
      <c r="AB24" s="491"/>
      <c r="AC24" s="491"/>
      <c r="AD24" s="491"/>
      <c r="AE24" s="491"/>
      <c r="AF24" s="491"/>
      <c r="AG24" s="967" t="s">
        <v>68</v>
      </c>
      <c r="AH24" s="967"/>
      <c r="AI24" s="967"/>
      <c r="AJ24" s="968"/>
      <c r="AK24" s="492"/>
      <c r="AL24" s="486"/>
      <c r="AM24" s="486"/>
      <c r="AN24" s="486"/>
      <c r="AO24" s="486"/>
      <c r="AP24" s="486"/>
      <c r="AQ24" s="493"/>
      <c r="AR24" s="490"/>
      <c r="AS24" s="491"/>
      <c r="AT24" s="491"/>
      <c r="AU24" s="491"/>
      <c r="AV24" s="491"/>
      <c r="AW24" s="491"/>
      <c r="AX24" s="491"/>
      <c r="AY24" s="967" t="s">
        <v>68</v>
      </c>
      <c r="AZ24" s="967"/>
      <c r="BA24" s="967"/>
      <c r="BB24" s="968"/>
      <c r="BC24" s="750"/>
      <c r="BD24" s="460"/>
      <c r="BE24" s="460"/>
      <c r="BF24" s="460"/>
      <c r="BG24" s="460"/>
      <c r="BH24" s="460"/>
      <c r="BI24" s="460"/>
      <c r="BJ24" s="460"/>
      <c r="BK24" s="460"/>
      <c r="BL24" s="460"/>
      <c r="BM24" s="460"/>
      <c r="BN24" s="460"/>
      <c r="BO24" s="460"/>
      <c r="BP24" s="460"/>
      <c r="BQ24" s="460"/>
      <c r="BR24" s="460"/>
      <c r="BS24" s="460"/>
      <c r="BT24" s="460"/>
      <c r="BU24" s="460"/>
      <c r="BV24" s="460"/>
      <c r="BW24" s="460"/>
      <c r="BX24" s="461"/>
      <c r="BY24" s="485"/>
      <c r="BZ24" s="486"/>
      <c r="CA24" s="486"/>
      <c r="CB24" s="487"/>
      <c r="CC24" s="485"/>
      <c r="CD24" s="486"/>
      <c r="CE24" s="486"/>
      <c r="CF24" s="493"/>
      <c r="CG24" s="459"/>
      <c r="CH24" s="460"/>
      <c r="CI24" s="460"/>
      <c r="CJ24" s="460"/>
      <c r="CK24" s="460"/>
      <c r="CL24" s="460"/>
      <c r="CM24" s="460"/>
      <c r="CN24" s="460"/>
      <c r="CO24" s="460"/>
      <c r="CP24" s="460"/>
      <c r="CQ24" s="460"/>
      <c r="CR24" s="460"/>
      <c r="CS24" s="460"/>
      <c r="CT24" s="460"/>
      <c r="CU24" s="460"/>
      <c r="CV24" s="460"/>
      <c r="CW24" s="460"/>
      <c r="CX24" s="460"/>
      <c r="CY24" s="460"/>
      <c r="CZ24" s="460"/>
      <c r="DA24" s="460"/>
      <c r="DB24" s="460"/>
      <c r="DC24" s="460"/>
      <c r="DD24" s="460"/>
      <c r="DE24" s="460"/>
      <c r="DF24" s="460"/>
      <c r="DG24" s="461"/>
      <c r="DH24" s="497"/>
      <c r="DI24" s="498"/>
      <c r="DJ24" s="498"/>
      <c r="DK24" s="498"/>
      <c r="DL24" s="499"/>
      <c r="DM24" s="1195">
        <f t="shared" si="0"/>
        <v>0</v>
      </c>
      <c r="DN24" s="1196"/>
      <c r="DO24" s="1196"/>
      <c r="DP24" s="1196"/>
      <c r="DQ24" s="192"/>
      <c r="DR24" s="193" t="s">
        <v>69</v>
      </c>
      <c r="DS24" s="391"/>
      <c r="DT24" s="391"/>
      <c r="DU24" s="391"/>
      <c r="DV24" s="391"/>
    </row>
    <row r="25" spans="3:126" ht="12" customHeight="1" thickBot="1">
      <c r="C25" s="581"/>
      <c r="D25" s="582"/>
      <c r="E25" s="445"/>
      <c r="F25" s="445"/>
      <c r="G25" s="445"/>
      <c r="H25" s="680" t="s">
        <v>70</v>
      </c>
      <c r="I25" s="680"/>
      <c r="J25" s="680"/>
      <c r="K25" s="680"/>
      <c r="L25" s="680"/>
      <c r="M25" s="680"/>
      <c r="N25" s="680"/>
      <c r="O25" s="680"/>
      <c r="P25" s="680"/>
      <c r="Q25" s="680"/>
      <c r="R25" s="680"/>
      <c r="S25" s="680"/>
      <c r="T25" s="680"/>
      <c r="U25" s="445"/>
      <c r="V25" s="445"/>
      <c r="W25" s="445"/>
      <c r="X25" s="445"/>
      <c r="Y25" s="445"/>
      <c r="Z25" s="1197">
        <f>SUM(Z23:AF24)</f>
        <v>0</v>
      </c>
      <c r="AA25" s="1198"/>
      <c r="AB25" s="1198"/>
      <c r="AC25" s="1198"/>
      <c r="AD25" s="1198"/>
      <c r="AE25" s="1198"/>
      <c r="AF25" s="1198"/>
      <c r="AG25" s="185" t="s">
        <v>68</v>
      </c>
      <c r="AH25" s="185"/>
      <c r="AI25" s="185"/>
      <c r="AJ25" s="185"/>
      <c r="AK25" s="396"/>
      <c r="AL25" s="397"/>
      <c r="AM25" s="397"/>
      <c r="AN25" s="397"/>
      <c r="AO25" s="397"/>
      <c r="AP25" s="397"/>
      <c r="AQ25" s="398"/>
      <c r="AR25" s="1197">
        <f>SUM(AR23:AX24)</f>
        <v>0</v>
      </c>
      <c r="AS25" s="1198"/>
      <c r="AT25" s="1198"/>
      <c r="AU25" s="1198"/>
      <c r="AV25" s="1198"/>
      <c r="AW25" s="1198"/>
      <c r="AX25" s="1198"/>
      <c r="AY25" s="194" t="s">
        <v>68</v>
      </c>
      <c r="AZ25" s="194"/>
      <c r="BA25" s="194"/>
      <c r="BB25" s="394"/>
      <c r="BC25" s="405"/>
      <c r="BD25" s="405"/>
      <c r="BE25" s="405"/>
      <c r="BF25" s="405"/>
      <c r="BG25" s="405"/>
      <c r="BH25" s="405"/>
      <c r="BI25" s="405"/>
      <c r="BJ25" s="406"/>
      <c r="BK25" s="406"/>
      <c r="BL25" s="406"/>
      <c r="BM25" s="406"/>
      <c r="BN25" s="406"/>
      <c r="BO25" s="406"/>
      <c r="BP25" s="406"/>
      <c r="BQ25" s="406"/>
      <c r="BR25" s="406"/>
      <c r="BS25" s="406"/>
      <c r="BT25" s="406"/>
      <c r="BU25" s="406"/>
      <c r="BV25" s="406"/>
      <c r="BW25" s="406"/>
      <c r="BX25" s="406"/>
      <c r="BY25" s="407"/>
      <c r="BZ25" s="408"/>
      <c r="CA25" s="408"/>
      <c r="CB25" s="409"/>
      <c r="CC25" s="408"/>
      <c r="CD25" s="408"/>
      <c r="CE25" s="408"/>
      <c r="CF25" s="410"/>
      <c r="CG25" s="411"/>
      <c r="CH25" s="406"/>
      <c r="CI25" s="406"/>
      <c r="CJ25" s="406"/>
      <c r="CK25" s="406"/>
      <c r="CL25" s="406"/>
      <c r="CM25" s="406"/>
      <c r="CN25" s="406"/>
      <c r="CO25" s="406"/>
      <c r="CP25" s="406"/>
      <c r="CQ25" s="406"/>
      <c r="CR25" s="406"/>
      <c r="CS25" s="406"/>
      <c r="CT25" s="406"/>
      <c r="CU25" s="406"/>
      <c r="CV25" s="406"/>
      <c r="CW25" s="406"/>
      <c r="CX25" s="406"/>
      <c r="CY25" s="406"/>
      <c r="CZ25" s="406"/>
      <c r="DA25" s="406"/>
      <c r="DB25" s="406"/>
      <c r="DC25" s="406"/>
      <c r="DD25" s="406"/>
      <c r="DE25" s="406"/>
      <c r="DF25" s="406"/>
      <c r="DG25" s="406"/>
      <c r="DH25" s="408"/>
      <c r="DI25" s="408"/>
      <c r="DJ25" s="408"/>
      <c r="DK25" s="408"/>
      <c r="DL25" s="410"/>
      <c r="DM25" s="1199">
        <f t="shared" si="0"/>
        <v>0</v>
      </c>
      <c r="DN25" s="1200"/>
      <c r="DO25" s="1200"/>
      <c r="DP25" s="1200"/>
      <c r="DQ25" s="194"/>
      <c r="DR25" s="195" t="s">
        <v>69</v>
      </c>
      <c r="DS25" s="391"/>
      <c r="DT25" s="391"/>
      <c r="DU25" s="391"/>
      <c r="DV25" s="391"/>
    </row>
    <row r="26" spans="3:126" ht="12" customHeight="1" thickTop="1">
      <c r="C26" s="581"/>
      <c r="D26" s="582"/>
      <c r="E26" s="826" t="s">
        <v>73</v>
      </c>
      <c r="F26" s="1212"/>
      <c r="G26" s="1212"/>
      <c r="H26" s="1213"/>
      <c r="I26" s="836"/>
      <c r="J26" s="784"/>
      <c r="K26" s="784"/>
      <c r="L26" s="785"/>
      <c r="M26" s="814"/>
      <c r="N26" s="517"/>
      <c r="O26" s="517"/>
      <c r="P26" s="517"/>
      <c r="Q26" s="517"/>
      <c r="R26" s="517"/>
      <c r="S26" s="837"/>
      <c r="T26" s="836"/>
      <c r="U26" s="784"/>
      <c r="V26" s="784"/>
      <c r="W26" s="784"/>
      <c r="X26" s="784"/>
      <c r="Y26" s="785"/>
      <c r="Z26" s="815"/>
      <c r="AA26" s="816"/>
      <c r="AB26" s="816"/>
      <c r="AC26" s="816"/>
      <c r="AD26" s="816"/>
      <c r="AE26" s="816"/>
      <c r="AF26" s="816"/>
      <c r="AG26" s="812" t="s">
        <v>68</v>
      </c>
      <c r="AH26" s="812"/>
      <c r="AI26" s="812"/>
      <c r="AJ26" s="813"/>
      <c r="AK26" s="838"/>
      <c r="AL26" s="784"/>
      <c r="AM26" s="784"/>
      <c r="AN26" s="784"/>
      <c r="AO26" s="784"/>
      <c r="AP26" s="784"/>
      <c r="AQ26" s="785"/>
      <c r="AR26" s="815"/>
      <c r="AS26" s="816"/>
      <c r="AT26" s="816"/>
      <c r="AU26" s="816"/>
      <c r="AV26" s="816"/>
      <c r="AW26" s="816"/>
      <c r="AX26" s="816"/>
      <c r="AY26" s="812" t="s">
        <v>68</v>
      </c>
      <c r="AZ26" s="812"/>
      <c r="BA26" s="812"/>
      <c r="BB26" s="813"/>
      <c r="BC26" s="843"/>
      <c r="BD26" s="517"/>
      <c r="BE26" s="517"/>
      <c r="BF26" s="517"/>
      <c r="BG26" s="517"/>
      <c r="BH26" s="517"/>
      <c r="BI26" s="517"/>
      <c r="BJ26" s="517"/>
      <c r="BK26" s="517"/>
      <c r="BL26" s="517"/>
      <c r="BM26" s="517"/>
      <c r="BN26" s="517"/>
      <c r="BO26" s="517"/>
      <c r="BP26" s="517"/>
      <c r="BQ26" s="517"/>
      <c r="BR26" s="517"/>
      <c r="BS26" s="517"/>
      <c r="BT26" s="517"/>
      <c r="BU26" s="517"/>
      <c r="BV26" s="517"/>
      <c r="BW26" s="517"/>
      <c r="BX26" s="518"/>
      <c r="BY26" s="783"/>
      <c r="BZ26" s="784"/>
      <c r="CA26" s="784"/>
      <c r="CB26" s="842"/>
      <c r="CC26" s="783"/>
      <c r="CD26" s="784"/>
      <c r="CE26" s="784"/>
      <c r="CF26" s="785"/>
      <c r="CG26" s="814"/>
      <c r="CH26" s="517"/>
      <c r="CI26" s="517"/>
      <c r="CJ26" s="517"/>
      <c r="CK26" s="517"/>
      <c r="CL26" s="517"/>
      <c r="CM26" s="517"/>
      <c r="CN26" s="517"/>
      <c r="CO26" s="517"/>
      <c r="CP26" s="517"/>
      <c r="CQ26" s="517"/>
      <c r="CR26" s="517"/>
      <c r="CS26" s="517"/>
      <c r="CT26" s="517"/>
      <c r="CU26" s="517"/>
      <c r="CV26" s="517"/>
      <c r="CW26" s="517"/>
      <c r="CX26" s="517"/>
      <c r="CY26" s="517"/>
      <c r="CZ26" s="517"/>
      <c r="DA26" s="517"/>
      <c r="DB26" s="517"/>
      <c r="DC26" s="517"/>
      <c r="DD26" s="517"/>
      <c r="DE26" s="517"/>
      <c r="DF26" s="517"/>
      <c r="DG26" s="518"/>
      <c r="DH26" s="956"/>
      <c r="DI26" s="957"/>
      <c r="DJ26" s="957"/>
      <c r="DK26" s="957"/>
      <c r="DL26" s="958"/>
      <c r="DM26" s="965">
        <f t="shared" si="0"/>
        <v>0</v>
      </c>
      <c r="DN26" s="966"/>
      <c r="DO26" s="966"/>
      <c r="DP26" s="966"/>
      <c r="DQ26" s="189"/>
      <c r="DR26" s="190" t="s">
        <v>69</v>
      </c>
      <c r="DS26" s="391"/>
      <c r="DT26" s="391"/>
      <c r="DU26" s="391"/>
      <c r="DV26" s="391"/>
    </row>
    <row r="27" spans="3:126" ht="12" customHeight="1">
      <c r="C27" s="581"/>
      <c r="D27" s="582"/>
      <c r="E27" s="874" t="s">
        <v>305</v>
      </c>
      <c r="F27" s="1214"/>
      <c r="G27" s="1214"/>
      <c r="H27" s="1215"/>
      <c r="I27" s="824"/>
      <c r="J27" s="486"/>
      <c r="K27" s="486"/>
      <c r="L27" s="493"/>
      <c r="M27" s="459"/>
      <c r="N27" s="460"/>
      <c r="O27" s="460"/>
      <c r="P27" s="460"/>
      <c r="Q27" s="460"/>
      <c r="R27" s="460"/>
      <c r="S27" s="749"/>
      <c r="T27" s="824"/>
      <c r="U27" s="486"/>
      <c r="V27" s="486"/>
      <c r="W27" s="486"/>
      <c r="X27" s="486"/>
      <c r="Y27" s="493"/>
      <c r="Z27" s="490"/>
      <c r="AA27" s="491"/>
      <c r="AB27" s="491"/>
      <c r="AC27" s="491"/>
      <c r="AD27" s="491"/>
      <c r="AE27" s="491"/>
      <c r="AF27" s="491"/>
      <c r="AG27" s="967" t="s">
        <v>68</v>
      </c>
      <c r="AH27" s="967"/>
      <c r="AI27" s="967"/>
      <c r="AJ27" s="968"/>
      <c r="AK27" s="492"/>
      <c r="AL27" s="486"/>
      <c r="AM27" s="486"/>
      <c r="AN27" s="486"/>
      <c r="AO27" s="486"/>
      <c r="AP27" s="486"/>
      <c r="AQ27" s="493"/>
      <c r="AR27" s="490"/>
      <c r="AS27" s="491"/>
      <c r="AT27" s="491"/>
      <c r="AU27" s="491"/>
      <c r="AV27" s="491"/>
      <c r="AW27" s="491"/>
      <c r="AX27" s="491"/>
      <c r="AY27" s="967" t="s">
        <v>68</v>
      </c>
      <c r="AZ27" s="967"/>
      <c r="BA27" s="967"/>
      <c r="BB27" s="968"/>
      <c r="BC27" s="750"/>
      <c r="BD27" s="460"/>
      <c r="BE27" s="460"/>
      <c r="BF27" s="460"/>
      <c r="BG27" s="460"/>
      <c r="BH27" s="460"/>
      <c r="BI27" s="460"/>
      <c r="BJ27" s="460"/>
      <c r="BK27" s="460"/>
      <c r="BL27" s="460"/>
      <c r="BM27" s="460"/>
      <c r="BN27" s="460"/>
      <c r="BO27" s="460"/>
      <c r="BP27" s="460"/>
      <c r="BQ27" s="460"/>
      <c r="BR27" s="460"/>
      <c r="BS27" s="460"/>
      <c r="BT27" s="460"/>
      <c r="BU27" s="460"/>
      <c r="BV27" s="460"/>
      <c r="BW27" s="460"/>
      <c r="BX27" s="461"/>
      <c r="BY27" s="485"/>
      <c r="BZ27" s="486"/>
      <c r="CA27" s="486"/>
      <c r="CB27" s="487"/>
      <c r="CC27" s="485"/>
      <c r="CD27" s="486"/>
      <c r="CE27" s="486"/>
      <c r="CF27" s="493"/>
      <c r="CG27" s="459"/>
      <c r="CH27" s="460"/>
      <c r="CI27" s="460"/>
      <c r="CJ27" s="460"/>
      <c r="CK27" s="460"/>
      <c r="CL27" s="460"/>
      <c r="CM27" s="460"/>
      <c r="CN27" s="460"/>
      <c r="CO27" s="460"/>
      <c r="CP27" s="460"/>
      <c r="CQ27" s="460"/>
      <c r="CR27" s="460"/>
      <c r="CS27" s="460"/>
      <c r="CT27" s="460"/>
      <c r="CU27" s="460"/>
      <c r="CV27" s="460"/>
      <c r="CW27" s="460"/>
      <c r="CX27" s="460"/>
      <c r="CY27" s="460"/>
      <c r="CZ27" s="460"/>
      <c r="DA27" s="460"/>
      <c r="DB27" s="460"/>
      <c r="DC27" s="460"/>
      <c r="DD27" s="460"/>
      <c r="DE27" s="460"/>
      <c r="DF27" s="460"/>
      <c r="DG27" s="461"/>
      <c r="DH27" s="497"/>
      <c r="DI27" s="498"/>
      <c r="DJ27" s="498"/>
      <c r="DK27" s="498"/>
      <c r="DL27" s="499"/>
      <c r="DM27" s="1195">
        <f t="shared" si="0"/>
        <v>0</v>
      </c>
      <c r="DN27" s="1196"/>
      <c r="DO27" s="1196"/>
      <c r="DP27" s="1196"/>
      <c r="DQ27" s="192"/>
      <c r="DR27" s="193" t="s">
        <v>69</v>
      </c>
      <c r="DS27" s="391"/>
      <c r="DT27" s="391"/>
      <c r="DU27" s="391"/>
      <c r="DV27" s="391"/>
    </row>
    <row r="28" spans="3:126" ht="12" customHeight="1" thickBot="1">
      <c r="C28" s="1222"/>
      <c r="D28" s="1223"/>
      <c r="E28" s="445"/>
      <c r="F28" s="445"/>
      <c r="G28" s="445"/>
      <c r="H28" s="680" t="s">
        <v>70</v>
      </c>
      <c r="I28" s="680"/>
      <c r="J28" s="680"/>
      <c r="K28" s="680"/>
      <c r="L28" s="680"/>
      <c r="M28" s="680"/>
      <c r="N28" s="680"/>
      <c r="O28" s="680"/>
      <c r="P28" s="680"/>
      <c r="Q28" s="680"/>
      <c r="R28" s="680"/>
      <c r="S28" s="680"/>
      <c r="T28" s="680"/>
      <c r="U28" s="445"/>
      <c r="V28" s="445"/>
      <c r="W28" s="445"/>
      <c r="X28" s="445"/>
      <c r="Y28" s="445"/>
      <c r="Z28" s="1197">
        <f>SUM(Z26:AF27)</f>
        <v>0</v>
      </c>
      <c r="AA28" s="1198"/>
      <c r="AB28" s="1198"/>
      <c r="AC28" s="1198"/>
      <c r="AD28" s="1198"/>
      <c r="AE28" s="1198"/>
      <c r="AF28" s="1198"/>
      <c r="AG28" s="185" t="s">
        <v>68</v>
      </c>
      <c r="AH28" s="185"/>
      <c r="AI28" s="185"/>
      <c r="AJ28" s="185"/>
      <c r="AK28" s="396"/>
      <c r="AL28" s="397"/>
      <c r="AM28" s="397"/>
      <c r="AN28" s="397"/>
      <c r="AO28" s="397"/>
      <c r="AP28" s="397"/>
      <c r="AQ28" s="398"/>
      <c r="AR28" s="1197">
        <f>SUM(AR26:AX27)</f>
        <v>0</v>
      </c>
      <c r="AS28" s="1198"/>
      <c r="AT28" s="1198"/>
      <c r="AU28" s="1198"/>
      <c r="AV28" s="1198"/>
      <c r="AW28" s="1198"/>
      <c r="AX28" s="1198"/>
      <c r="AY28" s="194" t="s">
        <v>68</v>
      </c>
      <c r="AZ28" s="194"/>
      <c r="BA28" s="194"/>
      <c r="BB28" s="394"/>
      <c r="BC28" s="412"/>
      <c r="BD28" s="412"/>
      <c r="BE28" s="412"/>
      <c r="BF28" s="412"/>
      <c r="BG28" s="412"/>
      <c r="BH28" s="412"/>
      <c r="BI28" s="412"/>
      <c r="BJ28" s="413"/>
      <c r="BK28" s="413"/>
      <c r="BL28" s="413"/>
      <c r="BM28" s="413"/>
      <c r="BN28" s="413"/>
      <c r="BO28" s="413"/>
      <c r="BP28" s="413"/>
      <c r="BQ28" s="413"/>
      <c r="BR28" s="413"/>
      <c r="BS28" s="413"/>
      <c r="BT28" s="413"/>
      <c r="BU28" s="413"/>
      <c r="BV28" s="413"/>
      <c r="BW28" s="413"/>
      <c r="BX28" s="413"/>
      <c r="BY28" s="414"/>
      <c r="BZ28" s="413"/>
      <c r="CA28" s="413"/>
      <c r="CB28" s="415"/>
      <c r="CC28" s="413"/>
      <c r="CD28" s="413"/>
      <c r="CE28" s="413"/>
      <c r="CF28" s="416"/>
      <c r="CG28" s="417"/>
      <c r="CH28" s="413"/>
      <c r="CI28" s="413"/>
      <c r="CJ28" s="413"/>
      <c r="CK28" s="413"/>
      <c r="CL28" s="413"/>
      <c r="CM28" s="413"/>
      <c r="CN28" s="413"/>
      <c r="CO28" s="413"/>
      <c r="CP28" s="413"/>
      <c r="CQ28" s="413"/>
      <c r="CR28" s="413"/>
      <c r="CS28" s="413"/>
      <c r="CT28" s="413"/>
      <c r="CU28" s="413"/>
      <c r="CV28" s="413"/>
      <c r="CW28" s="413"/>
      <c r="CX28" s="413"/>
      <c r="CY28" s="413"/>
      <c r="CZ28" s="413"/>
      <c r="DA28" s="413"/>
      <c r="DB28" s="413"/>
      <c r="DC28" s="413"/>
      <c r="DD28" s="413"/>
      <c r="DE28" s="413"/>
      <c r="DF28" s="413"/>
      <c r="DG28" s="413"/>
      <c r="DH28" s="413"/>
      <c r="DI28" s="413"/>
      <c r="DJ28" s="413"/>
      <c r="DK28" s="413"/>
      <c r="DL28" s="416"/>
      <c r="DM28" s="1199">
        <f t="shared" si="0"/>
        <v>0</v>
      </c>
      <c r="DN28" s="1200"/>
      <c r="DO28" s="1200"/>
      <c r="DP28" s="1200"/>
      <c r="DQ28" s="194"/>
      <c r="DR28" s="195" t="s">
        <v>69</v>
      </c>
      <c r="DS28" s="391"/>
      <c r="DT28" s="391"/>
      <c r="DU28" s="391"/>
      <c r="DV28" s="391"/>
    </row>
    <row r="29" spans="3:126" ht="12" customHeight="1" thickTop="1">
      <c r="C29" s="817" t="s">
        <v>74</v>
      </c>
      <c r="D29" s="818"/>
      <c r="E29" s="821" t="s">
        <v>75</v>
      </c>
      <c r="F29" s="1201"/>
      <c r="G29" s="1201"/>
      <c r="H29" s="1202"/>
      <c r="I29" s="836"/>
      <c r="J29" s="784"/>
      <c r="K29" s="784"/>
      <c r="L29" s="785"/>
      <c r="M29" s="331"/>
      <c r="N29" s="331"/>
      <c r="O29" s="331"/>
      <c r="P29" s="331"/>
      <c r="Q29" s="331"/>
      <c r="R29" s="331"/>
      <c r="S29" s="331"/>
      <c r="T29" s="836"/>
      <c r="U29" s="784"/>
      <c r="V29" s="784"/>
      <c r="W29" s="784"/>
      <c r="X29" s="784"/>
      <c r="Y29" s="785"/>
      <c r="Z29" s="815"/>
      <c r="AA29" s="816"/>
      <c r="AB29" s="816"/>
      <c r="AC29" s="816"/>
      <c r="AD29" s="816"/>
      <c r="AE29" s="816"/>
      <c r="AF29" s="816"/>
      <c r="AG29" s="992" t="s">
        <v>254</v>
      </c>
      <c r="AH29" s="992"/>
      <c r="AI29" s="992"/>
      <c r="AJ29" s="993"/>
      <c r="AK29" s="838"/>
      <c r="AL29" s="784"/>
      <c r="AM29" s="784"/>
      <c r="AN29" s="784"/>
      <c r="AO29" s="784"/>
      <c r="AP29" s="784"/>
      <c r="AQ29" s="785"/>
      <c r="AR29" s="815"/>
      <c r="AS29" s="816"/>
      <c r="AT29" s="816"/>
      <c r="AU29" s="816"/>
      <c r="AV29" s="816"/>
      <c r="AW29" s="816"/>
      <c r="AX29" s="816"/>
      <c r="AY29" s="992" t="s">
        <v>254</v>
      </c>
      <c r="AZ29" s="992"/>
      <c r="BA29" s="992"/>
      <c r="BB29" s="993"/>
      <c r="BC29" s="843"/>
      <c r="BD29" s="517"/>
      <c r="BE29" s="517"/>
      <c r="BF29" s="517"/>
      <c r="BG29" s="517"/>
      <c r="BH29" s="517"/>
      <c r="BI29" s="517"/>
      <c r="BJ29" s="517"/>
      <c r="BK29" s="517"/>
      <c r="BL29" s="517"/>
      <c r="BM29" s="517"/>
      <c r="BN29" s="517"/>
      <c r="BO29" s="517"/>
      <c r="BP29" s="517"/>
      <c r="BQ29" s="517"/>
      <c r="BR29" s="517"/>
      <c r="BS29" s="517"/>
      <c r="BT29" s="517"/>
      <c r="BU29" s="517"/>
      <c r="BV29" s="517"/>
      <c r="BW29" s="517"/>
      <c r="BX29" s="518"/>
      <c r="BY29" s="783"/>
      <c r="BZ29" s="784"/>
      <c r="CA29" s="784"/>
      <c r="CB29" s="842"/>
      <c r="CC29" s="783"/>
      <c r="CD29" s="784"/>
      <c r="CE29" s="784"/>
      <c r="CF29" s="785"/>
      <c r="CG29" s="814"/>
      <c r="CH29" s="517"/>
      <c r="CI29" s="517"/>
      <c r="CJ29" s="517"/>
      <c r="CK29" s="517"/>
      <c r="CL29" s="517"/>
      <c r="CM29" s="517"/>
      <c r="CN29" s="517"/>
      <c r="CO29" s="517"/>
      <c r="CP29" s="517"/>
      <c r="CQ29" s="517"/>
      <c r="CR29" s="517"/>
      <c r="CS29" s="517"/>
      <c r="CT29" s="517"/>
      <c r="CU29" s="517"/>
      <c r="CV29" s="517"/>
      <c r="CW29" s="517"/>
      <c r="CX29" s="517"/>
      <c r="CY29" s="517"/>
      <c r="CZ29" s="517"/>
      <c r="DA29" s="517"/>
      <c r="DB29" s="517"/>
      <c r="DC29" s="517"/>
      <c r="DD29" s="517"/>
      <c r="DE29" s="517"/>
      <c r="DF29" s="517"/>
      <c r="DG29" s="518"/>
      <c r="DH29" s="956"/>
      <c r="DI29" s="957"/>
      <c r="DJ29" s="957"/>
      <c r="DK29" s="957"/>
      <c r="DL29" s="958"/>
      <c r="DM29" s="965">
        <f t="shared" si="0"/>
        <v>0</v>
      </c>
      <c r="DN29" s="966"/>
      <c r="DO29" s="966"/>
      <c r="DP29" s="966"/>
      <c r="DQ29" s="189"/>
      <c r="DR29" s="190" t="s">
        <v>69</v>
      </c>
      <c r="DS29" s="391"/>
      <c r="DT29" s="391"/>
      <c r="DU29" s="391"/>
      <c r="DV29" s="391"/>
    </row>
    <row r="30" spans="3:126" ht="12" customHeight="1">
      <c r="C30" s="581"/>
      <c r="D30" s="582"/>
      <c r="E30" s="443"/>
      <c r="F30" s="443"/>
      <c r="G30" s="443"/>
      <c r="H30" s="444"/>
      <c r="I30" s="824"/>
      <c r="J30" s="486"/>
      <c r="K30" s="486"/>
      <c r="L30" s="493"/>
      <c r="M30" s="334"/>
      <c r="N30" s="334"/>
      <c r="O30" s="334"/>
      <c r="P30" s="334"/>
      <c r="Q30" s="334"/>
      <c r="R30" s="334"/>
      <c r="S30" s="334"/>
      <c r="T30" s="824"/>
      <c r="U30" s="486"/>
      <c r="V30" s="486"/>
      <c r="W30" s="486"/>
      <c r="X30" s="486"/>
      <c r="Y30" s="493"/>
      <c r="Z30" s="490"/>
      <c r="AA30" s="491"/>
      <c r="AB30" s="491"/>
      <c r="AC30" s="491"/>
      <c r="AD30" s="491"/>
      <c r="AE30" s="491"/>
      <c r="AF30" s="491"/>
      <c r="AG30" s="994" t="s">
        <v>254</v>
      </c>
      <c r="AH30" s="994"/>
      <c r="AI30" s="994"/>
      <c r="AJ30" s="995"/>
      <c r="AK30" s="492"/>
      <c r="AL30" s="486"/>
      <c r="AM30" s="486"/>
      <c r="AN30" s="486"/>
      <c r="AO30" s="486"/>
      <c r="AP30" s="486"/>
      <c r="AQ30" s="493"/>
      <c r="AR30" s="490"/>
      <c r="AS30" s="491"/>
      <c r="AT30" s="491"/>
      <c r="AU30" s="491"/>
      <c r="AV30" s="491"/>
      <c r="AW30" s="491"/>
      <c r="AX30" s="491"/>
      <c r="AY30" s="994" t="s">
        <v>254</v>
      </c>
      <c r="AZ30" s="994"/>
      <c r="BA30" s="994"/>
      <c r="BB30" s="995"/>
      <c r="BC30" s="750"/>
      <c r="BD30" s="460"/>
      <c r="BE30" s="460"/>
      <c r="BF30" s="460"/>
      <c r="BG30" s="460"/>
      <c r="BH30" s="460"/>
      <c r="BI30" s="460"/>
      <c r="BJ30" s="460"/>
      <c r="BK30" s="460"/>
      <c r="BL30" s="460"/>
      <c r="BM30" s="460"/>
      <c r="BN30" s="460"/>
      <c r="BO30" s="460"/>
      <c r="BP30" s="460"/>
      <c r="BQ30" s="460"/>
      <c r="BR30" s="460"/>
      <c r="BS30" s="460"/>
      <c r="BT30" s="460"/>
      <c r="BU30" s="460"/>
      <c r="BV30" s="460"/>
      <c r="BW30" s="460"/>
      <c r="BX30" s="461"/>
      <c r="BY30" s="485"/>
      <c r="BZ30" s="486"/>
      <c r="CA30" s="486"/>
      <c r="CB30" s="487"/>
      <c r="CC30" s="485"/>
      <c r="CD30" s="486"/>
      <c r="CE30" s="486"/>
      <c r="CF30" s="493"/>
      <c r="CG30" s="459"/>
      <c r="CH30" s="460"/>
      <c r="CI30" s="460"/>
      <c r="CJ30" s="460"/>
      <c r="CK30" s="460"/>
      <c r="CL30" s="460"/>
      <c r="CM30" s="460"/>
      <c r="CN30" s="460"/>
      <c r="CO30" s="460"/>
      <c r="CP30" s="460"/>
      <c r="CQ30" s="460"/>
      <c r="CR30" s="460"/>
      <c r="CS30" s="460"/>
      <c r="CT30" s="460"/>
      <c r="CU30" s="460"/>
      <c r="CV30" s="460"/>
      <c r="CW30" s="460"/>
      <c r="CX30" s="460"/>
      <c r="CY30" s="460"/>
      <c r="CZ30" s="460"/>
      <c r="DA30" s="460"/>
      <c r="DB30" s="460"/>
      <c r="DC30" s="460"/>
      <c r="DD30" s="460"/>
      <c r="DE30" s="460"/>
      <c r="DF30" s="460"/>
      <c r="DG30" s="461"/>
      <c r="DH30" s="497"/>
      <c r="DI30" s="498"/>
      <c r="DJ30" s="498"/>
      <c r="DK30" s="498"/>
      <c r="DL30" s="499"/>
      <c r="DM30" s="1195">
        <f t="shared" si="0"/>
        <v>0</v>
      </c>
      <c r="DN30" s="1196"/>
      <c r="DO30" s="1196"/>
      <c r="DP30" s="1196"/>
      <c r="DQ30" s="192"/>
      <c r="DR30" s="193" t="s">
        <v>69</v>
      </c>
      <c r="DS30" s="391"/>
      <c r="DT30" s="391"/>
      <c r="DU30" s="391"/>
      <c r="DV30" s="391"/>
    </row>
    <row r="31" spans="3:126" ht="12" customHeight="1" thickBot="1">
      <c r="C31" s="581"/>
      <c r="D31" s="582"/>
      <c r="E31" s="445"/>
      <c r="F31" s="445"/>
      <c r="G31" s="445"/>
      <c r="H31" s="680" t="s">
        <v>70</v>
      </c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680"/>
      <c r="T31" s="680"/>
      <c r="U31" s="445"/>
      <c r="V31" s="445"/>
      <c r="W31" s="445"/>
      <c r="X31" s="445"/>
      <c r="Y31" s="445"/>
      <c r="Z31" s="1197">
        <f>SUM(Z29:AF30)</f>
        <v>0</v>
      </c>
      <c r="AA31" s="1198"/>
      <c r="AB31" s="1198"/>
      <c r="AC31" s="1198"/>
      <c r="AD31" s="1198"/>
      <c r="AE31" s="1198"/>
      <c r="AF31" s="1198"/>
      <c r="AG31" s="393" t="s">
        <v>254</v>
      </c>
      <c r="AH31" s="393"/>
      <c r="AI31" s="393"/>
      <c r="AJ31" s="393"/>
      <c r="AK31" s="396"/>
      <c r="AL31" s="397"/>
      <c r="AM31" s="397"/>
      <c r="AN31" s="397"/>
      <c r="AO31" s="397"/>
      <c r="AP31" s="397"/>
      <c r="AQ31" s="398"/>
      <c r="AR31" s="1197">
        <f>SUM(AR29:AX30)</f>
        <v>0</v>
      </c>
      <c r="AS31" s="1198"/>
      <c r="AT31" s="1198"/>
      <c r="AU31" s="1198"/>
      <c r="AV31" s="1198"/>
      <c r="AW31" s="1198"/>
      <c r="AX31" s="1198"/>
      <c r="AY31" s="393" t="s">
        <v>254</v>
      </c>
      <c r="AZ31" s="393"/>
      <c r="BA31" s="393"/>
      <c r="BB31" s="395"/>
      <c r="BC31" s="412"/>
      <c r="BD31" s="412"/>
      <c r="BE31" s="412"/>
      <c r="BF31" s="412"/>
      <c r="BG31" s="412"/>
      <c r="BH31" s="412"/>
      <c r="BI31" s="412"/>
      <c r="BJ31" s="413"/>
      <c r="BK31" s="413"/>
      <c r="BL31" s="413"/>
      <c r="BM31" s="413"/>
      <c r="BN31" s="413"/>
      <c r="BO31" s="413"/>
      <c r="BP31" s="413"/>
      <c r="BQ31" s="413"/>
      <c r="BR31" s="413"/>
      <c r="BS31" s="413"/>
      <c r="BT31" s="413"/>
      <c r="BU31" s="413"/>
      <c r="BV31" s="413"/>
      <c r="BW31" s="413"/>
      <c r="BX31" s="413"/>
      <c r="BY31" s="414"/>
      <c r="BZ31" s="413"/>
      <c r="CA31" s="413"/>
      <c r="CB31" s="415"/>
      <c r="CC31" s="413"/>
      <c r="CD31" s="413"/>
      <c r="CE31" s="413"/>
      <c r="CF31" s="416"/>
      <c r="CG31" s="417"/>
      <c r="CH31" s="413"/>
      <c r="CI31" s="413"/>
      <c r="CJ31" s="413"/>
      <c r="CK31" s="413"/>
      <c r="CL31" s="413"/>
      <c r="CM31" s="413"/>
      <c r="CN31" s="413"/>
      <c r="CO31" s="413"/>
      <c r="CP31" s="413"/>
      <c r="CQ31" s="413"/>
      <c r="CR31" s="413"/>
      <c r="CS31" s="413"/>
      <c r="CT31" s="413"/>
      <c r="CU31" s="413"/>
      <c r="CV31" s="413"/>
      <c r="CW31" s="413"/>
      <c r="CX31" s="413"/>
      <c r="CY31" s="413"/>
      <c r="CZ31" s="413"/>
      <c r="DA31" s="413"/>
      <c r="DB31" s="413"/>
      <c r="DC31" s="413"/>
      <c r="DD31" s="413"/>
      <c r="DE31" s="413"/>
      <c r="DF31" s="413"/>
      <c r="DG31" s="413"/>
      <c r="DH31" s="413"/>
      <c r="DI31" s="413"/>
      <c r="DJ31" s="413"/>
      <c r="DK31" s="413"/>
      <c r="DL31" s="416"/>
      <c r="DM31" s="1199">
        <f t="shared" si="0"/>
        <v>0</v>
      </c>
      <c r="DN31" s="1200"/>
      <c r="DO31" s="1200"/>
      <c r="DP31" s="1200"/>
      <c r="DQ31" s="194"/>
      <c r="DR31" s="195" t="s">
        <v>69</v>
      </c>
      <c r="DS31" s="391"/>
      <c r="DT31" s="391"/>
      <c r="DU31" s="391"/>
      <c r="DV31" s="391"/>
    </row>
    <row r="32" spans="3:126" ht="12" customHeight="1" thickTop="1">
      <c r="C32" s="581"/>
      <c r="D32" s="582"/>
      <c r="E32" s="821" t="s">
        <v>76</v>
      </c>
      <c r="F32" s="1201"/>
      <c r="G32" s="1201"/>
      <c r="H32" s="1202"/>
      <c r="I32" s="836"/>
      <c r="J32" s="784"/>
      <c r="K32" s="784"/>
      <c r="L32" s="785"/>
      <c r="M32" s="814"/>
      <c r="N32" s="517"/>
      <c r="O32" s="517"/>
      <c r="P32" s="517"/>
      <c r="Q32" s="517"/>
      <c r="R32" s="517"/>
      <c r="S32" s="837"/>
      <c r="T32" s="836"/>
      <c r="U32" s="784"/>
      <c r="V32" s="784"/>
      <c r="W32" s="784"/>
      <c r="X32" s="784"/>
      <c r="Y32" s="785"/>
      <c r="Z32" s="815"/>
      <c r="AA32" s="816"/>
      <c r="AB32" s="816"/>
      <c r="AC32" s="816"/>
      <c r="AD32" s="816"/>
      <c r="AE32" s="816"/>
      <c r="AF32" s="816"/>
      <c r="AG32" s="984" t="s">
        <v>255</v>
      </c>
      <c r="AH32" s="984"/>
      <c r="AI32" s="984"/>
      <c r="AJ32" s="985"/>
      <c r="AK32" s="838"/>
      <c r="AL32" s="784"/>
      <c r="AM32" s="784"/>
      <c r="AN32" s="784"/>
      <c r="AO32" s="784"/>
      <c r="AP32" s="784"/>
      <c r="AQ32" s="785"/>
      <c r="AR32" s="815"/>
      <c r="AS32" s="816"/>
      <c r="AT32" s="816"/>
      <c r="AU32" s="816"/>
      <c r="AV32" s="816"/>
      <c r="AW32" s="816"/>
      <c r="AX32" s="816"/>
      <c r="AY32" s="984" t="s">
        <v>255</v>
      </c>
      <c r="AZ32" s="984"/>
      <c r="BA32" s="984"/>
      <c r="BB32" s="985"/>
      <c r="BC32" s="843"/>
      <c r="BD32" s="517"/>
      <c r="BE32" s="517"/>
      <c r="BF32" s="517"/>
      <c r="BG32" s="517"/>
      <c r="BH32" s="517"/>
      <c r="BI32" s="517"/>
      <c r="BJ32" s="517"/>
      <c r="BK32" s="517"/>
      <c r="BL32" s="517"/>
      <c r="BM32" s="517"/>
      <c r="BN32" s="517"/>
      <c r="BO32" s="517"/>
      <c r="BP32" s="517"/>
      <c r="BQ32" s="517"/>
      <c r="BR32" s="517"/>
      <c r="BS32" s="517"/>
      <c r="BT32" s="517"/>
      <c r="BU32" s="517"/>
      <c r="BV32" s="517"/>
      <c r="BW32" s="517"/>
      <c r="BX32" s="518"/>
      <c r="BY32" s="783"/>
      <c r="BZ32" s="784"/>
      <c r="CA32" s="784"/>
      <c r="CB32" s="842"/>
      <c r="CC32" s="783"/>
      <c r="CD32" s="784"/>
      <c r="CE32" s="784"/>
      <c r="CF32" s="785"/>
      <c r="CG32" s="814"/>
      <c r="CH32" s="517"/>
      <c r="CI32" s="517"/>
      <c r="CJ32" s="517"/>
      <c r="CK32" s="517"/>
      <c r="CL32" s="517"/>
      <c r="CM32" s="517"/>
      <c r="CN32" s="517"/>
      <c r="CO32" s="517"/>
      <c r="CP32" s="517"/>
      <c r="CQ32" s="517"/>
      <c r="CR32" s="517"/>
      <c r="CS32" s="517"/>
      <c r="CT32" s="517"/>
      <c r="CU32" s="517"/>
      <c r="CV32" s="517"/>
      <c r="CW32" s="517"/>
      <c r="CX32" s="517"/>
      <c r="CY32" s="517"/>
      <c r="CZ32" s="517"/>
      <c r="DA32" s="517"/>
      <c r="DB32" s="517"/>
      <c r="DC32" s="517"/>
      <c r="DD32" s="517"/>
      <c r="DE32" s="517"/>
      <c r="DF32" s="517"/>
      <c r="DG32" s="518"/>
      <c r="DH32" s="956"/>
      <c r="DI32" s="957"/>
      <c r="DJ32" s="957"/>
      <c r="DK32" s="957"/>
      <c r="DL32" s="958"/>
      <c r="DM32" s="965">
        <f t="shared" si="0"/>
        <v>0</v>
      </c>
      <c r="DN32" s="966"/>
      <c r="DO32" s="966"/>
      <c r="DP32" s="966"/>
      <c r="DQ32" s="189"/>
      <c r="DR32" s="190" t="s">
        <v>69</v>
      </c>
      <c r="DS32" s="391"/>
      <c r="DT32" s="391"/>
      <c r="DU32" s="391"/>
      <c r="DV32" s="391"/>
    </row>
    <row r="33" spans="3:126" ht="12" customHeight="1">
      <c r="C33" s="581"/>
      <c r="D33" s="582"/>
      <c r="E33" s="443"/>
      <c r="F33" s="443"/>
      <c r="G33" s="443"/>
      <c r="H33" s="444"/>
      <c r="I33" s="824"/>
      <c r="J33" s="486"/>
      <c r="K33" s="486"/>
      <c r="L33" s="493"/>
      <c r="M33" s="459"/>
      <c r="N33" s="460"/>
      <c r="O33" s="460"/>
      <c r="P33" s="460"/>
      <c r="Q33" s="460"/>
      <c r="R33" s="460"/>
      <c r="S33" s="749"/>
      <c r="T33" s="824"/>
      <c r="U33" s="486"/>
      <c r="V33" s="486"/>
      <c r="W33" s="486"/>
      <c r="X33" s="486"/>
      <c r="Y33" s="493"/>
      <c r="Z33" s="490"/>
      <c r="AA33" s="491"/>
      <c r="AB33" s="491"/>
      <c r="AC33" s="491"/>
      <c r="AD33" s="491"/>
      <c r="AE33" s="491"/>
      <c r="AF33" s="491"/>
      <c r="AG33" s="986" t="s">
        <v>255</v>
      </c>
      <c r="AH33" s="986"/>
      <c r="AI33" s="986"/>
      <c r="AJ33" s="987"/>
      <c r="AK33" s="492"/>
      <c r="AL33" s="486"/>
      <c r="AM33" s="486"/>
      <c r="AN33" s="486"/>
      <c r="AO33" s="486"/>
      <c r="AP33" s="486"/>
      <c r="AQ33" s="493"/>
      <c r="AR33" s="490"/>
      <c r="AS33" s="491"/>
      <c r="AT33" s="491"/>
      <c r="AU33" s="491"/>
      <c r="AV33" s="491"/>
      <c r="AW33" s="491"/>
      <c r="AX33" s="491"/>
      <c r="AY33" s="986" t="s">
        <v>255</v>
      </c>
      <c r="AZ33" s="986"/>
      <c r="BA33" s="986"/>
      <c r="BB33" s="987"/>
      <c r="BC33" s="750"/>
      <c r="BD33" s="460"/>
      <c r="BE33" s="460"/>
      <c r="BF33" s="460"/>
      <c r="BG33" s="460"/>
      <c r="BH33" s="460"/>
      <c r="BI33" s="460"/>
      <c r="BJ33" s="460"/>
      <c r="BK33" s="460"/>
      <c r="BL33" s="460"/>
      <c r="BM33" s="460"/>
      <c r="BN33" s="460"/>
      <c r="BO33" s="460"/>
      <c r="BP33" s="460"/>
      <c r="BQ33" s="460"/>
      <c r="BR33" s="460"/>
      <c r="BS33" s="460"/>
      <c r="BT33" s="460"/>
      <c r="BU33" s="460"/>
      <c r="BV33" s="460"/>
      <c r="BW33" s="460"/>
      <c r="BX33" s="461"/>
      <c r="BY33" s="485"/>
      <c r="BZ33" s="486"/>
      <c r="CA33" s="486"/>
      <c r="CB33" s="487"/>
      <c r="CC33" s="485"/>
      <c r="CD33" s="486"/>
      <c r="CE33" s="486"/>
      <c r="CF33" s="493"/>
      <c r="CG33" s="459"/>
      <c r="CH33" s="460"/>
      <c r="CI33" s="460"/>
      <c r="CJ33" s="460"/>
      <c r="CK33" s="460"/>
      <c r="CL33" s="460"/>
      <c r="CM33" s="460"/>
      <c r="CN33" s="460"/>
      <c r="CO33" s="460"/>
      <c r="CP33" s="460"/>
      <c r="CQ33" s="460"/>
      <c r="CR33" s="460"/>
      <c r="CS33" s="460"/>
      <c r="CT33" s="460"/>
      <c r="CU33" s="460"/>
      <c r="CV33" s="460"/>
      <c r="CW33" s="460"/>
      <c r="CX33" s="460"/>
      <c r="CY33" s="460"/>
      <c r="CZ33" s="460"/>
      <c r="DA33" s="460"/>
      <c r="DB33" s="460"/>
      <c r="DC33" s="460"/>
      <c r="DD33" s="460"/>
      <c r="DE33" s="460"/>
      <c r="DF33" s="460"/>
      <c r="DG33" s="461"/>
      <c r="DH33" s="497"/>
      <c r="DI33" s="498"/>
      <c r="DJ33" s="498"/>
      <c r="DK33" s="498"/>
      <c r="DL33" s="499"/>
      <c r="DM33" s="1195">
        <f t="shared" si="0"/>
        <v>0</v>
      </c>
      <c r="DN33" s="1196"/>
      <c r="DO33" s="1196"/>
      <c r="DP33" s="1196"/>
      <c r="DQ33" s="192"/>
      <c r="DR33" s="193" t="s">
        <v>69</v>
      </c>
      <c r="DS33" s="391"/>
      <c r="DT33" s="391"/>
      <c r="DU33" s="391"/>
      <c r="DV33" s="391"/>
    </row>
    <row r="34" spans="3:126" ht="12" customHeight="1" thickBot="1">
      <c r="C34" s="581"/>
      <c r="D34" s="582"/>
      <c r="E34" s="445"/>
      <c r="F34" s="445"/>
      <c r="G34" s="445"/>
      <c r="H34" s="680" t="s">
        <v>70</v>
      </c>
      <c r="I34" s="680"/>
      <c r="J34" s="680"/>
      <c r="K34" s="680"/>
      <c r="L34" s="680"/>
      <c r="M34" s="680"/>
      <c r="N34" s="680"/>
      <c r="O34" s="680"/>
      <c r="P34" s="680"/>
      <c r="Q34" s="680"/>
      <c r="R34" s="680"/>
      <c r="S34" s="680"/>
      <c r="T34" s="680"/>
      <c r="U34" s="445"/>
      <c r="V34" s="445"/>
      <c r="W34" s="445"/>
      <c r="X34" s="445"/>
      <c r="Y34" s="445"/>
      <c r="Z34" s="1197">
        <f>SUM(Z32:AF33)</f>
        <v>0</v>
      </c>
      <c r="AA34" s="1198"/>
      <c r="AB34" s="1198"/>
      <c r="AC34" s="1198"/>
      <c r="AD34" s="1198"/>
      <c r="AE34" s="1198"/>
      <c r="AF34" s="1198"/>
      <c r="AG34" s="988" t="s">
        <v>255</v>
      </c>
      <c r="AH34" s="988"/>
      <c r="AI34" s="988"/>
      <c r="AJ34" s="989"/>
      <c r="AK34" s="396"/>
      <c r="AL34" s="397"/>
      <c r="AM34" s="397"/>
      <c r="AN34" s="397"/>
      <c r="AO34" s="397"/>
      <c r="AP34" s="397"/>
      <c r="AQ34" s="398"/>
      <c r="AR34" s="1197">
        <f>SUM(AR32:AX33)</f>
        <v>0</v>
      </c>
      <c r="AS34" s="1198"/>
      <c r="AT34" s="1198"/>
      <c r="AU34" s="1198"/>
      <c r="AV34" s="1198"/>
      <c r="AW34" s="1198"/>
      <c r="AX34" s="1198"/>
      <c r="AY34" s="988" t="s">
        <v>255</v>
      </c>
      <c r="AZ34" s="988"/>
      <c r="BA34" s="988"/>
      <c r="BB34" s="989"/>
      <c r="BC34" s="412"/>
      <c r="BD34" s="412"/>
      <c r="BE34" s="412"/>
      <c r="BF34" s="412"/>
      <c r="BG34" s="412"/>
      <c r="BH34" s="412"/>
      <c r="BI34" s="412"/>
      <c r="BJ34" s="413"/>
      <c r="BK34" s="413"/>
      <c r="BL34" s="413"/>
      <c r="BM34" s="413"/>
      <c r="BN34" s="413"/>
      <c r="BO34" s="413"/>
      <c r="BP34" s="413"/>
      <c r="BQ34" s="413"/>
      <c r="BR34" s="413"/>
      <c r="BS34" s="413"/>
      <c r="BT34" s="413"/>
      <c r="BU34" s="413"/>
      <c r="BV34" s="413"/>
      <c r="BW34" s="413"/>
      <c r="BX34" s="413"/>
      <c r="BY34" s="414"/>
      <c r="BZ34" s="413"/>
      <c r="CA34" s="413"/>
      <c r="CB34" s="415"/>
      <c r="CC34" s="413"/>
      <c r="CD34" s="413"/>
      <c r="CE34" s="413"/>
      <c r="CF34" s="416"/>
      <c r="CG34" s="417"/>
      <c r="CH34" s="413"/>
      <c r="CI34" s="413"/>
      <c r="CJ34" s="413"/>
      <c r="CK34" s="413"/>
      <c r="CL34" s="413"/>
      <c r="CM34" s="413"/>
      <c r="CN34" s="413"/>
      <c r="CO34" s="413"/>
      <c r="CP34" s="413"/>
      <c r="CQ34" s="413"/>
      <c r="CR34" s="413"/>
      <c r="CS34" s="413"/>
      <c r="CT34" s="413"/>
      <c r="CU34" s="413"/>
      <c r="CV34" s="413"/>
      <c r="CW34" s="413"/>
      <c r="CX34" s="413"/>
      <c r="CY34" s="413"/>
      <c r="CZ34" s="413"/>
      <c r="DA34" s="413"/>
      <c r="DB34" s="413"/>
      <c r="DC34" s="413"/>
      <c r="DD34" s="413"/>
      <c r="DE34" s="413"/>
      <c r="DF34" s="413"/>
      <c r="DG34" s="413"/>
      <c r="DH34" s="413"/>
      <c r="DI34" s="413"/>
      <c r="DJ34" s="413"/>
      <c r="DK34" s="413"/>
      <c r="DL34" s="416"/>
      <c r="DM34" s="1199">
        <f t="shared" si="0"/>
        <v>0</v>
      </c>
      <c r="DN34" s="1200"/>
      <c r="DO34" s="1200"/>
      <c r="DP34" s="1200"/>
      <c r="DQ34" s="194"/>
      <c r="DR34" s="195" t="s">
        <v>69</v>
      </c>
      <c r="DS34" s="391"/>
      <c r="DT34" s="391"/>
      <c r="DU34" s="391"/>
      <c r="DV34" s="391"/>
    </row>
    <row r="35" spans="3:126" ht="12" customHeight="1" thickTop="1">
      <c r="C35" s="581"/>
      <c r="D35" s="582"/>
      <c r="E35" s="826" t="s">
        <v>178</v>
      </c>
      <c r="F35" s="1212"/>
      <c r="G35" s="1212"/>
      <c r="H35" s="1213"/>
      <c r="I35" s="836"/>
      <c r="J35" s="784"/>
      <c r="K35" s="784"/>
      <c r="L35" s="785"/>
      <c r="M35" s="814"/>
      <c r="N35" s="517"/>
      <c r="O35" s="517"/>
      <c r="P35" s="517"/>
      <c r="Q35" s="517"/>
      <c r="R35" s="517"/>
      <c r="S35" s="837"/>
      <c r="T35" s="836"/>
      <c r="U35" s="784"/>
      <c r="V35" s="784"/>
      <c r="W35" s="784"/>
      <c r="X35" s="784"/>
      <c r="Y35" s="785"/>
      <c r="Z35" s="815"/>
      <c r="AA35" s="816"/>
      <c r="AB35" s="816"/>
      <c r="AC35" s="816"/>
      <c r="AD35" s="816"/>
      <c r="AE35" s="816"/>
      <c r="AF35" s="816"/>
      <c r="AG35" s="812" t="s">
        <v>68</v>
      </c>
      <c r="AH35" s="812"/>
      <c r="AI35" s="812"/>
      <c r="AJ35" s="813"/>
      <c r="AK35" s="838"/>
      <c r="AL35" s="784"/>
      <c r="AM35" s="784"/>
      <c r="AN35" s="784"/>
      <c r="AO35" s="784"/>
      <c r="AP35" s="784"/>
      <c r="AQ35" s="785"/>
      <c r="AR35" s="815"/>
      <c r="AS35" s="816"/>
      <c r="AT35" s="816"/>
      <c r="AU35" s="816"/>
      <c r="AV35" s="816"/>
      <c r="AW35" s="816"/>
      <c r="AX35" s="816"/>
      <c r="AY35" s="812" t="s">
        <v>68</v>
      </c>
      <c r="AZ35" s="812"/>
      <c r="BA35" s="812"/>
      <c r="BB35" s="813"/>
      <c r="BC35" s="843"/>
      <c r="BD35" s="517"/>
      <c r="BE35" s="517"/>
      <c r="BF35" s="517"/>
      <c r="BG35" s="517"/>
      <c r="BH35" s="517"/>
      <c r="BI35" s="517"/>
      <c r="BJ35" s="517"/>
      <c r="BK35" s="517"/>
      <c r="BL35" s="517"/>
      <c r="BM35" s="517"/>
      <c r="BN35" s="517"/>
      <c r="BO35" s="517"/>
      <c r="BP35" s="517"/>
      <c r="BQ35" s="517"/>
      <c r="BR35" s="517"/>
      <c r="BS35" s="517"/>
      <c r="BT35" s="517"/>
      <c r="BU35" s="517"/>
      <c r="BV35" s="517"/>
      <c r="BW35" s="517"/>
      <c r="BX35" s="518"/>
      <c r="BY35" s="783"/>
      <c r="BZ35" s="784"/>
      <c r="CA35" s="784"/>
      <c r="CB35" s="842"/>
      <c r="CC35" s="783"/>
      <c r="CD35" s="784"/>
      <c r="CE35" s="784"/>
      <c r="CF35" s="785"/>
      <c r="CG35" s="814"/>
      <c r="CH35" s="517"/>
      <c r="CI35" s="517"/>
      <c r="CJ35" s="517"/>
      <c r="CK35" s="517"/>
      <c r="CL35" s="517"/>
      <c r="CM35" s="517"/>
      <c r="CN35" s="517"/>
      <c r="CO35" s="517"/>
      <c r="CP35" s="517"/>
      <c r="CQ35" s="517"/>
      <c r="CR35" s="517"/>
      <c r="CS35" s="517"/>
      <c r="CT35" s="517"/>
      <c r="CU35" s="517"/>
      <c r="CV35" s="517"/>
      <c r="CW35" s="517"/>
      <c r="CX35" s="517"/>
      <c r="CY35" s="517"/>
      <c r="CZ35" s="517"/>
      <c r="DA35" s="517"/>
      <c r="DB35" s="517"/>
      <c r="DC35" s="517"/>
      <c r="DD35" s="517"/>
      <c r="DE35" s="517"/>
      <c r="DF35" s="517"/>
      <c r="DG35" s="518"/>
      <c r="DH35" s="956"/>
      <c r="DI35" s="957"/>
      <c r="DJ35" s="957"/>
      <c r="DK35" s="957"/>
      <c r="DL35" s="958"/>
      <c r="DM35" s="965">
        <f t="shared" si="0"/>
        <v>0</v>
      </c>
      <c r="DN35" s="966"/>
      <c r="DO35" s="966"/>
      <c r="DP35" s="966"/>
      <c r="DQ35" s="189"/>
      <c r="DR35" s="190" t="s">
        <v>69</v>
      </c>
      <c r="DS35" s="391"/>
    </row>
    <row r="36" spans="3:126" ht="12" customHeight="1">
      <c r="C36" s="581"/>
      <c r="D36" s="582"/>
      <c r="E36" s="532" t="s">
        <v>77</v>
      </c>
      <c r="F36" s="677"/>
      <c r="G36" s="677"/>
      <c r="H36" s="604"/>
      <c r="I36" s="824"/>
      <c r="J36" s="486"/>
      <c r="K36" s="486"/>
      <c r="L36" s="493"/>
      <c r="M36" s="459"/>
      <c r="N36" s="460"/>
      <c r="O36" s="460"/>
      <c r="P36" s="460"/>
      <c r="Q36" s="460"/>
      <c r="R36" s="460"/>
      <c r="S36" s="749"/>
      <c r="T36" s="824"/>
      <c r="U36" s="486"/>
      <c r="V36" s="486"/>
      <c r="W36" s="486"/>
      <c r="X36" s="486"/>
      <c r="Y36" s="493"/>
      <c r="Z36" s="490"/>
      <c r="AA36" s="491"/>
      <c r="AB36" s="491"/>
      <c r="AC36" s="491"/>
      <c r="AD36" s="491"/>
      <c r="AE36" s="491"/>
      <c r="AF36" s="491"/>
      <c r="AG36" s="967" t="s">
        <v>68</v>
      </c>
      <c r="AH36" s="967"/>
      <c r="AI36" s="967"/>
      <c r="AJ36" s="968"/>
      <c r="AK36" s="492"/>
      <c r="AL36" s="486"/>
      <c r="AM36" s="486"/>
      <c r="AN36" s="486"/>
      <c r="AO36" s="486"/>
      <c r="AP36" s="486"/>
      <c r="AQ36" s="493"/>
      <c r="AR36" s="490"/>
      <c r="AS36" s="491"/>
      <c r="AT36" s="491"/>
      <c r="AU36" s="491"/>
      <c r="AV36" s="491"/>
      <c r="AW36" s="491"/>
      <c r="AX36" s="491"/>
      <c r="AY36" s="967" t="s">
        <v>68</v>
      </c>
      <c r="AZ36" s="967"/>
      <c r="BA36" s="967"/>
      <c r="BB36" s="968"/>
      <c r="BC36" s="750"/>
      <c r="BD36" s="460"/>
      <c r="BE36" s="460"/>
      <c r="BF36" s="460"/>
      <c r="BG36" s="460"/>
      <c r="BH36" s="460"/>
      <c r="BI36" s="460"/>
      <c r="BJ36" s="460"/>
      <c r="BK36" s="460"/>
      <c r="BL36" s="460"/>
      <c r="BM36" s="460"/>
      <c r="BN36" s="460"/>
      <c r="BO36" s="460"/>
      <c r="BP36" s="460"/>
      <c r="BQ36" s="460"/>
      <c r="BR36" s="460"/>
      <c r="BS36" s="460"/>
      <c r="BT36" s="460"/>
      <c r="BU36" s="460"/>
      <c r="BV36" s="460"/>
      <c r="BW36" s="460"/>
      <c r="BX36" s="461"/>
      <c r="BY36" s="485"/>
      <c r="BZ36" s="486"/>
      <c r="CA36" s="486"/>
      <c r="CB36" s="487"/>
      <c r="CC36" s="485"/>
      <c r="CD36" s="486"/>
      <c r="CE36" s="486"/>
      <c r="CF36" s="493"/>
      <c r="CG36" s="459"/>
      <c r="CH36" s="460"/>
      <c r="CI36" s="460"/>
      <c r="CJ36" s="460"/>
      <c r="CK36" s="460"/>
      <c r="CL36" s="460"/>
      <c r="CM36" s="460"/>
      <c r="CN36" s="460"/>
      <c r="CO36" s="460"/>
      <c r="CP36" s="460"/>
      <c r="CQ36" s="460"/>
      <c r="CR36" s="460"/>
      <c r="CS36" s="460"/>
      <c r="CT36" s="460"/>
      <c r="CU36" s="460"/>
      <c r="CV36" s="460"/>
      <c r="CW36" s="460"/>
      <c r="CX36" s="460"/>
      <c r="CY36" s="460"/>
      <c r="CZ36" s="460"/>
      <c r="DA36" s="460"/>
      <c r="DB36" s="460"/>
      <c r="DC36" s="460"/>
      <c r="DD36" s="460"/>
      <c r="DE36" s="460"/>
      <c r="DF36" s="460"/>
      <c r="DG36" s="461"/>
      <c r="DH36" s="497"/>
      <c r="DI36" s="498"/>
      <c r="DJ36" s="498"/>
      <c r="DK36" s="498"/>
      <c r="DL36" s="499"/>
      <c r="DM36" s="1195">
        <f t="shared" si="0"/>
        <v>0</v>
      </c>
      <c r="DN36" s="1196"/>
      <c r="DO36" s="1196"/>
      <c r="DP36" s="1196"/>
      <c r="DQ36" s="192"/>
      <c r="DR36" s="193" t="s">
        <v>69</v>
      </c>
      <c r="DS36" s="391"/>
    </row>
    <row r="37" spans="3:126" ht="12" customHeight="1" thickBot="1">
      <c r="C37" s="581"/>
      <c r="D37" s="582"/>
      <c r="E37" s="445"/>
      <c r="F37" s="445"/>
      <c r="G37" s="445"/>
      <c r="H37" s="680" t="s">
        <v>70</v>
      </c>
      <c r="I37" s="680"/>
      <c r="J37" s="680"/>
      <c r="K37" s="680"/>
      <c r="L37" s="680"/>
      <c r="M37" s="680"/>
      <c r="N37" s="680"/>
      <c r="O37" s="680"/>
      <c r="P37" s="680"/>
      <c r="Q37" s="680"/>
      <c r="R37" s="680"/>
      <c r="S37" s="680"/>
      <c r="T37" s="680"/>
      <c r="U37" s="445"/>
      <c r="V37" s="445"/>
      <c r="W37" s="445"/>
      <c r="X37" s="445"/>
      <c r="Y37" s="445"/>
      <c r="Z37" s="1197">
        <f>SUM(Z35:AF36)</f>
        <v>0</v>
      </c>
      <c r="AA37" s="1198"/>
      <c r="AB37" s="1198"/>
      <c r="AC37" s="1198"/>
      <c r="AD37" s="1198"/>
      <c r="AE37" s="1198"/>
      <c r="AF37" s="1198"/>
      <c r="AG37" s="834" t="s">
        <v>68</v>
      </c>
      <c r="AH37" s="834"/>
      <c r="AI37" s="834"/>
      <c r="AJ37" s="835"/>
      <c r="AK37" s="396"/>
      <c r="AL37" s="397"/>
      <c r="AM37" s="397"/>
      <c r="AN37" s="397"/>
      <c r="AO37" s="397"/>
      <c r="AP37" s="397"/>
      <c r="AQ37" s="398"/>
      <c r="AR37" s="1197">
        <f>SUM(AR35:AX36)</f>
        <v>0</v>
      </c>
      <c r="AS37" s="1198"/>
      <c r="AT37" s="1198"/>
      <c r="AU37" s="1198"/>
      <c r="AV37" s="1198"/>
      <c r="AW37" s="1198"/>
      <c r="AX37" s="1198"/>
      <c r="AY37" s="194" t="s">
        <v>68</v>
      </c>
      <c r="AZ37" s="185"/>
      <c r="BA37" s="185"/>
      <c r="BB37" s="394"/>
      <c r="BC37" s="412"/>
      <c r="BD37" s="412"/>
      <c r="BE37" s="412"/>
      <c r="BF37" s="412"/>
      <c r="BG37" s="412"/>
      <c r="BH37" s="412"/>
      <c r="BI37" s="412"/>
      <c r="BJ37" s="413"/>
      <c r="BK37" s="413"/>
      <c r="BL37" s="413"/>
      <c r="BM37" s="413"/>
      <c r="BN37" s="413"/>
      <c r="BO37" s="413"/>
      <c r="BP37" s="413"/>
      <c r="BQ37" s="413"/>
      <c r="BR37" s="413"/>
      <c r="BS37" s="413"/>
      <c r="BT37" s="413"/>
      <c r="BU37" s="413"/>
      <c r="BV37" s="413"/>
      <c r="BW37" s="413"/>
      <c r="BX37" s="413"/>
      <c r="BY37" s="414"/>
      <c r="BZ37" s="413"/>
      <c r="CA37" s="413"/>
      <c r="CB37" s="415"/>
      <c r="CC37" s="413"/>
      <c r="CD37" s="413"/>
      <c r="CE37" s="413"/>
      <c r="CF37" s="416"/>
      <c r="CG37" s="417"/>
      <c r="CH37" s="413"/>
      <c r="CI37" s="413"/>
      <c r="CJ37" s="413"/>
      <c r="CK37" s="413"/>
      <c r="CL37" s="413"/>
      <c r="CM37" s="413"/>
      <c r="CN37" s="413"/>
      <c r="CO37" s="413"/>
      <c r="CP37" s="413"/>
      <c r="CQ37" s="413"/>
      <c r="CR37" s="413"/>
      <c r="CS37" s="413"/>
      <c r="CT37" s="413"/>
      <c r="CU37" s="413"/>
      <c r="CV37" s="413"/>
      <c r="CW37" s="413"/>
      <c r="CX37" s="413"/>
      <c r="CY37" s="413"/>
      <c r="CZ37" s="413"/>
      <c r="DA37" s="413"/>
      <c r="DB37" s="413"/>
      <c r="DC37" s="413"/>
      <c r="DD37" s="413"/>
      <c r="DE37" s="413"/>
      <c r="DF37" s="413"/>
      <c r="DG37" s="413"/>
      <c r="DH37" s="413"/>
      <c r="DI37" s="413"/>
      <c r="DJ37" s="413"/>
      <c r="DK37" s="413"/>
      <c r="DL37" s="416"/>
      <c r="DM37" s="1199">
        <f t="shared" si="0"/>
        <v>0</v>
      </c>
      <c r="DN37" s="1200"/>
      <c r="DO37" s="1200"/>
      <c r="DP37" s="1200"/>
      <c r="DQ37" s="194"/>
      <c r="DR37" s="195" t="s">
        <v>69</v>
      </c>
      <c r="DS37" s="391"/>
    </row>
    <row r="38" spans="3:126" ht="12" customHeight="1" thickTop="1">
      <c r="C38" s="581"/>
      <c r="D38" s="582"/>
      <c r="E38" s="826" t="s">
        <v>179</v>
      </c>
      <c r="F38" s="1212"/>
      <c r="G38" s="1212"/>
      <c r="H38" s="1213"/>
      <c r="I38" s="836"/>
      <c r="J38" s="784"/>
      <c r="K38" s="784"/>
      <c r="L38" s="785"/>
      <c r="M38" s="814"/>
      <c r="N38" s="517"/>
      <c r="O38" s="517"/>
      <c r="P38" s="517"/>
      <c r="Q38" s="517"/>
      <c r="R38" s="517"/>
      <c r="S38" s="837"/>
      <c r="T38" s="836"/>
      <c r="U38" s="784"/>
      <c r="V38" s="784"/>
      <c r="W38" s="784"/>
      <c r="X38" s="784"/>
      <c r="Y38" s="785"/>
      <c r="Z38" s="815"/>
      <c r="AA38" s="816"/>
      <c r="AB38" s="816"/>
      <c r="AC38" s="816"/>
      <c r="AD38" s="816"/>
      <c r="AE38" s="816"/>
      <c r="AF38" s="816"/>
      <c r="AG38" s="812" t="s">
        <v>68</v>
      </c>
      <c r="AH38" s="812"/>
      <c r="AI38" s="812"/>
      <c r="AJ38" s="813"/>
      <c r="AK38" s="399"/>
      <c r="AL38" s="400"/>
      <c r="AM38" s="400"/>
      <c r="AN38" s="400"/>
      <c r="AO38" s="400"/>
      <c r="AP38" s="400"/>
      <c r="AQ38" s="401"/>
      <c r="AR38" s="815"/>
      <c r="AS38" s="816"/>
      <c r="AT38" s="816"/>
      <c r="AU38" s="816"/>
      <c r="AV38" s="816"/>
      <c r="AW38" s="816"/>
      <c r="AX38" s="816"/>
      <c r="AY38" s="812" t="s">
        <v>68</v>
      </c>
      <c r="AZ38" s="812"/>
      <c r="BA38" s="812"/>
      <c r="BB38" s="813"/>
      <c r="BC38" s="843"/>
      <c r="BD38" s="517"/>
      <c r="BE38" s="517"/>
      <c r="BF38" s="517"/>
      <c r="BG38" s="517"/>
      <c r="BH38" s="517"/>
      <c r="BI38" s="517"/>
      <c r="BJ38" s="517"/>
      <c r="BK38" s="517"/>
      <c r="BL38" s="517"/>
      <c r="BM38" s="517"/>
      <c r="BN38" s="517"/>
      <c r="BO38" s="517"/>
      <c r="BP38" s="517"/>
      <c r="BQ38" s="517"/>
      <c r="BR38" s="517"/>
      <c r="BS38" s="517"/>
      <c r="BT38" s="517"/>
      <c r="BU38" s="517"/>
      <c r="BV38" s="517"/>
      <c r="BW38" s="517"/>
      <c r="BX38" s="518"/>
      <c r="BY38" s="783"/>
      <c r="BZ38" s="784"/>
      <c r="CA38" s="784"/>
      <c r="CB38" s="842"/>
      <c r="CC38" s="783"/>
      <c r="CD38" s="784"/>
      <c r="CE38" s="784"/>
      <c r="CF38" s="785"/>
      <c r="CG38" s="814"/>
      <c r="CH38" s="517"/>
      <c r="CI38" s="517"/>
      <c r="CJ38" s="517"/>
      <c r="CK38" s="517"/>
      <c r="CL38" s="517"/>
      <c r="CM38" s="517"/>
      <c r="CN38" s="517"/>
      <c r="CO38" s="517"/>
      <c r="CP38" s="517"/>
      <c r="CQ38" s="517"/>
      <c r="CR38" s="517"/>
      <c r="CS38" s="517"/>
      <c r="CT38" s="517"/>
      <c r="CU38" s="517"/>
      <c r="CV38" s="517"/>
      <c r="CW38" s="517"/>
      <c r="CX38" s="517"/>
      <c r="CY38" s="517"/>
      <c r="CZ38" s="517"/>
      <c r="DA38" s="517"/>
      <c r="DB38" s="517"/>
      <c r="DC38" s="517"/>
      <c r="DD38" s="517"/>
      <c r="DE38" s="517"/>
      <c r="DF38" s="517"/>
      <c r="DG38" s="518"/>
      <c r="DH38" s="956"/>
      <c r="DI38" s="957"/>
      <c r="DJ38" s="957"/>
      <c r="DK38" s="957"/>
      <c r="DL38" s="958"/>
      <c r="DM38" s="965">
        <f t="shared" si="0"/>
        <v>0</v>
      </c>
      <c r="DN38" s="966"/>
      <c r="DO38" s="966"/>
      <c r="DP38" s="966"/>
      <c r="DQ38" s="189"/>
      <c r="DR38" s="190" t="s">
        <v>69</v>
      </c>
      <c r="DS38" s="391"/>
    </row>
    <row r="39" spans="3:126" ht="12" customHeight="1">
      <c r="C39" s="581"/>
      <c r="D39" s="582"/>
      <c r="E39" s="443"/>
      <c r="F39" s="443"/>
      <c r="G39" s="443"/>
      <c r="H39" s="444"/>
      <c r="I39" s="824"/>
      <c r="J39" s="486"/>
      <c r="K39" s="486"/>
      <c r="L39" s="493"/>
      <c r="M39" s="459"/>
      <c r="N39" s="460"/>
      <c r="O39" s="460"/>
      <c r="P39" s="460"/>
      <c r="Q39" s="460"/>
      <c r="R39" s="460"/>
      <c r="S39" s="749"/>
      <c r="T39" s="824"/>
      <c r="U39" s="486"/>
      <c r="V39" s="486"/>
      <c r="W39" s="486"/>
      <c r="X39" s="486"/>
      <c r="Y39" s="493"/>
      <c r="Z39" s="490"/>
      <c r="AA39" s="491"/>
      <c r="AB39" s="491"/>
      <c r="AC39" s="491"/>
      <c r="AD39" s="491"/>
      <c r="AE39" s="491"/>
      <c r="AF39" s="491"/>
      <c r="AG39" s="967" t="s">
        <v>68</v>
      </c>
      <c r="AH39" s="967"/>
      <c r="AI39" s="967"/>
      <c r="AJ39" s="968"/>
      <c r="AK39" s="402"/>
      <c r="AL39" s="403"/>
      <c r="AM39" s="403"/>
      <c r="AN39" s="403"/>
      <c r="AO39" s="403"/>
      <c r="AP39" s="403"/>
      <c r="AQ39" s="404"/>
      <c r="AR39" s="490"/>
      <c r="AS39" s="491"/>
      <c r="AT39" s="491"/>
      <c r="AU39" s="491"/>
      <c r="AV39" s="491"/>
      <c r="AW39" s="491"/>
      <c r="AX39" s="491"/>
      <c r="AY39" s="967" t="s">
        <v>68</v>
      </c>
      <c r="AZ39" s="967"/>
      <c r="BA39" s="967"/>
      <c r="BB39" s="968"/>
      <c r="BC39" s="750"/>
      <c r="BD39" s="460"/>
      <c r="BE39" s="460"/>
      <c r="BF39" s="460"/>
      <c r="BG39" s="460"/>
      <c r="BH39" s="460"/>
      <c r="BI39" s="460"/>
      <c r="BJ39" s="460"/>
      <c r="BK39" s="460"/>
      <c r="BL39" s="460"/>
      <c r="BM39" s="460"/>
      <c r="BN39" s="460"/>
      <c r="BO39" s="460"/>
      <c r="BP39" s="460"/>
      <c r="BQ39" s="460"/>
      <c r="BR39" s="460"/>
      <c r="BS39" s="460"/>
      <c r="BT39" s="460"/>
      <c r="BU39" s="460"/>
      <c r="BV39" s="460"/>
      <c r="BW39" s="460"/>
      <c r="BX39" s="461"/>
      <c r="BY39" s="485"/>
      <c r="BZ39" s="486"/>
      <c r="CA39" s="486"/>
      <c r="CB39" s="487"/>
      <c r="CC39" s="485"/>
      <c r="CD39" s="486"/>
      <c r="CE39" s="486"/>
      <c r="CF39" s="493"/>
      <c r="CG39" s="459"/>
      <c r="CH39" s="460"/>
      <c r="CI39" s="460"/>
      <c r="CJ39" s="460"/>
      <c r="CK39" s="460"/>
      <c r="CL39" s="460"/>
      <c r="CM39" s="460"/>
      <c r="CN39" s="460"/>
      <c r="CO39" s="460"/>
      <c r="CP39" s="460"/>
      <c r="CQ39" s="460"/>
      <c r="CR39" s="460"/>
      <c r="CS39" s="460"/>
      <c r="CT39" s="460"/>
      <c r="CU39" s="460"/>
      <c r="CV39" s="460"/>
      <c r="CW39" s="460"/>
      <c r="CX39" s="460"/>
      <c r="CY39" s="460"/>
      <c r="CZ39" s="460"/>
      <c r="DA39" s="460"/>
      <c r="DB39" s="460"/>
      <c r="DC39" s="460"/>
      <c r="DD39" s="460"/>
      <c r="DE39" s="460"/>
      <c r="DF39" s="460"/>
      <c r="DG39" s="461"/>
      <c r="DH39" s="497"/>
      <c r="DI39" s="498"/>
      <c r="DJ39" s="498"/>
      <c r="DK39" s="498"/>
      <c r="DL39" s="499"/>
      <c r="DM39" s="1195">
        <f t="shared" si="0"/>
        <v>0</v>
      </c>
      <c r="DN39" s="1196"/>
      <c r="DO39" s="1196"/>
      <c r="DP39" s="1196"/>
      <c r="DQ39" s="192"/>
      <c r="DR39" s="193" t="s">
        <v>69</v>
      </c>
      <c r="DS39" s="391"/>
    </row>
    <row r="40" spans="3:126" ht="12" customHeight="1" thickBot="1">
      <c r="C40" s="581"/>
      <c r="D40" s="582"/>
      <c r="E40" s="445"/>
      <c r="F40" s="445"/>
      <c r="G40" s="445"/>
      <c r="H40" s="680" t="s">
        <v>70</v>
      </c>
      <c r="I40" s="680"/>
      <c r="J40" s="680"/>
      <c r="K40" s="680"/>
      <c r="L40" s="680"/>
      <c r="M40" s="680"/>
      <c r="N40" s="680"/>
      <c r="O40" s="680"/>
      <c r="P40" s="680"/>
      <c r="Q40" s="680"/>
      <c r="R40" s="680"/>
      <c r="S40" s="680"/>
      <c r="T40" s="680"/>
      <c r="U40" s="445"/>
      <c r="V40" s="445"/>
      <c r="W40" s="445"/>
      <c r="X40" s="445"/>
      <c r="Y40" s="445"/>
      <c r="Z40" s="1197">
        <f>SUM(Z38:AF39)</f>
        <v>0</v>
      </c>
      <c r="AA40" s="1198"/>
      <c r="AB40" s="1198"/>
      <c r="AC40" s="1198"/>
      <c r="AD40" s="1198"/>
      <c r="AE40" s="1198"/>
      <c r="AF40" s="1198"/>
      <c r="AG40" s="194" t="s">
        <v>68</v>
      </c>
      <c r="AH40" s="185"/>
      <c r="AI40" s="185"/>
      <c r="AJ40" s="185"/>
      <c r="AK40" s="396"/>
      <c r="AL40" s="397"/>
      <c r="AM40" s="397"/>
      <c r="AN40" s="397"/>
      <c r="AO40" s="397"/>
      <c r="AP40" s="397"/>
      <c r="AQ40" s="398"/>
      <c r="AR40" s="1197">
        <f>SUM(AR38:AX39)</f>
        <v>0</v>
      </c>
      <c r="AS40" s="1198"/>
      <c r="AT40" s="1198"/>
      <c r="AU40" s="1198"/>
      <c r="AV40" s="1198"/>
      <c r="AW40" s="1198"/>
      <c r="AX40" s="1198"/>
      <c r="AY40" s="194" t="s">
        <v>68</v>
      </c>
      <c r="AZ40" s="194"/>
      <c r="BA40" s="194"/>
      <c r="BB40" s="394"/>
      <c r="BC40" s="412"/>
      <c r="BD40" s="412"/>
      <c r="BE40" s="412"/>
      <c r="BF40" s="412"/>
      <c r="BG40" s="412"/>
      <c r="BH40" s="412"/>
      <c r="BI40" s="412"/>
      <c r="BJ40" s="413"/>
      <c r="BK40" s="413"/>
      <c r="BL40" s="413"/>
      <c r="BM40" s="413"/>
      <c r="BN40" s="413"/>
      <c r="BO40" s="413"/>
      <c r="BP40" s="413"/>
      <c r="BQ40" s="413"/>
      <c r="BR40" s="413"/>
      <c r="BS40" s="413"/>
      <c r="BT40" s="413"/>
      <c r="BU40" s="413"/>
      <c r="BV40" s="413"/>
      <c r="BW40" s="413"/>
      <c r="BX40" s="413"/>
      <c r="BY40" s="414"/>
      <c r="BZ40" s="413"/>
      <c r="CA40" s="413"/>
      <c r="CB40" s="415"/>
      <c r="CC40" s="413"/>
      <c r="CD40" s="413"/>
      <c r="CE40" s="413"/>
      <c r="CF40" s="416"/>
      <c r="CG40" s="417"/>
      <c r="CH40" s="413"/>
      <c r="CI40" s="413"/>
      <c r="CJ40" s="413"/>
      <c r="CK40" s="413"/>
      <c r="CL40" s="413"/>
      <c r="CM40" s="413"/>
      <c r="CN40" s="413"/>
      <c r="CO40" s="413"/>
      <c r="CP40" s="413"/>
      <c r="CQ40" s="413"/>
      <c r="CR40" s="413"/>
      <c r="CS40" s="413"/>
      <c r="CT40" s="413"/>
      <c r="CU40" s="413"/>
      <c r="CV40" s="413"/>
      <c r="CW40" s="413"/>
      <c r="CX40" s="413"/>
      <c r="CY40" s="413"/>
      <c r="CZ40" s="413"/>
      <c r="DA40" s="413"/>
      <c r="DB40" s="413"/>
      <c r="DC40" s="413"/>
      <c r="DD40" s="413"/>
      <c r="DE40" s="413"/>
      <c r="DF40" s="413"/>
      <c r="DG40" s="413"/>
      <c r="DH40" s="413"/>
      <c r="DI40" s="413"/>
      <c r="DJ40" s="413"/>
      <c r="DK40" s="413"/>
      <c r="DL40" s="416"/>
      <c r="DM40" s="1199">
        <f t="shared" si="0"/>
        <v>0</v>
      </c>
      <c r="DN40" s="1200"/>
      <c r="DO40" s="1200"/>
      <c r="DP40" s="1200"/>
      <c r="DQ40" s="194"/>
      <c r="DR40" s="195" t="s">
        <v>69</v>
      </c>
      <c r="DS40" s="391"/>
    </row>
    <row r="41" spans="3:126" ht="12" customHeight="1" thickTop="1">
      <c r="C41" s="581"/>
      <c r="D41" s="582"/>
      <c r="E41" s="821" t="s">
        <v>256</v>
      </c>
      <c r="F41" s="1201"/>
      <c r="G41" s="1201"/>
      <c r="H41" s="1202"/>
      <c r="I41" s="814"/>
      <c r="J41" s="517"/>
      <c r="K41" s="517"/>
      <c r="L41" s="837"/>
      <c r="M41" s="814"/>
      <c r="N41" s="517"/>
      <c r="O41" s="517"/>
      <c r="P41" s="517"/>
      <c r="Q41" s="517"/>
      <c r="R41" s="517"/>
      <c r="S41" s="837"/>
      <c r="T41" s="814"/>
      <c r="U41" s="517"/>
      <c r="V41" s="517"/>
      <c r="W41" s="517"/>
      <c r="X41" s="517"/>
      <c r="Y41" s="837"/>
      <c r="Z41" s="815"/>
      <c r="AA41" s="816"/>
      <c r="AB41" s="816"/>
      <c r="AC41" s="816"/>
      <c r="AD41" s="816"/>
      <c r="AE41" s="816"/>
      <c r="AF41" s="816"/>
      <c r="AG41" s="812" t="s">
        <v>68</v>
      </c>
      <c r="AH41" s="812"/>
      <c r="AI41" s="812"/>
      <c r="AJ41" s="813"/>
      <c r="AK41" s="843"/>
      <c r="AL41" s="517"/>
      <c r="AM41" s="517"/>
      <c r="AN41" s="517"/>
      <c r="AO41" s="517"/>
      <c r="AP41" s="517"/>
      <c r="AQ41" s="837"/>
      <c r="AR41" s="815"/>
      <c r="AS41" s="816"/>
      <c r="AT41" s="816"/>
      <c r="AU41" s="816"/>
      <c r="AV41" s="816"/>
      <c r="AW41" s="816"/>
      <c r="AX41" s="816"/>
      <c r="AY41" s="812" t="s">
        <v>68</v>
      </c>
      <c r="AZ41" s="812"/>
      <c r="BA41" s="812"/>
      <c r="BB41" s="813"/>
      <c r="BC41" s="843"/>
      <c r="BD41" s="517"/>
      <c r="BE41" s="517"/>
      <c r="BF41" s="517"/>
      <c r="BG41" s="517"/>
      <c r="BH41" s="517"/>
      <c r="BI41" s="517"/>
      <c r="BJ41" s="517"/>
      <c r="BK41" s="517"/>
      <c r="BL41" s="517"/>
      <c r="BM41" s="517"/>
      <c r="BN41" s="517"/>
      <c r="BO41" s="517"/>
      <c r="BP41" s="517"/>
      <c r="BQ41" s="517"/>
      <c r="BR41" s="517"/>
      <c r="BS41" s="517"/>
      <c r="BT41" s="517"/>
      <c r="BU41" s="517"/>
      <c r="BV41" s="517"/>
      <c r="BW41" s="517"/>
      <c r="BX41" s="518"/>
      <c r="BY41" s="783"/>
      <c r="BZ41" s="784"/>
      <c r="CA41" s="784"/>
      <c r="CB41" s="842"/>
      <c r="CC41" s="783"/>
      <c r="CD41" s="784"/>
      <c r="CE41" s="784"/>
      <c r="CF41" s="785"/>
      <c r="CG41" s="814"/>
      <c r="CH41" s="517"/>
      <c r="CI41" s="517"/>
      <c r="CJ41" s="517"/>
      <c r="CK41" s="517"/>
      <c r="CL41" s="517"/>
      <c r="CM41" s="517"/>
      <c r="CN41" s="517"/>
      <c r="CO41" s="517"/>
      <c r="CP41" s="517"/>
      <c r="CQ41" s="517"/>
      <c r="CR41" s="517"/>
      <c r="CS41" s="517"/>
      <c r="CT41" s="517"/>
      <c r="CU41" s="517"/>
      <c r="CV41" s="517"/>
      <c r="CW41" s="517"/>
      <c r="CX41" s="517"/>
      <c r="CY41" s="517"/>
      <c r="CZ41" s="517"/>
      <c r="DA41" s="517"/>
      <c r="DB41" s="517"/>
      <c r="DC41" s="517"/>
      <c r="DD41" s="517"/>
      <c r="DE41" s="517"/>
      <c r="DF41" s="517"/>
      <c r="DG41" s="518"/>
      <c r="DH41" s="956"/>
      <c r="DI41" s="957"/>
      <c r="DJ41" s="957"/>
      <c r="DK41" s="957"/>
      <c r="DL41" s="958"/>
      <c r="DM41" s="959">
        <f t="shared" ref="DM41:DM43" si="1">IF(ISERROR(AR41*100/Z41),0)</f>
        <v>0</v>
      </c>
      <c r="DN41" s="960"/>
      <c r="DO41" s="960"/>
      <c r="DP41" s="960"/>
      <c r="DQ41" s="119"/>
      <c r="DR41" s="196" t="s">
        <v>69</v>
      </c>
      <c r="DS41" s="391"/>
      <c r="DT41" s="391"/>
      <c r="DU41" s="391"/>
      <c r="DV41" s="391"/>
    </row>
    <row r="42" spans="3:126" ht="12" customHeight="1">
      <c r="C42" s="581"/>
      <c r="D42" s="582"/>
      <c r="E42" s="646" t="s">
        <v>180</v>
      </c>
      <c r="F42" s="647"/>
      <c r="G42" s="647"/>
      <c r="H42" s="648"/>
      <c r="I42" s="459"/>
      <c r="J42" s="460"/>
      <c r="K42" s="460"/>
      <c r="L42" s="749"/>
      <c r="M42" s="459"/>
      <c r="N42" s="460"/>
      <c r="O42" s="460"/>
      <c r="P42" s="460"/>
      <c r="Q42" s="460"/>
      <c r="R42" s="460"/>
      <c r="S42" s="749"/>
      <c r="T42" s="459"/>
      <c r="U42" s="460"/>
      <c r="V42" s="460"/>
      <c r="W42" s="460"/>
      <c r="X42" s="460"/>
      <c r="Y42" s="749"/>
      <c r="Z42" s="490"/>
      <c r="AA42" s="491"/>
      <c r="AB42" s="491"/>
      <c r="AC42" s="491"/>
      <c r="AD42" s="491"/>
      <c r="AE42" s="491"/>
      <c r="AF42" s="491"/>
      <c r="AG42" s="967" t="s">
        <v>68</v>
      </c>
      <c r="AH42" s="967"/>
      <c r="AI42" s="967"/>
      <c r="AJ42" s="968"/>
      <c r="AK42" s="750"/>
      <c r="AL42" s="460"/>
      <c r="AM42" s="460"/>
      <c r="AN42" s="460"/>
      <c r="AO42" s="460"/>
      <c r="AP42" s="460"/>
      <c r="AQ42" s="749"/>
      <c r="AR42" s="490"/>
      <c r="AS42" s="491"/>
      <c r="AT42" s="491"/>
      <c r="AU42" s="491"/>
      <c r="AV42" s="491"/>
      <c r="AW42" s="491"/>
      <c r="AX42" s="491"/>
      <c r="AY42" s="967" t="s">
        <v>68</v>
      </c>
      <c r="AZ42" s="967"/>
      <c r="BA42" s="967"/>
      <c r="BB42" s="968"/>
      <c r="BC42" s="750"/>
      <c r="BD42" s="460"/>
      <c r="BE42" s="460"/>
      <c r="BF42" s="460"/>
      <c r="BG42" s="460"/>
      <c r="BH42" s="460"/>
      <c r="BI42" s="460"/>
      <c r="BJ42" s="460"/>
      <c r="BK42" s="460"/>
      <c r="BL42" s="460"/>
      <c r="BM42" s="460"/>
      <c r="BN42" s="460"/>
      <c r="BO42" s="460"/>
      <c r="BP42" s="460"/>
      <c r="BQ42" s="460"/>
      <c r="BR42" s="460"/>
      <c r="BS42" s="460"/>
      <c r="BT42" s="460"/>
      <c r="BU42" s="460"/>
      <c r="BV42" s="460"/>
      <c r="BW42" s="460"/>
      <c r="BX42" s="461"/>
      <c r="BY42" s="485"/>
      <c r="BZ42" s="486"/>
      <c r="CA42" s="486"/>
      <c r="CB42" s="487"/>
      <c r="CC42" s="485"/>
      <c r="CD42" s="486"/>
      <c r="CE42" s="486"/>
      <c r="CF42" s="493"/>
      <c r="CG42" s="459"/>
      <c r="CH42" s="460"/>
      <c r="CI42" s="460"/>
      <c r="CJ42" s="460"/>
      <c r="CK42" s="460"/>
      <c r="CL42" s="460"/>
      <c r="CM42" s="460"/>
      <c r="CN42" s="460"/>
      <c r="CO42" s="460"/>
      <c r="CP42" s="460"/>
      <c r="CQ42" s="460"/>
      <c r="CR42" s="460"/>
      <c r="CS42" s="460"/>
      <c r="CT42" s="460"/>
      <c r="CU42" s="460"/>
      <c r="CV42" s="460"/>
      <c r="CW42" s="460"/>
      <c r="CX42" s="460"/>
      <c r="CY42" s="460"/>
      <c r="CZ42" s="460"/>
      <c r="DA42" s="460"/>
      <c r="DB42" s="460"/>
      <c r="DC42" s="460"/>
      <c r="DD42" s="460"/>
      <c r="DE42" s="460"/>
      <c r="DF42" s="460"/>
      <c r="DG42" s="461"/>
      <c r="DH42" s="497"/>
      <c r="DI42" s="498"/>
      <c r="DJ42" s="498"/>
      <c r="DK42" s="498"/>
      <c r="DL42" s="499"/>
      <c r="DM42" s="961">
        <f t="shared" si="1"/>
        <v>0</v>
      </c>
      <c r="DN42" s="962"/>
      <c r="DO42" s="962"/>
      <c r="DP42" s="962"/>
      <c r="DQ42" s="192"/>
      <c r="DR42" s="193" t="s">
        <v>69</v>
      </c>
      <c r="DS42" s="391"/>
      <c r="DT42" s="391"/>
      <c r="DU42" s="391"/>
      <c r="DV42" s="391"/>
    </row>
    <row r="43" spans="3:126" ht="12" customHeight="1" thickBot="1">
      <c r="C43" s="819"/>
      <c r="D43" s="820"/>
      <c r="E43" s="197"/>
      <c r="F43" s="197"/>
      <c r="G43" s="197"/>
      <c r="H43" s="197"/>
      <c r="I43" s="833" t="s">
        <v>70</v>
      </c>
      <c r="J43" s="833"/>
      <c r="K43" s="833"/>
      <c r="L43" s="833"/>
      <c r="M43" s="833"/>
      <c r="N43" s="833"/>
      <c r="O43" s="833"/>
      <c r="P43" s="833"/>
      <c r="Q43" s="833"/>
      <c r="R43" s="833"/>
      <c r="S43" s="833"/>
      <c r="T43" s="198"/>
      <c r="U43" s="448"/>
      <c r="V43" s="448"/>
      <c r="W43" s="448"/>
      <c r="X43" s="448"/>
      <c r="Y43" s="448"/>
      <c r="Z43" s="1191">
        <f>SUM(Z41:AF42)</f>
        <v>0</v>
      </c>
      <c r="AA43" s="1192"/>
      <c r="AB43" s="1192"/>
      <c r="AC43" s="1192"/>
      <c r="AD43" s="1192"/>
      <c r="AE43" s="1192"/>
      <c r="AF43" s="1192"/>
      <c r="AG43" s="130" t="s">
        <v>68</v>
      </c>
      <c r="AH43" s="130"/>
      <c r="AI43" s="130"/>
      <c r="AJ43" s="130"/>
      <c r="AK43" s="199"/>
      <c r="AL43" s="200"/>
      <c r="AM43" s="200"/>
      <c r="AN43" s="200"/>
      <c r="AO43" s="200"/>
      <c r="AP43" s="200"/>
      <c r="AQ43" s="201"/>
      <c r="AR43" s="1191">
        <f>SUM(AR41:AX42)</f>
        <v>0</v>
      </c>
      <c r="AS43" s="1192"/>
      <c r="AT43" s="1192"/>
      <c r="AU43" s="1192"/>
      <c r="AV43" s="1192"/>
      <c r="AW43" s="1192"/>
      <c r="AX43" s="1192"/>
      <c r="AY43" s="202" t="s">
        <v>68</v>
      </c>
      <c r="AZ43" s="202"/>
      <c r="BA43" s="202"/>
      <c r="BB43" s="203"/>
      <c r="BC43" s="204"/>
      <c r="BD43" s="204"/>
      <c r="BE43" s="204"/>
      <c r="BF43" s="204"/>
      <c r="BG43" s="204"/>
      <c r="BH43" s="204"/>
      <c r="BI43" s="204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6"/>
      <c r="BZ43" s="207"/>
      <c r="CA43" s="207"/>
      <c r="CB43" s="208"/>
      <c r="CC43" s="207"/>
      <c r="CD43" s="207"/>
      <c r="CE43" s="207"/>
      <c r="CF43" s="209"/>
      <c r="CG43" s="210"/>
      <c r="CH43" s="205"/>
      <c r="CI43" s="205"/>
      <c r="CJ43" s="205"/>
      <c r="CK43" s="205"/>
      <c r="CL43" s="205"/>
      <c r="CM43" s="205"/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5"/>
      <c r="DE43" s="205"/>
      <c r="DF43" s="205"/>
      <c r="DG43" s="205"/>
      <c r="DH43" s="207"/>
      <c r="DI43" s="207"/>
      <c r="DJ43" s="207"/>
      <c r="DK43" s="207"/>
      <c r="DL43" s="209"/>
      <c r="DM43" s="1193">
        <f t="shared" si="1"/>
        <v>0</v>
      </c>
      <c r="DN43" s="1194"/>
      <c r="DO43" s="1194"/>
      <c r="DP43" s="1194"/>
      <c r="DQ43" s="202"/>
      <c r="DR43" s="211" t="s">
        <v>69</v>
      </c>
      <c r="DS43" s="391"/>
      <c r="DT43" s="391"/>
      <c r="DU43" s="391"/>
      <c r="DV43" s="391"/>
    </row>
    <row r="44" spans="3:126" ht="3" customHeight="1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31"/>
      <c r="AA44" s="31"/>
      <c r="AB44" s="31"/>
      <c r="AC44" s="31"/>
      <c r="AD44" s="31"/>
      <c r="AE44" s="31"/>
      <c r="AF44" s="31"/>
      <c r="AG44" s="4"/>
      <c r="AH44" s="4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4"/>
      <c r="DD44" s="4"/>
      <c r="DE44" s="4"/>
      <c r="DF44" s="4"/>
      <c r="DG44" s="4"/>
      <c r="DH44" s="4"/>
      <c r="DI44" s="4"/>
      <c r="DJ44" s="2"/>
      <c r="DK44" s="2"/>
      <c r="DL44" s="2"/>
      <c r="DM44" s="2"/>
      <c r="DN44" s="2"/>
      <c r="DO44" s="2"/>
      <c r="DP44" s="2"/>
      <c r="DQ44" s="2"/>
    </row>
    <row r="45" spans="3:126" ht="8.1" customHeight="1">
      <c r="C45" s="2" t="s">
        <v>78</v>
      </c>
      <c r="D45" s="2"/>
      <c r="E45" s="2"/>
      <c r="F45" s="2"/>
      <c r="G45" s="2"/>
      <c r="H45" s="2"/>
      <c r="I45" s="2"/>
      <c r="J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P45" s="2" t="s">
        <v>63</v>
      </c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C45" s="2"/>
      <c r="BD45" s="2"/>
      <c r="BE45" s="2"/>
      <c r="BI45" s="2" t="s">
        <v>345</v>
      </c>
      <c r="BJ45" s="2"/>
      <c r="BK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P45" s="2"/>
      <c r="CS45" s="2" t="s">
        <v>346</v>
      </c>
      <c r="CT45" s="2"/>
      <c r="CU45" s="2"/>
      <c r="CV45" s="2"/>
      <c r="CW45" s="2"/>
      <c r="CX45" s="2"/>
      <c r="CY45" s="2"/>
      <c r="CZ45" s="2"/>
      <c r="DA45" s="2"/>
      <c r="DB45" s="2"/>
      <c r="DC45" s="2"/>
      <c r="DE45" s="2" t="s">
        <v>347</v>
      </c>
      <c r="DF45" s="2"/>
      <c r="DH45" s="2"/>
      <c r="DJ45" s="2"/>
      <c r="DK45" s="2"/>
      <c r="DL45" s="2"/>
      <c r="DM45" s="2"/>
      <c r="DN45" s="2"/>
      <c r="DO45" s="2"/>
    </row>
    <row r="46" spans="3:126" ht="9.6" customHeight="1">
      <c r="C46" s="7" t="s">
        <v>79</v>
      </c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1"/>
      <c r="AP46" s="39" t="s">
        <v>306</v>
      </c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8"/>
      <c r="BI46" s="7" t="s">
        <v>79</v>
      </c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8"/>
      <c r="CS46" s="7" t="s">
        <v>80</v>
      </c>
      <c r="CT46" s="97"/>
      <c r="CU46" s="97"/>
      <c r="CV46" s="97"/>
      <c r="CW46" s="97"/>
      <c r="CX46" s="97"/>
      <c r="CY46" s="97"/>
      <c r="CZ46" s="97"/>
      <c r="DA46" s="97"/>
      <c r="DB46" s="97"/>
      <c r="DC46" s="8"/>
      <c r="DE46" s="7" t="s">
        <v>105</v>
      </c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8"/>
    </row>
    <row r="47" spans="3:126" ht="9.6" customHeight="1">
      <c r="C47" s="1"/>
      <c r="D47" s="2" t="s">
        <v>181</v>
      </c>
      <c r="E47" s="2"/>
      <c r="F47" s="2"/>
      <c r="G47" s="2"/>
      <c r="H47" s="2"/>
      <c r="I47" s="2"/>
      <c r="J47" s="2"/>
      <c r="K47" s="2"/>
      <c r="L47" s="2"/>
      <c r="N47" s="2"/>
      <c r="O47" s="2"/>
      <c r="P47" s="2"/>
      <c r="Q47" s="2"/>
      <c r="R47" s="2"/>
      <c r="V47" s="2" t="s">
        <v>182</v>
      </c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1"/>
      <c r="AP47" s="1"/>
      <c r="AQ47" s="2" t="s">
        <v>81</v>
      </c>
      <c r="AR47" s="2"/>
      <c r="AS47" s="2"/>
      <c r="AT47" s="2"/>
      <c r="AU47" s="2"/>
      <c r="AV47" s="2"/>
      <c r="AW47" s="2"/>
      <c r="AX47" s="2" t="s">
        <v>82</v>
      </c>
      <c r="AY47" s="2"/>
      <c r="AZ47" s="2"/>
      <c r="BA47" s="2"/>
      <c r="BB47" s="2"/>
      <c r="BC47" s="2"/>
      <c r="BD47" s="2"/>
      <c r="BE47" s="2"/>
      <c r="BF47" s="2"/>
      <c r="BG47" s="9"/>
      <c r="BI47" s="1"/>
      <c r="BJ47" s="2" t="s">
        <v>183</v>
      </c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CA47" s="2" t="s">
        <v>184</v>
      </c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9"/>
      <c r="CS47" s="1"/>
      <c r="CT47" s="2" t="s">
        <v>83</v>
      </c>
      <c r="CU47" s="2"/>
      <c r="CV47" s="2"/>
      <c r="CW47" s="2"/>
      <c r="CX47" s="2"/>
      <c r="CY47" s="2"/>
      <c r="CZ47" s="2"/>
      <c r="DA47" s="2"/>
      <c r="DB47" s="2"/>
      <c r="DC47" s="9"/>
      <c r="DE47" s="1"/>
      <c r="DF47" s="2" t="s">
        <v>107</v>
      </c>
      <c r="DG47" s="2"/>
      <c r="DH47" s="2"/>
      <c r="DI47" s="2"/>
      <c r="DJ47" s="2"/>
      <c r="DK47" s="2"/>
      <c r="DL47" s="2"/>
      <c r="DM47" s="2"/>
      <c r="DN47" s="2"/>
      <c r="DO47" s="2"/>
      <c r="DP47" s="9"/>
    </row>
    <row r="48" spans="3:126" ht="9.6" customHeight="1">
      <c r="C48" s="1"/>
      <c r="D48" s="2" t="s">
        <v>185</v>
      </c>
      <c r="E48" s="2"/>
      <c r="F48" s="2"/>
      <c r="G48" s="2"/>
      <c r="H48" s="2"/>
      <c r="I48" s="2"/>
      <c r="J48" s="2"/>
      <c r="K48" s="2"/>
      <c r="L48" s="2"/>
      <c r="N48" s="2"/>
      <c r="O48" s="2"/>
      <c r="P48" s="2"/>
      <c r="Q48" s="2"/>
      <c r="R48" s="2"/>
      <c r="V48" s="2" t="s">
        <v>186</v>
      </c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1"/>
      <c r="AP48" s="1"/>
      <c r="AQ48" s="2" t="s">
        <v>84</v>
      </c>
      <c r="AR48" s="2"/>
      <c r="AS48" s="2"/>
      <c r="AT48" s="2"/>
      <c r="AU48" s="2"/>
      <c r="AV48" s="2"/>
      <c r="AW48" s="2"/>
      <c r="AX48" s="2" t="s">
        <v>85</v>
      </c>
      <c r="AY48" s="2"/>
      <c r="AZ48" s="2"/>
      <c r="BA48" s="2"/>
      <c r="BB48" s="2"/>
      <c r="BC48" s="2"/>
      <c r="BD48" s="2"/>
      <c r="BE48" s="2"/>
      <c r="BF48" s="2"/>
      <c r="BG48" s="9"/>
      <c r="BI48" s="1"/>
      <c r="BJ48" s="2" t="s">
        <v>187</v>
      </c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CA48" s="37" t="s">
        <v>335</v>
      </c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40"/>
      <c r="CS48" s="1"/>
      <c r="CT48" s="2" t="s">
        <v>257</v>
      </c>
      <c r="CU48" s="2"/>
      <c r="CV48" s="2"/>
      <c r="CW48" s="2"/>
      <c r="CX48" s="2"/>
      <c r="CY48" s="2"/>
      <c r="CZ48" s="2"/>
      <c r="DA48" s="2"/>
      <c r="DB48" s="2"/>
      <c r="DC48" s="9"/>
      <c r="DE48" s="10"/>
      <c r="DF48" s="98" t="s">
        <v>109</v>
      </c>
      <c r="DG48" s="98"/>
      <c r="DH48" s="98"/>
      <c r="DI48" s="98"/>
      <c r="DJ48" s="98"/>
      <c r="DK48" s="98"/>
      <c r="DL48" s="98"/>
      <c r="DM48" s="98"/>
      <c r="DN48" s="98"/>
      <c r="DO48" s="98"/>
      <c r="DP48" s="12"/>
    </row>
    <row r="49" spans="3:122" ht="9.6" customHeight="1">
      <c r="C49" s="1"/>
      <c r="D49" s="37" t="s">
        <v>333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V49" s="37" t="s">
        <v>326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1"/>
      <c r="AP49" s="1"/>
      <c r="AQ49" s="2" t="s">
        <v>86</v>
      </c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9"/>
      <c r="BI49" s="1"/>
      <c r="BJ49" s="37" t="s">
        <v>338</v>
      </c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CA49" s="37" t="s">
        <v>339</v>
      </c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41"/>
      <c r="CS49" s="1"/>
      <c r="CT49" s="2" t="s">
        <v>258</v>
      </c>
      <c r="CU49" s="2"/>
      <c r="CV49" s="2"/>
      <c r="CW49" s="2"/>
      <c r="CX49" s="2"/>
      <c r="CY49" s="2"/>
      <c r="CZ49" s="2"/>
      <c r="DA49" s="2"/>
      <c r="DB49" s="2"/>
      <c r="DC49" s="9"/>
    </row>
    <row r="50" spans="3:122" ht="9.6" customHeight="1">
      <c r="C50" s="1"/>
      <c r="D50" s="37" t="s">
        <v>324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V50" s="37" t="s">
        <v>328</v>
      </c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1"/>
      <c r="AP50" s="1" t="s">
        <v>88</v>
      </c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9"/>
      <c r="BI50" s="1"/>
      <c r="BJ50" s="37" t="s">
        <v>340</v>
      </c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X50" s="2"/>
      <c r="BY50" s="2"/>
      <c r="CA50" s="2" t="s">
        <v>196</v>
      </c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9"/>
      <c r="CS50" s="1"/>
      <c r="CT50" s="2" t="s">
        <v>89</v>
      </c>
      <c r="CU50" s="2"/>
      <c r="CV50" s="2"/>
      <c r="CW50" s="2"/>
      <c r="CX50" s="2"/>
      <c r="CY50" s="2"/>
      <c r="CZ50" s="2"/>
      <c r="DA50" s="2"/>
      <c r="DB50" s="2"/>
      <c r="DC50" s="9"/>
      <c r="DR50" s="2"/>
    </row>
    <row r="51" spans="3:122" ht="9.6" customHeight="1">
      <c r="C51" s="1"/>
      <c r="D51" s="37" t="s">
        <v>332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V51" s="2" t="s">
        <v>327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L51" s="2"/>
      <c r="AM51" s="2"/>
      <c r="AN51" s="2"/>
      <c r="AO51" s="1"/>
      <c r="AP51" s="1"/>
      <c r="AQ51" s="2" t="s">
        <v>90</v>
      </c>
      <c r="AR51" s="2"/>
      <c r="AS51" s="2"/>
      <c r="AT51" s="2"/>
      <c r="AU51" s="2"/>
      <c r="AV51" s="2"/>
      <c r="AW51" s="2" t="s">
        <v>91</v>
      </c>
      <c r="AX51" s="2"/>
      <c r="AY51" s="2"/>
      <c r="AZ51" s="2"/>
      <c r="BA51" s="2" t="s">
        <v>92</v>
      </c>
      <c r="BB51" s="2"/>
      <c r="BC51" s="2"/>
      <c r="BD51" s="2"/>
      <c r="BE51" s="2"/>
      <c r="BF51" s="2"/>
      <c r="BG51" s="9"/>
      <c r="BI51" s="1" t="s">
        <v>87</v>
      </c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9"/>
      <c r="CS51" s="1"/>
      <c r="CT51" s="2" t="s">
        <v>259</v>
      </c>
      <c r="CU51" s="2"/>
      <c r="CV51" s="2"/>
      <c r="CW51" s="2"/>
      <c r="CX51" s="2"/>
      <c r="CY51" s="2"/>
      <c r="CZ51" s="2"/>
      <c r="DA51" s="2"/>
      <c r="DB51" s="2"/>
      <c r="DC51" s="9"/>
      <c r="DR51" s="2"/>
    </row>
    <row r="52" spans="3:122" ht="9.6" customHeight="1">
      <c r="C52" s="1" t="s">
        <v>87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1"/>
      <c r="AP52" s="1"/>
      <c r="AQ52" s="2" t="s">
        <v>94</v>
      </c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9"/>
      <c r="BI52" s="1"/>
      <c r="BJ52" s="2" t="s">
        <v>342</v>
      </c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X52" s="2"/>
      <c r="CA52" s="2" t="s">
        <v>343</v>
      </c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9"/>
      <c r="CS52" s="10"/>
      <c r="CT52" s="98" t="s">
        <v>43</v>
      </c>
      <c r="CU52" s="98"/>
      <c r="CV52" s="98"/>
      <c r="CW52" s="98"/>
      <c r="CX52" s="98"/>
      <c r="CY52" s="98"/>
      <c r="CZ52" s="98"/>
      <c r="DA52" s="98"/>
      <c r="DB52" s="98"/>
      <c r="DC52" s="12"/>
      <c r="DR52" s="2"/>
    </row>
    <row r="53" spans="3:122" ht="9.6" customHeight="1">
      <c r="C53" s="1"/>
      <c r="D53" s="2" t="s">
        <v>329</v>
      </c>
      <c r="E53" s="2"/>
      <c r="F53" s="2"/>
      <c r="G53" s="2"/>
      <c r="H53" s="2"/>
      <c r="I53" s="2"/>
      <c r="J53" s="2"/>
      <c r="K53" s="2"/>
      <c r="L53" s="2"/>
      <c r="M53" s="2"/>
      <c r="O53" s="2"/>
      <c r="P53" s="2"/>
      <c r="Q53" s="2"/>
      <c r="R53" s="2"/>
      <c r="U53" s="2"/>
      <c r="V53" s="2" t="s">
        <v>325</v>
      </c>
      <c r="W53" s="2"/>
      <c r="Z53" s="2"/>
      <c r="AA53" s="2"/>
      <c r="AC53" s="2"/>
      <c r="AD53" s="2"/>
      <c r="AE53" s="2"/>
      <c r="AF53" s="2"/>
      <c r="AG53" s="2"/>
      <c r="AH53" s="2"/>
      <c r="AI53" s="2"/>
      <c r="AJ53" s="2"/>
      <c r="AL53" s="2"/>
      <c r="AM53" s="2"/>
      <c r="AN53" s="2"/>
      <c r="AO53" s="1"/>
      <c r="AP53" s="1"/>
      <c r="AQ53" s="2" t="s">
        <v>97</v>
      </c>
      <c r="AR53" s="2"/>
      <c r="AS53" s="2"/>
      <c r="AT53" s="2"/>
      <c r="AU53" s="2"/>
      <c r="AV53" s="2"/>
      <c r="AW53" s="2"/>
      <c r="AX53" s="2"/>
      <c r="AY53" s="2"/>
      <c r="AZ53" s="2"/>
      <c r="BA53" s="2" t="s">
        <v>98</v>
      </c>
      <c r="BB53" s="2"/>
      <c r="BC53" s="2"/>
      <c r="BD53" s="2"/>
      <c r="BE53" s="2"/>
      <c r="BF53" s="2"/>
      <c r="BG53" s="9"/>
      <c r="BI53" s="1"/>
      <c r="BJ53" s="2" t="s">
        <v>341</v>
      </c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X53" s="2"/>
      <c r="BZ53" s="2"/>
      <c r="CA53" s="2" t="s">
        <v>344</v>
      </c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9"/>
      <c r="CX53" s="97"/>
      <c r="CY53" s="97"/>
      <c r="CZ53" s="97"/>
      <c r="DR53" s="2"/>
    </row>
    <row r="54" spans="3:122" ht="9.6" customHeight="1">
      <c r="C54" s="1"/>
      <c r="D54" s="2" t="s">
        <v>330</v>
      </c>
      <c r="E54" s="2"/>
      <c r="F54" s="2"/>
      <c r="G54" s="2"/>
      <c r="H54" s="2"/>
      <c r="I54" s="2"/>
      <c r="J54" s="2"/>
      <c r="K54" s="2"/>
      <c r="L54" s="2"/>
      <c r="M54" s="2"/>
      <c r="O54" s="2"/>
      <c r="P54" s="2"/>
      <c r="Q54" s="2"/>
      <c r="R54" s="2"/>
      <c r="U54" s="2"/>
      <c r="V54" s="2" t="s">
        <v>334</v>
      </c>
      <c r="W54" s="2"/>
      <c r="Z54" s="2"/>
      <c r="AA54" s="2"/>
      <c r="AC54" s="2"/>
      <c r="AD54" s="2"/>
      <c r="AE54" s="2"/>
      <c r="AF54" s="2"/>
      <c r="AG54" s="2"/>
      <c r="AH54" s="2"/>
      <c r="AI54" s="2"/>
      <c r="AJ54" s="2"/>
      <c r="AM54" s="2"/>
      <c r="AN54" s="2"/>
      <c r="AO54" s="1"/>
      <c r="AP54" s="1"/>
      <c r="AQ54" s="2" t="s">
        <v>101</v>
      </c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9"/>
      <c r="BI54" s="1" t="s">
        <v>93</v>
      </c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9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R54" s="2"/>
    </row>
    <row r="55" spans="3:122" ht="9.6" customHeight="1">
      <c r="C55" s="1"/>
      <c r="D55" s="2" t="s">
        <v>331</v>
      </c>
      <c r="E55" s="2"/>
      <c r="F55" s="2"/>
      <c r="G55" s="2"/>
      <c r="H55" s="2"/>
      <c r="I55" s="2"/>
      <c r="J55" s="2"/>
      <c r="K55" s="2"/>
      <c r="L55" s="2"/>
      <c r="M55" s="2"/>
      <c r="O55" s="2"/>
      <c r="P55" s="2"/>
      <c r="Q55" s="2"/>
      <c r="R55" s="2"/>
      <c r="U55" s="2"/>
      <c r="V55" s="2"/>
      <c r="W55" s="2"/>
      <c r="Z55" s="2"/>
      <c r="AA55" s="2"/>
      <c r="AC55" s="2"/>
      <c r="AD55" s="2"/>
      <c r="AE55" s="2"/>
      <c r="AF55" s="2"/>
      <c r="AG55" s="2"/>
      <c r="AH55" s="2"/>
      <c r="AI55" s="2"/>
      <c r="AJ55" s="2"/>
      <c r="AL55" s="2"/>
      <c r="AM55" s="2"/>
      <c r="AN55" s="2"/>
      <c r="AO55" s="1"/>
      <c r="AP55" s="1"/>
      <c r="AQ55" s="2" t="s">
        <v>14178</v>
      </c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9"/>
      <c r="BI55" s="1"/>
      <c r="BJ55" s="2" t="s">
        <v>99</v>
      </c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 t="s">
        <v>100</v>
      </c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9"/>
      <c r="CX55" s="2"/>
      <c r="CY55" s="2"/>
      <c r="CZ55" s="2"/>
      <c r="DA55" s="2"/>
      <c r="DB55" s="2"/>
      <c r="DR55" s="2"/>
    </row>
    <row r="56" spans="3:122" ht="9.6" customHeight="1">
      <c r="C56" s="1" t="s">
        <v>93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1"/>
      <c r="AP56" s="1" t="s">
        <v>104</v>
      </c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9"/>
      <c r="BI56" s="38" t="s">
        <v>306</v>
      </c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9"/>
      <c r="CX56" s="2"/>
      <c r="CY56" s="2"/>
      <c r="CZ56" s="2"/>
      <c r="DR56" s="2"/>
    </row>
    <row r="57" spans="3:122" ht="9.6" customHeight="1">
      <c r="C57" s="1"/>
      <c r="D57" s="2" t="s">
        <v>95</v>
      </c>
      <c r="E57" s="2"/>
      <c r="F57" s="2"/>
      <c r="G57" s="2"/>
      <c r="H57" s="2"/>
      <c r="I57" s="2"/>
      <c r="J57" s="2"/>
      <c r="K57" s="2"/>
      <c r="L57" s="2"/>
      <c r="M57" s="2"/>
      <c r="N57" s="2" t="s">
        <v>96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1"/>
      <c r="AP57" s="1"/>
      <c r="AQ57" s="2" t="s">
        <v>106</v>
      </c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9"/>
      <c r="BI57" s="1"/>
      <c r="BJ57" s="2" t="s">
        <v>188</v>
      </c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 t="s">
        <v>189</v>
      </c>
      <c r="BW57" s="2"/>
      <c r="BX57" s="2"/>
      <c r="BZ57" s="2"/>
      <c r="CA57" s="2"/>
      <c r="CB57" s="2"/>
      <c r="CC57" s="2"/>
      <c r="CD57" s="2"/>
      <c r="CE57" s="2"/>
      <c r="CF57" s="2" t="s">
        <v>190</v>
      </c>
      <c r="CH57" s="2"/>
      <c r="CI57" s="2"/>
      <c r="CJ57" s="2"/>
      <c r="CK57" s="2"/>
      <c r="CL57" s="2"/>
      <c r="CM57" s="2"/>
      <c r="CN57" s="2"/>
      <c r="CO57" s="2"/>
      <c r="CP57" s="2"/>
      <c r="CQ57" s="28"/>
      <c r="DR57" s="2"/>
    </row>
    <row r="58" spans="3:122" ht="9.6" customHeight="1">
      <c r="C58" s="38" t="s">
        <v>306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1"/>
      <c r="AP58" s="1"/>
      <c r="AQ58" s="2" t="s">
        <v>108</v>
      </c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9"/>
      <c r="BI58" s="1"/>
      <c r="BJ58" s="2" t="s">
        <v>193</v>
      </c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 t="s">
        <v>194</v>
      </c>
      <c r="BW58" s="2"/>
      <c r="BX58" s="2"/>
      <c r="BZ58" s="2"/>
      <c r="CA58" s="2"/>
      <c r="CB58" s="2"/>
      <c r="CC58" s="2"/>
      <c r="CD58" s="2"/>
      <c r="CE58" s="2"/>
      <c r="CF58" s="2" t="s">
        <v>195</v>
      </c>
      <c r="CH58" s="2"/>
      <c r="CI58" s="2"/>
      <c r="CJ58" s="2"/>
      <c r="CK58" s="2"/>
      <c r="CL58" s="2"/>
      <c r="CM58" s="2"/>
      <c r="CN58" s="2"/>
      <c r="CO58" s="2"/>
      <c r="CP58" s="2"/>
      <c r="CQ58" s="28"/>
      <c r="DR58" s="2"/>
    </row>
    <row r="59" spans="3:122" ht="9.6" customHeight="1">
      <c r="C59" s="1"/>
      <c r="D59" s="2" t="s">
        <v>102</v>
      </c>
      <c r="E59" s="2"/>
      <c r="F59" s="2"/>
      <c r="G59" s="2"/>
      <c r="H59" s="2"/>
      <c r="I59" s="2"/>
      <c r="J59" s="2"/>
      <c r="K59" s="2"/>
      <c r="L59" s="2"/>
      <c r="M59" s="2" t="s">
        <v>260</v>
      </c>
      <c r="N59" s="2"/>
      <c r="S59" s="2"/>
      <c r="T59" s="2"/>
      <c r="U59" s="2"/>
      <c r="W59" s="2"/>
      <c r="X59" s="2" t="s">
        <v>103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1"/>
      <c r="AP59" s="1"/>
      <c r="AQ59" s="2" t="s">
        <v>113</v>
      </c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9"/>
      <c r="BI59" s="1"/>
      <c r="BJ59" s="2" t="s">
        <v>197</v>
      </c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Z59" s="2"/>
      <c r="CA59" s="2"/>
      <c r="CB59" s="2"/>
      <c r="CC59" s="2"/>
      <c r="CD59" s="2"/>
      <c r="CE59" s="2"/>
      <c r="CF59" s="2" t="s">
        <v>196</v>
      </c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8"/>
    </row>
    <row r="60" spans="3:122" ht="9.6" customHeight="1">
      <c r="C60" s="1"/>
      <c r="D60" s="2" t="s">
        <v>191</v>
      </c>
      <c r="E60" s="2"/>
      <c r="F60" s="2"/>
      <c r="G60" s="2"/>
      <c r="H60" s="2"/>
      <c r="I60" s="2"/>
      <c r="J60" s="2"/>
      <c r="K60" s="2"/>
      <c r="L60" s="2"/>
      <c r="M60" s="2" t="s">
        <v>192</v>
      </c>
      <c r="N60" s="2"/>
      <c r="S60" s="2"/>
      <c r="T60" s="2"/>
      <c r="U60" s="2"/>
      <c r="W60" s="2"/>
      <c r="X60" s="2" t="s">
        <v>261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1"/>
      <c r="AP60" s="1"/>
      <c r="AQ60" s="2" t="s">
        <v>14179</v>
      </c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9"/>
      <c r="BI60" s="1" t="s">
        <v>88</v>
      </c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8"/>
    </row>
    <row r="61" spans="3:122" ht="9.6" customHeight="1">
      <c r="C61" s="1"/>
      <c r="D61" s="2" t="s">
        <v>262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S61" s="2"/>
      <c r="T61" s="2"/>
      <c r="U61" s="2"/>
      <c r="W61" s="2"/>
      <c r="X61" s="2" t="s">
        <v>196</v>
      </c>
      <c r="Z61" s="2"/>
      <c r="AA61" s="2"/>
      <c r="AB61" s="2"/>
      <c r="AC61" s="2"/>
      <c r="AD61" s="2"/>
      <c r="AE61" s="2"/>
      <c r="AH61" s="2"/>
      <c r="AI61" s="2"/>
      <c r="AJ61" s="2"/>
      <c r="AK61" s="2"/>
      <c r="AL61" s="2"/>
      <c r="AM61" s="2"/>
      <c r="AN61" s="2"/>
      <c r="AO61" s="1"/>
      <c r="AP61" s="1" t="s">
        <v>115</v>
      </c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9"/>
      <c r="BI61" s="1"/>
      <c r="BJ61" s="2" t="s">
        <v>110</v>
      </c>
      <c r="BK61" s="2"/>
      <c r="BL61" s="2"/>
      <c r="BM61" s="2"/>
      <c r="BN61" s="2"/>
      <c r="BO61" s="2"/>
      <c r="BP61" s="2"/>
      <c r="BQ61" s="2"/>
      <c r="BR61" s="2"/>
      <c r="BS61" s="2" t="s">
        <v>111</v>
      </c>
      <c r="BT61" s="2"/>
      <c r="BU61" s="2"/>
      <c r="BV61" s="2"/>
      <c r="BW61" s="2"/>
      <c r="BX61" s="2"/>
      <c r="BY61" s="2"/>
      <c r="BZ61" s="2"/>
      <c r="CA61" s="2"/>
      <c r="CB61" s="2" t="s">
        <v>112</v>
      </c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9"/>
    </row>
    <row r="62" spans="3:122" ht="9.6" customHeight="1">
      <c r="C62" s="1" t="s">
        <v>88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1"/>
      <c r="AP62" s="1"/>
      <c r="AQ62" s="2" t="s">
        <v>198</v>
      </c>
      <c r="AR62" s="2"/>
      <c r="AS62" s="2"/>
      <c r="AT62" s="2"/>
      <c r="AU62" s="2"/>
      <c r="AV62" s="2"/>
      <c r="AW62" s="2"/>
      <c r="AX62" s="2" t="s">
        <v>199</v>
      </c>
      <c r="AY62" s="2"/>
      <c r="AZ62" s="2"/>
      <c r="BA62" s="2"/>
      <c r="BB62" s="2"/>
      <c r="BC62" s="2" t="s">
        <v>200</v>
      </c>
      <c r="BD62" s="2"/>
      <c r="BE62" s="2"/>
      <c r="BF62" s="2"/>
      <c r="BG62" s="9"/>
      <c r="BI62" s="1"/>
      <c r="BJ62" s="2" t="s">
        <v>114</v>
      </c>
      <c r="BK62" s="2"/>
      <c r="BL62" s="2"/>
      <c r="BM62" s="2"/>
      <c r="BN62" s="2"/>
      <c r="BO62" s="2"/>
      <c r="BP62" s="2"/>
      <c r="BQ62" s="2"/>
      <c r="BR62" s="2"/>
      <c r="BS62" s="2" t="s">
        <v>287</v>
      </c>
      <c r="BT62" s="2"/>
      <c r="BU62" s="2"/>
      <c r="BV62" s="2"/>
      <c r="BW62" s="2"/>
      <c r="BX62" s="2"/>
      <c r="BY62" s="2"/>
      <c r="BZ62" s="2"/>
      <c r="CA62" s="2"/>
      <c r="CB62" s="2" t="s">
        <v>288</v>
      </c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9"/>
    </row>
    <row r="63" spans="3:122" ht="9.6" customHeight="1">
      <c r="C63" s="1"/>
      <c r="D63" s="2" t="s">
        <v>110</v>
      </c>
      <c r="E63" s="2"/>
      <c r="F63" s="2"/>
      <c r="G63" s="2"/>
      <c r="H63" s="2"/>
      <c r="I63" s="2"/>
      <c r="J63" s="2"/>
      <c r="K63" s="2"/>
      <c r="M63" s="2" t="s">
        <v>111</v>
      </c>
      <c r="N63" s="2"/>
      <c r="O63" s="2"/>
      <c r="P63" s="2"/>
      <c r="Q63" s="2"/>
      <c r="R63" s="2"/>
      <c r="S63" s="2"/>
      <c r="U63" s="2"/>
      <c r="V63" s="2" t="s">
        <v>112</v>
      </c>
      <c r="W63" s="2"/>
      <c r="Y63" s="2"/>
      <c r="Z63" s="2"/>
      <c r="AA63" s="2"/>
      <c r="AB63" s="2"/>
      <c r="AC63" s="2"/>
      <c r="AD63" s="2"/>
      <c r="AE63" s="2" t="s">
        <v>114</v>
      </c>
      <c r="AF63" s="2"/>
      <c r="AG63" s="2"/>
      <c r="AH63" s="2"/>
      <c r="AI63" s="2"/>
      <c r="AJ63" s="2"/>
      <c r="AK63" s="2"/>
      <c r="AL63" s="2"/>
      <c r="AM63" s="2"/>
      <c r="AN63" s="2"/>
      <c r="AO63" s="1"/>
      <c r="AP63" s="1"/>
      <c r="AQ63" s="2" t="s">
        <v>201</v>
      </c>
      <c r="AR63" s="2"/>
      <c r="AS63" s="2"/>
      <c r="AT63" s="2"/>
      <c r="AU63" s="2"/>
      <c r="AW63" s="2"/>
      <c r="AX63" s="2" t="s">
        <v>202</v>
      </c>
      <c r="AY63" s="2"/>
      <c r="AZ63" s="2"/>
      <c r="BA63" s="2"/>
      <c r="BB63" s="2"/>
      <c r="BC63" s="2" t="s">
        <v>203</v>
      </c>
      <c r="BD63" s="2"/>
      <c r="BE63" s="2"/>
      <c r="BF63" s="2"/>
      <c r="BG63" s="9"/>
      <c r="BI63" s="1"/>
      <c r="BJ63" s="2" t="s">
        <v>289</v>
      </c>
      <c r="BK63" s="2"/>
      <c r="BL63" s="2"/>
      <c r="BM63" s="2"/>
      <c r="BN63" s="2"/>
      <c r="BO63" s="2"/>
      <c r="BP63" s="2"/>
      <c r="BQ63" s="2"/>
      <c r="BR63" s="2"/>
      <c r="BS63" s="2" t="s">
        <v>290</v>
      </c>
      <c r="BT63" s="2"/>
      <c r="BU63" s="2"/>
      <c r="BV63" s="2"/>
      <c r="BW63" s="2"/>
      <c r="BX63" s="2"/>
      <c r="BY63" s="2"/>
      <c r="BZ63" s="2"/>
      <c r="CA63" s="2"/>
      <c r="CB63" s="2" t="s">
        <v>286</v>
      </c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9"/>
    </row>
    <row r="64" spans="3:122" ht="9.6" customHeight="1">
      <c r="C64" s="1"/>
      <c r="D64" s="2" t="s">
        <v>287</v>
      </c>
      <c r="E64" s="2"/>
      <c r="F64" s="2"/>
      <c r="G64" s="2"/>
      <c r="H64" s="2"/>
      <c r="I64" s="2"/>
      <c r="J64" s="2"/>
      <c r="K64" s="2"/>
      <c r="M64" s="2" t="s">
        <v>288</v>
      </c>
      <c r="N64" s="2"/>
      <c r="O64" s="2"/>
      <c r="P64" s="2"/>
      <c r="Q64" s="2"/>
      <c r="R64" s="2"/>
      <c r="S64" s="2"/>
      <c r="U64" s="2"/>
      <c r="V64" s="2" t="s">
        <v>289</v>
      </c>
      <c r="W64" s="2"/>
      <c r="Y64" s="2"/>
      <c r="Z64" s="2"/>
      <c r="AA64" s="2"/>
      <c r="AB64" s="2"/>
      <c r="AC64" s="2"/>
      <c r="AD64" s="2"/>
      <c r="AE64" s="2" t="s">
        <v>290</v>
      </c>
      <c r="AF64" s="2"/>
      <c r="AG64" s="2"/>
      <c r="AH64" s="2"/>
      <c r="AI64" s="2"/>
      <c r="AJ64" s="2"/>
      <c r="AK64" s="2"/>
      <c r="AL64" s="2"/>
      <c r="AM64" s="2"/>
      <c r="AN64" s="2"/>
      <c r="AO64" s="1"/>
      <c r="AP64" s="1" t="s">
        <v>205</v>
      </c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9"/>
      <c r="BI64" s="1" t="s">
        <v>104</v>
      </c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9"/>
    </row>
    <row r="65" spans="3:122" ht="9.6" customHeight="1">
      <c r="C65" s="1"/>
      <c r="D65" s="2" t="s">
        <v>286</v>
      </c>
      <c r="E65" s="2"/>
      <c r="F65" s="2"/>
      <c r="G65" s="2"/>
      <c r="H65" s="2"/>
      <c r="I65" s="2"/>
      <c r="J65" s="2"/>
      <c r="K65" s="2"/>
      <c r="M65" s="2" t="s">
        <v>285</v>
      </c>
      <c r="N65" s="2"/>
      <c r="O65" s="2"/>
      <c r="P65" s="2"/>
      <c r="Q65" s="2"/>
      <c r="R65" s="2"/>
      <c r="S65" s="2"/>
      <c r="U65" s="2"/>
      <c r="W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1"/>
      <c r="AP65" s="1"/>
      <c r="AQ65" s="2" t="s">
        <v>207</v>
      </c>
      <c r="AR65" s="2"/>
      <c r="AS65" s="2"/>
      <c r="AT65" s="2"/>
      <c r="AU65" s="2" t="s">
        <v>208</v>
      </c>
      <c r="AV65" s="2"/>
      <c r="AW65" s="2"/>
      <c r="AX65" s="2"/>
      <c r="AY65" s="2"/>
      <c r="AZ65" s="2" t="s">
        <v>209</v>
      </c>
      <c r="BA65" s="2"/>
      <c r="BB65" s="2"/>
      <c r="BC65" s="2"/>
      <c r="BD65" s="2"/>
      <c r="BE65" s="2"/>
      <c r="BF65" s="2"/>
      <c r="BG65" s="9"/>
      <c r="BI65" s="1"/>
      <c r="BJ65" s="2" t="s">
        <v>119</v>
      </c>
      <c r="BK65" s="2"/>
      <c r="BL65" s="2"/>
      <c r="BM65" s="2"/>
      <c r="BN65" s="2"/>
      <c r="BO65" s="2"/>
      <c r="BP65" s="2"/>
      <c r="BQ65" s="2"/>
      <c r="BR65" s="2"/>
      <c r="BS65" s="2" t="s">
        <v>120</v>
      </c>
      <c r="BT65" s="2"/>
      <c r="BU65" s="2"/>
      <c r="BV65" s="2"/>
      <c r="BW65" s="2"/>
      <c r="BX65" s="2"/>
      <c r="BY65" s="2"/>
      <c r="BZ65" s="2"/>
      <c r="CA65" s="2"/>
      <c r="CB65" s="2" t="s">
        <v>118</v>
      </c>
      <c r="CC65" s="2"/>
      <c r="CD65" s="2"/>
      <c r="CE65" s="2"/>
      <c r="CF65" s="2"/>
      <c r="CG65" s="2" t="s">
        <v>121</v>
      </c>
      <c r="CH65" s="2"/>
      <c r="CI65" s="2"/>
      <c r="CJ65" s="2"/>
      <c r="CK65" s="2"/>
      <c r="CL65" s="2"/>
      <c r="CM65" s="2"/>
      <c r="CN65" s="2"/>
      <c r="CO65" s="2"/>
      <c r="CP65" s="2"/>
      <c r="CQ65" s="9"/>
    </row>
    <row r="66" spans="3:122" ht="9.6" customHeight="1">
      <c r="C66" s="1" t="s">
        <v>104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1"/>
      <c r="AP66" s="1" t="s">
        <v>213</v>
      </c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9"/>
      <c r="BI66" s="1" t="s">
        <v>115</v>
      </c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9"/>
    </row>
    <row r="67" spans="3:122" ht="9.6" customHeight="1">
      <c r="C67" s="1"/>
      <c r="D67" s="2" t="s">
        <v>116</v>
      </c>
      <c r="E67" s="2"/>
      <c r="F67" s="2"/>
      <c r="G67" s="2"/>
      <c r="H67" s="2"/>
      <c r="I67" s="2"/>
      <c r="J67" s="2"/>
      <c r="K67" s="2"/>
      <c r="L67" s="2"/>
      <c r="O67" s="2" t="s">
        <v>117</v>
      </c>
      <c r="P67" s="2"/>
      <c r="Q67" s="2"/>
      <c r="R67" s="2"/>
      <c r="S67" s="2"/>
      <c r="T67" s="2"/>
      <c r="W67" s="2"/>
      <c r="X67" s="2" t="s">
        <v>118</v>
      </c>
      <c r="AA67" s="2"/>
      <c r="AB67" s="2"/>
      <c r="AC67" s="2"/>
      <c r="AD67" s="2" t="s">
        <v>122</v>
      </c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1"/>
      <c r="AP67" s="10"/>
      <c r="AQ67" s="98" t="s">
        <v>214</v>
      </c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12"/>
      <c r="BI67" s="1"/>
      <c r="BJ67" s="2" t="s">
        <v>210</v>
      </c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 t="s">
        <v>211</v>
      </c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9"/>
    </row>
    <row r="68" spans="3:122" ht="9.6" customHeight="1">
      <c r="C68" s="1"/>
      <c r="D68" s="2" t="s">
        <v>204</v>
      </c>
      <c r="E68" s="2"/>
      <c r="F68" s="2"/>
      <c r="G68" s="2"/>
      <c r="H68" s="2"/>
      <c r="I68" s="2"/>
      <c r="J68" s="2"/>
      <c r="K68" s="2"/>
      <c r="L68" s="2"/>
      <c r="O68" s="2" t="s">
        <v>263</v>
      </c>
      <c r="P68" s="2"/>
      <c r="Q68" s="2"/>
      <c r="R68" s="2"/>
      <c r="S68" s="2"/>
      <c r="T68" s="2"/>
      <c r="U68" s="2"/>
      <c r="W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1"/>
      <c r="BI68" s="1" t="s">
        <v>213</v>
      </c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9"/>
    </row>
    <row r="69" spans="3:122" ht="9.6" customHeight="1">
      <c r="C69" s="1" t="s">
        <v>206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1"/>
      <c r="BI69" s="10"/>
      <c r="BJ69" s="98" t="s">
        <v>215</v>
      </c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12"/>
    </row>
    <row r="70" spans="3:122" ht="9.6" customHeight="1">
      <c r="C70" s="1"/>
      <c r="D70" s="2" t="s">
        <v>212</v>
      </c>
      <c r="E70" s="2"/>
      <c r="F70" s="2"/>
      <c r="G70" s="2"/>
      <c r="H70" s="2"/>
      <c r="I70" s="2"/>
      <c r="J70" s="2"/>
      <c r="K70" s="2"/>
      <c r="L70" s="2"/>
      <c r="M70" s="2" t="s">
        <v>211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1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</row>
    <row r="71" spans="3:122" ht="9.6" customHeight="1">
      <c r="C71" s="1" t="s">
        <v>205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1"/>
      <c r="AP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</row>
    <row r="72" spans="3:122" ht="9.6" customHeight="1">
      <c r="C72" s="1"/>
      <c r="D72" s="2" t="s">
        <v>216</v>
      </c>
      <c r="E72" s="2"/>
      <c r="F72" s="2"/>
      <c r="G72" s="2"/>
      <c r="H72" s="2"/>
      <c r="I72" s="2"/>
      <c r="J72" s="2"/>
      <c r="K72" s="2"/>
      <c r="M72" s="2" t="s">
        <v>217</v>
      </c>
      <c r="N72" s="2"/>
      <c r="O72" s="2"/>
      <c r="P72" s="2"/>
      <c r="Q72" s="2"/>
      <c r="R72" s="2"/>
      <c r="S72" s="2"/>
      <c r="T72" s="2"/>
      <c r="U72" s="2"/>
      <c r="V72" s="2"/>
      <c r="X72" s="2" t="s">
        <v>218</v>
      </c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1"/>
      <c r="AP72" s="2"/>
      <c r="AQ72" s="2"/>
      <c r="AR72" s="2"/>
      <c r="AS72" s="2"/>
      <c r="AT72" s="2"/>
      <c r="AU72" s="2"/>
      <c r="AV72" s="2"/>
      <c r="AW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</row>
    <row r="73" spans="3:122" ht="9.6" customHeight="1">
      <c r="C73" s="1"/>
      <c r="D73" s="2" t="s">
        <v>219</v>
      </c>
      <c r="E73" s="2"/>
      <c r="F73" s="2"/>
      <c r="G73" s="2"/>
      <c r="H73" s="2"/>
      <c r="I73" s="2"/>
      <c r="J73" s="2"/>
      <c r="K73" s="2"/>
      <c r="M73" s="2" t="s">
        <v>220</v>
      </c>
      <c r="N73" s="2"/>
      <c r="O73" s="2"/>
      <c r="P73" s="2"/>
      <c r="Q73" s="2"/>
      <c r="R73" s="2"/>
      <c r="S73" s="2"/>
      <c r="T73" s="2"/>
      <c r="U73" s="2"/>
      <c r="V73" s="2"/>
      <c r="X73" s="2" t="s">
        <v>203</v>
      </c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1"/>
      <c r="AP73" s="2"/>
      <c r="AQ73" s="2"/>
      <c r="AR73" s="2"/>
      <c r="AS73" s="2"/>
      <c r="AT73" s="2"/>
      <c r="AU73" s="2"/>
      <c r="AV73" s="2"/>
      <c r="AW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</row>
    <row r="74" spans="3:122" ht="9.6" customHeight="1">
      <c r="C74" s="1" t="s">
        <v>213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1"/>
      <c r="AP74" s="2"/>
      <c r="AQ74" s="2"/>
      <c r="AR74" s="2"/>
      <c r="AS74" s="2"/>
      <c r="AT74" s="2"/>
      <c r="AU74" s="2"/>
      <c r="AV74" s="2"/>
      <c r="AW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</row>
    <row r="75" spans="3:122" ht="9.6" customHeight="1">
      <c r="C75" s="10"/>
      <c r="D75" s="98" t="s">
        <v>264</v>
      </c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1"/>
      <c r="AP75" s="2"/>
      <c r="AQ75" s="2"/>
      <c r="AR75" s="2"/>
      <c r="AS75" s="2"/>
      <c r="AT75" s="2"/>
      <c r="AU75" s="2"/>
      <c r="AV75" s="2"/>
      <c r="AW75" s="2"/>
    </row>
    <row r="76" spans="3:122" ht="3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3:122" ht="9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N77" s="1246" t="s">
        <v>14168</v>
      </c>
      <c r="DO77" s="1247"/>
      <c r="DP77" s="1247"/>
      <c r="DQ77" s="1247"/>
      <c r="DR77" s="1247"/>
    </row>
    <row r="78" spans="3:122" ht="24">
      <c r="C78" s="24" t="s">
        <v>265</v>
      </c>
      <c r="L78" s="15" t="s">
        <v>266</v>
      </c>
      <c r="DN78" s="1247"/>
      <c r="DO78" s="1247"/>
      <c r="DP78" s="1247"/>
      <c r="DQ78" s="1247"/>
      <c r="DR78" s="1247"/>
    </row>
    <row r="79" spans="3:122" ht="8.1" customHeight="1" thickBot="1">
      <c r="D79" s="1246" t="s">
        <v>14168</v>
      </c>
      <c r="E79" s="1246"/>
      <c r="F79" s="1246"/>
      <c r="G79" s="1246"/>
      <c r="H79" s="1246"/>
      <c r="I79" s="1246"/>
      <c r="J79" s="1246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1247"/>
      <c r="DO79" s="1247"/>
      <c r="DP79" s="1247"/>
      <c r="DQ79" s="1247"/>
      <c r="DR79" s="1247"/>
    </row>
    <row r="80" spans="3:122" ht="13.9" customHeight="1" thickTop="1">
      <c r="D80" s="1246"/>
      <c r="E80" s="1246"/>
      <c r="F80" s="1246"/>
      <c r="G80" s="1246"/>
      <c r="H80" s="1246"/>
      <c r="I80" s="1246"/>
      <c r="J80" s="1246"/>
      <c r="BR80" s="16"/>
      <c r="BS80" s="17" t="s">
        <v>123</v>
      </c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9"/>
      <c r="DD80" s="1203" t="s">
        <v>124</v>
      </c>
      <c r="DE80" s="1204"/>
      <c r="DF80" s="1204"/>
      <c r="DG80" s="1204"/>
      <c r="DH80" s="1204"/>
      <c r="DI80" s="1204"/>
      <c r="DJ80" s="1204"/>
      <c r="DK80" s="1204"/>
      <c r="DL80" s="1204"/>
      <c r="DM80" s="1205"/>
      <c r="DN80" s="1247"/>
      <c r="DO80" s="1247"/>
      <c r="DP80" s="1247"/>
      <c r="DQ80" s="1247"/>
      <c r="DR80" s="1247"/>
    </row>
    <row r="81" spans="3:125" ht="18" thickBot="1">
      <c r="C81" s="49" t="s">
        <v>1</v>
      </c>
      <c r="L81" s="13" t="s">
        <v>125</v>
      </c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2"/>
      <c r="BE81" s="2"/>
      <c r="BF81" s="2"/>
      <c r="BG81" s="2"/>
      <c r="BR81" s="20"/>
      <c r="BS81" s="21" t="s">
        <v>126</v>
      </c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3"/>
      <c r="DD81" s="1206"/>
      <c r="DE81" s="1207"/>
      <c r="DF81" s="1207"/>
      <c r="DG81" s="1207"/>
      <c r="DH81" s="1207"/>
      <c r="DI81" s="1207"/>
      <c r="DJ81" s="1207"/>
      <c r="DK81" s="1207"/>
      <c r="DL81" s="1207"/>
      <c r="DM81" s="1208"/>
    </row>
    <row r="82" spans="3:125" ht="18" thickTop="1">
      <c r="C82" s="49"/>
      <c r="AR82" s="291"/>
      <c r="AS82" s="291"/>
      <c r="AT82" s="291"/>
      <c r="AU82" s="291"/>
      <c r="AV82" s="291"/>
      <c r="AW82" s="291"/>
      <c r="AX82" s="291"/>
      <c r="AY82" s="291"/>
      <c r="AZ82" s="291"/>
      <c r="BA82" s="2"/>
      <c r="BB82" s="2"/>
      <c r="BC82" s="2"/>
      <c r="BD82" s="2"/>
      <c r="BE82" s="2"/>
      <c r="BF82" s="2"/>
      <c r="BG82" s="2"/>
    </row>
    <row r="83" spans="3:125" ht="17.25">
      <c r="C83" s="49" t="s">
        <v>267</v>
      </c>
      <c r="BG83" s="1209"/>
      <c r="BH83" s="1210"/>
      <c r="BI83" s="1210"/>
      <c r="BJ83" s="1210"/>
      <c r="BK83" s="1210"/>
      <c r="BL83" s="1210"/>
      <c r="BM83" s="1210"/>
      <c r="BN83" s="1210"/>
      <c r="BO83" s="1210"/>
      <c r="BP83" s="1210"/>
      <c r="BQ83" s="1210"/>
      <c r="BR83" s="1210"/>
      <c r="BS83" s="1210"/>
      <c r="BT83" s="1210"/>
      <c r="BU83" s="1210"/>
      <c r="BV83" s="1210"/>
      <c r="BW83" s="1210"/>
      <c r="BX83" s="1210"/>
      <c r="BY83" s="1210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</row>
    <row r="84" spans="3:125" ht="8.1" customHeight="1">
      <c r="BG84" s="1210"/>
      <c r="BH84" s="1210"/>
      <c r="BI84" s="1210"/>
      <c r="BJ84" s="1210"/>
      <c r="BK84" s="1210"/>
      <c r="BL84" s="1210"/>
      <c r="BM84" s="1210"/>
      <c r="BN84" s="1210"/>
      <c r="BO84" s="1210"/>
      <c r="BP84" s="1210"/>
      <c r="BQ84" s="1210"/>
      <c r="BR84" s="1210"/>
      <c r="BS84" s="1210"/>
      <c r="BT84" s="1210"/>
      <c r="BU84" s="1210"/>
      <c r="BV84" s="1210"/>
      <c r="BW84" s="1210"/>
      <c r="BX84" s="1210"/>
      <c r="BY84" s="1210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</row>
    <row r="85" spans="3:125" ht="8.1" customHeight="1" thickBot="1">
      <c r="BG85" s="1211"/>
      <c r="BH85" s="1211"/>
      <c r="BI85" s="1211"/>
      <c r="BJ85" s="1211"/>
      <c r="BK85" s="1211"/>
      <c r="BL85" s="1211"/>
      <c r="BM85" s="1211"/>
      <c r="BN85" s="1211"/>
      <c r="BO85" s="1211"/>
      <c r="BP85" s="1211"/>
      <c r="BQ85" s="1211"/>
      <c r="BR85" s="1211"/>
      <c r="BS85" s="1211"/>
      <c r="BT85" s="1211"/>
      <c r="BU85" s="1211"/>
      <c r="BV85" s="1211"/>
      <c r="BW85" s="1211"/>
      <c r="BX85" s="1211"/>
      <c r="BY85" s="1211"/>
    </row>
    <row r="86" spans="3:125" ht="12" customHeight="1">
      <c r="C86" s="803" t="s">
        <v>127</v>
      </c>
      <c r="D86" s="804"/>
      <c r="E86" s="804"/>
      <c r="F86" s="804"/>
      <c r="G86" s="804"/>
      <c r="H86" s="804"/>
      <c r="I86" s="805"/>
      <c r="J86" s="806" t="s">
        <v>128</v>
      </c>
      <c r="K86" s="807"/>
      <c r="L86" s="807"/>
      <c r="M86" s="807"/>
      <c r="N86" s="807"/>
      <c r="O86" s="808"/>
      <c r="P86" s="776" t="s">
        <v>129</v>
      </c>
      <c r="Q86" s="777"/>
      <c r="R86" s="777"/>
      <c r="S86" s="777"/>
      <c r="T86" s="777"/>
      <c r="U86" s="777"/>
      <c r="V86" s="777"/>
      <c r="W86" s="777"/>
      <c r="X86" s="777"/>
      <c r="Y86" s="777"/>
      <c r="Z86" s="777"/>
      <c r="AA86" s="777"/>
      <c r="AB86" s="777"/>
      <c r="AC86" s="777"/>
      <c r="AD86" s="777"/>
      <c r="AE86" s="777"/>
      <c r="AF86" s="777"/>
      <c r="AG86" s="777"/>
      <c r="AH86" s="777"/>
      <c r="AI86" s="777"/>
      <c r="AJ86" s="778"/>
      <c r="AK86" s="779" t="s">
        <v>268</v>
      </c>
      <c r="AL86" s="780"/>
      <c r="AM86" s="780"/>
      <c r="AN86" s="780"/>
      <c r="AO86" s="780"/>
      <c r="AP86" s="780"/>
      <c r="AQ86" s="780"/>
      <c r="AR86" s="780"/>
      <c r="AS86" s="780"/>
      <c r="AT86" s="780"/>
      <c r="AU86" s="780"/>
      <c r="AV86" s="780"/>
      <c r="AW86" s="780"/>
      <c r="AX86" s="780"/>
      <c r="AY86" s="780"/>
      <c r="AZ86" s="780"/>
      <c r="BA86" s="780"/>
      <c r="BB86" s="780"/>
      <c r="BC86" s="780"/>
      <c r="BD86" s="780"/>
      <c r="BE86" s="780"/>
      <c r="BF86" s="780"/>
      <c r="BG86" s="780"/>
      <c r="BH86" s="780"/>
      <c r="BI86" s="780"/>
      <c r="BJ86" s="780"/>
      <c r="BK86" s="780"/>
      <c r="BL86" s="780"/>
      <c r="BM86" s="780"/>
      <c r="BN86" s="780"/>
      <c r="BO86" s="780"/>
      <c r="BP86" s="780"/>
      <c r="BQ86" s="780"/>
      <c r="BR86" s="780"/>
      <c r="BS86" s="780"/>
      <c r="BT86" s="780"/>
      <c r="BU86" s="780"/>
      <c r="BV86" s="780"/>
      <c r="BW86" s="780"/>
      <c r="BX86" s="780"/>
      <c r="BY86" s="780"/>
      <c r="BZ86" s="780"/>
      <c r="CA86" s="780"/>
      <c r="CB86" s="780"/>
      <c r="CC86" s="780"/>
      <c r="CD86" s="780"/>
      <c r="CE86" s="780"/>
      <c r="CF86" s="780"/>
      <c r="CG86" s="780"/>
      <c r="CH86" s="780"/>
      <c r="CI86" s="307"/>
      <c r="CJ86" s="307"/>
      <c r="CK86" s="307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233"/>
      <c r="DH86" s="763" t="s">
        <v>302</v>
      </c>
      <c r="DI86" s="629"/>
      <c r="DJ86" s="629"/>
      <c r="DK86" s="629"/>
      <c r="DL86" s="629"/>
      <c r="DM86" s="764"/>
      <c r="DN86" s="114"/>
      <c r="DO86" s="114"/>
      <c r="DP86" s="114"/>
      <c r="DQ86" s="114"/>
      <c r="DR86" s="114"/>
      <c r="DS86" s="295"/>
    </row>
    <row r="87" spans="3:125" ht="8.1" customHeight="1">
      <c r="C87" s="603" t="s">
        <v>130</v>
      </c>
      <c r="D87" s="702"/>
      <c r="E87" s="702"/>
      <c r="F87" s="702"/>
      <c r="G87" s="702"/>
      <c r="H87" s="702"/>
      <c r="I87" s="703"/>
      <c r="J87" s="809"/>
      <c r="K87" s="810"/>
      <c r="L87" s="810"/>
      <c r="M87" s="810"/>
      <c r="N87" s="810"/>
      <c r="O87" s="811"/>
      <c r="P87" s="704" t="s">
        <v>131</v>
      </c>
      <c r="Q87" s="705"/>
      <c r="R87" s="705"/>
      <c r="S87" s="705"/>
      <c r="T87" s="705"/>
      <c r="U87" s="705"/>
      <c r="V87" s="705"/>
      <c r="W87" s="705"/>
      <c r="X87" s="705"/>
      <c r="Y87" s="705"/>
      <c r="Z87" s="705"/>
      <c r="AA87" s="705"/>
      <c r="AB87" s="706"/>
      <c r="AC87" s="509" t="s">
        <v>132</v>
      </c>
      <c r="AD87" s="705"/>
      <c r="AE87" s="705"/>
      <c r="AF87" s="705"/>
      <c r="AG87" s="705"/>
      <c r="AH87" s="705"/>
      <c r="AI87" s="705"/>
      <c r="AJ87" s="710"/>
      <c r="AK87" s="781"/>
      <c r="AL87" s="782"/>
      <c r="AM87" s="782"/>
      <c r="AN87" s="782"/>
      <c r="AO87" s="782"/>
      <c r="AP87" s="782"/>
      <c r="AQ87" s="782"/>
      <c r="AR87" s="782"/>
      <c r="AS87" s="782"/>
      <c r="AT87" s="782"/>
      <c r="AU87" s="782"/>
      <c r="AV87" s="782"/>
      <c r="AW87" s="782"/>
      <c r="AX87" s="782"/>
      <c r="AY87" s="782"/>
      <c r="AZ87" s="782"/>
      <c r="BA87" s="782"/>
      <c r="BB87" s="782"/>
      <c r="BC87" s="782"/>
      <c r="BD87" s="782"/>
      <c r="BE87" s="782"/>
      <c r="BF87" s="782"/>
      <c r="BG87" s="782"/>
      <c r="BH87" s="782"/>
      <c r="BI87" s="782"/>
      <c r="BJ87" s="782"/>
      <c r="BK87" s="782"/>
      <c r="BL87" s="782"/>
      <c r="BM87" s="782"/>
      <c r="BN87" s="782"/>
      <c r="BO87" s="782"/>
      <c r="BP87" s="782"/>
      <c r="BQ87" s="782"/>
      <c r="BR87" s="782"/>
      <c r="BS87" s="782"/>
      <c r="BT87" s="782"/>
      <c r="BU87" s="782"/>
      <c r="BV87" s="782"/>
      <c r="BW87" s="782"/>
      <c r="BX87" s="782"/>
      <c r="BY87" s="782"/>
      <c r="BZ87" s="782"/>
      <c r="CA87" s="782"/>
      <c r="CB87" s="782"/>
      <c r="CC87" s="782"/>
      <c r="CD87" s="782"/>
      <c r="CE87" s="782"/>
      <c r="CF87" s="782"/>
      <c r="CG87" s="782"/>
      <c r="CH87" s="782"/>
      <c r="CI87" s="308"/>
      <c r="CJ87" s="308"/>
      <c r="CK87" s="308"/>
      <c r="CL87" s="442"/>
      <c r="CM87" s="442"/>
      <c r="CN87" s="442"/>
      <c r="CO87" s="442"/>
      <c r="CP87" s="442"/>
      <c r="CQ87" s="442"/>
      <c r="CR87" s="442"/>
      <c r="CS87" s="442"/>
      <c r="CT87" s="442"/>
      <c r="CU87" s="442"/>
      <c r="CV87" s="442"/>
      <c r="CW87" s="442"/>
      <c r="CX87" s="442"/>
      <c r="CY87" s="442"/>
      <c r="CZ87" s="442"/>
      <c r="DA87" s="442"/>
      <c r="DB87" s="442"/>
      <c r="DC87" s="442"/>
      <c r="DD87" s="442"/>
      <c r="DE87" s="442"/>
      <c r="DF87" s="442"/>
      <c r="DG87" s="167"/>
      <c r="DH87" s="532"/>
      <c r="DI87" s="677"/>
      <c r="DJ87" s="677"/>
      <c r="DK87" s="677"/>
      <c r="DL87" s="677"/>
      <c r="DM87" s="765"/>
      <c r="DN87" s="114"/>
      <c r="DO87" s="114"/>
      <c r="DP87" s="114"/>
      <c r="DQ87" s="114"/>
      <c r="DR87" s="114"/>
      <c r="DS87" s="295"/>
    </row>
    <row r="88" spans="3:125" ht="8.1" customHeight="1">
      <c r="C88" s="165"/>
      <c r="D88" s="119"/>
      <c r="E88" s="114"/>
      <c r="F88" s="114"/>
      <c r="G88" s="114"/>
      <c r="H88" s="114"/>
      <c r="I88" s="139"/>
      <c r="J88" s="162"/>
      <c r="K88" s="119"/>
      <c r="L88" s="119"/>
      <c r="M88" s="119"/>
      <c r="N88" s="119"/>
      <c r="O88" s="234"/>
      <c r="P88" s="707"/>
      <c r="Q88" s="708"/>
      <c r="R88" s="708"/>
      <c r="S88" s="708"/>
      <c r="T88" s="708"/>
      <c r="U88" s="708"/>
      <c r="V88" s="708"/>
      <c r="W88" s="708"/>
      <c r="X88" s="708"/>
      <c r="Y88" s="708"/>
      <c r="Z88" s="708"/>
      <c r="AA88" s="708"/>
      <c r="AB88" s="709"/>
      <c r="AC88" s="711"/>
      <c r="AD88" s="708"/>
      <c r="AE88" s="708"/>
      <c r="AF88" s="708"/>
      <c r="AG88" s="708"/>
      <c r="AH88" s="708"/>
      <c r="AI88" s="708"/>
      <c r="AJ88" s="712"/>
      <c r="AK88" s="713" t="s">
        <v>221</v>
      </c>
      <c r="AL88" s="714"/>
      <c r="AM88" s="714"/>
      <c r="AN88" s="714"/>
      <c r="AO88" s="714"/>
      <c r="AP88" s="714"/>
      <c r="AQ88" s="714"/>
      <c r="AR88" s="714"/>
      <c r="AS88" s="714"/>
      <c r="AT88" s="714"/>
      <c r="AU88" s="714"/>
      <c r="AV88" s="714"/>
      <c r="AW88" s="714"/>
      <c r="AX88" s="714"/>
      <c r="AY88" s="714"/>
      <c r="AZ88" s="714"/>
      <c r="BA88" s="714"/>
      <c r="BB88" s="441"/>
      <c r="BC88" s="441"/>
      <c r="BD88" s="441"/>
      <c r="BE88" s="441"/>
      <c r="BF88" s="235"/>
      <c r="BG88" s="441"/>
      <c r="BH88" s="441"/>
      <c r="BI88" s="441"/>
      <c r="BJ88" s="441"/>
      <c r="BK88" s="717" t="s">
        <v>299</v>
      </c>
      <c r="BL88" s="718"/>
      <c r="BM88" s="718"/>
      <c r="BN88" s="718"/>
      <c r="BO88" s="718"/>
      <c r="BP88" s="718"/>
      <c r="BQ88" s="718"/>
      <c r="BR88" s="718"/>
      <c r="BS88" s="718"/>
      <c r="BT88" s="718"/>
      <c r="BU88" s="718"/>
      <c r="BV88" s="718"/>
      <c r="BW88" s="114"/>
      <c r="BX88" s="441"/>
      <c r="BY88" s="441"/>
      <c r="BZ88" s="441"/>
      <c r="CA88" s="441"/>
      <c r="CB88" s="441"/>
      <c r="CC88" s="441"/>
      <c r="CD88" s="441"/>
      <c r="CE88" s="441"/>
      <c r="CF88" s="441"/>
      <c r="CG88" s="236"/>
      <c r="CH88" s="235"/>
      <c r="CI88" s="721" t="s">
        <v>300</v>
      </c>
      <c r="CJ88" s="505"/>
      <c r="CK88" s="510"/>
      <c r="CL88" s="723" t="s">
        <v>269</v>
      </c>
      <c r="CM88" s="705"/>
      <c r="CN88" s="705"/>
      <c r="CO88" s="705"/>
      <c r="CP88" s="705"/>
      <c r="CQ88" s="705"/>
      <c r="CR88" s="705"/>
      <c r="CS88" s="705"/>
      <c r="CT88" s="705"/>
      <c r="CU88" s="705"/>
      <c r="CV88" s="705"/>
      <c r="CW88" s="441"/>
      <c r="CX88" s="441"/>
      <c r="CY88" s="441"/>
      <c r="CZ88" s="441"/>
      <c r="DA88" s="441"/>
      <c r="DB88" s="138"/>
      <c r="DC88" s="660" t="s">
        <v>303</v>
      </c>
      <c r="DD88" s="505"/>
      <c r="DE88" s="505"/>
      <c r="DF88" s="505"/>
      <c r="DG88" s="510"/>
      <c r="DH88" s="532"/>
      <c r="DI88" s="677"/>
      <c r="DJ88" s="677"/>
      <c r="DK88" s="677"/>
      <c r="DL88" s="677"/>
      <c r="DM88" s="765"/>
      <c r="DN88" s="114"/>
      <c r="DO88" s="114"/>
      <c r="DP88" s="114"/>
      <c r="DQ88" s="114"/>
      <c r="DR88" s="114"/>
      <c r="DS88" s="295"/>
    </row>
    <row r="89" spans="3:125" ht="5.0999999999999996" customHeight="1">
      <c r="C89" s="165"/>
      <c r="D89" s="119"/>
      <c r="E89" s="660" t="s">
        <v>294</v>
      </c>
      <c r="F89" s="505"/>
      <c r="G89" s="505"/>
      <c r="H89" s="505"/>
      <c r="I89" s="510"/>
      <c r="J89" s="786" t="s">
        <v>295</v>
      </c>
      <c r="K89" s="677"/>
      <c r="L89" s="677"/>
      <c r="M89" s="677"/>
      <c r="N89" s="677"/>
      <c r="O89" s="787"/>
      <c r="P89" s="788" t="s">
        <v>296</v>
      </c>
      <c r="Q89" s="505"/>
      <c r="R89" s="510"/>
      <c r="S89" s="791" t="s">
        <v>270</v>
      </c>
      <c r="T89" s="792"/>
      <c r="U89" s="792"/>
      <c r="V89" s="792"/>
      <c r="W89" s="792"/>
      <c r="X89" s="441"/>
      <c r="Y89" s="441"/>
      <c r="Z89" s="441"/>
      <c r="AA89" s="441"/>
      <c r="AB89" s="138"/>
      <c r="AC89" s="660" t="s">
        <v>297</v>
      </c>
      <c r="AD89" s="505"/>
      <c r="AE89" s="510"/>
      <c r="AF89" s="796" t="s">
        <v>271</v>
      </c>
      <c r="AG89" s="797"/>
      <c r="AH89" s="797"/>
      <c r="AI89" s="797"/>
      <c r="AJ89" s="798"/>
      <c r="AK89" s="715"/>
      <c r="AL89" s="716"/>
      <c r="AM89" s="716"/>
      <c r="AN89" s="716"/>
      <c r="AO89" s="716"/>
      <c r="AP89" s="716"/>
      <c r="AQ89" s="716"/>
      <c r="AR89" s="716"/>
      <c r="AS89" s="716"/>
      <c r="AT89" s="716"/>
      <c r="AU89" s="716"/>
      <c r="AV89" s="716"/>
      <c r="AW89" s="716"/>
      <c r="AX89" s="716"/>
      <c r="AY89" s="716"/>
      <c r="AZ89" s="716"/>
      <c r="BA89" s="716"/>
      <c r="BB89" s="673" t="s">
        <v>14163</v>
      </c>
      <c r="BC89" s="674"/>
      <c r="BD89" s="674"/>
      <c r="BE89" s="674"/>
      <c r="BF89" s="675"/>
      <c r="BG89" s="771" t="s">
        <v>298</v>
      </c>
      <c r="BH89" s="772"/>
      <c r="BI89" s="772"/>
      <c r="BJ89" s="773"/>
      <c r="BK89" s="719"/>
      <c r="BL89" s="720"/>
      <c r="BM89" s="720"/>
      <c r="BN89" s="720"/>
      <c r="BO89" s="720"/>
      <c r="BP89" s="720"/>
      <c r="BQ89" s="720"/>
      <c r="BR89" s="720"/>
      <c r="BS89" s="720"/>
      <c r="BT89" s="720"/>
      <c r="BU89" s="720"/>
      <c r="BV89" s="720"/>
      <c r="BW89" s="114"/>
      <c r="BX89" s="753" t="s">
        <v>61</v>
      </c>
      <c r="BY89" s="674"/>
      <c r="BZ89" s="674"/>
      <c r="CA89" s="674"/>
      <c r="CB89" s="752"/>
      <c r="CC89" s="751" t="s">
        <v>133</v>
      </c>
      <c r="CD89" s="674"/>
      <c r="CE89" s="674"/>
      <c r="CF89" s="674"/>
      <c r="CG89" s="674"/>
      <c r="CH89" s="675"/>
      <c r="CI89" s="676"/>
      <c r="CJ89" s="677"/>
      <c r="CK89" s="604"/>
      <c r="CL89" s="724"/>
      <c r="CM89" s="702"/>
      <c r="CN89" s="702"/>
      <c r="CO89" s="702"/>
      <c r="CP89" s="702"/>
      <c r="CQ89" s="702"/>
      <c r="CR89" s="702"/>
      <c r="CS89" s="702"/>
      <c r="CT89" s="702"/>
      <c r="CU89" s="702"/>
      <c r="CV89" s="702"/>
      <c r="CW89" s="673" t="s">
        <v>301</v>
      </c>
      <c r="CX89" s="674"/>
      <c r="CY89" s="674"/>
      <c r="CZ89" s="674"/>
      <c r="DA89" s="674"/>
      <c r="DB89" s="752"/>
      <c r="DC89" s="532"/>
      <c r="DD89" s="677"/>
      <c r="DE89" s="677"/>
      <c r="DF89" s="677"/>
      <c r="DG89" s="604"/>
      <c r="DH89" s="119"/>
      <c r="DI89" s="119"/>
      <c r="DJ89" s="119"/>
      <c r="DK89" s="119"/>
      <c r="DL89" s="237"/>
      <c r="DM89" s="128"/>
      <c r="DN89" s="114"/>
      <c r="DO89" s="114"/>
      <c r="DP89" s="114"/>
      <c r="DQ89" s="114"/>
      <c r="DR89" s="114"/>
      <c r="DS89" s="295"/>
    </row>
    <row r="90" spans="3:125" ht="9.9499999999999993" customHeight="1">
      <c r="C90" s="165"/>
      <c r="D90" s="119"/>
      <c r="E90" s="532"/>
      <c r="F90" s="677"/>
      <c r="G90" s="677"/>
      <c r="H90" s="677"/>
      <c r="I90" s="604"/>
      <c r="J90" s="532"/>
      <c r="K90" s="677"/>
      <c r="L90" s="677"/>
      <c r="M90" s="677"/>
      <c r="N90" s="677"/>
      <c r="O90" s="787"/>
      <c r="P90" s="789"/>
      <c r="Q90" s="677"/>
      <c r="R90" s="604"/>
      <c r="S90" s="793"/>
      <c r="T90" s="794"/>
      <c r="U90" s="794"/>
      <c r="V90" s="794"/>
      <c r="W90" s="794"/>
      <c r="X90" s="753" t="s">
        <v>134</v>
      </c>
      <c r="Y90" s="754"/>
      <c r="Z90" s="754"/>
      <c r="AA90" s="754"/>
      <c r="AB90" s="755"/>
      <c r="AC90" s="532"/>
      <c r="AD90" s="677"/>
      <c r="AE90" s="604"/>
      <c r="AF90" s="799"/>
      <c r="AG90" s="800"/>
      <c r="AH90" s="800"/>
      <c r="AI90" s="800"/>
      <c r="AJ90" s="801"/>
      <c r="AK90" s="119"/>
      <c r="AL90" s="119" t="s">
        <v>272</v>
      </c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9"/>
      <c r="BA90" s="114"/>
      <c r="BB90" s="676"/>
      <c r="BC90" s="677"/>
      <c r="BD90" s="677"/>
      <c r="BE90" s="677"/>
      <c r="BF90" s="678"/>
      <c r="BG90" s="774"/>
      <c r="BH90" s="772"/>
      <c r="BI90" s="772"/>
      <c r="BJ90" s="773"/>
      <c r="BK90" s="30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4"/>
      <c r="BX90" s="676"/>
      <c r="BY90" s="677"/>
      <c r="BZ90" s="677"/>
      <c r="CA90" s="677"/>
      <c r="CB90" s="604"/>
      <c r="CC90" s="532"/>
      <c r="CD90" s="677"/>
      <c r="CE90" s="677"/>
      <c r="CF90" s="677"/>
      <c r="CG90" s="677"/>
      <c r="CH90" s="678"/>
      <c r="CI90" s="676"/>
      <c r="CJ90" s="677"/>
      <c r="CK90" s="604"/>
      <c r="CL90" s="161"/>
      <c r="CM90" s="152"/>
      <c r="CN90" s="152"/>
      <c r="CO90" s="152"/>
      <c r="CP90" s="152"/>
      <c r="CQ90" s="152"/>
      <c r="CR90" s="152"/>
      <c r="CS90" s="119"/>
      <c r="CT90" s="119"/>
      <c r="CU90" s="119"/>
      <c r="CV90" s="119"/>
      <c r="CW90" s="676"/>
      <c r="CX90" s="677"/>
      <c r="CY90" s="677"/>
      <c r="CZ90" s="677"/>
      <c r="DA90" s="677"/>
      <c r="DB90" s="604"/>
      <c r="DC90" s="532"/>
      <c r="DD90" s="677"/>
      <c r="DE90" s="677"/>
      <c r="DF90" s="677"/>
      <c r="DG90" s="604"/>
      <c r="DH90" s="238" t="s">
        <v>273</v>
      </c>
      <c r="DI90" s="237"/>
      <c r="DJ90" s="237"/>
      <c r="DK90" s="239"/>
      <c r="DL90" s="677" t="s">
        <v>136</v>
      </c>
      <c r="DM90" s="1003"/>
      <c r="DN90" s="114"/>
      <c r="DO90" s="114"/>
      <c r="DP90" s="114"/>
      <c r="DQ90" s="114"/>
      <c r="DR90" s="114"/>
      <c r="DS90" s="295"/>
    </row>
    <row r="91" spans="3:125" ht="9.9499999999999993" customHeight="1">
      <c r="C91" s="165"/>
      <c r="D91" s="119"/>
      <c r="E91" s="532"/>
      <c r="F91" s="677"/>
      <c r="G91" s="677"/>
      <c r="H91" s="677"/>
      <c r="I91" s="604"/>
      <c r="J91" s="532"/>
      <c r="K91" s="677"/>
      <c r="L91" s="677"/>
      <c r="M91" s="677"/>
      <c r="N91" s="677"/>
      <c r="O91" s="787"/>
      <c r="P91" s="789"/>
      <c r="Q91" s="677"/>
      <c r="R91" s="604"/>
      <c r="S91" s="793"/>
      <c r="T91" s="794"/>
      <c r="U91" s="794"/>
      <c r="V91" s="794"/>
      <c r="W91" s="794"/>
      <c r="X91" s="676" t="s">
        <v>135</v>
      </c>
      <c r="Y91" s="736"/>
      <c r="Z91" s="736"/>
      <c r="AA91" s="736"/>
      <c r="AB91" s="737"/>
      <c r="AC91" s="532"/>
      <c r="AD91" s="677"/>
      <c r="AE91" s="604"/>
      <c r="AF91" s="799"/>
      <c r="AG91" s="802"/>
      <c r="AH91" s="802"/>
      <c r="AI91" s="802"/>
      <c r="AJ91" s="801"/>
      <c r="AK91" s="119"/>
      <c r="AL91" s="119" t="s">
        <v>137</v>
      </c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4"/>
      <c r="BB91" s="676"/>
      <c r="BC91" s="677"/>
      <c r="BD91" s="677"/>
      <c r="BE91" s="677"/>
      <c r="BF91" s="678"/>
      <c r="BG91" s="774"/>
      <c r="BH91" s="772"/>
      <c r="BI91" s="772"/>
      <c r="BJ91" s="773"/>
      <c r="BK91" s="30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4"/>
      <c r="BX91" s="676" t="s">
        <v>64</v>
      </c>
      <c r="BY91" s="738"/>
      <c r="BZ91" s="738"/>
      <c r="CA91" s="738"/>
      <c r="CB91" s="703"/>
      <c r="CC91" s="739" t="s">
        <v>18</v>
      </c>
      <c r="CD91" s="948" t="s">
        <v>19</v>
      </c>
      <c r="CE91" s="948" t="s">
        <v>20</v>
      </c>
      <c r="CF91" s="948" t="s">
        <v>28</v>
      </c>
      <c r="CG91" s="119"/>
      <c r="CH91" s="240"/>
      <c r="CI91" s="676"/>
      <c r="CJ91" s="677"/>
      <c r="CK91" s="604"/>
      <c r="CL91" s="161"/>
      <c r="CM91" s="152"/>
      <c r="CN91" s="152"/>
      <c r="CO91" s="152"/>
      <c r="CP91" s="152"/>
      <c r="CQ91" s="152"/>
      <c r="CR91" s="152"/>
      <c r="CS91" s="119"/>
      <c r="CT91" s="119"/>
      <c r="CU91" s="119"/>
      <c r="CV91" s="119"/>
      <c r="CW91" s="676"/>
      <c r="CX91" s="677"/>
      <c r="CY91" s="677"/>
      <c r="CZ91" s="677"/>
      <c r="DA91" s="677"/>
      <c r="DB91" s="604"/>
      <c r="DC91" s="532"/>
      <c r="DD91" s="677"/>
      <c r="DE91" s="677"/>
      <c r="DF91" s="677"/>
      <c r="DG91" s="604"/>
      <c r="DH91" s="162"/>
      <c r="DI91" s="677" t="s">
        <v>274</v>
      </c>
      <c r="DJ91" s="677"/>
      <c r="DK91" s="443"/>
      <c r="DL91" s="736"/>
      <c r="DM91" s="1003"/>
      <c r="DN91" s="114"/>
      <c r="DO91" s="114"/>
      <c r="DP91" s="114"/>
      <c r="DQ91" s="114"/>
      <c r="DR91" s="114"/>
      <c r="DS91" s="295"/>
    </row>
    <row r="92" spans="3:125" ht="9.9499999999999993" customHeight="1" thickBot="1">
      <c r="C92" s="241"/>
      <c r="D92" s="185"/>
      <c r="E92" s="184"/>
      <c r="F92" s="185"/>
      <c r="G92" s="185"/>
      <c r="H92" s="185"/>
      <c r="I92" s="186"/>
      <c r="J92" s="687" t="s">
        <v>307</v>
      </c>
      <c r="K92" s="688"/>
      <c r="L92" s="688"/>
      <c r="M92" s="688"/>
      <c r="N92" s="688"/>
      <c r="O92" s="689"/>
      <c r="P92" s="790"/>
      <c r="Q92" s="680"/>
      <c r="R92" s="722"/>
      <c r="S92" s="690" t="s">
        <v>308</v>
      </c>
      <c r="T92" s="691"/>
      <c r="U92" s="691"/>
      <c r="V92" s="691"/>
      <c r="W92" s="691"/>
      <c r="X92" s="692" t="s">
        <v>308</v>
      </c>
      <c r="Y92" s="691"/>
      <c r="Z92" s="691"/>
      <c r="AA92" s="691"/>
      <c r="AB92" s="693"/>
      <c r="AC92" s="795"/>
      <c r="AD92" s="680"/>
      <c r="AE92" s="722"/>
      <c r="AF92" s="690" t="s">
        <v>308</v>
      </c>
      <c r="AG92" s="691"/>
      <c r="AH92" s="691"/>
      <c r="AI92" s="691"/>
      <c r="AJ92" s="694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242"/>
      <c r="BB92" s="679"/>
      <c r="BC92" s="680"/>
      <c r="BD92" s="680"/>
      <c r="BE92" s="680"/>
      <c r="BF92" s="681"/>
      <c r="BG92" s="775"/>
      <c r="BH92" s="769"/>
      <c r="BI92" s="769"/>
      <c r="BJ92" s="770"/>
      <c r="BK92" s="310"/>
      <c r="BL92" s="185"/>
      <c r="BM92" s="185"/>
      <c r="BN92" s="185"/>
      <c r="BO92" s="185"/>
      <c r="BP92" s="185"/>
      <c r="BQ92" s="185"/>
      <c r="BR92" s="185"/>
      <c r="BS92" s="185"/>
      <c r="BT92" s="185"/>
      <c r="BU92" s="185"/>
      <c r="BV92" s="185"/>
      <c r="BW92" s="242"/>
      <c r="BX92" s="446"/>
      <c r="BY92" s="311"/>
      <c r="BZ92" s="311"/>
      <c r="CA92" s="311"/>
      <c r="CB92" s="312"/>
      <c r="CC92" s="740"/>
      <c r="CD92" s="949"/>
      <c r="CE92" s="949"/>
      <c r="CF92" s="949"/>
      <c r="CG92" s="185"/>
      <c r="CH92" s="242"/>
      <c r="CI92" s="679"/>
      <c r="CJ92" s="680"/>
      <c r="CK92" s="722"/>
      <c r="CL92" s="766" t="s">
        <v>308</v>
      </c>
      <c r="CM92" s="767"/>
      <c r="CN92" s="767"/>
      <c r="CO92" s="767"/>
      <c r="CP92" s="767"/>
      <c r="CQ92" s="767"/>
      <c r="CR92" s="767"/>
      <c r="CS92" s="185"/>
      <c r="CT92" s="185"/>
      <c r="CU92" s="185"/>
      <c r="CV92" s="185"/>
      <c r="CW92" s="768" t="s">
        <v>307</v>
      </c>
      <c r="CX92" s="769"/>
      <c r="CY92" s="769"/>
      <c r="CZ92" s="769"/>
      <c r="DA92" s="769"/>
      <c r="DB92" s="770"/>
      <c r="DC92" s="795"/>
      <c r="DD92" s="680"/>
      <c r="DE92" s="680"/>
      <c r="DF92" s="680"/>
      <c r="DG92" s="722"/>
      <c r="DH92" s="185"/>
      <c r="DI92" s="445"/>
      <c r="DJ92" s="445"/>
      <c r="DK92" s="445"/>
      <c r="DL92" s="447"/>
      <c r="DM92" s="313"/>
      <c r="DN92" s="114"/>
      <c r="DO92" s="114"/>
      <c r="DP92" s="114"/>
      <c r="DQ92" s="114"/>
      <c r="DR92" s="114"/>
      <c r="DS92" s="295"/>
    </row>
    <row r="93" spans="3:125" ht="12.95" customHeight="1" thickTop="1">
      <c r="C93" s="697" t="s">
        <v>275</v>
      </c>
      <c r="D93" s="698"/>
      <c r="E93" s="646" t="s">
        <v>138</v>
      </c>
      <c r="F93" s="647"/>
      <c r="G93" s="647"/>
      <c r="H93" s="647"/>
      <c r="I93" s="648"/>
      <c r="J93" s="1189">
        <f>S93+CL93+CL94</f>
        <v>0</v>
      </c>
      <c r="K93" s="1190"/>
      <c r="L93" s="1190"/>
      <c r="M93" s="1190"/>
      <c r="N93" s="119"/>
      <c r="O93" s="119"/>
      <c r="P93" s="684"/>
      <c r="Q93" s="685"/>
      <c r="R93" s="686"/>
      <c r="S93" s="953"/>
      <c r="T93" s="954"/>
      <c r="U93" s="954"/>
      <c r="V93" s="954"/>
      <c r="W93" s="955"/>
      <c r="X93" s="953"/>
      <c r="Y93" s="954"/>
      <c r="Z93" s="954"/>
      <c r="AA93" s="954"/>
      <c r="AB93" s="955"/>
      <c r="AC93" s="346"/>
      <c r="AD93" s="346"/>
      <c r="AE93" s="347"/>
      <c r="AF93" s="244"/>
      <c r="AG93" s="243"/>
      <c r="AH93" s="243"/>
      <c r="AI93" s="243"/>
      <c r="AJ93" s="245"/>
      <c r="AK93" s="478" t="s">
        <v>139</v>
      </c>
      <c r="AL93" s="479"/>
      <c r="AM93" s="479"/>
      <c r="AN93" s="479"/>
      <c r="AO93" s="516"/>
      <c r="AP93" s="517"/>
      <c r="AQ93" s="517"/>
      <c r="AR93" s="517"/>
      <c r="AS93" s="517"/>
      <c r="AT93" s="517"/>
      <c r="AU93" s="517"/>
      <c r="AV93" s="517"/>
      <c r="AW93" s="517"/>
      <c r="AX93" s="517"/>
      <c r="AY93" s="517"/>
      <c r="AZ93" s="517"/>
      <c r="BA93" s="518"/>
      <c r="BB93" s="480"/>
      <c r="BC93" s="481"/>
      <c r="BD93" s="481"/>
      <c r="BE93" s="481"/>
      <c r="BF93" s="482"/>
      <c r="BG93" s="783"/>
      <c r="BH93" s="1004"/>
      <c r="BI93" s="1004"/>
      <c r="BJ93" s="1005"/>
      <c r="BK93" s="516"/>
      <c r="BL93" s="517"/>
      <c r="BM93" s="517"/>
      <c r="BN93" s="517"/>
      <c r="BO93" s="517"/>
      <c r="BP93" s="517"/>
      <c r="BQ93" s="517"/>
      <c r="BR93" s="517"/>
      <c r="BS93" s="517"/>
      <c r="BT93" s="517"/>
      <c r="BU93" s="517"/>
      <c r="BV93" s="517"/>
      <c r="BW93" s="518"/>
      <c r="BX93" s="956"/>
      <c r="BY93" s="957"/>
      <c r="BZ93" s="957"/>
      <c r="CA93" s="957"/>
      <c r="CB93" s="958"/>
      <c r="CC93" s="978"/>
      <c r="CD93" s="979"/>
      <c r="CE93" s="979"/>
      <c r="CF93" s="980"/>
      <c r="CG93" s="429" t="s">
        <v>140</v>
      </c>
      <c r="CH93" s="240"/>
      <c r="CI93" s="975"/>
      <c r="CJ93" s="976"/>
      <c r="CK93" s="977"/>
      <c r="CL93" s="973"/>
      <c r="CM93" s="974"/>
      <c r="CN93" s="974"/>
      <c r="CO93" s="974"/>
      <c r="CP93" s="974"/>
      <c r="CQ93" s="974"/>
      <c r="CR93" s="974"/>
      <c r="CS93" s="119" t="s">
        <v>141</v>
      </c>
      <c r="CT93" s="119"/>
      <c r="CU93" s="119"/>
      <c r="CV93" s="119"/>
      <c r="CW93" s="981"/>
      <c r="CX93" s="974"/>
      <c r="CY93" s="974"/>
      <c r="CZ93" s="974"/>
      <c r="DA93" s="119"/>
      <c r="DB93" s="246" t="s">
        <v>141</v>
      </c>
      <c r="DC93" s="1248">
        <f>DS93+DS94</f>
        <v>0</v>
      </c>
      <c r="DD93" s="1249"/>
      <c r="DE93" s="1249"/>
      <c r="DF93" s="119"/>
      <c r="DG93" s="246"/>
      <c r="DH93" s="1252">
        <f>IFERROR((S93+DC93)*100/J93,0)</f>
        <v>0</v>
      </c>
      <c r="DI93" s="1253"/>
      <c r="DJ93" s="1253"/>
      <c r="DK93" s="1253"/>
      <c r="DL93" s="1253"/>
      <c r="DM93" s="340"/>
      <c r="DN93" s="114"/>
      <c r="DO93" s="114"/>
      <c r="DP93" s="114"/>
      <c r="DQ93" s="114"/>
      <c r="DR93" s="114"/>
      <c r="DS93" s="295">
        <f>IF(CI93="7.焼却",0,IF(CI93="8.海面処分",0,IF(CI93="9.内陸処分",0,IF(CI93="",0,CL93))))</f>
        <v>0</v>
      </c>
      <c r="DT93" s="392">
        <f>SUM(J93)</f>
        <v>0</v>
      </c>
      <c r="DU93" s="390">
        <f>SUM(S93)</f>
        <v>0</v>
      </c>
    </row>
    <row r="94" spans="3:125" ht="12.95" customHeight="1">
      <c r="C94" s="699"/>
      <c r="D94" s="698"/>
      <c r="E94" s="442"/>
      <c r="F94" s="442"/>
      <c r="G94" s="442"/>
      <c r="H94" s="442"/>
      <c r="I94" s="167"/>
      <c r="J94" s="1187"/>
      <c r="K94" s="1188"/>
      <c r="L94" s="1188"/>
      <c r="M94" s="1188"/>
      <c r="N94" s="442"/>
      <c r="O94" s="248" t="s">
        <v>141</v>
      </c>
      <c r="P94" s="625"/>
      <c r="Q94" s="626"/>
      <c r="R94" s="627"/>
      <c r="S94" s="418"/>
      <c r="T94" s="419"/>
      <c r="U94" s="419"/>
      <c r="V94" s="442"/>
      <c r="W94" s="248" t="s">
        <v>141</v>
      </c>
      <c r="X94" s="420"/>
      <c r="Y94" s="421"/>
      <c r="Z94" s="421"/>
      <c r="AA94" s="442"/>
      <c r="AB94" s="249" t="s">
        <v>141</v>
      </c>
      <c r="AC94" s="250"/>
      <c r="AD94" s="250"/>
      <c r="AE94" s="348"/>
      <c r="AF94" s="349"/>
      <c r="AG94" s="250"/>
      <c r="AH94" s="250"/>
      <c r="AI94" s="250"/>
      <c r="AJ94" s="350"/>
      <c r="AK94" s="488" t="s">
        <v>142</v>
      </c>
      <c r="AL94" s="489"/>
      <c r="AM94" s="489"/>
      <c r="AN94" s="489"/>
      <c r="AO94" s="465"/>
      <c r="AP94" s="460"/>
      <c r="AQ94" s="460"/>
      <c r="AR94" s="460"/>
      <c r="AS94" s="460"/>
      <c r="AT94" s="460"/>
      <c r="AU94" s="460"/>
      <c r="AV94" s="460"/>
      <c r="AW94" s="460"/>
      <c r="AX94" s="460"/>
      <c r="AY94" s="460"/>
      <c r="AZ94" s="460"/>
      <c r="BA94" s="461"/>
      <c r="BB94" s="485"/>
      <c r="BC94" s="671"/>
      <c r="BD94" s="671"/>
      <c r="BE94" s="671"/>
      <c r="BF94" s="672"/>
      <c r="BG94" s="485"/>
      <c r="BH94" s="494"/>
      <c r="BI94" s="494"/>
      <c r="BJ94" s="495"/>
      <c r="BK94" s="465"/>
      <c r="BL94" s="460"/>
      <c r="BM94" s="460"/>
      <c r="BN94" s="460"/>
      <c r="BO94" s="460"/>
      <c r="BP94" s="460"/>
      <c r="BQ94" s="460"/>
      <c r="BR94" s="460"/>
      <c r="BS94" s="460"/>
      <c r="BT94" s="460"/>
      <c r="BU94" s="460"/>
      <c r="BV94" s="460"/>
      <c r="BW94" s="461"/>
      <c r="BX94" s="497"/>
      <c r="BY94" s="498"/>
      <c r="BZ94" s="498"/>
      <c r="CA94" s="498"/>
      <c r="CB94" s="499"/>
      <c r="CC94" s="880"/>
      <c r="CD94" s="881"/>
      <c r="CE94" s="881"/>
      <c r="CF94" s="882"/>
      <c r="CG94" s="430" t="s">
        <v>140</v>
      </c>
      <c r="CH94" s="431"/>
      <c r="CI94" s="883"/>
      <c r="CJ94" s="884"/>
      <c r="CK94" s="885"/>
      <c r="CL94" s="725"/>
      <c r="CM94" s="667"/>
      <c r="CN94" s="667"/>
      <c r="CO94" s="667"/>
      <c r="CP94" s="667"/>
      <c r="CQ94" s="667"/>
      <c r="CR94" s="667"/>
      <c r="CS94" s="251" t="s">
        <v>141</v>
      </c>
      <c r="CT94" s="251"/>
      <c r="CU94" s="251"/>
      <c r="CV94" s="251"/>
      <c r="CW94" s="666"/>
      <c r="CX94" s="667"/>
      <c r="CY94" s="667"/>
      <c r="CZ94" s="667"/>
      <c r="DA94" s="251"/>
      <c r="DB94" s="252" t="s">
        <v>141</v>
      </c>
      <c r="DC94" s="1248"/>
      <c r="DD94" s="1249"/>
      <c r="DE94" s="1249"/>
      <c r="DF94" s="442"/>
      <c r="DG94" s="249" t="s">
        <v>141</v>
      </c>
      <c r="DH94" s="1254"/>
      <c r="DI94" s="1255"/>
      <c r="DJ94" s="1255"/>
      <c r="DK94" s="1255"/>
      <c r="DL94" s="1255"/>
      <c r="DM94" s="341" t="s">
        <v>69</v>
      </c>
      <c r="DN94" s="114"/>
      <c r="DO94" s="114"/>
      <c r="DP94" s="114"/>
      <c r="DQ94" s="114"/>
      <c r="DR94" s="114"/>
      <c r="DS94" s="295">
        <f t="shared" ref="DS94:DS120" si="2">IF(CI94="7.焼却",0,IF(CI94="8.海面処分",0,IF(CI94="9.内陸処分",0,IF(CI94="",0,CL94))))</f>
        <v>0</v>
      </c>
      <c r="DT94" s="390">
        <f>SUM(DS93:DS94)</f>
        <v>0</v>
      </c>
    </row>
    <row r="95" spans="3:125" ht="12.95" customHeight="1">
      <c r="C95" s="699"/>
      <c r="D95" s="698"/>
      <c r="E95" s="587" t="s">
        <v>276</v>
      </c>
      <c r="F95" s="588"/>
      <c r="G95" s="588"/>
      <c r="H95" s="588"/>
      <c r="I95" s="589"/>
      <c r="J95" s="1162">
        <f>S95+CL95+CL96</f>
        <v>0</v>
      </c>
      <c r="K95" s="1163"/>
      <c r="L95" s="1163"/>
      <c r="M95" s="1163"/>
      <c r="N95" s="119"/>
      <c r="O95" s="119"/>
      <c r="P95" s="633"/>
      <c r="Q95" s="634"/>
      <c r="R95" s="635"/>
      <c r="S95" s="950"/>
      <c r="T95" s="951"/>
      <c r="U95" s="951"/>
      <c r="V95" s="951"/>
      <c r="W95" s="952"/>
      <c r="X95" s="950"/>
      <c r="Y95" s="951"/>
      <c r="Z95" s="951"/>
      <c r="AA95" s="951"/>
      <c r="AB95" s="952"/>
      <c r="AC95" s="254"/>
      <c r="AD95" s="254"/>
      <c r="AE95" s="254"/>
      <c r="AF95" s="351"/>
      <c r="AG95" s="254"/>
      <c r="AH95" s="254"/>
      <c r="AI95" s="254"/>
      <c r="AJ95" s="352"/>
      <c r="AK95" s="595" t="s">
        <v>139</v>
      </c>
      <c r="AL95" s="596"/>
      <c r="AM95" s="596"/>
      <c r="AN95" s="596"/>
      <c r="AO95" s="466"/>
      <c r="AP95" s="463"/>
      <c r="AQ95" s="463"/>
      <c r="AR95" s="463"/>
      <c r="AS95" s="463"/>
      <c r="AT95" s="463"/>
      <c r="AU95" s="463"/>
      <c r="AV95" s="463"/>
      <c r="AW95" s="463"/>
      <c r="AX95" s="463"/>
      <c r="AY95" s="463"/>
      <c r="AZ95" s="463"/>
      <c r="BA95" s="464"/>
      <c r="BB95" s="480"/>
      <c r="BC95" s="481"/>
      <c r="BD95" s="481"/>
      <c r="BE95" s="481"/>
      <c r="BF95" s="482"/>
      <c r="BG95" s="480"/>
      <c r="BH95" s="503"/>
      <c r="BI95" s="503"/>
      <c r="BJ95" s="504"/>
      <c r="BK95" s="466"/>
      <c r="BL95" s="463"/>
      <c r="BM95" s="463"/>
      <c r="BN95" s="463"/>
      <c r="BO95" s="463"/>
      <c r="BP95" s="463"/>
      <c r="BQ95" s="463"/>
      <c r="BR95" s="463"/>
      <c r="BS95" s="463"/>
      <c r="BT95" s="463"/>
      <c r="BU95" s="463"/>
      <c r="BV95" s="463"/>
      <c r="BW95" s="464"/>
      <c r="BX95" s="500"/>
      <c r="BY95" s="501"/>
      <c r="BZ95" s="501"/>
      <c r="CA95" s="501"/>
      <c r="CB95" s="502"/>
      <c r="CC95" s="726"/>
      <c r="CD95" s="727"/>
      <c r="CE95" s="727"/>
      <c r="CF95" s="728"/>
      <c r="CG95" s="432" t="s">
        <v>140</v>
      </c>
      <c r="CH95" s="433"/>
      <c r="CI95" s="729"/>
      <c r="CJ95" s="730"/>
      <c r="CK95" s="731"/>
      <c r="CL95" s="732"/>
      <c r="CM95" s="733"/>
      <c r="CN95" s="733"/>
      <c r="CO95" s="733"/>
      <c r="CP95" s="733"/>
      <c r="CQ95" s="733"/>
      <c r="CR95" s="733"/>
      <c r="CS95" s="236" t="s">
        <v>141</v>
      </c>
      <c r="CT95" s="236"/>
      <c r="CU95" s="236"/>
      <c r="CV95" s="235"/>
      <c r="CW95" s="362"/>
      <c r="CX95" s="255"/>
      <c r="CY95" s="255"/>
      <c r="CZ95" s="255"/>
      <c r="DA95" s="255"/>
      <c r="DB95" s="260"/>
      <c r="DC95" s="1244">
        <f t="shared" ref="DC95" si="3">DS95+DS96</f>
        <v>0</v>
      </c>
      <c r="DD95" s="1245"/>
      <c r="DE95" s="1245"/>
      <c r="DF95" s="441"/>
      <c r="DG95" s="270"/>
      <c r="DH95" s="1252">
        <f t="shared" ref="DH95" si="4">IFERROR((S95+DC95)*100/J95,0)</f>
        <v>0</v>
      </c>
      <c r="DI95" s="1253"/>
      <c r="DJ95" s="1253"/>
      <c r="DK95" s="1253"/>
      <c r="DL95" s="1253"/>
      <c r="DM95" s="342"/>
      <c r="DN95" s="114"/>
      <c r="DO95" s="114"/>
      <c r="DP95" s="114"/>
      <c r="DQ95" s="114"/>
      <c r="DR95" s="114"/>
      <c r="DS95" s="295">
        <f t="shared" si="2"/>
        <v>0</v>
      </c>
      <c r="DT95" s="392">
        <f t="shared" ref="DT95" si="5">SUM(J95)</f>
        <v>0</v>
      </c>
      <c r="DU95" s="390">
        <f t="shared" ref="DU95:DU129" si="6">SUM(S95)</f>
        <v>0</v>
      </c>
    </row>
    <row r="96" spans="3:125" ht="12.95" customHeight="1">
      <c r="C96" s="699"/>
      <c r="D96" s="698"/>
      <c r="E96" s="668" t="s">
        <v>222</v>
      </c>
      <c r="F96" s="669"/>
      <c r="G96" s="669"/>
      <c r="H96" s="669"/>
      <c r="I96" s="670"/>
      <c r="J96" s="1187"/>
      <c r="K96" s="1188"/>
      <c r="L96" s="1188"/>
      <c r="M96" s="1188"/>
      <c r="N96" s="442"/>
      <c r="O96" s="248" t="s">
        <v>141</v>
      </c>
      <c r="P96" s="625"/>
      <c r="Q96" s="626"/>
      <c r="R96" s="627"/>
      <c r="S96" s="420"/>
      <c r="T96" s="421"/>
      <c r="U96" s="421"/>
      <c r="V96" s="442"/>
      <c r="W96" s="248" t="s">
        <v>141</v>
      </c>
      <c r="X96" s="420"/>
      <c r="Y96" s="421"/>
      <c r="Z96" s="421"/>
      <c r="AA96" s="442"/>
      <c r="AB96" s="249" t="s">
        <v>141</v>
      </c>
      <c r="AC96" s="258"/>
      <c r="AD96" s="258"/>
      <c r="AE96" s="258"/>
      <c r="AF96" s="353"/>
      <c r="AG96" s="258"/>
      <c r="AH96" s="258"/>
      <c r="AI96" s="258"/>
      <c r="AJ96" s="354"/>
      <c r="AK96" s="483" t="s">
        <v>142</v>
      </c>
      <c r="AL96" s="484"/>
      <c r="AM96" s="484"/>
      <c r="AN96" s="484"/>
      <c r="AO96" s="465"/>
      <c r="AP96" s="460"/>
      <c r="AQ96" s="460"/>
      <c r="AR96" s="460"/>
      <c r="AS96" s="460"/>
      <c r="AT96" s="460"/>
      <c r="AU96" s="460"/>
      <c r="AV96" s="460"/>
      <c r="AW96" s="460"/>
      <c r="AX96" s="460"/>
      <c r="AY96" s="460"/>
      <c r="AZ96" s="460"/>
      <c r="BA96" s="461"/>
      <c r="BB96" s="485"/>
      <c r="BC96" s="671"/>
      <c r="BD96" s="671"/>
      <c r="BE96" s="671"/>
      <c r="BF96" s="672"/>
      <c r="BG96" s="485"/>
      <c r="BH96" s="494"/>
      <c r="BI96" s="494"/>
      <c r="BJ96" s="495"/>
      <c r="BK96" s="465"/>
      <c r="BL96" s="460"/>
      <c r="BM96" s="460"/>
      <c r="BN96" s="460"/>
      <c r="BO96" s="460"/>
      <c r="BP96" s="460"/>
      <c r="BQ96" s="460"/>
      <c r="BR96" s="460"/>
      <c r="BS96" s="460"/>
      <c r="BT96" s="460"/>
      <c r="BU96" s="460"/>
      <c r="BV96" s="460"/>
      <c r="BW96" s="461"/>
      <c r="BX96" s="497"/>
      <c r="BY96" s="498"/>
      <c r="BZ96" s="498"/>
      <c r="CA96" s="498"/>
      <c r="CB96" s="499"/>
      <c r="CC96" s="880"/>
      <c r="CD96" s="881"/>
      <c r="CE96" s="881"/>
      <c r="CF96" s="882"/>
      <c r="CG96" s="434" t="s">
        <v>140</v>
      </c>
      <c r="CH96" s="435"/>
      <c r="CI96" s="883"/>
      <c r="CJ96" s="884"/>
      <c r="CK96" s="885"/>
      <c r="CL96" s="725"/>
      <c r="CM96" s="667"/>
      <c r="CN96" s="667"/>
      <c r="CO96" s="667"/>
      <c r="CP96" s="667"/>
      <c r="CQ96" s="667"/>
      <c r="CR96" s="667"/>
      <c r="CS96" s="192" t="s">
        <v>141</v>
      </c>
      <c r="CT96" s="192"/>
      <c r="CU96" s="192"/>
      <c r="CV96" s="435"/>
      <c r="CW96" s="365"/>
      <c r="CX96" s="250"/>
      <c r="CY96" s="250"/>
      <c r="CZ96" s="250"/>
      <c r="DA96" s="250"/>
      <c r="DB96" s="261"/>
      <c r="DC96" s="1244"/>
      <c r="DD96" s="1245"/>
      <c r="DE96" s="1245"/>
      <c r="DF96" s="442"/>
      <c r="DG96" s="249" t="s">
        <v>141</v>
      </c>
      <c r="DH96" s="1254"/>
      <c r="DI96" s="1255"/>
      <c r="DJ96" s="1255"/>
      <c r="DK96" s="1255"/>
      <c r="DL96" s="1255"/>
      <c r="DM96" s="341" t="s">
        <v>69</v>
      </c>
      <c r="DN96" s="114"/>
      <c r="DO96" s="114"/>
      <c r="DP96" s="114"/>
      <c r="DQ96" s="114"/>
      <c r="DR96" s="114"/>
      <c r="DS96" s="295">
        <f t="shared" si="2"/>
        <v>0</v>
      </c>
      <c r="DT96" s="390">
        <f t="shared" ref="DT96" si="7">SUM(DS95:DS96)</f>
        <v>0</v>
      </c>
    </row>
    <row r="97" spans="3:126" ht="12.95" customHeight="1">
      <c r="C97" s="699"/>
      <c r="D97" s="698"/>
      <c r="E97" s="640" t="s">
        <v>143</v>
      </c>
      <c r="F97" s="641"/>
      <c r="G97" s="641"/>
      <c r="H97" s="641"/>
      <c r="I97" s="642"/>
      <c r="J97" s="1185">
        <f t="shared" ref="J97" si="8">S97+CL97+CL98</f>
        <v>0</v>
      </c>
      <c r="K97" s="1186"/>
      <c r="L97" s="1186"/>
      <c r="M97" s="1186"/>
      <c r="N97" s="119"/>
      <c r="O97" s="119"/>
      <c r="P97" s="622"/>
      <c r="Q97" s="623"/>
      <c r="R97" s="624"/>
      <c r="S97" s="950"/>
      <c r="T97" s="951"/>
      <c r="U97" s="951"/>
      <c r="V97" s="951"/>
      <c r="W97" s="952"/>
      <c r="X97" s="950"/>
      <c r="Y97" s="951"/>
      <c r="Z97" s="951"/>
      <c r="AA97" s="951"/>
      <c r="AB97" s="952"/>
      <c r="AC97" s="243"/>
      <c r="AD97" s="243"/>
      <c r="AE97" s="243"/>
      <c r="AF97" s="244"/>
      <c r="AG97" s="243"/>
      <c r="AH97" s="243"/>
      <c r="AI97" s="243"/>
      <c r="AJ97" s="245"/>
      <c r="AK97" s="478" t="s">
        <v>139</v>
      </c>
      <c r="AL97" s="479"/>
      <c r="AM97" s="479"/>
      <c r="AN97" s="479"/>
      <c r="AO97" s="466"/>
      <c r="AP97" s="463"/>
      <c r="AQ97" s="463"/>
      <c r="AR97" s="463"/>
      <c r="AS97" s="463"/>
      <c r="AT97" s="463"/>
      <c r="AU97" s="463"/>
      <c r="AV97" s="463"/>
      <c r="AW97" s="463"/>
      <c r="AX97" s="463"/>
      <c r="AY97" s="463"/>
      <c r="AZ97" s="463"/>
      <c r="BA97" s="464"/>
      <c r="BB97" s="480"/>
      <c r="BC97" s="481"/>
      <c r="BD97" s="481"/>
      <c r="BE97" s="481"/>
      <c r="BF97" s="482"/>
      <c r="BG97" s="480"/>
      <c r="BH97" s="503"/>
      <c r="BI97" s="503"/>
      <c r="BJ97" s="504"/>
      <c r="BK97" s="466"/>
      <c r="BL97" s="463"/>
      <c r="BM97" s="463"/>
      <c r="BN97" s="463"/>
      <c r="BO97" s="463"/>
      <c r="BP97" s="463"/>
      <c r="BQ97" s="463"/>
      <c r="BR97" s="463"/>
      <c r="BS97" s="463"/>
      <c r="BT97" s="463"/>
      <c r="BU97" s="463"/>
      <c r="BV97" s="463"/>
      <c r="BW97" s="464"/>
      <c r="BX97" s="500"/>
      <c r="BY97" s="501"/>
      <c r="BZ97" s="501"/>
      <c r="CA97" s="501"/>
      <c r="CB97" s="502"/>
      <c r="CC97" s="726"/>
      <c r="CD97" s="727"/>
      <c r="CE97" s="727"/>
      <c r="CF97" s="728"/>
      <c r="CG97" s="429" t="s">
        <v>140</v>
      </c>
      <c r="CH97" s="240"/>
      <c r="CI97" s="729"/>
      <c r="CJ97" s="730"/>
      <c r="CK97" s="731"/>
      <c r="CL97" s="732"/>
      <c r="CM97" s="733"/>
      <c r="CN97" s="733"/>
      <c r="CO97" s="733"/>
      <c r="CP97" s="733"/>
      <c r="CQ97" s="733"/>
      <c r="CR97" s="733"/>
      <c r="CS97" s="119" t="s">
        <v>141</v>
      </c>
      <c r="CT97" s="119"/>
      <c r="CU97" s="119"/>
      <c r="CV97" s="119"/>
      <c r="CW97" s="947"/>
      <c r="CX97" s="733"/>
      <c r="CY97" s="733"/>
      <c r="CZ97" s="733"/>
      <c r="DA97" s="119"/>
      <c r="DB97" s="246" t="s">
        <v>141</v>
      </c>
      <c r="DC97" s="1244">
        <f t="shared" ref="DC97" si="9">DS97+DS98</f>
        <v>0</v>
      </c>
      <c r="DD97" s="1245"/>
      <c r="DE97" s="1245"/>
      <c r="DF97" s="119"/>
      <c r="DG97" s="246"/>
      <c r="DH97" s="1252">
        <f t="shared" ref="DH97" si="10">IFERROR((S97+DC97)*100/J97,0)</f>
        <v>0</v>
      </c>
      <c r="DI97" s="1253"/>
      <c r="DJ97" s="1253"/>
      <c r="DK97" s="1253"/>
      <c r="DL97" s="1253"/>
      <c r="DM97" s="340"/>
      <c r="DN97" s="114"/>
      <c r="DO97" s="114"/>
      <c r="DP97" s="114"/>
      <c r="DQ97" s="114"/>
      <c r="DR97" s="114"/>
      <c r="DS97" s="295">
        <f t="shared" si="2"/>
        <v>0</v>
      </c>
      <c r="DT97" s="392">
        <f t="shared" ref="DT97" si="11">SUM(J97)</f>
        <v>0</v>
      </c>
      <c r="DU97" s="390">
        <f t="shared" si="6"/>
        <v>0</v>
      </c>
    </row>
    <row r="98" spans="3:126" ht="12.95" customHeight="1">
      <c r="C98" s="700"/>
      <c r="D98" s="701"/>
      <c r="E98" s="657"/>
      <c r="F98" s="658"/>
      <c r="G98" s="658"/>
      <c r="H98" s="658"/>
      <c r="I98" s="659"/>
      <c r="J98" s="1187"/>
      <c r="K98" s="1188"/>
      <c r="L98" s="1188"/>
      <c r="M98" s="1188"/>
      <c r="N98" s="442"/>
      <c r="O98" s="248" t="s">
        <v>141</v>
      </c>
      <c r="P98" s="625"/>
      <c r="Q98" s="626"/>
      <c r="R98" s="627"/>
      <c r="S98" s="420"/>
      <c r="T98" s="421"/>
      <c r="U98" s="421"/>
      <c r="V98" s="442"/>
      <c r="W98" s="248" t="s">
        <v>141</v>
      </c>
      <c r="X98" s="420"/>
      <c r="Y98" s="421"/>
      <c r="Z98" s="421"/>
      <c r="AA98" s="442"/>
      <c r="AB98" s="249" t="s">
        <v>141</v>
      </c>
      <c r="AC98" s="250"/>
      <c r="AD98" s="250"/>
      <c r="AE98" s="250"/>
      <c r="AF98" s="349"/>
      <c r="AG98" s="250"/>
      <c r="AH98" s="250"/>
      <c r="AI98" s="250"/>
      <c r="AJ98" s="350"/>
      <c r="AK98" s="488" t="s">
        <v>142</v>
      </c>
      <c r="AL98" s="489"/>
      <c r="AM98" s="489"/>
      <c r="AN98" s="489"/>
      <c r="AO98" s="465"/>
      <c r="AP98" s="460"/>
      <c r="AQ98" s="460"/>
      <c r="AR98" s="460"/>
      <c r="AS98" s="460"/>
      <c r="AT98" s="460"/>
      <c r="AU98" s="460"/>
      <c r="AV98" s="460"/>
      <c r="AW98" s="460"/>
      <c r="AX98" s="460"/>
      <c r="AY98" s="460"/>
      <c r="AZ98" s="460"/>
      <c r="BA98" s="461"/>
      <c r="BB98" s="485"/>
      <c r="BC98" s="486"/>
      <c r="BD98" s="486"/>
      <c r="BE98" s="486"/>
      <c r="BF98" s="487"/>
      <c r="BG98" s="485"/>
      <c r="BH98" s="494"/>
      <c r="BI98" s="494"/>
      <c r="BJ98" s="495"/>
      <c r="BK98" s="465"/>
      <c r="BL98" s="460"/>
      <c r="BM98" s="460"/>
      <c r="BN98" s="460"/>
      <c r="BO98" s="460"/>
      <c r="BP98" s="460"/>
      <c r="BQ98" s="460"/>
      <c r="BR98" s="460"/>
      <c r="BS98" s="460"/>
      <c r="BT98" s="460"/>
      <c r="BU98" s="460"/>
      <c r="BV98" s="460"/>
      <c r="BW98" s="461"/>
      <c r="BX98" s="497"/>
      <c r="BY98" s="498"/>
      <c r="BZ98" s="498"/>
      <c r="CA98" s="498"/>
      <c r="CB98" s="499"/>
      <c r="CC98" s="880"/>
      <c r="CD98" s="881"/>
      <c r="CE98" s="881"/>
      <c r="CF98" s="882"/>
      <c r="CG98" s="430" t="s">
        <v>140</v>
      </c>
      <c r="CH98" s="431"/>
      <c r="CI98" s="883"/>
      <c r="CJ98" s="884"/>
      <c r="CK98" s="885"/>
      <c r="CL98" s="725"/>
      <c r="CM98" s="667"/>
      <c r="CN98" s="667"/>
      <c r="CO98" s="667"/>
      <c r="CP98" s="667"/>
      <c r="CQ98" s="667"/>
      <c r="CR98" s="667"/>
      <c r="CS98" s="251" t="s">
        <v>141</v>
      </c>
      <c r="CT98" s="251"/>
      <c r="CU98" s="251"/>
      <c r="CV98" s="251"/>
      <c r="CW98" s="666"/>
      <c r="CX98" s="667"/>
      <c r="CY98" s="667"/>
      <c r="CZ98" s="667"/>
      <c r="DA98" s="251"/>
      <c r="DB98" s="252" t="s">
        <v>141</v>
      </c>
      <c r="DC98" s="1244"/>
      <c r="DD98" s="1245"/>
      <c r="DE98" s="1245"/>
      <c r="DF98" s="442"/>
      <c r="DG98" s="249" t="s">
        <v>141</v>
      </c>
      <c r="DH98" s="1254"/>
      <c r="DI98" s="1255"/>
      <c r="DJ98" s="1255"/>
      <c r="DK98" s="1255"/>
      <c r="DL98" s="1255"/>
      <c r="DM98" s="341" t="s">
        <v>69</v>
      </c>
      <c r="DN98" s="114"/>
      <c r="DO98" s="114"/>
      <c r="DP98" s="114"/>
      <c r="DQ98" s="114"/>
      <c r="DR98" s="114"/>
      <c r="DS98" s="295">
        <f t="shared" si="2"/>
        <v>0</v>
      </c>
      <c r="DT98" s="390">
        <f t="shared" ref="DT98" si="12">SUM(DS97:DS98)</f>
        <v>0</v>
      </c>
    </row>
    <row r="99" spans="3:126" ht="12.95" customHeight="1">
      <c r="C99" s="579" t="s">
        <v>144</v>
      </c>
      <c r="D99" s="580"/>
      <c r="E99" s="587" t="s">
        <v>223</v>
      </c>
      <c r="F99" s="588"/>
      <c r="G99" s="588"/>
      <c r="H99" s="588"/>
      <c r="I99" s="589"/>
      <c r="J99" s="1185">
        <f t="shared" ref="J99" si="13">S99+CL99+CL100</f>
        <v>0</v>
      </c>
      <c r="K99" s="1186"/>
      <c r="L99" s="1186"/>
      <c r="M99" s="1186"/>
      <c r="N99" s="119"/>
      <c r="O99" s="119"/>
      <c r="P99" s="302"/>
      <c r="Q99" s="303"/>
      <c r="R99" s="304"/>
      <c r="S99" s="243"/>
      <c r="T99" s="243"/>
      <c r="U99" s="243"/>
      <c r="V99" s="243"/>
      <c r="W99" s="243"/>
      <c r="X99" s="243"/>
      <c r="Y99" s="243"/>
      <c r="Z99" s="243"/>
      <c r="AA99" s="243"/>
      <c r="AB99" s="355"/>
      <c r="AC99" s="254"/>
      <c r="AD99" s="254"/>
      <c r="AE99" s="254"/>
      <c r="AF99" s="351"/>
      <c r="AG99" s="254"/>
      <c r="AH99" s="254"/>
      <c r="AI99" s="254"/>
      <c r="AJ99" s="352"/>
      <c r="AK99" s="595" t="s">
        <v>139</v>
      </c>
      <c r="AL99" s="596"/>
      <c r="AM99" s="596"/>
      <c r="AN99" s="596"/>
      <c r="AO99" s="466"/>
      <c r="AP99" s="463"/>
      <c r="AQ99" s="463"/>
      <c r="AR99" s="463"/>
      <c r="AS99" s="463"/>
      <c r="AT99" s="463"/>
      <c r="AU99" s="463"/>
      <c r="AV99" s="463"/>
      <c r="AW99" s="463"/>
      <c r="AX99" s="463"/>
      <c r="AY99" s="463"/>
      <c r="AZ99" s="463"/>
      <c r="BA99" s="464"/>
      <c r="BB99" s="480"/>
      <c r="BC99" s="481"/>
      <c r="BD99" s="481"/>
      <c r="BE99" s="481"/>
      <c r="BF99" s="482"/>
      <c r="BG99" s="480"/>
      <c r="BH99" s="503"/>
      <c r="BI99" s="503"/>
      <c r="BJ99" s="504"/>
      <c r="BK99" s="466"/>
      <c r="BL99" s="463"/>
      <c r="BM99" s="463"/>
      <c r="BN99" s="463"/>
      <c r="BO99" s="463"/>
      <c r="BP99" s="463"/>
      <c r="BQ99" s="463"/>
      <c r="BR99" s="463"/>
      <c r="BS99" s="463"/>
      <c r="BT99" s="463"/>
      <c r="BU99" s="463"/>
      <c r="BV99" s="463"/>
      <c r="BW99" s="464"/>
      <c r="BX99" s="500"/>
      <c r="BY99" s="501"/>
      <c r="BZ99" s="501"/>
      <c r="CA99" s="501"/>
      <c r="CB99" s="502"/>
      <c r="CC99" s="726"/>
      <c r="CD99" s="727"/>
      <c r="CE99" s="727"/>
      <c r="CF99" s="728"/>
      <c r="CG99" s="432" t="s">
        <v>140</v>
      </c>
      <c r="CH99" s="433"/>
      <c r="CI99" s="729"/>
      <c r="CJ99" s="730"/>
      <c r="CK99" s="731"/>
      <c r="CL99" s="732"/>
      <c r="CM99" s="733"/>
      <c r="CN99" s="733"/>
      <c r="CO99" s="733"/>
      <c r="CP99" s="733"/>
      <c r="CQ99" s="733"/>
      <c r="CR99" s="733"/>
      <c r="CS99" s="441" t="s">
        <v>141</v>
      </c>
      <c r="CT99" s="441"/>
      <c r="CU99" s="441"/>
      <c r="CV99" s="441"/>
      <c r="CW99" s="362"/>
      <c r="CX99" s="255"/>
      <c r="CY99" s="255"/>
      <c r="CZ99" s="255"/>
      <c r="DA99" s="255"/>
      <c r="DB99" s="260"/>
      <c r="DC99" s="1244">
        <f t="shared" ref="DC99" si="14">DS99+DS100</f>
        <v>0</v>
      </c>
      <c r="DD99" s="1245"/>
      <c r="DE99" s="1245"/>
      <c r="DF99" s="441"/>
      <c r="DG99" s="270"/>
      <c r="DH99" s="1252">
        <f t="shared" ref="DH99" si="15">IFERROR((S99+DC99)*100/J99,0)</f>
        <v>0</v>
      </c>
      <c r="DI99" s="1253"/>
      <c r="DJ99" s="1253"/>
      <c r="DK99" s="1253"/>
      <c r="DL99" s="1253"/>
      <c r="DM99" s="342"/>
      <c r="DN99" s="114"/>
      <c r="DO99" s="114"/>
      <c r="DP99" s="114"/>
      <c r="DQ99" s="114"/>
      <c r="DR99" s="114"/>
      <c r="DS99" s="295">
        <f t="shared" si="2"/>
        <v>0</v>
      </c>
      <c r="DT99" s="392">
        <f t="shared" ref="DT99" si="16">SUM(J99)</f>
        <v>0</v>
      </c>
      <c r="DU99" s="390">
        <f t="shared" si="6"/>
        <v>0</v>
      </c>
    </row>
    <row r="100" spans="3:126" ht="12.95" customHeight="1">
      <c r="C100" s="581"/>
      <c r="D100" s="582"/>
      <c r="E100" s="590"/>
      <c r="F100" s="591"/>
      <c r="G100" s="591"/>
      <c r="H100" s="591"/>
      <c r="I100" s="592"/>
      <c r="J100" s="1187"/>
      <c r="K100" s="1188"/>
      <c r="L100" s="1188"/>
      <c r="M100" s="1188"/>
      <c r="N100" s="442"/>
      <c r="O100" s="248" t="s">
        <v>141</v>
      </c>
      <c r="P100" s="356"/>
      <c r="Q100" s="357"/>
      <c r="R100" s="358"/>
      <c r="S100" s="250"/>
      <c r="T100" s="250"/>
      <c r="U100" s="250"/>
      <c r="V100" s="250"/>
      <c r="W100" s="250"/>
      <c r="X100" s="250"/>
      <c r="Y100" s="250"/>
      <c r="Z100" s="250"/>
      <c r="AA100" s="250"/>
      <c r="AB100" s="348"/>
      <c r="AC100" s="258"/>
      <c r="AD100" s="258"/>
      <c r="AE100" s="258"/>
      <c r="AF100" s="353"/>
      <c r="AG100" s="258"/>
      <c r="AH100" s="258"/>
      <c r="AI100" s="258"/>
      <c r="AJ100" s="354"/>
      <c r="AK100" s="483" t="s">
        <v>142</v>
      </c>
      <c r="AL100" s="484"/>
      <c r="AM100" s="484"/>
      <c r="AN100" s="484"/>
      <c r="AO100" s="465"/>
      <c r="AP100" s="460"/>
      <c r="AQ100" s="460"/>
      <c r="AR100" s="460"/>
      <c r="AS100" s="460"/>
      <c r="AT100" s="460"/>
      <c r="AU100" s="460"/>
      <c r="AV100" s="460"/>
      <c r="AW100" s="460"/>
      <c r="AX100" s="460"/>
      <c r="AY100" s="460"/>
      <c r="AZ100" s="460"/>
      <c r="BA100" s="461"/>
      <c r="BB100" s="485"/>
      <c r="BC100" s="486"/>
      <c r="BD100" s="486"/>
      <c r="BE100" s="486"/>
      <c r="BF100" s="487"/>
      <c r="BG100" s="485"/>
      <c r="BH100" s="494"/>
      <c r="BI100" s="494"/>
      <c r="BJ100" s="495"/>
      <c r="BK100" s="465"/>
      <c r="BL100" s="460"/>
      <c r="BM100" s="460"/>
      <c r="BN100" s="460"/>
      <c r="BO100" s="460"/>
      <c r="BP100" s="460"/>
      <c r="BQ100" s="460"/>
      <c r="BR100" s="460"/>
      <c r="BS100" s="460"/>
      <c r="BT100" s="460"/>
      <c r="BU100" s="460"/>
      <c r="BV100" s="460"/>
      <c r="BW100" s="461"/>
      <c r="BX100" s="497"/>
      <c r="BY100" s="498"/>
      <c r="BZ100" s="498"/>
      <c r="CA100" s="498"/>
      <c r="CB100" s="499"/>
      <c r="CC100" s="880"/>
      <c r="CD100" s="881"/>
      <c r="CE100" s="881"/>
      <c r="CF100" s="882"/>
      <c r="CG100" s="434" t="s">
        <v>140</v>
      </c>
      <c r="CH100" s="435"/>
      <c r="CI100" s="883"/>
      <c r="CJ100" s="884"/>
      <c r="CK100" s="885"/>
      <c r="CL100" s="725"/>
      <c r="CM100" s="667"/>
      <c r="CN100" s="667"/>
      <c r="CO100" s="667"/>
      <c r="CP100" s="667"/>
      <c r="CQ100" s="667"/>
      <c r="CR100" s="667"/>
      <c r="CS100" s="192" t="s">
        <v>141</v>
      </c>
      <c r="CT100" s="192"/>
      <c r="CU100" s="192"/>
      <c r="CV100" s="192"/>
      <c r="CW100" s="365"/>
      <c r="CX100" s="250"/>
      <c r="CY100" s="250"/>
      <c r="CZ100" s="250"/>
      <c r="DA100" s="250"/>
      <c r="DB100" s="261"/>
      <c r="DC100" s="1244"/>
      <c r="DD100" s="1245"/>
      <c r="DE100" s="1245"/>
      <c r="DF100" s="442"/>
      <c r="DG100" s="249" t="s">
        <v>141</v>
      </c>
      <c r="DH100" s="1254"/>
      <c r="DI100" s="1255"/>
      <c r="DJ100" s="1255"/>
      <c r="DK100" s="1255"/>
      <c r="DL100" s="1255"/>
      <c r="DM100" s="341" t="s">
        <v>69</v>
      </c>
      <c r="DN100" s="114"/>
      <c r="DO100" s="114"/>
      <c r="DP100" s="114"/>
      <c r="DQ100" s="114"/>
      <c r="DR100" s="114"/>
      <c r="DS100" s="295">
        <f t="shared" si="2"/>
        <v>0</v>
      </c>
      <c r="DT100" s="390">
        <f t="shared" ref="DT100" si="17">SUM(DS99:DS100)</f>
        <v>0</v>
      </c>
    </row>
    <row r="101" spans="3:126" ht="12.95" customHeight="1">
      <c r="C101" s="581"/>
      <c r="D101" s="582"/>
      <c r="E101" s="587" t="s">
        <v>277</v>
      </c>
      <c r="F101" s="588"/>
      <c r="G101" s="588"/>
      <c r="H101" s="588"/>
      <c r="I101" s="589"/>
      <c r="J101" s="1185">
        <f t="shared" ref="J101" si="18">S101+CL101+CL102</f>
        <v>0</v>
      </c>
      <c r="K101" s="1186"/>
      <c r="L101" s="1186"/>
      <c r="M101" s="1186"/>
      <c r="N101" s="119"/>
      <c r="O101" s="119"/>
      <c r="P101" s="622"/>
      <c r="Q101" s="623"/>
      <c r="R101" s="624"/>
      <c r="S101" s="950"/>
      <c r="T101" s="951"/>
      <c r="U101" s="951"/>
      <c r="V101" s="951"/>
      <c r="W101" s="952"/>
      <c r="X101" s="950"/>
      <c r="Y101" s="951"/>
      <c r="Z101" s="951"/>
      <c r="AA101" s="951"/>
      <c r="AB101" s="952"/>
      <c r="AC101" s="254"/>
      <c r="AD101" s="254"/>
      <c r="AE101" s="254"/>
      <c r="AF101" s="351"/>
      <c r="AG101" s="254"/>
      <c r="AH101" s="254"/>
      <c r="AI101" s="254"/>
      <c r="AJ101" s="352"/>
      <c r="AK101" s="595" t="s">
        <v>139</v>
      </c>
      <c r="AL101" s="596"/>
      <c r="AM101" s="596"/>
      <c r="AN101" s="596"/>
      <c r="AO101" s="466"/>
      <c r="AP101" s="463"/>
      <c r="AQ101" s="463"/>
      <c r="AR101" s="463"/>
      <c r="AS101" s="463"/>
      <c r="AT101" s="463"/>
      <c r="AU101" s="463"/>
      <c r="AV101" s="463"/>
      <c r="AW101" s="463"/>
      <c r="AX101" s="463"/>
      <c r="AY101" s="463"/>
      <c r="AZ101" s="463"/>
      <c r="BA101" s="464"/>
      <c r="BB101" s="480"/>
      <c r="BC101" s="481"/>
      <c r="BD101" s="481"/>
      <c r="BE101" s="481"/>
      <c r="BF101" s="482"/>
      <c r="BG101" s="480"/>
      <c r="BH101" s="503"/>
      <c r="BI101" s="503"/>
      <c r="BJ101" s="504"/>
      <c r="BK101" s="466"/>
      <c r="BL101" s="463"/>
      <c r="BM101" s="463"/>
      <c r="BN101" s="463"/>
      <c r="BO101" s="463"/>
      <c r="BP101" s="463"/>
      <c r="BQ101" s="463"/>
      <c r="BR101" s="463"/>
      <c r="BS101" s="463"/>
      <c r="BT101" s="463"/>
      <c r="BU101" s="463"/>
      <c r="BV101" s="463"/>
      <c r="BW101" s="464"/>
      <c r="BX101" s="500"/>
      <c r="BY101" s="501"/>
      <c r="BZ101" s="501"/>
      <c r="CA101" s="501"/>
      <c r="CB101" s="502"/>
      <c r="CC101" s="726"/>
      <c r="CD101" s="727"/>
      <c r="CE101" s="727"/>
      <c r="CF101" s="728"/>
      <c r="CG101" s="432" t="s">
        <v>140</v>
      </c>
      <c r="CH101" s="433"/>
      <c r="CI101" s="729"/>
      <c r="CJ101" s="730"/>
      <c r="CK101" s="731"/>
      <c r="CL101" s="732"/>
      <c r="CM101" s="733"/>
      <c r="CN101" s="733"/>
      <c r="CO101" s="733"/>
      <c r="CP101" s="733"/>
      <c r="CQ101" s="733"/>
      <c r="CR101" s="733"/>
      <c r="CS101" s="236" t="s">
        <v>141</v>
      </c>
      <c r="CT101" s="236"/>
      <c r="CU101" s="236"/>
      <c r="CV101" s="235"/>
      <c r="CW101" s="362"/>
      <c r="CX101" s="255"/>
      <c r="CY101" s="255"/>
      <c r="CZ101" s="255"/>
      <c r="DA101" s="255"/>
      <c r="DB101" s="260"/>
      <c r="DC101" s="1244">
        <f t="shared" ref="DC101" si="19">DS101+DS102</f>
        <v>0</v>
      </c>
      <c r="DD101" s="1245"/>
      <c r="DE101" s="1245"/>
      <c r="DF101" s="441"/>
      <c r="DG101" s="270"/>
      <c r="DH101" s="1252">
        <f t="shared" ref="DH101" si="20">IFERROR((S101+DC101)*100/J101,0)</f>
        <v>0</v>
      </c>
      <c r="DI101" s="1253"/>
      <c r="DJ101" s="1253"/>
      <c r="DK101" s="1253"/>
      <c r="DL101" s="1253"/>
      <c r="DM101" s="342"/>
      <c r="DN101" s="114"/>
      <c r="DO101" s="114"/>
      <c r="DP101" s="114"/>
      <c r="DQ101" s="114"/>
      <c r="DR101" s="114"/>
      <c r="DS101" s="295">
        <f t="shared" si="2"/>
        <v>0</v>
      </c>
      <c r="DT101" s="392">
        <f t="shared" ref="DT101" si="21">SUM(J101)</f>
        <v>0</v>
      </c>
      <c r="DU101" s="390">
        <f t="shared" si="6"/>
        <v>0</v>
      </c>
    </row>
    <row r="102" spans="3:126" ht="12.95" customHeight="1">
      <c r="C102" s="581"/>
      <c r="D102" s="582"/>
      <c r="E102" s="668" t="s">
        <v>224</v>
      </c>
      <c r="F102" s="669"/>
      <c r="G102" s="669"/>
      <c r="H102" s="669"/>
      <c r="I102" s="670"/>
      <c r="J102" s="1187"/>
      <c r="K102" s="1188"/>
      <c r="L102" s="1188"/>
      <c r="M102" s="1188"/>
      <c r="N102" s="442"/>
      <c r="O102" s="248" t="s">
        <v>141</v>
      </c>
      <c r="P102" s="625"/>
      <c r="Q102" s="626"/>
      <c r="R102" s="627"/>
      <c r="S102" s="420"/>
      <c r="T102" s="421"/>
      <c r="U102" s="421"/>
      <c r="V102" s="442"/>
      <c r="W102" s="248" t="s">
        <v>141</v>
      </c>
      <c r="X102" s="420"/>
      <c r="Y102" s="421"/>
      <c r="Z102" s="421"/>
      <c r="AA102" s="442"/>
      <c r="AB102" s="249" t="s">
        <v>141</v>
      </c>
      <c r="AC102" s="258"/>
      <c r="AD102" s="258"/>
      <c r="AE102" s="258"/>
      <c r="AF102" s="353"/>
      <c r="AG102" s="258"/>
      <c r="AH102" s="258"/>
      <c r="AI102" s="258"/>
      <c r="AJ102" s="354"/>
      <c r="AK102" s="483" t="s">
        <v>142</v>
      </c>
      <c r="AL102" s="484"/>
      <c r="AM102" s="484"/>
      <c r="AN102" s="484"/>
      <c r="AO102" s="465"/>
      <c r="AP102" s="460"/>
      <c r="AQ102" s="460"/>
      <c r="AR102" s="460"/>
      <c r="AS102" s="460"/>
      <c r="AT102" s="460"/>
      <c r="AU102" s="460"/>
      <c r="AV102" s="460"/>
      <c r="AW102" s="460"/>
      <c r="AX102" s="460"/>
      <c r="AY102" s="460"/>
      <c r="AZ102" s="460"/>
      <c r="BA102" s="461"/>
      <c r="BB102" s="485"/>
      <c r="BC102" s="486"/>
      <c r="BD102" s="486"/>
      <c r="BE102" s="486"/>
      <c r="BF102" s="487"/>
      <c r="BG102" s="485"/>
      <c r="BH102" s="494"/>
      <c r="BI102" s="494"/>
      <c r="BJ102" s="495"/>
      <c r="BK102" s="465"/>
      <c r="BL102" s="460"/>
      <c r="BM102" s="460"/>
      <c r="BN102" s="460"/>
      <c r="BO102" s="460"/>
      <c r="BP102" s="460"/>
      <c r="BQ102" s="460"/>
      <c r="BR102" s="460"/>
      <c r="BS102" s="460"/>
      <c r="BT102" s="460"/>
      <c r="BU102" s="460"/>
      <c r="BV102" s="460"/>
      <c r="BW102" s="461"/>
      <c r="BX102" s="497"/>
      <c r="BY102" s="498"/>
      <c r="BZ102" s="498"/>
      <c r="CA102" s="498"/>
      <c r="CB102" s="499"/>
      <c r="CC102" s="880"/>
      <c r="CD102" s="881"/>
      <c r="CE102" s="881"/>
      <c r="CF102" s="882"/>
      <c r="CG102" s="434" t="s">
        <v>140</v>
      </c>
      <c r="CH102" s="435"/>
      <c r="CI102" s="883"/>
      <c r="CJ102" s="884"/>
      <c r="CK102" s="885"/>
      <c r="CL102" s="725"/>
      <c r="CM102" s="667"/>
      <c r="CN102" s="667"/>
      <c r="CO102" s="667"/>
      <c r="CP102" s="667"/>
      <c r="CQ102" s="667"/>
      <c r="CR102" s="667"/>
      <c r="CS102" s="192" t="s">
        <v>141</v>
      </c>
      <c r="CT102" s="192"/>
      <c r="CU102" s="192"/>
      <c r="CV102" s="435"/>
      <c r="CW102" s="365"/>
      <c r="CX102" s="250"/>
      <c r="CY102" s="250"/>
      <c r="CZ102" s="250"/>
      <c r="DA102" s="250"/>
      <c r="DB102" s="261"/>
      <c r="DC102" s="1244"/>
      <c r="DD102" s="1245"/>
      <c r="DE102" s="1245"/>
      <c r="DF102" s="442"/>
      <c r="DG102" s="249" t="s">
        <v>141</v>
      </c>
      <c r="DH102" s="1254"/>
      <c r="DI102" s="1255"/>
      <c r="DJ102" s="1255"/>
      <c r="DK102" s="1255"/>
      <c r="DL102" s="1255"/>
      <c r="DM102" s="341" t="s">
        <v>69</v>
      </c>
      <c r="DN102" s="114"/>
      <c r="DO102" s="114"/>
      <c r="DP102" s="114"/>
      <c r="DQ102" s="114"/>
      <c r="DR102" s="114"/>
      <c r="DS102" s="295">
        <f t="shared" si="2"/>
        <v>0</v>
      </c>
      <c r="DT102" s="390">
        <f t="shared" ref="DT102" si="22">SUM(DS101:DS102)</f>
        <v>0</v>
      </c>
    </row>
    <row r="103" spans="3:126" ht="12.95" customHeight="1">
      <c r="C103" s="581"/>
      <c r="D103" s="582"/>
      <c r="E103" s="509" t="s">
        <v>225</v>
      </c>
      <c r="F103" s="505"/>
      <c r="G103" s="505"/>
      <c r="H103" s="505"/>
      <c r="I103" s="510"/>
      <c r="J103" s="1185">
        <f>S103+AF103+CL103+CL104</f>
        <v>0</v>
      </c>
      <c r="K103" s="1186"/>
      <c r="L103" s="1186"/>
      <c r="M103" s="1186"/>
      <c r="N103" s="119"/>
      <c r="O103" s="119"/>
      <c r="P103" s="622"/>
      <c r="Q103" s="623"/>
      <c r="R103" s="624"/>
      <c r="S103" s="950"/>
      <c r="T103" s="951"/>
      <c r="U103" s="951"/>
      <c r="V103" s="951"/>
      <c r="W103" s="952"/>
      <c r="X103" s="950"/>
      <c r="Y103" s="951"/>
      <c r="Z103" s="951"/>
      <c r="AA103" s="951"/>
      <c r="AB103" s="952"/>
      <c r="AC103" s="695"/>
      <c r="AD103" s="623"/>
      <c r="AE103" s="624"/>
      <c r="AF103" s="1000"/>
      <c r="AG103" s="1001"/>
      <c r="AH103" s="1001"/>
      <c r="AI103" s="1001"/>
      <c r="AJ103" s="1002"/>
      <c r="AK103" s="478" t="s">
        <v>139</v>
      </c>
      <c r="AL103" s="479"/>
      <c r="AM103" s="479"/>
      <c r="AN103" s="479"/>
      <c r="AO103" s="466"/>
      <c r="AP103" s="463"/>
      <c r="AQ103" s="463"/>
      <c r="AR103" s="463"/>
      <c r="AS103" s="463"/>
      <c r="AT103" s="463"/>
      <c r="AU103" s="463"/>
      <c r="AV103" s="463"/>
      <c r="AW103" s="463"/>
      <c r="AX103" s="463"/>
      <c r="AY103" s="463"/>
      <c r="AZ103" s="463"/>
      <c r="BA103" s="464"/>
      <c r="BB103" s="480"/>
      <c r="BC103" s="481"/>
      <c r="BD103" s="481"/>
      <c r="BE103" s="481"/>
      <c r="BF103" s="482"/>
      <c r="BG103" s="480"/>
      <c r="BH103" s="503"/>
      <c r="BI103" s="503"/>
      <c r="BJ103" s="504"/>
      <c r="BK103" s="466"/>
      <c r="BL103" s="463"/>
      <c r="BM103" s="463"/>
      <c r="BN103" s="463"/>
      <c r="BO103" s="463"/>
      <c r="BP103" s="463"/>
      <c r="BQ103" s="463"/>
      <c r="BR103" s="463"/>
      <c r="BS103" s="463"/>
      <c r="BT103" s="463"/>
      <c r="BU103" s="463"/>
      <c r="BV103" s="463"/>
      <c r="BW103" s="464"/>
      <c r="BX103" s="500"/>
      <c r="BY103" s="501"/>
      <c r="BZ103" s="501"/>
      <c r="CA103" s="501"/>
      <c r="CB103" s="502"/>
      <c r="CC103" s="726"/>
      <c r="CD103" s="727"/>
      <c r="CE103" s="727"/>
      <c r="CF103" s="728"/>
      <c r="CG103" s="429" t="s">
        <v>140</v>
      </c>
      <c r="CH103" s="240"/>
      <c r="CI103" s="729"/>
      <c r="CJ103" s="730"/>
      <c r="CK103" s="731"/>
      <c r="CL103" s="732"/>
      <c r="CM103" s="733"/>
      <c r="CN103" s="733"/>
      <c r="CO103" s="733"/>
      <c r="CP103" s="733"/>
      <c r="CQ103" s="733"/>
      <c r="CR103" s="733"/>
      <c r="CS103" s="119" t="s">
        <v>141</v>
      </c>
      <c r="CT103" s="119"/>
      <c r="CU103" s="119"/>
      <c r="CV103" s="119"/>
      <c r="CW103" s="947"/>
      <c r="CX103" s="733"/>
      <c r="CY103" s="733"/>
      <c r="CZ103" s="733"/>
      <c r="DA103" s="119"/>
      <c r="DB103" s="246" t="s">
        <v>141</v>
      </c>
      <c r="DC103" s="1244">
        <f t="shared" ref="DC103" si="23">DS103+DS104</f>
        <v>0</v>
      </c>
      <c r="DD103" s="1245"/>
      <c r="DE103" s="1245"/>
      <c r="DF103" s="119"/>
      <c r="DG103" s="246"/>
      <c r="DH103" s="1252">
        <f t="shared" ref="DH103" si="24">IFERROR((S103+DC103)*100/J103,0)</f>
        <v>0</v>
      </c>
      <c r="DI103" s="1253"/>
      <c r="DJ103" s="1253"/>
      <c r="DK103" s="1253"/>
      <c r="DL103" s="1253"/>
      <c r="DM103" s="340"/>
      <c r="DN103" s="114"/>
      <c r="DO103" s="114"/>
      <c r="DP103" s="114"/>
      <c r="DQ103" s="114"/>
      <c r="DR103" s="114"/>
      <c r="DS103" s="295">
        <f t="shared" si="2"/>
        <v>0</v>
      </c>
      <c r="DT103" s="392">
        <f t="shared" ref="DT103" si="25">SUM(J103)</f>
        <v>0</v>
      </c>
      <c r="DU103" s="390">
        <f t="shared" si="6"/>
        <v>0</v>
      </c>
      <c r="DV103" s="392">
        <f>SUM(AF103)</f>
        <v>0</v>
      </c>
    </row>
    <row r="104" spans="3:126" ht="12.95" customHeight="1">
      <c r="C104" s="581"/>
      <c r="D104" s="582"/>
      <c r="E104" s="511"/>
      <c r="F104" s="506"/>
      <c r="G104" s="506"/>
      <c r="H104" s="506"/>
      <c r="I104" s="512"/>
      <c r="J104" s="1187"/>
      <c r="K104" s="1188"/>
      <c r="L104" s="1188"/>
      <c r="M104" s="1188"/>
      <c r="N104" s="442"/>
      <c r="O104" s="248" t="s">
        <v>141</v>
      </c>
      <c r="P104" s="625"/>
      <c r="Q104" s="626"/>
      <c r="R104" s="627"/>
      <c r="S104" s="420"/>
      <c r="T104" s="421"/>
      <c r="U104" s="421"/>
      <c r="V104" s="442"/>
      <c r="W104" s="248" t="s">
        <v>141</v>
      </c>
      <c r="X104" s="420"/>
      <c r="Y104" s="421"/>
      <c r="Z104" s="421"/>
      <c r="AA104" s="442"/>
      <c r="AB104" s="249" t="s">
        <v>141</v>
      </c>
      <c r="AC104" s="696"/>
      <c r="AD104" s="626"/>
      <c r="AE104" s="627"/>
      <c r="AF104" s="420"/>
      <c r="AG104" s="421"/>
      <c r="AH104" s="421"/>
      <c r="AI104" s="442"/>
      <c r="AJ104" s="422" t="s">
        <v>141</v>
      </c>
      <c r="AK104" s="488" t="s">
        <v>142</v>
      </c>
      <c r="AL104" s="489"/>
      <c r="AM104" s="489"/>
      <c r="AN104" s="489"/>
      <c r="AO104" s="465"/>
      <c r="AP104" s="460"/>
      <c r="AQ104" s="460"/>
      <c r="AR104" s="460"/>
      <c r="AS104" s="460"/>
      <c r="AT104" s="460"/>
      <c r="AU104" s="460"/>
      <c r="AV104" s="460"/>
      <c r="AW104" s="460"/>
      <c r="AX104" s="460"/>
      <c r="AY104" s="460"/>
      <c r="AZ104" s="460"/>
      <c r="BA104" s="461"/>
      <c r="BB104" s="485"/>
      <c r="BC104" s="486"/>
      <c r="BD104" s="486"/>
      <c r="BE104" s="486"/>
      <c r="BF104" s="487"/>
      <c r="BG104" s="485"/>
      <c r="BH104" s="494"/>
      <c r="BI104" s="494"/>
      <c r="BJ104" s="495"/>
      <c r="BK104" s="465"/>
      <c r="BL104" s="460"/>
      <c r="BM104" s="460"/>
      <c r="BN104" s="460"/>
      <c r="BO104" s="460"/>
      <c r="BP104" s="460"/>
      <c r="BQ104" s="460"/>
      <c r="BR104" s="460"/>
      <c r="BS104" s="460"/>
      <c r="BT104" s="460"/>
      <c r="BU104" s="460"/>
      <c r="BV104" s="460"/>
      <c r="BW104" s="461"/>
      <c r="BX104" s="497"/>
      <c r="BY104" s="498"/>
      <c r="BZ104" s="498"/>
      <c r="CA104" s="498"/>
      <c r="CB104" s="499"/>
      <c r="CC104" s="880"/>
      <c r="CD104" s="881"/>
      <c r="CE104" s="881"/>
      <c r="CF104" s="882"/>
      <c r="CG104" s="430" t="s">
        <v>140</v>
      </c>
      <c r="CH104" s="431"/>
      <c r="CI104" s="883"/>
      <c r="CJ104" s="884"/>
      <c r="CK104" s="885"/>
      <c r="CL104" s="725"/>
      <c r="CM104" s="667"/>
      <c r="CN104" s="667"/>
      <c r="CO104" s="667"/>
      <c r="CP104" s="667"/>
      <c r="CQ104" s="667"/>
      <c r="CR104" s="667"/>
      <c r="CS104" s="251" t="s">
        <v>141</v>
      </c>
      <c r="CT104" s="251"/>
      <c r="CU104" s="251"/>
      <c r="CV104" s="251"/>
      <c r="CW104" s="666"/>
      <c r="CX104" s="667"/>
      <c r="CY104" s="667"/>
      <c r="CZ104" s="667"/>
      <c r="DA104" s="251"/>
      <c r="DB104" s="252" t="s">
        <v>141</v>
      </c>
      <c r="DC104" s="1244"/>
      <c r="DD104" s="1245"/>
      <c r="DE104" s="1245"/>
      <c r="DF104" s="442"/>
      <c r="DG104" s="249" t="s">
        <v>141</v>
      </c>
      <c r="DH104" s="1254"/>
      <c r="DI104" s="1255"/>
      <c r="DJ104" s="1255"/>
      <c r="DK104" s="1255"/>
      <c r="DL104" s="1255"/>
      <c r="DM104" s="341" t="s">
        <v>69</v>
      </c>
      <c r="DN104" s="114"/>
      <c r="DO104" s="114"/>
      <c r="DP104" s="114"/>
      <c r="DQ104" s="114"/>
      <c r="DR104" s="114"/>
      <c r="DS104" s="295">
        <f t="shared" si="2"/>
        <v>0</v>
      </c>
      <c r="DT104" s="390">
        <f t="shared" ref="DT104" si="26">SUM(DS103:DS104)</f>
        <v>0</v>
      </c>
    </row>
    <row r="105" spans="3:126" ht="12.95" customHeight="1">
      <c r="C105" s="581"/>
      <c r="D105" s="582"/>
      <c r="E105" s="509" t="s">
        <v>226</v>
      </c>
      <c r="F105" s="505"/>
      <c r="G105" s="505"/>
      <c r="H105" s="505"/>
      <c r="I105" s="510"/>
      <c r="J105" s="1185">
        <f t="shared" ref="J105" si="27">S105+CL105+CL106</f>
        <v>0</v>
      </c>
      <c r="K105" s="1186"/>
      <c r="L105" s="1186"/>
      <c r="M105" s="1186"/>
      <c r="N105" s="441"/>
      <c r="O105" s="441"/>
      <c r="P105" s="359"/>
      <c r="Q105" s="360"/>
      <c r="R105" s="361"/>
      <c r="S105" s="255"/>
      <c r="T105" s="255"/>
      <c r="U105" s="255"/>
      <c r="V105" s="255"/>
      <c r="W105" s="255"/>
      <c r="X105" s="362"/>
      <c r="Y105" s="255"/>
      <c r="Z105" s="255"/>
      <c r="AA105" s="255"/>
      <c r="AB105" s="256"/>
      <c r="AC105" s="255"/>
      <c r="AD105" s="255"/>
      <c r="AE105" s="255"/>
      <c r="AF105" s="262"/>
      <c r="AG105" s="255"/>
      <c r="AH105" s="255"/>
      <c r="AI105" s="255"/>
      <c r="AJ105" s="363"/>
      <c r="AK105" s="595" t="s">
        <v>139</v>
      </c>
      <c r="AL105" s="596"/>
      <c r="AM105" s="596"/>
      <c r="AN105" s="596"/>
      <c r="AO105" s="466"/>
      <c r="AP105" s="463"/>
      <c r="AQ105" s="463"/>
      <c r="AR105" s="463"/>
      <c r="AS105" s="463"/>
      <c r="AT105" s="463"/>
      <c r="AU105" s="463"/>
      <c r="AV105" s="463"/>
      <c r="AW105" s="463"/>
      <c r="AX105" s="463"/>
      <c r="AY105" s="463"/>
      <c r="AZ105" s="463"/>
      <c r="BA105" s="464"/>
      <c r="BB105" s="480"/>
      <c r="BC105" s="481"/>
      <c r="BD105" s="481"/>
      <c r="BE105" s="481"/>
      <c r="BF105" s="482"/>
      <c r="BG105" s="480"/>
      <c r="BH105" s="503"/>
      <c r="BI105" s="503"/>
      <c r="BJ105" s="504"/>
      <c r="BK105" s="466"/>
      <c r="BL105" s="463"/>
      <c r="BM105" s="463"/>
      <c r="BN105" s="463"/>
      <c r="BO105" s="463"/>
      <c r="BP105" s="463"/>
      <c r="BQ105" s="463"/>
      <c r="BR105" s="463"/>
      <c r="BS105" s="463"/>
      <c r="BT105" s="463"/>
      <c r="BU105" s="463"/>
      <c r="BV105" s="463"/>
      <c r="BW105" s="464"/>
      <c r="BX105" s="500"/>
      <c r="BY105" s="501"/>
      <c r="BZ105" s="501"/>
      <c r="CA105" s="501"/>
      <c r="CB105" s="502"/>
      <c r="CC105" s="726"/>
      <c r="CD105" s="727"/>
      <c r="CE105" s="727"/>
      <c r="CF105" s="728"/>
      <c r="CG105" s="432" t="s">
        <v>140</v>
      </c>
      <c r="CH105" s="433"/>
      <c r="CI105" s="729"/>
      <c r="CJ105" s="730"/>
      <c r="CK105" s="731"/>
      <c r="CL105" s="732"/>
      <c r="CM105" s="733"/>
      <c r="CN105" s="733"/>
      <c r="CO105" s="733"/>
      <c r="CP105" s="733"/>
      <c r="CQ105" s="733"/>
      <c r="CR105" s="733"/>
      <c r="CS105" s="441" t="s">
        <v>141</v>
      </c>
      <c r="CT105" s="441"/>
      <c r="CU105" s="441"/>
      <c r="CV105" s="441"/>
      <c r="CW105" s="362"/>
      <c r="CX105" s="255"/>
      <c r="CY105" s="255"/>
      <c r="CZ105" s="255"/>
      <c r="DA105" s="255"/>
      <c r="DB105" s="260"/>
      <c r="DC105" s="1244">
        <f t="shared" ref="DC105" si="28">DS105+DS106</f>
        <v>0</v>
      </c>
      <c r="DD105" s="1245"/>
      <c r="DE105" s="1245"/>
      <c r="DF105" s="441"/>
      <c r="DG105" s="270"/>
      <c r="DH105" s="1252">
        <f t="shared" ref="DH105" si="29">IFERROR((S105+DC105)*100/J105,0)</f>
        <v>0</v>
      </c>
      <c r="DI105" s="1253"/>
      <c r="DJ105" s="1253"/>
      <c r="DK105" s="1253"/>
      <c r="DL105" s="1253"/>
      <c r="DM105" s="342"/>
      <c r="DN105" s="114"/>
      <c r="DO105" s="114"/>
      <c r="DP105" s="114"/>
      <c r="DQ105" s="114"/>
      <c r="DR105" s="114"/>
      <c r="DS105" s="295">
        <f t="shared" si="2"/>
        <v>0</v>
      </c>
      <c r="DT105" s="392">
        <f t="shared" ref="DT105" si="30">SUM(J105)</f>
        <v>0</v>
      </c>
      <c r="DU105" s="390">
        <f t="shared" si="6"/>
        <v>0</v>
      </c>
    </row>
    <row r="106" spans="3:126" ht="12.95" customHeight="1">
      <c r="C106" s="581"/>
      <c r="D106" s="582"/>
      <c r="E106" s="511"/>
      <c r="F106" s="506"/>
      <c r="G106" s="506"/>
      <c r="H106" s="506"/>
      <c r="I106" s="512"/>
      <c r="J106" s="1187"/>
      <c r="K106" s="1188"/>
      <c r="L106" s="1188"/>
      <c r="M106" s="1188"/>
      <c r="N106" s="442"/>
      <c r="O106" s="248" t="s">
        <v>141</v>
      </c>
      <c r="P106" s="356"/>
      <c r="Q106" s="357"/>
      <c r="R106" s="358"/>
      <c r="S106" s="250"/>
      <c r="T106" s="250"/>
      <c r="U106" s="250"/>
      <c r="V106" s="250"/>
      <c r="W106" s="364"/>
      <c r="X106" s="365"/>
      <c r="Y106" s="250"/>
      <c r="Z106" s="250"/>
      <c r="AA106" s="250"/>
      <c r="AB106" s="261"/>
      <c r="AC106" s="250"/>
      <c r="AD106" s="250"/>
      <c r="AE106" s="250"/>
      <c r="AF106" s="349"/>
      <c r="AG106" s="250"/>
      <c r="AH106" s="250"/>
      <c r="AI106" s="250"/>
      <c r="AJ106" s="350"/>
      <c r="AK106" s="483" t="s">
        <v>142</v>
      </c>
      <c r="AL106" s="484"/>
      <c r="AM106" s="484"/>
      <c r="AN106" s="484"/>
      <c r="AO106" s="465"/>
      <c r="AP106" s="460"/>
      <c r="AQ106" s="460"/>
      <c r="AR106" s="460"/>
      <c r="AS106" s="460"/>
      <c r="AT106" s="460"/>
      <c r="AU106" s="460"/>
      <c r="AV106" s="460"/>
      <c r="AW106" s="460"/>
      <c r="AX106" s="460"/>
      <c r="AY106" s="460"/>
      <c r="AZ106" s="460"/>
      <c r="BA106" s="461"/>
      <c r="BB106" s="485"/>
      <c r="BC106" s="486"/>
      <c r="BD106" s="486"/>
      <c r="BE106" s="486"/>
      <c r="BF106" s="487"/>
      <c r="BG106" s="485"/>
      <c r="BH106" s="494"/>
      <c r="BI106" s="494"/>
      <c r="BJ106" s="495"/>
      <c r="BK106" s="465"/>
      <c r="BL106" s="460"/>
      <c r="BM106" s="460"/>
      <c r="BN106" s="460"/>
      <c r="BO106" s="460"/>
      <c r="BP106" s="460"/>
      <c r="BQ106" s="460"/>
      <c r="BR106" s="460"/>
      <c r="BS106" s="460"/>
      <c r="BT106" s="460"/>
      <c r="BU106" s="460"/>
      <c r="BV106" s="460"/>
      <c r="BW106" s="461"/>
      <c r="BX106" s="497"/>
      <c r="BY106" s="498"/>
      <c r="BZ106" s="498"/>
      <c r="CA106" s="498"/>
      <c r="CB106" s="499"/>
      <c r="CC106" s="880"/>
      <c r="CD106" s="881"/>
      <c r="CE106" s="881"/>
      <c r="CF106" s="882"/>
      <c r="CG106" s="434" t="s">
        <v>140</v>
      </c>
      <c r="CH106" s="435"/>
      <c r="CI106" s="883"/>
      <c r="CJ106" s="884"/>
      <c r="CK106" s="885"/>
      <c r="CL106" s="725"/>
      <c r="CM106" s="667"/>
      <c r="CN106" s="667"/>
      <c r="CO106" s="667"/>
      <c r="CP106" s="667"/>
      <c r="CQ106" s="667"/>
      <c r="CR106" s="667"/>
      <c r="CS106" s="192" t="s">
        <v>141</v>
      </c>
      <c r="CT106" s="192"/>
      <c r="CU106" s="192"/>
      <c r="CV106" s="192"/>
      <c r="CW106" s="365"/>
      <c r="CX106" s="250"/>
      <c r="CY106" s="250"/>
      <c r="CZ106" s="250"/>
      <c r="DA106" s="250"/>
      <c r="DB106" s="261"/>
      <c r="DC106" s="1244"/>
      <c r="DD106" s="1245"/>
      <c r="DE106" s="1245"/>
      <c r="DF106" s="442"/>
      <c r="DG106" s="249" t="s">
        <v>141</v>
      </c>
      <c r="DH106" s="1254"/>
      <c r="DI106" s="1255"/>
      <c r="DJ106" s="1255"/>
      <c r="DK106" s="1255"/>
      <c r="DL106" s="1255"/>
      <c r="DM106" s="341" t="s">
        <v>69</v>
      </c>
      <c r="DN106" s="114"/>
      <c r="DO106" s="114"/>
      <c r="DP106" s="114"/>
      <c r="DQ106" s="114"/>
      <c r="DR106" s="114"/>
      <c r="DS106" s="295">
        <f t="shared" si="2"/>
        <v>0</v>
      </c>
      <c r="DT106" s="390">
        <f t="shared" ref="DT106" si="31">SUM(DS105:DS106)</f>
        <v>0</v>
      </c>
    </row>
    <row r="107" spans="3:126" ht="12.95" customHeight="1">
      <c r="C107" s="581"/>
      <c r="D107" s="582"/>
      <c r="E107" s="660" t="s">
        <v>227</v>
      </c>
      <c r="F107" s="661"/>
      <c r="G107" s="661"/>
      <c r="H107" s="661"/>
      <c r="I107" s="662"/>
      <c r="J107" s="1185">
        <f t="shared" ref="J107" si="32">S107+CL107+CL108</f>
        <v>0</v>
      </c>
      <c r="K107" s="1186"/>
      <c r="L107" s="1186"/>
      <c r="M107" s="1186"/>
      <c r="N107" s="119"/>
      <c r="O107" s="119"/>
      <c r="P107" s="302"/>
      <c r="Q107" s="303"/>
      <c r="R107" s="304"/>
      <c r="S107" s="243"/>
      <c r="T107" s="243"/>
      <c r="U107" s="243"/>
      <c r="V107" s="243"/>
      <c r="W107" s="243"/>
      <c r="X107" s="366"/>
      <c r="Y107" s="243"/>
      <c r="Z107" s="243"/>
      <c r="AA107" s="243"/>
      <c r="AB107" s="355"/>
      <c r="AC107" s="243"/>
      <c r="AD107" s="243"/>
      <c r="AE107" s="243"/>
      <c r="AF107" s="244"/>
      <c r="AG107" s="243"/>
      <c r="AH107" s="243"/>
      <c r="AI107" s="243"/>
      <c r="AJ107" s="245"/>
      <c r="AK107" s="478" t="s">
        <v>139</v>
      </c>
      <c r="AL107" s="479"/>
      <c r="AM107" s="479"/>
      <c r="AN107" s="479"/>
      <c r="AO107" s="466"/>
      <c r="AP107" s="463"/>
      <c r="AQ107" s="463"/>
      <c r="AR107" s="463"/>
      <c r="AS107" s="463"/>
      <c r="AT107" s="463"/>
      <c r="AU107" s="463"/>
      <c r="AV107" s="463"/>
      <c r="AW107" s="463"/>
      <c r="AX107" s="463"/>
      <c r="AY107" s="463"/>
      <c r="AZ107" s="463"/>
      <c r="BA107" s="464"/>
      <c r="BB107" s="480"/>
      <c r="BC107" s="481"/>
      <c r="BD107" s="481"/>
      <c r="BE107" s="481"/>
      <c r="BF107" s="482"/>
      <c r="BG107" s="480"/>
      <c r="BH107" s="503"/>
      <c r="BI107" s="503"/>
      <c r="BJ107" s="504"/>
      <c r="BK107" s="466"/>
      <c r="BL107" s="463"/>
      <c r="BM107" s="463"/>
      <c r="BN107" s="463"/>
      <c r="BO107" s="463"/>
      <c r="BP107" s="463"/>
      <c r="BQ107" s="463"/>
      <c r="BR107" s="463"/>
      <c r="BS107" s="463"/>
      <c r="BT107" s="463"/>
      <c r="BU107" s="463"/>
      <c r="BV107" s="463"/>
      <c r="BW107" s="464"/>
      <c r="BX107" s="500"/>
      <c r="BY107" s="501"/>
      <c r="BZ107" s="501"/>
      <c r="CA107" s="501"/>
      <c r="CB107" s="502"/>
      <c r="CC107" s="726"/>
      <c r="CD107" s="727"/>
      <c r="CE107" s="727"/>
      <c r="CF107" s="728"/>
      <c r="CG107" s="429" t="s">
        <v>140</v>
      </c>
      <c r="CH107" s="240"/>
      <c r="CI107" s="729"/>
      <c r="CJ107" s="730"/>
      <c r="CK107" s="731"/>
      <c r="CL107" s="732"/>
      <c r="CM107" s="733"/>
      <c r="CN107" s="733"/>
      <c r="CO107" s="733"/>
      <c r="CP107" s="733"/>
      <c r="CQ107" s="733"/>
      <c r="CR107" s="733"/>
      <c r="CS107" s="441" t="s">
        <v>141</v>
      </c>
      <c r="CT107" s="441"/>
      <c r="CU107" s="119"/>
      <c r="CV107" s="119"/>
      <c r="CW107" s="366"/>
      <c r="CX107" s="243"/>
      <c r="CY107" s="243"/>
      <c r="CZ107" s="243"/>
      <c r="DA107" s="243"/>
      <c r="DB107" s="263"/>
      <c r="DC107" s="1244">
        <f t="shared" ref="DC107" si="33">DS107+DS108</f>
        <v>0</v>
      </c>
      <c r="DD107" s="1245"/>
      <c r="DE107" s="1245"/>
      <c r="DF107" s="119"/>
      <c r="DG107" s="246"/>
      <c r="DH107" s="1252">
        <f t="shared" ref="DH107" si="34">IFERROR((S107+DC107)*100/J107,0)</f>
        <v>0</v>
      </c>
      <c r="DI107" s="1253"/>
      <c r="DJ107" s="1253"/>
      <c r="DK107" s="1253"/>
      <c r="DL107" s="1253"/>
      <c r="DM107" s="340"/>
      <c r="DN107" s="114"/>
      <c r="DO107" s="114"/>
      <c r="DP107" s="114"/>
      <c r="DQ107" s="114"/>
      <c r="DR107" s="114"/>
      <c r="DS107" s="295">
        <f t="shared" si="2"/>
        <v>0</v>
      </c>
      <c r="DT107" s="392">
        <f t="shared" ref="DT107" si="35">SUM(J107)</f>
        <v>0</v>
      </c>
      <c r="DU107" s="390">
        <f t="shared" si="6"/>
        <v>0</v>
      </c>
    </row>
    <row r="108" spans="3:126" ht="12.95" customHeight="1">
      <c r="C108" s="581"/>
      <c r="D108" s="582"/>
      <c r="E108" s="663"/>
      <c r="F108" s="664"/>
      <c r="G108" s="664"/>
      <c r="H108" s="664"/>
      <c r="I108" s="665"/>
      <c r="J108" s="1187"/>
      <c r="K108" s="1188"/>
      <c r="L108" s="1188"/>
      <c r="M108" s="1188"/>
      <c r="N108" s="442"/>
      <c r="O108" s="248" t="s">
        <v>141</v>
      </c>
      <c r="P108" s="356"/>
      <c r="Q108" s="357"/>
      <c r="R108" s="358"/>
      <c r="S108" s="250"/>
      <c r="T108" s="250"/>
      <c r="U108" s="250"/>
      <c r="V108" s="250"/>
      <c r="W108" s="250"/>
      <c r="X108" s="365"/>
      <c r="Y108" s="250"/>
      <c r="Z108" s="250"/>
      <c r="AA108" s="250"/>
      <c r="AB108" s="348"/>
      <c r="AC108" s="250"/>
      <c r="AD108" s="250"/>
      <c r="AE108" s="250"/>
      <c r="AF108" s="349"/>
      <c r="AG108" s="250"/>
      <c r="AH108" s="250"/>
      <c r="AI108" s="250"/>
      <c r="AJ108" s="367"/>
      <c r="AK108" s="483" t="s">
        <v>142</v>
      </c>
      <c r="AL108" s="484"/>
      <c r="AM108" s="484"/>
      <c r="AN108" s="484"/>
      <c r="AO108" s="465"/>
      <c r="AP108" s="460"/>
      <c r="AQ108" s="460"/>
      <c r="AR108" s="460"/>
      <c r="AS108" s="460"/>
      <c r="AT108" s="460"/>
      <c r="AU108" s="460"/>
      <c r="AV108" s="460"/>
      <c r="AW108" s="460"/>
      <c r="AX108" s="460"/>
      <c r="AY108" s="460"/>
      <c r="AZ108" s="460"/>
      <c r="BA108" s="461"/>
      <c r="BB108" s="485"/>
      <c r="BC108" s="486"/>
      <c r="BD108" s="486"/>
      <c r="BE108" s="486"/>
      <c r="BF108" s="487"/>
      <c r="BG108" s="485"/>
      <c r="BH108" s="494"/>
      <c r="BI108" s="494"/>
      <c r="BJ108" s="495"/>
      <c r="BK108" s="465"/>
      <c r="BL108" s="460"/>
      <c r="BM108" s="460"/>
      <c r="BN108" s="460"/>
      <c r="BO108" s="460"/>
      <c r="BP108" s="460"/>
      <c r="BQ108" s="460"/>
      <c r="BR108" s="460"/>
      <c r="BS108" s="460"/>
      <c r="BT108" s="460"/>
      <c r="BU108" s="460"/>
      <c r="BV108" s="460"/>
      <c r="BW108" s="461"/>
      <c r="BX108" s="497"/>
      <c r="BY108" s="498"/>
      <c r="BZ108" s="498"/>
      <c r="CA108" s="498"/>
      <c r="CB108" s="499"/>
      <c r="CC108" s="880"/>
      <c r="CD108" s="881"/>
      <c r="CE108" s="881"/>
      <c r="CF108" s="882"/>
      <c r="CG108" s="434" t="s">
        <v>140</v>
      </c>
      <c r="CH108" s="435"/>
      <c r="CI108" s="883"/>
      <c r="CJ108" s="884"/>
      <c r="CK108" s="885"/>
      <c r="CL108" s="725"/>
      <c r="CM108" s="667"/>
      <c r="CN108" s="667"/>
      <c r="CO108" s="667"/>
      <c r="CP108" s="667"/>
      <c r="CQ108" s="667"/>
      <c r="CR108" s="667"/>
      <c r="CS108" s="192" t="s">
        <v>141</v>
      </c>
      <c r="CT108" s="192"/>
      <c r="CU108" s="192"/>
      <c r="CV108" s="192"/>
      <c r="CW108" s="365"/>
      <c r="CX108" s="250"/>
      <c r="CY108" s="250"/>
      <c r="CZ108" s="250"/>
      <c r="DA108" s="250"/>
      <c r="DB108" s="261"/>
      <c r="DC108" s="1244"/>
      <c r="DD108" s="1245"/>
      <c r="DE108" s="1245"/>
      <c r="DF108" s="442"/>
      <c r="DG108" s="249" t="s">
        <v>141</v>
      </c>
      <c r="DH108" s="1254"/>
      <c r="DI108" s="1255"/>
      <c r="DJ108" s="1255"/>
      <c r="DK108" s="1255"/>
      <c r="DL108" s="1255"/>
      <c r="DM108" s="341" t="s">
        <v>69</v>
      </c>
      <c r="DN108" s="114"/>
      <c r="DO108" s="114"/>
      <c r="DP108" s="114"/>
      <c r="DQ108" s="114"/>
      <c r="DR108" s="114"/>
      <c r="DS108" s="295">
        <f t="shared" si="2"/>
        <v>0</v>
      </c>
      <c r="DT108" s="390">
        <f t="shared" ref="DT108" si="36">SUM(DS107:DS108)</f>
        <v>0</v>
      </c>
    </row>
    <row r="109" spans="3:126" ht="12.95" customHeight="1">
      <c r="C109" s="581"/>
      <c r="D109" s="582"/>
      <c r="E109" s="640" t="s">
        <v>228</v>
      </c>
      <c r="F109" s="641"/>
      <c r="G109" s="641"/>
      <c r="H109" s="641"/>
      <c r="I109" s="642"/>
      <c r="J109" s="1185">
        <f t="shared" ref="J109" si="37">S109+CL109+CL110</f>
        <v>0</v>
      </c>
      <c r="K109" s="1186"/>
      <c r="L109" s="1186"/>
      <c r="M109" s="1186"/>
      <c r="N109" s="119"/>
      <c r="O109" s="119"/>
      <c r="P109" s="302"/>
      <c r="Q109" s="303"/>
      <c r="R109" s="304"/>
      <c r="S109" s="243"/>
      <c r="T109" s="243"/>
      <c r="U109" s="243"/>
      <c r="V109" s="243"/>
      <c r="W109" s="243"/>
      <c r="X109" s="366"/>
      <c r="Y109" s="243"/>
      <c r="Z109" s="243"/>
      <c r="AA109" s="243"/>
      <c r="AB109" s="355"/>
      <c r="AC109" s="243"/>
      <c r="AD109" s="243"/>
      <c r="AE109" s="243"/>
      <c r="AF109" s="244"/>
      <c r="AG109" s="243"/>
      <c r="AH109" s="243"/>
      <c r="AI109" s="243"/>
      <c r="AJ109" s="245"/>
      <c r="AK109" s="595" t="s">
        <v>139</v>
      </c>
      <c r="AL109" s="596"/>
      <c r="AM109" s="596"/>
      <c r="AN109" s="596"/>
      <c r="AO109" s="466"/>
      <c r="AP109" s="463"/>
      <c r="AQ109" s="463"/>
      <c r="AR109" s="463"/>
      <c r="AS109" s="463"/>
      <c r="AT109" s="463"/>
      <c r="AU109" s="463"/>
      <c r="AV109" s="463"/>
      <c r="AW109" s="463"/>
      <c r="AX109" s="463"/>
      <c r="AY109" s="463"/>
      <c r="AZ109" s="463"/>
      <c r="BA109" s="464"/>
      <c r="BB109" s="480"/>
      <c r="BC109" s="481"/>
      <c r="BD109" s="481"/>
      <c r="BE109" s="481"/>
      <c r="BF109" s="482"/>
      <c r="BG109" s="480"/>
      <c r="BH109" s="503"/>
      <c r="BI109" s="503"/>
      <c r="BJ109" s="504"/>
      <c r="BK109" s="466"/>
      <c r="BL109" s="463"/>
      <c r="BM109" s="463"/>
      <c r="BN109" s="463"/>
      <c r="BO109" s="463"/>
      <c r="BP109" s="463"/>
      <c r="BQ109" s="463"/>
      <c r="BR109" s="463"/>
      <c r="BS109" s="463"/>
      <c r="BT109" s="463"/>
      <c r="BU109" s="463"/>
      <c r="BV109" s="463"/>
      <c r="BW109" s="464"/>
      <c r="BX109" s="500"/>
      <c r="BY109" s="501"/>
      <c r="BZ109" s="501"/>
      <c r="CA109" s="501"/>
      <c r="CB109" s="502"/>
      <c r="CC109" s="726"/>
      <c r="CD109" s="727"/>
      <c r="CE109" s="727"/>
      <c r="CF109" s="728"/>
      <c r="CG109" s="432" t="s">
        <v>140</v>
      </c>
      <c r="CH109" s="433"/>
      <c r="CI109" s="729"/>
      <c r="CJ109" s="730"/>
      <c r="CK109" s="731"/>
      <c r="CL109" s="732"/>
      <c r="CM109" s="733"/>
      <c r="CN109" s="733"/>
      <c r="CO109" s="733"/>
      <c r="CP109" s="733"/>
      <c r="CQ109" s="733"/>
      <c r="CR109" s="733"/>
      <c r="CS109" s="441" t="s">
        <v>141</v>
      </c>
      <c r="CT109" s="441"/>
      <c r="CU109" s="441"/>
      <c r="CV109" s="441"/>
      <c r="CW109" s="362"/>
      <c r="CX109" s="255"/>
      <c r="CY109" s="255"/>
      <c r="CZ109" s="255"/>
      <c r="DA109" s="255"/>
      <c r="DB109" s="260"/>
      <c r="DC109" s="1244">
        <f t="shared" ref="DC109" si="38">DS109+DS110</f>
        <v>0</v>
      </c>
      <c r="DD109" s="1245"/>
      <c r="DE109" s="1245"/>
      <c r="DF109" s="441"/>
      <c r="DG109" s="270"/>
      <c r="DH109" s="1252">
        <f t="shared" ref="DH109" si="39">IFERROR((S109+DC109)*100/J109,0)</f>
        <v>0</v>
      </c>
      <c r="DI109" s="1253"/>
      <c r="DJ109" s="1253"/>
      <c r="DK109" s="1253"/>
      <c r="DL109" s="1253"/>
      <c r="DM109" s="342"/>
      <c r="DN109" s="114"/>
      <c r="DO109" s="114"/>
      <c r="DP109" s="114"/>
      <c r="DQ109" s="114"/>
      <c r="DR109" s="114"/>
      <c r="DS109" s="295">
        <f t="shared" si="2"/>
        <v>0</v>
      </c>
      <c r="DT109" s="392">
        <f t="shared" ref="DT109" si="40">SUM(J109)</f>
        <v>0</v>
      </c>
      <c r="DU109" s="390">
        <f t="shared" si="6"/>
        <v>0</v>
      </c>
    </row>
    <row r="110" spans="3:126" ht="12.95" customHeight="1">
      <c r="C110" s="581"/>
      <c r="D110" s="582"/>
      <c r="E110" s="657"/>
      <c r="F110" s="658"/>
      <c r="G110" s="658"/>
      <c r="H110" s="658"/>
      <c r="I110" s="659"/>
      <c r="J110" s="1187"/>
      <c r="K110" s="1188"/>
      <c r="L110" s="1188"/>
      <c r="M110" s="1188"/>
      <c r="N110" s="442"/>
      <c r="O110" s="248" t="s">
        <v>141</v>
      </c>
      <c r="P110" s="356"/>
      <c r="Q110" s="357"/>
      <c r="R110" s="358"/>
      <c r="S110" s="250"/>
      <c r="T110" s="250"/>
      <c r="U110" s="250"/>
      <c r="V110" s="250"/>
      <c r="W110" s="364"/>
      <c r="X110" s="365"/>
      <c r="Y110" s="250"/>
      <c r="Z110" s="250"/>
      <c r="AA110" s="250"/>
      <c r="AB110" s="261"/>
      <c r="AC110" s="250"/>
      <c r="AD110" s="250"/>
      <c r="AE110" s="250"/>
      <c r="AF110" s="349"/>
      <c r="AG110" s="250"/>
      <c r="AH110" s="250"/>
      <c r="AI110" s="250"/>
      <c r="AJ110" s="350"/>
      <c r="AK110" s="483" t="s">
        <v>142</v>
      </c>
      <c r="AL110" s="484"/>
      <c r="AM110" s="484"/>
      <c r="AN110" s="484"/>
      <c r="AO110" s="465"/>
      <c r="AP110" s="460"/>
      <c r="AQ110" s="460"/>
      <c r="AR110" s="460"/>
      <c r="AS110" s="460"/>
      <c r="AT110" s="460"/>
      <c r="AU110" s="460"/>
      <c r="AV110" s="460"/>
      <c r="AW110" s="460"/>
      <c r="AX110" s="460"/>
      <c r="AY110" s="460"/>
      <c r="AZ110" s="460"/>
      <c r="BA110" s="461"/>
      <c r="BB110" s="485"/>
      <c r="BC110" s="486"/>
      <c r="BD110" s="486"/>
      <c r="BE110" s="486"/>
      <c r="BF110" s="487"/>
      <c r="BG110" s="485"/>
      <c r="BH110" s="494"/>
      <c r="BI110" s="494"/>
      <c r="BJ110" s="495"/>
      <c r="BK110" s="465"/>
      <c r="BL110" s="460"/>
      <c r="BM110" s="460"/>
      <c r="BN110" s="460"/>
      <c r="BO110" s="460"/>
      <c r="BP110" s="460"/>
      <c r="BQ110" s="460"/>
      <c r="BR110" s="460"/>
      <c r="BS110" s="460"/>
      <c r="BT110" s="460"/>
      <c r="BU110" s="460"/>
      <c r="BV110" s="460"/>
      <c r="BW110" s="461"/>
      <c r="BX110" s="497"/>
      <c r="BY110" s="498"/>
      <c r="BZ110" s="498"/>
      <c r="CA110" s="498"/>
      <c r="CB110" s="499"/>
      <c r="CC110" s="880"/>
      <c r="CD110" s="881"/>
      <c r="CE110" s="881"/>
      <c r="CF110" s="882"/>
      <c r="CG110" s="434" t="s">
        <v>140</v>
      </c>
      <c r="CH110" s="435"/>
      <c r="CI110" s="883"/>
      <c r="CJ110" s="884"/>
      <c r="CK110" s="885"/>
      <c r="CL110" s="725"/>
      <c r="CM110" s="667"/>
      <c r="CN110" s="667"/>
      <c r="CO110" s="667"/>
      <c r="CP110" s="667"/>
      <c r="CQ110" s="667"/>
      <c r="CR110" s="667"/>
      <c r="CS110" s="192" t="s">
        <v>141</v>
      </c>
      <c r="CT110" s="192"/>
      <c r="CU110" s="192"/>
      <c r="CV110" s="192"/>
      <c r="CW110" s="365"/>
      <c r="CX110" s="250"/>
      <c r="CY110" s="250"/>
      <c r="CZ110" s="250"/>
      <c r="DA110" s="250"/>
      <c r="DB110" s="261"/>
      <c r="DC110" s="1244"/>
      <c r="DD110" s="1245"/>
      <c r="DE110" s="1245"/>
      <c r="DF110" s="442"/>
      <c r="DG110" s="249" t="s">
        <v>141</v>
      </c>
      <c r="DH110" s="1254"/>
      <c r="DI110" s="1255"/>
      <c r="DJ110" s="1255"/>
      <c r="DK110" s="1255"/>
      <c r="DL110" s="1255"/>
      <c r="DM110" s="341" t="s">
        <v>69</v>
      </c>
      <c r="DN110" s="114"/>
      <c r="DO110" s="114"/>
      <c r="DP110" s="114"/>
      <c r="DQ110" s="114"/>
      <c r="DR110" s="114"/>
      <c r="DS110" s="295">
        <f t="shared" si="2"/>
        <v>0</v>
      </c>
      <c r="DT110" s="390">
        <f t="shared" ref="DT110" si="41">SUM(DS109:DS110)</f>
        <v>0</v>
      </c>
    </row>
    <row r="111" spans="3:126" ht="12.95" customHeight="1">
      <c r="C111" s="581"/>
      <c r="D111" s="582"/>
      <c r="E111" s="509" t="s">
        <v>229</v>
      </c>
      <c r="F111" s="505"/>
      <c r="G111" s="505"/>
      <c r="H111" s="505"/>
      <c r="I111" s="510"/>
      <c r="J111" s="1185">
        <f t="shared" ref="J111" si="42">S111+CL111+CL112</f>
        <v>0</v>
      </c>
      <c r="K111" s="1186"/>
      <c r="L111" s="1186"/>
      <c r="M111" s="1186"/>
      <c r="N111" s="119"/>
      <c r="O111" s="119"/>
      <c r="P111" s="302"/>
      <c r="Q111" s="303"/>
      <c r="R111" s="304"/>
      <c r="S111" s="243"/>
      <c r="T111" s="243"/>
      <c r="U111" s="243"/>
      <c r="V111" s="243"/>
      <c r="W111" s="243"/>
      <c r="X111" s="366"/>
      <c r="Y111" s="243"/>
      <c r="Z111" s="243"/>
      <c r="AA111" s="243"/>
      <c r="AB111" s="355"/>
      <c r="AC111" s="243"/>
      <c r="AD111" s="243"/>
      <c r="AE111" s="243"/>
      <c r="AF111" s="244"/>
      <c r="AG111" s="243"/>
      <c r="AH111" s="243"/>
      <c r="AI111" s="243"/>
      <c r="AJ111" s="245"/>
      <c r="AK111" s="595" t="s">
        <v>139</v>
      </c>
      <c r="AL111" s="596"/>
      <c r="AM111" s="596"/>
      <c r="AN111" s="596"/>
      <c r="AO111" s="466"/>
      <c r="AP111" s="463"/>
      <c r="AQ111" s="463"/>
      <c r="AR111" s="463"/>
      <c r="AS111" s="463"/>
      <c r="AT111" s="463"/>
      <c r="AU111" s="463"/>
      <c r="AV111" s="463"/>
      <c r="AW111" s="463"/>
      <c r="AX111" s="463"/>
      <c r="AY111" s="463"/>
      <c r="AZ111" s="463"/>
      <c r="BA111" s="464"/>
      <c r="BB111" s="480"/>
      <c r="BC111" s="481"/>
      <c r="BD111" s="481"/>
      <c r="BE111" s="481"/>
      <c r="BF111" s="482"/>
      <c r="BG111" s="480"/>
      <c r="BH111" s="503"/>
      <c r="BI111" s="503"/>
      <c r="BJ111" s="504"/>
      <c r="BK111" s="466"/>
      <c r="BL111" s="463"/>
      <c r="BM111" s="463"/>
      <c r="BN111" s="463"/>
      <c r="BO111" s="463"/>
      <c r="BP111" s="463"/>
      <c r="BQ111" s="463"/>
      <c r="BR111" s="463"/>
      <c r="BS111" s="463"/>
      <c r="BT111" s="463"/>
      <c r="BU111" s="463"/>
      <c r="BV111" s="463"/>
      <c r="BW111" s="464"/>
      <c r="BX111" s="500"/>
      <c r="BY111" s="501"/>
      <c r="BZ111" s="501"/>
      <c r="CA111" s="501"/>
      <c r="CB111" s="502"/>
      <c r="CC111" s="726"/>
      <c r="CD111" s="727"/>
      <c r="CE111" s="727"/>
      <c r="CF111" s="728"/>
      <c r="CG111" s="432" t="s">
        <v>140</v>
      </c>
      <c r="CH111" s="433"/>
      <c r="CI111" s="729"/>
      <c r="CJ111" s="730"/>
      <c r="CK111" s="731"/>
      <c r="CL111" s="732"/>
      <c r="CM111" s="733"/>
      <c r="CN111" s="733"/>
      <c r="CO111" s="733"/>
      <c r="CP111" s="733"/>
      <c r="CQ111" s="733"/>
      <c r="CR111" s="733"/>
      <c r="CS111" s="441" t="s">
        <v>141</v>
      </c>
      <c r="CT111" s="441"/>
      <c r="CU111" s="441"/>
      <c r="CV111" s="441"/>
      <c r="CW111" s="362"/>
      <c r="CX111" s="255"/>
      <c r="CY111" s="255"/>
      <c r="CZ111" s="255"/>
      <c r="DA111" s="255"/>
      <c r="DB111" s="260"/>
      <c r="DC111" s="1244">
        <f t="shared" ref="DC111" si="43">DS111+DS112</f>
        <v>0</v>
      </c>
      <c r="DD111" s="1245"/>
      <c r="DE111" s="1245"/>
      <c r="DF111" s="441"/>
      <c r="DG111" s="270"/>
      <c r="DH111" s="1252">
        <f t="shared" ref="DH111" si="44">IFERROR((S111+DC111)*100/J111,0)</f>
        <v>0</v>
      </c>
      <c r="DI111" s="1253"/>
      <c r="DJ111" s="1253"/>
      <c r="DK111" s="1253"/>
      <c r="DL111" s="1253"/>
      <c r="DM111" s="342"/>
      <c r="DN111" s="114"/>
      <c r="DO111" s="114"/>
      <c r="DP111" s="114"/>
      <c r="DQ111" s="114"/>
      <c r="DR111" s="114"/>
      <c r="DS111" s="295">
        <f t="shared" si="2"/>
        <v>0</v>
      </c>
      <c r="DT111" s="392">
        <f t="shared" ref="DT111" si="45">SUM(J111)</f>
        <v>0</v>
      </c>
      <c r="DU111" s="390">
        <f t="shared" si="6"/>
        <v>0</v>
      </c>
    </row>
    <row r="112" spans="3:126" ht="12.95" customHeight="1">
      <c r="C112" s="581"/>
      <c r="D112" s="582"/>
      <c r="E112" s="511"/>
      <c r="F112" s="506"/>
      <c r="G112" s="506"/>
      <c r="H112" s="506"/>
      <c r="I112" s="512"/>
      <c r="J112" s="1187"/>
      <c r="K112" s="1188"/>
      <c r="L112" s="1188"/>
      <c r="M112" s="1188"/>
      <c r="N112" s="442"/>
      <c r="O112" s="248" t="s">
        <v>141</v>
      </c>
      <c r="P112" s="356"/>
      <c r="Q112" s="357"/>
      <c r="R112" s="358"/>
      <c r="S112" s="250"/>
      <c r="T112" s="250"/>
      <c r="U112" s="250"/>
      <c r="V112" s="250"/>
      <c r="W112" s="250"/>
      <c r="X112" s="365"/>
      <c r="Y112" s="250"/>
      <c r="Z112" s="250"/>
      <c r="AA112" s="250"/>
      <c r="AB112" s="348"/>
      <c r="AC112" s="250"/>
      <c r="AD112" s="250"/>
      <c r="AE112" s="250"/>
      <c r="AF112" s="349"/>
      <c r="AG112" s="250"/>
      <c r="AH112" s="250"/>
      <c r="AI112" s="250"/>
      <c r="AJ112" s="367"/>
      <c r="AK112" s="483" t="s">
        <v>142</v>
      </c>
      <c r="AL112" s="484"/>
      <c r="AM112" s="484"/>
      <c r="AN112" s="484"/>
      <c r="AO112" s="465"/>
      <c r="AP112" s="460"/>
      <c r="AQ112" s="460"/>
      <c r="AR112" s="460"/>
      <c r="AS112" s="460"/>
      <c r="AT112" s="460"/>
      <c r="AU112" s="460"/>
      <c r="AV112" s="460"/>
      <c r="AW112" s="460"/>
      <c r="AX112" s="460"/>
      <c r="AY112" s="460"/>
      <c r="AZ112" s="460"/>
      <c r="BA112" s="461"/>
      <c r="BB112" s="485"/>
      <c r="BC112" s="486"/>
      <c r="BD112" s="486"/>
      <c r="BE112" s="486"/>
      <c r="BF112" s="487"/>
      <c r="BG112" s="485"/>
      <c r="BH112" s="494"/>
      <c r="BI112" s="494"/>
      <c r="BJ112" s="495"/>
      <c r="BK112" s="465"/>
      <c r="BL112" s="460"/>
      <c r="BM112" s="460"/>
      <c r="BN112" s="460"/>
      <c r="BO112" s="460"/>
      <c r="BP112" s="460"/>
      <c r="BQ112" s="460"/>
      <c r="BR112" s="460"/>
      <c r="BS112" s="460"/>
      <c r="BT112" s="460"/>
      <c r="BU112" s="460"/>
      <c r="BV112" s="460"/>
      <c r="BW112" s="461"/>
      <c r="BX112" s="497"/>
      <c r="BY112" s="498"/>
      <c r="BZ112" s="498"/>
      <c r="CA112" s="498"/>
      <c r="CB112" s="499"/>
      <c r="CC112" s="880"/>
      <c r="CD112" s="881"/>
      <c r="CE112" s="881"/>
      <c r="CF112" s="882"/>
      <c r="CG112" s="434" t="s">
        <v>140</v>
      </c>
      <c r="CH112" s="435"/>
      <c r="CI112" s="883"/>
      <c r="CJ112" s="884"/>
      <c r="CK112" s="885"/>
      <c r="CL112" s="725"/>
      <c r="CM112" s="667"/>
      <c r="CN112" s="667"/>
      <c r="CO112" s="667"/>
      <c r="CP112" s="667"/>
      <c r="CQ112" s="667"/>
      <c r="CR112" s="667"/>
      <c r="CS112" s="192" t="s">
        <v>141</v>
      </c>
      <c r="CT112" s="192"/>
      <c r="CU112" s="192"/>
      <c r="CV112" s="192"/>
      <c r="CW112" s="365"/>
      <c r="CX112" s="250"/>
      <c r="CY112" s="250"/>
      <c r="CZ112" s="250"/>
      <c r="DA112" s="250"/>
      <c r="DB112" s="261"/>
      <c r="DC112" s="1244"/>
      <c r="DD112" s="1245"/>
      <c r="DE112" s="1245"/>
      <c r="DF112" s="442"/>
      <c r="DG112" s="249" t="s">
        <v>141</v>
      </c>
      <c r="DH112" s="1254"/>
      <c r="DI112" s="1255"/>
      <c r="DJ112" s="1255"/>
      <c r="DK112" s="1255"/>
      <c r="DL112" s="1255"/>
      <c r="DM112" s="341" t="s">
        <v>69</v>
      </c>
      <c r="DN112" s="114"/>
      <c r="DO112" s="114"/>
      <c r="DP112" s="114"/>
      <c r="DQ112" s="114"/>
      <c r="DR112" s="114"/>
      <c r="DS112" s="295">
        <f t="shared" si="2"/>
        <v>0</v>
      </c>
      <c r="DT112" s="390">
        <f t="shared" ref="DT112" si="46">SUM(DS111:DS112)</f>
        <v>0</v>
      </c>
    </row>
    <row r="113" spans="3:125" ht="12.95" customHeight="1">
      <c r="C113" s="581"/>
      <c r="D113" s="582"/>
      <c r="E113" s="509" t="s">
        <v>230</v>
      </c>
      <c r="F113" s="505"/>
      <c r="G113" s="505"/>
      <c r="H113" s="505"/>
      <c r="I113" s="510"/>
      <c r="J113" s="1185">
        <f t="shared" ref="J113" si="47">S113+CL113+CL114</f>
        <v>0</v>
      </c>
      <c r="K113" s="1186"/>
      <c r="L113" s="1186"/>
      <c r="M113" s="1186"/>
      <c r="N113" s="441"/>
      <c r="O113" s="441"/>
      <c r="P113" s="359"/>
      <c r="Q113" s="360"/>
      <c r="R113" s="361"/>
      <c r="S113" s="255"/>
      <c r="T113" s="255"/>
      <c r="U113" s="255"/>
      <c r="V113" s="255"/>
      <c r="W113" s="255"/>
      <c r="X113" s="362"/>
      <c r="Y113" s="255"/>
      <c r="Z113" s="255"/>
      <c r="AA113" s="255"/>
      <c r="AB113" s="256"/>
      <c r="AC113" s="254"/>
      <c r="AD113" s="254"/>
      <c r="AE113" s="254"/>
      <c r="AF113" s="351"/>
      <c r="AG113" s="254"/>
      <c r="AH113" s="254"/>
      <c r="AI113" s="254"/>
      <c r="AJ113" s="352"/>
      <c r="AK113" s="595" t="s">
        <v>139</v>
      </c>
      <c r="AL113" s="596"/>
      <c r="AM113" s="596"/>
      <c r="AN113" s="596"/>
      <c r="AO113" s="466"/>
      <c r="AP113" s="463"/>
      <c r="AQ113" s="463"/>
      <c r="AR113" s="463"/>
      <c r="AS113" s="463"/>
      <c r="AT113" s="463"/>
      <c r="AU113" s="463"/>
      <c r="AV113" s="463"/>
      <c r="AW113" s="463"/>
      <c r="AX113" s="463"/>
      <c r="AY113" s="463"/>
      <c r="AZ113" s="463"/>
      <c r="BA113" s="464"/>
      <c r="BB113" s="480"/>
      <c r="BC113" s="481"/>
      <c r="BD113" s="481"/>
      <c r="BE113" s="481"/>
      <c r="BF113" s="482"/>
      <c r="BG113" s="480"/>
      <c r="BH113" s="503"/>
      <c r="BI113" s="503"/>
      <c r="BJ113" s="504"/>
      <c r="BK113" s="466"/>
      <c r="BL113" s="463"/>
      <c r="BM113" s="463"/>
      <c r="BN113" s="463"/>
      <c r="BO113" s="463"/>
      <c r="BP113" s="463"/>
      <c r="BQ113" s="463"/>
      <c r="BR113" s="463"/>
      <c r="BS113" s="463"/>
      <c r="BT113" s="463"/>
      <c r="BU113" s="463"/>
      <c r="BV113" s="463"/>
      <c r="BW113" s="464"/>
      <c r="BX113" s="500"/>
      <c r="BY113" s="501"/>
      <c r="BZ113" s="501"/>
      <c r="CA113" s="501"/>
      <c r="CB113" s="502"/>
      <c r="CC113" s="726"/>
      <c r="CD113" s="727"/>
      <c r="CE113" s="727"/>
      <c r="CF113" s="728"/>
      <c r="CG113" s="432" t="s">
        <v>140</v>
      </c>
      <c r="CH113" s="433"/>
      <c r="CI113" s="729"/>
      <c r="CJ113" s="730"/>
      <c r="CK113" s="731"/>
      <c r="CL113" s="732"/>
      <c r="CM113" s="733"/>
      <c r="CN113" s="733"/>
      <c r="CO113" s="733"/>
      <c r="CP113" s="733"/>
      <c r="CQ113" s="733"/>
      <c r="CR113" s="733"/>
      <c r="CS113" s="236" t="s">
        <v>141</v>
      </c>
      <c r="CT113" s="236"/>
      <c r="CU113" s="236"/>
      <c r="CV113" s="235"/>
      <c r="CW113" s="362"/>
      <c r="CX113" s="255"/>
      <c r="CY113" s="255"/>
      <c r="CZ113" s="255"/>
      <c r="DA113" s="255"/>
      <c r="DB113" s="260"/>
      <c r="DC113" s="1244">
        <f t="shared" ref="DC113" si="48">DS113+DS114</f>
        <v>0</v>
      </c>
      <c r="DD113" s="1245"/>
      <c r="DE113" s="1245"/>
      <c r="DF113" s="441"/>
      <c r="DG113" s="270"/>
      <c r="DH113" s="1252">
        <f t="shared" ref="DH113" si="49">IFERROR((S113+DC113)*100/J113,0)</f>
        <v>0</v>
      </c>
      <c r="DI113" s="1253"/>
      <c r="DJ113" s="1253"/>
      <c r="DK113" s="1253"/>
      <c r="DL113" s="1253"/>
      <c r="DM113" s="342"/>
      <c r="DN113" s="114"/>
      <c r="DO113" s="114"/>
      <c r="DP113" s="114"/>
      <c r="DQ113" s="114"/>
      <c r="DR113" s="114"/>
      <c r="DS113" s="295">
        <f t="shared" si="2"/>
        <v>0</v>
      </c>
      <c r="DT113" s="392">
        <f t="shared" ref="DT113" si="50">SUM(J113)</f>
        <v>0</v>
      </c>
      <c r="DU113" s="390">
        <f t="shared" si="6"/>
        <v>0</v>
      </c>
    </row>
    <row r="114" spans="3:125" ht="12.95" customHeight="1">
      <c r="C114" s="581"/>
      <c r="D114" s="582"/>
      <c r="E114" s="511"/>
      <c r="F114" s="506"/>
      <c r="G114" s="506"/>
      <c r="H114" s="506"/>
      <c r="I114" s="512"/>
      <c r="J114" s="1187"/>
      <c r="K114" s="1188"/>
      <c r="L114" s="1188"/>
      <c r="M114" s="1188"/>
      <c r="N114" s="442"/>
      <c r="O114" s="248" t="s">
        <v>141</v>
      </c>
      <c r="P114" s="356"/>
      <c r="Q114" s="357"/>
      <c r="R114" s="358"/>
      <c r="S114" s="250"/>
      <c r="T114" s="250"/>
      <c r="U114" s="250"/>
      <c r="V114" s="250"/>
      <c r="W114" s="250"/>
      <c r="X114" s="365"/>
      <c r="Y114" s="250"/>
      <c r="Z114" s="250"/>
      <c r="AA114" s="250"/>
      <c r="AB114" s="348"/>
      <c r="AC114" s="258"/>
      <c r="AD114" s="258"/>
      <c r="AE114" s="258"/>
      <c r="AF114" s="353"/>
      <c r="AG114" s="258"/>
      <c r="AH114" s="258"/>
      <c r="AI114" s="258"/>
      <c r="AJ114" s="354"/>
      <c r="AK114" s="483" t="s">
        <v>142</v>
      </c>
      <c r="AL114" s="484"/>
      <c r="AM114" s="484"/>
      <c r="AN114" s="484"/>
      <c r="AO114" s="465"/>
      <c r="AP114" s="460"/>
      <c r="AQ114" s="460"/>
      <c r="AR114" s="460"/>
      <c r="AS114" s="460"/>
      <c r="AT114" s="460"/>
      <c r="AU114" s="460"/>
      <c r="AV114" s="460"/>
      <c r="AW114" s="460"/>
      <c r="AX114" s="460"/>
      <c r="AY114" s="460"/>
      <c r="AZ114" s="460"/>
      <c r="BA114" s="461"/>
      <c r="BB114" s="485"/>
      <c r="BC114" s="486"/>
      <c r="BD114" s="486"/>
      <c r="BE114" s="486"/>
      <c r="BF114" s="487"/>
      <c r="BG114" s="485"/>
      <c r="BH114" s="494"/>
      <c r="BI114" s="494"/>
      <c r="BJ114" s="495"/>
      <c r="BK114" s="465"/>
      <c r="BL114" s="460"/>
      <c r="BM114" s="460"/>
      <c r="BN114" s="460"/>
      <c r="BO114" s="460"/>
      <c r="BP114" s="460"/>
      <c r="BQ114" s="460"/>
      <c r="BR114" s="460"/>
      <c r="BS114" s="460"/>
      <c r="BT114" s="460"/>
      <c r="BU114" s="460"/>
      <c r="BV114" s="460"/>
      <c r="BW114" s="461"/>
      <c r="BX114" s="497"/>
      <c r="BY114" s="498"/>
      <c r="BZ114" s="498"/>
      <c r="CA114" s="498"/>
      <c r="CB114" s="499"/>
      <c r="CC114" s="880"/>
      <c r="CD114" s="881"/>
      <c r="CE114" s="881"/>
      <c r="CF114" s="882"/>
      <c r="CG114" s="434" t="s">
        <v>140</v>
      </c>
      <c r="CH114" s="435"/>
      <c r="CI114" s="883"/>
      <c r="CJ114" s="884"/>
      <c r="CK114" s="885"/>
      <c r="CL114" s="725"/>
      <c r="CM114" s="667"/>
      <c r="CN114" s="667"/>
      <c r="CO114" s="667"/>
      <c r="CP114" s="667"/>
      <c r="CQ114" s="667"/>
      <c r="CR114" s="667"/>
      <c r="CS114" s="192" t="s">
        <v>141</v>
      </c>
      <c r="CT114" s="192"/>
      <c r="CU114" s="192"/>
      <c r="CV114" s="435"/>
      <c r="CW114" s="365"/>
      <c r="CX114" s="250"/>
      <c r="CY114" s="250"/>
      <c r="CZ114" s="250"/>
      <c r="DA114" s="250"/>
      <c r="DB114" s="261"/>
      <c r="DC114" s="1244"/>
      <c r="DD114" s="1245"/>
      <c r="DE114" s="1245"/>
      <c r="DF114" s="442"/>
      <c r="DG114" s="249" t="s">
        <v>141</v>
      </c>
      <c r="DH114" s="1254"/>
      <c r="DI114" s="1255"/>
      <c r="DJ114" s="1255"/>
      <c r="DK114" s="1255"/>
      <c r="DL114" s="1255"/>
      <c r="DM114" s="341" t="s">
        <v>69</v>
      </c>
      <c r="DN114" s="114"/>
      <c r="DO114" s="114"/>
      <c r="DP114" s="114"/>
      <c r="DQ114" s="114"/>
      <c r="DR114" s="114"/>
      <c r="DS114" s="295">
        <f t="shared" si="2"/>
        <v>0</v>
      </c>
      <c r="DT114" s="390">
        <f t="shared" ref="DT114" si="51">SUM(DS113:DS114)</f>
        <v>0</v>
      </c>
    </row>
    <row r="115" spans="3:125" ht="12.95" customHeight="1">
      <c r="C115" s="581"/>
      <c r="D115" s="582"/>
      <c r="E115" s="654" t="s">
        <v>145</v>
      </c>
      <c r="F115" s="655"/>
      <c r="G115" s="655"/>
      <c r="H115" s="655"/>
      <c r="I115" s="656"/>
      <c r="J115" s="1185">
        <f t="shared" ref="J115" si="52">S115+CL115+CL116</f>
        <v>0</v>
      </c>
      <c r="K115" s="1186"/>
      <c r="L115" s="1186"/>
      <c r="M115" s="1186"/>
      <c r="N115" s="119"/>
      <c r="O115" s="119"/>
      <c r="P115" s="302"/>
      <c r="Q115" s="303"/>
      <c r="R115" s="304"/>
      <c r="S115" s="243"/>
      <c r="T115" s="243"/>
      <c r="U115" s="243"/>
      <c r="V115" s="243"/>
      <c r="W115" s="243"/>
      <c r="X115" s="366"/>
      <c r="Y115" s="243"/>
      <c r="Z115" s="243"/>
      <c r="AA115" s="243"/>
      <c r="AB115" s="355"/>
      <c r="AC115" s="243"/>
      <c r="AD115" s="243"/>
      <c r="AE115" s="243"/>
      <c r="AF115" s="244"/>
      <c r="AG115" s="243"/>
      <c r="AH115" s="243"/>
      <c r="AI115" s="243"/>
      <c r="AJ115" s="245"/>
      <c r="AK115" s="478" t="s">
        <v>139</v>
      </c>
      <c r="AL115" s="479"/>
      <c r="AM115" s="479"/>
      <c r="AN115" s="479"/>
      <c r="AO115" s="466"/>
      <c r="AP115" s="463"/>
      <c r="AQ115" s="463"/>
      <c r="AR115" s="463"/>
      <c r="AS115" s="463"/>
      <c r="AT115" s="463"/>
      <c r="AU115" s="463"/>
      <c r="AV115" s="463"/>
      <c r="AW115" s="463"/>
      <c r="AX115" s="463"/>
      <c r="AY115" s="463"/>
      <c r="AZ115" s="463"/>
      <c r="BA115" s="464"/>
      <c r="BB115" s="480"/>
      <c r="BC115" s="481"/>
      <c r="BD115" s="481"/>
      <c r="BE115" s="481"/>
      <c r="BF115" s="482"/>
      <c r="BG115" s="480"/>
      <c r="BH115" s="503"/>
      <c r="BI115" s="503"/>
      <c r="BJ115" s="504"/>
      <c r="BK115" s="466"/>
      <c r="BL115" s="463"/>
      <c r="BM115" s="463"/>
      <c r="BN115" s="463"/>
      <c r="BO115" s="463"/>
      <c r="BP115" s="463"/>
      <c r="BQ115" s="463"/>
      <c r="BR115" s="463"/>
      <c r="BS115" s="463"/>
      <c r="BT115" s="463"/>
      <c r="BU115" s="463"/>
      <c r="BV115" s="463"/>
      <c r="BW115" s="464"/>
      <c r="BX115" s="500"/>
      <c r="BY115" s="501"/>
      <c r="BZ115" s="501"/>
      <c r="CA115" s="501"/>
      <c r="CB115" s="502"/>
      <c r="CC115" s="726"/>
      <c r="CD115" s="727"/>
      <c r="CE115" s="727"/>
      <c r="CF115" s="728"/>
      <c r="CG115" s="429" t="s">
        <v>140</v>
      </c>
      <c r="CH115" s="240"/>
      <c r="CI115" s="729"/>
      <c r="CJ115" s="730"/>
      <c r="CK115" s="731"/>
      <c r="CL115" s="732"/>
      <c r="CM115" s="733"/>
      <c r="CN115" s="733"/>
      <c r="CO115" s="733"/>
      <c r="CP115" s="733"/>
      <c r="CQ115" s="733"/>
      <c r="CR115" s="733"/>
      <c r="CS115" s="119" t="s">
        <v>141</v>
      </c>
      <c r="CT115" s="119"/>
      <c r="CU115" s="119"/>
      <c r="CV115" s="119"/>
      <c r="CW115" s="366"/>
      <c r="CX115" s="243"/>
      <c r="CY115" s="243"/>
      <c r="CZ115" s="243"/>
      <c r="DA115" s="243"/>
      <c r="DB115" s="263"/>
      <c r="DC115" s="1244">
        <f t="shared" ref="DC115" si="53">DS115+DS116</f>
        <v>0</v>
      </c>
      <c r="DD115" s="1245"/>
      <c r="DE115" s="1245"/>
      <c r="DF115" s="119"/>
      <c r="DG115" s="246"/>
      <c r="DH115" s="1252">
        <f t="shared" ref="DH115" si="54">IFERROR((S115+DC115)*100/J115,0)</f>
        <v>0</v>
      </c>
      <c r="DI115" s="1253"/>
      <c r="DJ115" s="1253"/>
      <c r="DK115" s="1253"/>
      <c r="DL115" s="1253"/>
      <c r="DM115" s="340"/>
      <c r="DN115" s="114"/>
      <c r="DO115" s="114"/>
      <c r="DP115" s="114"/>
      <c r="DQ115" s="114"/>
      <c r="DR115" s="114"/>
      <c r="DS115" s="295">
        <f t="shared" si="2"/>
        <v>0</v>
      </c>
      <c r="DT115" s="392">
        <f t="shared" ref="DT115" si="55">SUM(J115)</f>
        <v>0</v>
      </c>
      <c r="DU115" s="390">
        <f t="shared" si="6"/>
        <v>0</v>
      </c>
    </row>
    <row r="116" spans="3:125" ht="12.95" customHeight="1">
      <c r="C116" s="581"/>
      <c r="D116" s="582"/>
      <c r="E116" s="657"/>
      <c r="F116" s="658"/>
      <c r="G116" s="658"/>
      <c r="H116" s="658"/>
      <c r="I116" s="659"/>
      <c r="J116" s="1187"/>
      <c r="K116" s="1188"/>
      <c r="L116" s="1188"/>
      <c r="M116" s="1188"/>
      <c r="N116" s="442"/>
      <c r="O116" s="248" t="s">
        <v>141</v>
      </c>
      <c r="P116" s="356"/>
      <c r="Q116" s="357"/>
      <c r="R116" s="358"/>
      <c r="S116" s="250"/>
      <c r="T116" s="250"/>
      <c r="U116" s="250"/>
      <c r="V116" s="250"/>
      <c r="W116" s="364"/>
      <c r="X116" s="365"/>
      <c r="Y116" s="250"/>
      <c r="Z116" s="250"/>
      <c r="AA116" s="250"/>
      <c r="AB116" s="261"/>
      <c r="AC116" s="250"/>
      <c r="AD116" s="250"/>
      <c r="AE116" s="250"/>
      <c r="AF116" s="349"/>
      <c r="AG116" s="250"/>
      <c r="AH116" s="250"/>
      <c r="AI116" s="250"/>
      <c r="AJ116" s="367"/>
      <c r="AK116" s="483" t="s">
        <v>142</v>
      </c>
      <c r="AL116" s="484"/>
      <c r="AM116" s="484"/>
      <c r="AN116" s="484"/>
      <c r="AO116" s="465"/>
      <c r="AP116" s="460"/>
      <c r="AQ116" s="460"/>
      <c r="AR116" s="460"/>
      <c r="AS116" s="460"/>
      <c r="AT116" s="460"/>
      <c r="AU116" s="460"/>
      <c r="AV116" s="460"/>
      <c r="AW116" s="460"/>
      <c r="AX116" s="460"/>
      <c r="AY116" s="460"/>
      <c r="AZ116" s="460"/>
      <c r="BA116" s="461"/>
      <c r="BB116" s="485"/>
      <c r="BC116" s="486"/>
      <c r="BD116" s="486"/>
      <c r="BE116" s="486"/>
      <c r="BF116" s="487"/>
      <c r="BG116" s="485"/>
      <c r="BH116" s="494"/>
      <c r="BI116" s="494"/>
      <c r="BJ116" s="495"/>
      <c r="BK116" s="465"/>
      <c r="BL116" s="460"/>
      <c r="BM116" s="460"/>
      <c r="BN116" s="460"/>
      <c r="BO116" s="460"/>
      <c r="BP116" s="460"/>
      <c r="BQ116" s="460"/>
      <c r="BR116" s="460"/>
      <c r="BS116" s="460"/>
      <c r="BT116" s="460"/>
      <c r="BU116" s="460"/>
      <c r="BV116" s="460"/>
      <c r="BW116" s="461"/>
      <c r="BX116" s="497"/>
      <c r="BY116" s="498"/>
      <c r="BZ116" s="498"/>
      <c r="CA116" s="498"/>
      <c r="CB116" s="499"/>
      <c r="CC116" s="880"/>
      <c r="CD116" s="881"/>
      <c r="CE116" s="881"/>
      <c r="CF116" s="882"/>
      <c r="CG116" s="434" t="s">
        <v>140</v>
      </c>
      <c r="CH116" s="435"/>
      <c r="CI116" s="883"/>
      <c r="CJ116" s="884"/>
      <c r="CK116" s="885"/>
      <c r="CL116" s="725"/>
      <c r="CM116" s="667"/>
      <c r="CN116" s="667"/>
      <c r="CO116" s="667"/>
      <c r="CP116" s="667"/>
      <c r="CQ116" s="667"/>
      <c r="CR116" s="667"/>
      <c r="CS116" s="192" t="s">
        <v>141</v>
      </c>
      <c r="CT116" s="192"/>
      <c r="CU116" s="192"/>
      <c r="CV116" s="192"/>
      <c r="CW116" s="365"/>
      <c r="CX116" s="250"/>
      <c r="CY116" s="250"/>
      <c r="CZ116" s="250"/>
      <c r="DA116" s="250"/>
      <c r="DB116" s="261"/>
      <c r="DC116" s="1244"/>
      <c r="DD116" s="1245"/>
      <c r="DE116" s="1245"/>
      <c r="DF116" s="442"/>
      <c r="DG116" s="249" t="s">
        <v>141</v>
      </c>
      <c r="DH116" s="1254"/>
      <c r="DI116" s="1255"/>
      <c r="DJ116" s="1255"/>
      <c r="DK116" s="1255"/>
      <c r="DL116" s="1255"/>
      <c r="DM116" s="341" t="s">
        <v>69</v>
      </c>
      <c r="DN116" s="114"/>
      <c r="DO116" s="114"/>
      <c r="DP116" s="114"/>
      <c r="DQ116" s="114"/>
      <c r="DR116" s="114"/>
      <c r="DS116" s="295">
        <f t="shared" si="2"/>
        <v>0</v>
      </c>
      <c r="DT116" s="390">
        <f t="shared" ref="DT116" si="56">SUM(DS115:DS116)</f>
        <v>0</v>
      </c>
    </row>
    <row r="117" spans="3:125" ht="12.95" customHeight="1">
      <c r="C117" s="581"/>
      <c r="D117" s="582"/>
      <c r="E117" s="640" t="s">
        <v>231</v>
      </c>
      <c r="F117" s="641"/>
      <c r="G117" s="641"/>
      <c r="H117" s="641"/>
      <c r="I117" s="642"/>
      <c r="J117" s="1185">
        <f t="shared" ref="J117" si="57">S117+CL117+CL118</f>
        <v>0</v>
      </c>
      <c r="K117" s="1186"/>
      <c r="L117" s="1186"/>
      <c r="M117" s="1186"/>
      <c r="N117" s="441"/>
      <c r="O117" s="441"/>
      <c r="P117" s="359"/>
      <c r="Q117" s="360"/>
      <c r="R117" s="361"/>
      <c r="S117" s="255"/>
      <c r="T117" s="255"/>
      <c r="U117" s="255"/>
      <c r="V117" s="255"/>
      <c r="W117" s="255"/>
      <c r="X117" s="362"/>
      <c r="Y117" s="255"/>
      <c r="Z117" s="255"/>
      <c r="AA117" s="255"/>
      <c r="AB117" s="256"/>
      <c r="AC117" s="255"/>
      <c r="AD117" s="255"/>
      <c r="AE117" s="255"/>
      <c r="AF117" s="262"/>
      <c r="AG117" s="255"/>
      <c r="AH117" s="255"/>
      <c r="AI117" s="255"/>
      <c r="AJ117" s="363"/>
      <c r="AK117" s="595" t="s">
        <v>139</v>
      </c>
      <c r="AL117" s="596"/>
      <c r="AM117" s="596"/>
      <c r="AN117" s="596"/>
      <c r="AO117" s="466"/>
      <c r="AP117" s="463"/>
      <c r="AQ117" s="463"/>
      <c r="AR117" s="463"/>
      <c r="AS117" s="463"/>
      <c r="AT117" s="463"/>
      <c r="AU117" s="463"/>
      <c r="AV117" s="463"/>
      <c r="AW117" s="463"/>
      <c r="AX117" s="463"/>
      <c r="AY117" s="463"/>
      <c r="AZ117" s="463"/>
      <c r="BA117" s="464"/>
      <c r="BB117" s="480"/>
      <c r="BC117" s="481"/>
      <c r="BD117" s="481"/>
      <c r="BE117" s="481"/>
      <c r="BF117" s="482"/>
      <c r="BG117" s="480"/>
      <c r="BH117" s="503"/>
      <c r="BI117" s="503"/>
      <c r="BJ117" s="504"/>
      <c r="BK117" s="466"/>
      <c r="BL117" s="463"/>
      <c r="BM117" s="463"/>
      <c r="BN117" s="463"/>
      <c r="BO117" s="463"/>
      <c r="BP117" s="463"/>
      <c r="BQ117" s="463"/>
      <c r="BR117" s="463"/>
      <c r="BS117" s="463"/>
      <c r="BT117" s="463"/>
      <c r="BU117" s="463"/>
      <c r="BV117" s="463"/>
      <c r="BW117" s="464"/>
      <c r="BX117" s="500"/>
      <c r="BY117" s="501"/>
      <c r="BZ117" s="501"/>
      <c r="CA117" s="501"/>
      <c r="CB117" s="502"/>
      <c r="CC117" s="726"/>
      <c r="CD117" s="727"/>
      <c r="CE117" s="727"/>
      <c r="CF117" s="728"/>
      <c r="CG117" s="432" t="s">
        <v>140</v>
      </c>
      <c r="CH117" s="433"/>
      <c r="CI117" s="729"/>
      <c r="CJ117" s="730"/>
      <c r="CK117" s="731"/>
      <c r="CL117" s="732"/>
      <c r="CM117" s="733"/>
      <c r="CN117" s="733"/>
      <c r="CO117" s="733"/>
      <c r="CP117" s="733"/>
      <c r="CQ117" s="733"/>
      <c r="CR117" s="733"/>
      <c r="CS117" s="441" t="s">
        <v>141</v>
      </c>
      <c r="CT117" s="441"/>
      <c r="CU117" s="441"/>
      <c r="CV117" s="441"/>
      <c r="CW117" s="362"/>
      <c r="CX117" s="255"/>
      <c r="CY117" s="255"/>
      <c r="CZ117" s="255"/>
      <c r="DA117" s="255"/>
      <c r="DB117" s="260"/>
      <c r="DC117" s="1244">
        <f t="shared" ref="DC117" si="58">DS117+DS118</f>
        <v>0</v>
      </c>
      <c r="DD117" s="1245"/>
      <c r="DE117" s="1245"/>
      <c r="DF117" s="441"/>
      <c r="DG117" s="270"/>
      <c r="DH117" s="1252">
        <f t="shared" ref="DH117" si="59">IFERROR((S117+DC117)*100/J117,0)</f>
        <v>0</v>
      </c>
      <c r="DI117" s="1253"/>
      <c r="DJ117" s="1253"/>
      <c r="DK117" s="1253"/>
      <c r="DL117" s="1253"/>
      <c r="DM117" s="342"/>
      <c r="DN117" s="114"/>
      <c r="DO117" s="114"/>
      <c r="DP117" s="114"/>
      <c r="DQ117" s="114"/>
      <c r="DR117" s="114"/>
      <c r="DS117" s="295">
        <f t="shared" si="2"/>
        <v>0</v>
      </c>
      <c r="DT117" s="392">
        <f t="shared" ref="DT117" si="60">SUM(J117)</f>
        <v>0</v>
      </c>
      <c r="DU117" s="390">
        <f t="shared" si="6"/>
        <v>0</v>
      </c>
    </row>
    <row r="118" spans="3:125" ht="12.95" customHeight="1">
      <c r="C118" s="581"/>
      <c r="D118" s="582"/>
      <c r="E118" s="643"/>
      <c r="F118" s="644"/>
      <c r="G118" s="644"/>
      <c r="H118" s="644"/>
      <c r="I118" s="645"/>
      <c r="J118" s="1187"/>
      <c r="K118" s="1188"/>
      <c r="L118" s="1188"/>
      <c r="M118" s="1188"/>
      <c r="N118" s="442"/>
      <c r="O118" s="248" t="s">
        <v>141</v>
      </c>
      <c r="P118" s="356"/>
      <c r="Q118" s="357"/>
      <c r="R118" s="358"/>
      <c r="S118" s="250"/>
      <c r="T118" s="250"/>
      <c r="U118" s="250"/>
      <c r="V118" s="250"/>
      <c r="W118" s="364"/>
      <c r="X118" s="365"/>
      <c r="Y118" s="250"/>
      <c r="Z118" s="250"/>
      <c r="AA118" s="250"/>
      <c r="AB118" s="261"/>
      <c r="AC118" s="250"/>
      <c r="AD118" s="250"/>
      <c r="AE118" s="250"/>
      <c r="AF118" s="349"/>
      <c r="AG118" s="250"/>
      <c r="AH118" s="250"/>
      <c r="AI118" s="250"/>
      <c r="AJ118" s="367"/>
      <c r="AK118" s="483" t="s">
        <v>142</v>
      </c>
      <c r="AL118" s="484"/>
      <c r="AM118" s="484"/>
      <c r="AN118" s="484"/>
      <c r="AO118" s="465"/>
      <c r="AP118" s="460"/>
      <c r="AQ118" s="460"/>
      <c r="AR118" s="460"/>
      <c r="AS118" s="460"/>
      <c r="AT118" s="460"/>
      <c r="AU118" s="460"/>
      <c r="AV118" s="460"/>
      <c r="AW118" s="460"/>
      <c r="AX118" s="460"/>
      <c r="AY118" s="460"/>
      <c r="AZ118" s="460"/>
      <c r="BA118" s="461"/>
      <c r="BB118" s="485"/>
      <c r="BC118" s="486"/>
      <c r="BD118" s="486"/>
      <c r="BE118" s="486"/>
      <c r="BF118" s="487"/>
      <c r="BG118" s="485"/>
      <c r="BH118" s="494"/>
      <c r="BI118" s="494"/>
      <c r="BJ118" s="495"/>
      <c r="BK118" s="465"/>
      <c r="BL118" s="460"/>
      <c r="BM118" s="460"/>
      <c r="BN118" s="460"/>
      <c r="BO118" s="460"/>
      <c r="BP118" s="460"/>
      <c r="BQ118" s="460"/>
      <c r="BR118" s="460"/>
      <c r="BS118" s="460"/>
      <c r="BT118" s="460"/>
      <c r="BU118" s="460"/>
      <c r="BV118" s="460"/>
      <c r="BW118" s="461"/>
      <c r="BX118" s="497"/>
      <c r="BY118" s="498"/>
      <c r="BZ118" s="498"/>
      <c r="CA118" s="498"/>
      <c r="CB118" s="499"/>
      <c r="CC118" s="880"/>
      <c r="CD118" s="881"/>
      <c r="CE118" s="881"/>
      <c r="CF118" s="882"/>
      <c r="CG118" s="434" t="s">
        <v>140</v>
      </c>
      <c r="CH118" s="435"/>
      <c r="CI118" s="883"/>
      <c r="CJ118" s="884"/>
      <c r="CK118" s="885"/>
      <c r="CL118" s="725"/>
      <c r="CM118" s="667"/>
      <c r="CN118" s="667"/>
      <c r="CO118" s="667"/>
      <c r="CP118" s="667"/>
      <c r="CQ118" s="667"/>
      <c r="CR118" s="667"/>
      <c r="CS118" s="192" t="s">
        <v>141</v>
      </c>
      <c r="CT118" s="192"/>
      <c r="CU118" s="192"/>
      <c r="CV118" s="192"/>
      <c r="CW118" s="365"/>
      <c r="CX118" s="250"/>
      <c r="CY118" s="250"/>
      <c r="CZ118" s="250"/>
      <c r="DA118" s="250"/>
      <c r="DB118" s="261"/>
      <c r="DC118" s="1244"/>
      <c r="DD118" s="1245"/>
      <c r="DE118" s="1245"/>
      <c r="DF118" s="442"/>
      <c r="DG118" s="249" t="s">
        <v>141</v>
      </c>
      <c r="DH118" s="1254"/>
      <c r="DI118" s="1255"/>
      <c r="DJ118" s="1255"/>
      <c r="DK118" s="1255"/>
      <c r="DL118" s="1255"/>
      <c r="DM118" s="341" t="s">
        <v>69</v>
      </c>
      <c r="DN118" s="114"/>
      <c r="DO118" s="114"/>
      <c r="DP118" s="114"/>
      <c r="DQ118" s="114"/>
      <c r="DR118" s="114"/>
      <c r="DS118" s="295">
        <f t="shared" si="2"/>
        <v>0</v>
      </c>
      <c r="DT118" s="390">
        <f t="shared" ref="DT118" si="61">SUM(DS117:DS118)</f>
        <v>0</v>
      </c>
    </row>
    <row r="119" spans="3:125" ht="12.95" customHeight="1">
      <c r="C119" s="583"/>
      <c r="D119" s="584"/>
      <c r="E119" s="646" t="s">
        <v>232</v>
      </c>
      <c r="F119" s="647"/>
      <c r="G119" s="647"/>
      <c r="H119" s="647"/>
      <c r="I119" s="648"/>
      <c r="J119" s="1185">
        <f t="shared" ref="J119" si="62">S119+CL119+CL120</f>
        <v>0</v>
      </c>
      <c r="K119" s="1186"/>
      <c r="L119" s="1186"/>
      <c r="M119" s="1186"/>
      <c r="N119" s="119"/>
      <c r="O119" s="119"/>
      <c r="P119" s="368"/>
      <c r="Q119" s="369"/>
      <c r="R119" s="370"/>
      <c r="S119" s="254"/>
      <c r="T119" s="254"/>
      <c r="U119" s="254"/>
      <c r="V119" s="254"/>
      <c r="W119" s="254"/>
      <c r="X119" s="371"/>
      <c r="Y119" s="254"/>
      <c r="Z119" s="254"/>
      <c r="AA119" s="254"/>
      <c r="AB119" s="372"/>
      <c r="AC119" s="254"/>
      <c r="AD119" s="254"/>
      <c r="AE119" s="254"/>
      <c r="AF119" s="351"/>
      <c r="AG119" s="254"/>
      <c r="AH119" s="254"/>
      <c r="AI119" s="254"/>
      <c r="AJ119" s="352"/>
      <c r="AK119" s="478" t="s">
        <v>139</v>
      </c>
      <c r="AL119" s="479"/>
      <c r="AM119" s="479"/>
      <c r="AN119" s="479"/>
      <c r="AO119" s="466"/>
      <c r="AP119" s="463"/>
      <c r="AQ119" s="463"/>
      <c r="AR119" s="463"/>
      <c r="AS119" s="463"/>
      <c r="AT119" s="463"/>
      <c r="AU119" s="463"/>
      <c r="AV119" s="463"/>
      <c r="AW119" s="463"/>
      <c r="AX119" s="463"/>
      <c r="AY119" s="463"/>
      <c r="AZ119" s="463"/>
      <c r="BA119" s="464"/>
      <c r="BB119" s="480"/>
      <c r="BC119" s="481"/>
      <c r="BD119" s="481"/>
      <c r="BE119" s="481"/>
      <c r="BF119" s="482"/>
      <c r="BG119" s="480"/>
      <c r="BH119" s="503"/>
      <c r="BI119" s="503"/>
      <c r="BJ119" s="504"/>
      <c r="BK119" s="466"/>
      <c r="BL119" s="463"/>
      <c r="BM119" s="463"/>
      <c r="BN119" s="463"/>
      <c r="BO119" s="463"/>
      <c r="BP119" s="463"/>
      <c r="BQ119" s="463"/>
      <c r="BR119" s="463"/>
      <c r="BS119" s="463"/>
      <c r="BT119" s="463"/>
      <c r="BU119" s="463"/>
      <c r="BV119" s="463"/>
      <c r="BW119" s="464"/>
      <c r="BX119" s="500"/>
      <c r="BY119" s="501"/>
      <c r="BZ119" s="501"/>
      <c r="CA119" s="501"/>
      <c r="CB119" s="502"/>
      <c r="CC119" s="726"/>
      <c r="CD119" s="727"/>
      <c r="CE119" s="727"/>
      <c r="CF119" s="728"/>
      <c r="CG119" s="429" t="s">
        <v>140</v>
      </c>
      <c r="CH119" s="240"/>
      <c r="CI119" s="729"/>
      <c r="CJ119" s="730"/>
      <c r="CK119" s="731"/>
      <c r="CL119" s="732"/>
      <c r="CM119" s="733"/>
      <c r="CN119" s="733"/>
      <c r="CO119" s="733"/>
      <c r="CP119" s="733"/>
      <c r="CQ119" s="733"/>
      <c r="CR119" s="733"/>
      <c r="CS119" s="119" t="s">
        <v>141</v>
      </c>
      <c r="CT119" s="119"/>
      <c r="CU119" s="119"/>
      <c r="CV119" s="119"/>
      <c r="CW119" s="371"/>
      <c r="CX119" s="254"/>
      <c r="CY119" s="254"/>
      <c r="CZ119" s="254"/>
      <c r="DA119" s="254"/>
      <c r="DB119" s="264"/>
      <c r="DC119" s="1248">
        <f t="shared" ref="DC119" si="63">DS119+DS120</f>
        <v>0</v>
      </c>
      <c r="DD119" s="1249"/>
      <c r="DE119" s="1249"/>
      <c r="DF119" s="119"/>
      <c r="DG119" s="246"/>
      <c r="DH119" s="1254">
        <f t="shared" ref="DH119" si="64">IFERROR((S119+DC119)*100/J119,0)</f>
        <v>0</v>
      </c>
      <c r="DI119" s="1255"/>
      <c r="DJ119" s="1255"/>
      <c r="DK119" s="1255"/>
      <c r="DL119" s="1255"/>
      <c r="DM119" s="340"/>
      <c r="DN119" s="114"/>
      <c r="DO119" s="114"/>
      <c r="DP119" s="114"/>
      <c r="DQ119" s="114"/>
      <c r="DR119" s="114"/>
      <c r="DS119" s="295">
        <f t="shared" si="2"/>
        <v>0</v>
      </c>
      <c r="DT119" s="392">
        <f t="shared" ref="DT119:DT131" si="65">SUM(J119)</f>
        <v>0</v>
      </c>
      <c r="DU119" s="390">
        <f>SUM(S119)</f>
        <v>0</v>
      </c>
    </row>
    <row r="120" spans="3:125" ht="12.95" customHeight="1" thickBot="1">
      <c r="C120" s="585"/>
      <c r="D120" s="586"/>
      <c r="E120" s="608" t="s">
        <v>233</v>
      </c>
      <c r="F120" s="609"/>
      <c r="G120" s="609"/>
      <c r="H120" s="609"/>
      <c r="I120" s="610"/>
      <c r="J120" s="1164"/>
      <c r="K120" s="1165"/>
      <c r="L120" s="1165"/>
      <c r="M120" s="1165"/>
      <c r="N120" s="442"/>
      <c r="O120" s="248" t="s">
        <v>141</v>
      </c>
      <c r="P120" s="373"/>
      <c r="Q120" s="374"/>
      <c r="R120" s="375"/>
      <c r="S120" s="376"/>
      <c r="T120" s="258"/>
      <c r="U120" s="258"/>
      <c r="V120" s="258"/>
      <c r="W120" s="377"/>
      <c r="X120" s="378"/>
      <c r="Y120" s="258"/>
      <c r="Z120" s="258"/>
      <c r="AA120" s="258"/>
      <c r="AB120" s="265"/>
      <c r="AC120" s="258"/>
      <c r="AD120" s="258"/>
      <c r="AE120" s="258"/>
      <c r="AF120" s="353"/>
      <c r="AG120" s="258"/>
      <c r="AH120" s="258"/>
      <c r="AI120" s="258"/>
      <c r="AJ120" s="354"/>
      <c r="AK120" s="483" t="s">
        <v>142</v>
      </c>
      <c r="AL120" s="484"/>
      <c r="AM120" s="484"/>
      <c r="AN120" s="484"/>
      <c r="AO120" s="931"/>
      <c r="AP120" s="932"/>
      <c r="AQ120" s="932"/>
      <c r="AR120" s="932"/>
      <c r="AS120" s="932"/>
      <c r="AT120" s="932"/>
      <c r="AU120" s="932"/>
      <c r="AV120" s="932"/>
      <c r="AW120" s="932"/>
      <c r="AX120" s="932"/>
      <c r="AY120" s="932"/>
      <c r="AZ120" s="932"/>
      <c r="BA120" s="933"/>
      <c r="BB120" s="651"/>
      <c r="BC120" s="652"/>
      <c r="BD120" s="652"/>
      <c r="BE120" s="652"/>
      <c r="BF120" s="653"/>
      <c r="BG120" s="651"/>
      <c r="BH120" s="934"/>
      <c r="BI120" s="934"/>
      <c r="BJ120" s="935"/>
      <c r="BK120" s="931"/>
      <c r="BL120" s="932"/>
      <c r="BM120" s="932"/>
      <c r="BN120" s="932"/>
      <c r="BO120" s="932"/>
      <c r="BP120" s="932"/>
      <c r="BQ120" s="932"/>
      <c r="BR120" s="932"/>
      <c r="BS120" s="932"/>
      <c r="BT120" s="932"/>
      <c r="BU120" s="932"/>
      <c r="BV120" s="932"/>
      <c r="BW120" s="933"/>
      <c r="BX120" s="936"/>
      <c r="BY120" s="937"/>
      <c r="BZ120" s="937"/>
      <c r="CA120" s="937"/>
      <c r="CB120" s="938"/>
      <c r="CC120" s="939"/>
      <c r="CD120" s="940"/>
      <c r="CE120" s="940"/>
      <c r="CF120" s="941"/>
      <c r="CG120" s="434" t="s">
        <v>140</v>
      </c>
      <c r="CH120" s="435"/>
      <c r="CI120" s="942"/>
      <c r="CJ120" s="943"/>
      <c r="CK120" s="944"/>
      <c r="CL120" s="945"/>
      <c r="CM120" s="946"/>
      <c r="CN120" s="946"/>
      <c r="CO120" s="946"/>
      <c r="CP120" s="946"/>
      <c r="CQ120" s="946"/>
      <c r="CR120" s="946"/>
      <c r="CS120" s="192" t="s">
        <v>141</v>
      </c>
      <c r="CT120" s="192"/>
      <c r="CU120" s="192"/>
      <c r="CV120" s="192"/>
      <c r="CW120" s="378"/>
      <c r="CX120" s="258"/>
      <c r="CY120" s="258"/>
      <c r="CZ120" s="258"/>
      <c r="DA120" s="258"/>
      <c r="DB120" s="265"/>
      <c r="DC120" s="1258"/>
      <c r="DD120" s="1259"/>
      <c r="DE120" s="1259"/>
      <c r="DF120" s="442"/>
      <c r="DG120" s="249" t="s">
        <v>141</v>
      </c>
      <c r="DH120" s="1260"/>
      <c r="DI120" s="1261"/>
      <c r="DJ120" s="1261"/>
      <c r="DK120" s="1261"/>
      <c r="DL120" s="1261"/>
      <c r="DM120" s="341" t="s">
        <v>69</v>
      </c>
      <c r="DN120" s="114"/>
      <c r="DO120" s="114"/>
      <c r="DP120" s="114"/>
      <c r="DQ120" s="114"/>
      <c r="DR120" s="114"/>
      <c r="DS120" s="295">
        <f t="shared" si="2"/>
        <v>0</v>
      </c>
      <c r="DT120" s="390">
        <f t="shared" ref="DT120:DT134" si="66">SUM(DS119:DS120)</f>
        <v>0</v>
      </c>
    </row>
    <row r="121" spans="3:125" ht="12.95" customHeight="1">
      <c r="C121" s="165"/>
      <c r="D121" s="119"/>
      <c r="E121" s="628" t="s">
        <v>146</v>
      </c>
      <c r="F121" s="629"/>
      <c r="G121" s="629"/>
      <c r="H121" s="629"/>
      <c r="I121" s="630"/>
      <c r="J121" s="1183">
        <f>S121+CL121+CL122</f>
        <v>0</v>
      </c>
      <c r="K121" s="1184"/>
      <c r="L121" s="1184"/>
      <c r="M121" s="126"/>
      <c r="N121" s="126"/>
      <c r="O121" s="126"/>
      <c r="P121" s="633"/>
      <c r="Q121" s="634"/>
      <c r="R121" s="635"/>
      <c r="S121" s="1129"/>
      <c r="T121" s="1130"/>
      <c r="U121" s="1130"/>
      <c r="V121" s="1130"/>
      <c r="W121" s="1131"/>
      <c r="X121" s="1132"/>
      <c r="Y121" s="1130"/>
      <c r="Z121" s="1130"/>
      <c r="AA121" s="1130"/>
      <c r="AB121" s="1133"/>
      <c r="AC121" s="379"/>
      <c r="AD121" s="379"/>
      <c r="AE121" s="379"/>
      <c r="AF121" s="380"/>
      <c r="AG121" s="379"/>
      <c r="AH121" s="379"/>
      <c r="AI121" s="379"/>
      <c r="AJ121" s="381"/>
      <c r="AK121" s="636" t="s">
        <v>139</v>
      </c>
      <c r="AL121" s="637"/>
      <c r="AM121" s="637"/>
      <c r="AN121" s="637"/>
      <c r="AO121" s="918"/>
      <c r="AP121" s="919"/>
      <c r="AQ121" s="919"/>
      <c r="AR121" s="919"/>
      <c r="AS121" s="919"/>
      <c r="AT121" s="919"/>
      <c r="AU121" s="919"/>
      <c r="AV121" s="919"/>
      <c r="AW121" s="919"/>
      <c r="AX121" s="919"/>
      <c r="AY121" s="919"/>
      <c r="AZ121" s="919"/>
      <c r="BA121" s="920"/>
      <c r="BB121" s="480"/>
      <c r="BC121" s="481"/>
      <c r="BD121" s="481"/>
      <c r="BE121" s="481"/>
      <c r="BF121" s="482"/>
      <c r="BG121" s="480"/>
      <c r="BH121" s="503"/>
      <c r="BI121" s="503"/>
      <c r="BJ121" s="504"/>
      <c r="BK121" s="918"/>
      <c r="BL121" s="919"/>
      <c r="BM121" s="919"/>
      <c r="BN121" s="919"/>
      <c r="BO121" s="919"/>
      <c r="BP121" s="919"/>
      <c r="BQ121" s="919"/>
      <c r="BR121" s="919"/>
      <c r="BS121" s="919"/>
      <c r="BT121" s="919"/>
      <c r="BU121" s="919"/>
      <c r="BV121" s="919"/>
      <c r="BW121" s="920"/>
      <c r="BX121" s="921"/>
      <c r="BY121" s="922"/>
      <c r="BZ121" s="922"/>
      <c r="CA121" s="922"/>
      <c r="CB121" s="923"/>
      <c r="CC121" s="924"/>
      <c r="CD121" s="925"/>
      <c r="CE121" s="925"/>
      <c r="CF121" s="926"/>
      <c r="CG121" s="436" t="s">
        <v>140</v>
      </c>
      <c r="CH121" s="437"/>
      <c r="CI121" s="729"/>
      <c r="CJ121" s="730"/>
      <c r="CK121" s="731"/>
      <c r="CL121" s="927"/>
      <c r="CM121" s="928"/>
      <c r="CN121" s="928"/>
      <c r="CO121" s="928"/>
      <c r="CP121" s="928"/>
      <c r="CQ121" s="928"/>
      <c r="CR121" s="928"/>
      <c r="CS121" s="126" t="s">
        <v>14172</v>
      </c>
      <c r="CT121" s="126"/>
      <c r="CU121" s="126"/>
      <c r="CV121" s="126"/>
      <c r="CW121" s="929"/>
      <c r="CX121" s="930"/>
      <c r="CY121" s="930"/>
      <c r="CZ121" s="126"/>
      <c r="DA121" s="126"/>
      <c r="DB121" s="266" t="s">
        <v>14172</v>
      </c>
      <c r="DC121" s="1179">
        <f>DS121+DS122</f>
        <v>0</v>
      </c>
      <c r="DD121" s="1180"/>
      <c r="DE121" s="126"/>
      <c r="DF121" s="126"/>
      <c r="DG121" s="266"/>
      <c r="DH121" s="1250">
        <f>IFERROR((S121+DS121+DS122)/J121,0)*100</f>
        <v>0</v>
      </c>
      <c r="DI121" s="1251"/>
      <c r="DJ121" s="1251"/>
      <c r="DK121" s="1251"/>
      <c r="DL121" s="1251"/>
      <c r="DM121" s="343"/>
      <c r="DN121" s="114"/>
      <c r="DO121" s="114"/>
      <c r="DP121" s="114"/>
      <c r="DQ121" s="114"/>
      <c r="DR121" s="114"/>
      <c r="DS121" s="295">
        <f>IF(CI121="6.仮置(無)",0,IF(CI121="9.最終覆外",0,IF(CI121="10.土捨場",0,IF(CI121="",0,CL121))))</f>
        <v>0</v>
      </c>
      <c r="DT121" s="392">
        <f>SUM(J121)</f>
        <v>0</v>
      </c>
      <c r="DU121" s="390">
        <f t="shared" si="6"/>
        <v>0</v>
      </c>
    </row>
    <row r="122" spans="3:125" ht="12.95" customHeight="1">
      <c r="C122" s="165"/>
      <c r="D122" s="119"/>
      <c r="E122" s="511" t="s">
        <v>234</v>
      </c>
      <c r="F122" s="506"/>
      <c r="G122" s="506"/>
      <c r="H122" s="506"/>
      <c r="I122" s="512"/>
      <c r="J122" s="1158"/>
      <c r="K122" s="1159"/>
      <c r="L122" s="1159"/>
      <c r="M122" s="119"/>
      <c r="N122" s="119"/>
      <c r="O122" s="212" t="s">
        <v>278</v>
      </c>
      <c r="P122" s="625"/>
      <c r="Q122" s="626"/>
      <c r="R122" s="627"/>
      <c r="S122" s="423"/>
      <c r="T122" s="424"/>
      <c r="U122" s="442"/>
      <c r="V122" s="442"/>
      <c r="W122" s="248" t="s">
        <v>14172</v>
      </c>
      <c r="X122" s="425"/>
      <c r="Y122" s="424"/>
      <c r="Z122" s="442"/>
      <c r="AA122" s="442"/>
      <c r="AB122" s="249" t="s">
        <v>14172</v>
      </c>
      <c r="AC122" s="243"/>
      <c r="AD122" s="243"/>
      <c r="AE122" s="243"/>
      <c r="AF122" s="244"/>
      <c r="AG122" s="243"/>
      <c r="AH122" s="243"/>
      <c r="AI122" s="243"/>
      <c r="AJ122" s="245"/>
      <c r="AK122" s="638" t="s">
        <v>142</v>
      </c>
      <c r="AL122" s="639"/>
      <c r="AM122" s="639"/>
      <c r="AN122" s="639"/>
      <c r="AO122" s="465"/>
      <c r="AP122" s="460"/>
      <c r="AQ122" s="460"/>
      <c r="AR122" s="460"/>
      <c r="AS122" s="460"/>
      <c r="AT122" s="460"/>
      <c r="AU122" s="460"/>
      <c r="AV122" s="460"/>
      <c r="AW122" s="460"/>
      <c r="AX122" s="460"/>
      <c r="AY122" s="460"/>
      <c r="AZ122" s="460"/>
      <c r="BA122" s="461"/>
      <c r="BB122" s="485"/>
      <c r="BC122" s="486"/>
      <c r="BD122" s="486"/>
      <c r="BE122" s="486"/>
      <c r="BF122" s="487"/>
      <c r="BG122" s="485"/>
      <c r="BH122" s="494"/>
      <c r="BI122" s="494"/>
      <c r="BJ122" s="495"/>
      <c r="BK122" s="465"/>
      <c r="BL122" s="460"/>
      <c r="BM122" s="460"/>
      <c r="BN122" s="460"/>
      <c r="BO122" s="460"/>
      <c r="BP122" s="460"/>
      <c r="BQ122" s="460"/>
      <c r="BR122" s="460"/>
      <c r="BS122" s="460"/>
      <c r="BT122" s="460"/>
      <c r="BU122" s="460"/>
      <c r="BV122" s="460"/>
      <c r="BW122" s="461"/>
      <c r="BX122" s="497"/>
      <c r="BY122" s="498"/>
      <c r="BZ122" s="498"/>
      <c r="CA122" s="498"/>
      <c r="CB122" s="499"/>
      <c r="CC122" s="880"/>
      <c r="CD122" s="881"/>
      <c r="CE122" s="881"/>
      <c r="CF122" s="882"/>
      <c r="CG122" s="438" t="s">
        <v>140</v>
      </c>
      <c r="CH122" s="439"/>
      <c r="CI122" s="883"/>
      <c r="CJ122" s="884"/>
      <c r="CK122" s="885"/>
      <c r="CL122" s="725"/>
      <c r="CM122" s="667"/>
      <c r="CN122" s="667"/>
      <c r="CO122" s="667"/>
      <c r="CP122" s="667"/>
      <c r="CQ122" s="667"/>
      <c r="CR122" s="667"/>
      <c r="CS122" s="267" t="s">
        <v>14172</v>
      </c>
      <c r="CT122" s="267"/>
      <c r="CU122" s="267"/>
      <c r="CV122" s="267"/>
      <c r="CW122" s="886"/>
      <c r="CX122" s="491"/>
      <c r="CY122" s="491"/>
      <c r="CZ122" s="267"/>
      <c r="DA122" s="267"/>
      <c r="DB122" s="268" t="s">
        <v>14172</v>
      </c>
      <c r="DC122" s="1181"/>
      <c r="DD122" s="1182"/>
      <c r="DE122" s="119"/>
      <c r="DF122" s="119"/>
      <c r="DG122" s="246" t="s">
        <v>14172</v>
      </c>
      <c r="DH122" s="1250"/>
      <c r="DI122" s="1251"/>
      <c r="DJ122" s="1251"/>
      <c r="DK122" s="1251"/>
      <c r="DL122" s="1251"/>
      <c r="DM122" s="344" t="s">
        <v>69</v>
      </c>
      <c r="DN122" s="114"/>
      <c r="DO122" s="114"/>
      <c r="DP122" s="114"/>
      <c r="DQ122" s="114"/>
      <c r="DR122" s="114"/>
      <c r="DS122" s="295">
        <f t="shared" ref="DS122:DS134" si="67">IF(CI122="6.仮置(無)",0,IF(CI122="9.最終覆外",0,IF(CI122="10.土捨場",0,IF(CI122="",0,CL122))))</f>
        <v>0</v>
      </c>
      <c r="DT122" s="390">
        <f>SUM(DS121:DS122)</f>
        <v>0</v>
      </c>
    </row>
    <row r="123" spans="3:125" ht="12.95" customHeight="1">
      <c r="C123" s="603"/>
      <c r="D123" s="604"/>
      <c r="E123" s="509" t="s">
        <v>147</v>
      </c>
      <c r="F123" s="505"/>
      <c r="G123" s="505"/>
      <c r="H123" s="505"/>
      <c r="I123" s="510"/>
      <c r="J123" s="1172">
        <f t="shared" ref="J123" si="68">S123+CL123+CL124</f>
        <v>0</v>
      </c>
      <c r="K123" s="1173"/>
      <c r="L123" s="1173"/>
      <c r="M123" s="441"/>
      <c r="N123" s="441"/>
      <c r="O123" s="441"/>
      <c r="P123" s="622"/>
      <c r="Q123" s="623"/>
      <c r="R123" s="624"/>
      <c r="S123" s="615"/>
      <c r="T123" s="616"/>
      <c r="U123" s="616"/>
      <c r="V123" s="616"/>
      <c r="W123" s="617"/>
      <c r="X123" s="618"/>
      <c r="Y123" s="616"/>
      <c r="Z123" s="616"/>
      <c r="AA123" s="616"/>
      <c r="AB123" s="619"/>
      <c r="AC123" s="255"/>
      <c r="AD123" s="255"/>
      <c r="AE123" s="255"/>
      <c r="AF123" s="262"/>
      <c r="AG123" s="255"/>
      <c r="AH123" s="255"/>
      <c r="AI123" s="255"/>
      <c r="AJ123" s="363"/>
      <c r="AK123" s="595" t="s">
        <v>139</v>
      </c>
      <c r="AL123" s="596"/>
      <c r="AM123" s="596"/>
      <c r="AN123" s="596"/>
      <c r="AO123" s="466"/>
      <c r="AP123" s="463"/>
      <c r="AQ123" s="463"/>
      <c r="AR123" s="463"/>
      <c r="AS123" s="463"/>
      <c r="AT123" s="463"/>
      <c r="AU123" s="463"/>
      <c r="AV123" s="463"/>
      <c r="AW123" s="463"/>
      <c r="AX123" s="463"/>
      <c r="AY123" s="463"/>
      <c r="AZ123" s="463"/>
      <c r="BA123" s="464"/>
      <c r="BB123" s="480"/>
      <c r="BC123" s="481"/>
      <c r="BD123" s="481"/>
      <c r="BE123" s="481"/>
      <c r="BF123" s="482"/>
      <c r="BG123" s="480"/>
      <c r="BH123" s="503"/>
      <c r="BI123" s="503"/>
      <c r="BJ123" s="504"/>
      <c r="BK123" s="466"/>
      <c r="BL123" s="463"/>
      <c r="BM123" s="463"/>
      <c r="BN123" s="463"/>
      <c r="BO123" s="463"/>
      <c r="BP123" s="463"/>
      <c r="BQ123" s="463"/>
      <c r="BR123" s="463"/>
      <c r="BS123" s="463"/>
      <c r="BT123" s="463"/>
      <c r="BU123" s="463"/>
      <c r="BV123" s="463"/>
      <c r="BW123" s="464"/>
      <c r="BX123" s="500"/>
      <c r="BY123" s="501"/>
      <c r="BZ123" s="501"/>
      <c r="CA123" s="501"/>
      <c r="CB123" s="502"/>
      <c r="CC123" s="726"/>
      <c r="CD123" s="727"/>
      <c r="CE123" s="727"/>
      <c r="CF123" s="728"/>
      <c r="CG123" s="432" t="s">
        <v>140</v>
      </c>
      <c r="CH123" s="433"/>
      <c r="CI123" s="729"/>
      <c r="CJ123" s="730"/>
      <c r="CK123" s="731"/>
      <c r="CL123" s="732"/>
      <c r="CM123" s="733"/>
      <c r="CN123" s="733"/>
      <c r="CO123" s="733"/>
      <c r="CP123" s="733"/>
      <c r="CQ123" s="733"/>
      <c r="CR123" s="733"/>
      <c r="CS123" s="441" t="s">
        <v>14172</v>
      </c>
      <c r="CT123" s="441"/>
      <c r="CU123" s="441"/>
      <c r="CV123" s="441"/>
      <c r="CW123" s="907"/>
      <c r="CX123" s="908"/>
      <c r="CY123" s="908"/>
      <c r="CZ123" s="441"/>
      <c r="DA123" s="441"/>
      <c r="DB123" s="270" t="s">
        <v>14172</v>
      </c>
      <c r="DC123" s="1170">
        <f>DS123+DS124</f>
        <v>0</v>
      </c>
      <c r="DD123" s="1171"/>
      <c r="DE123" s="441"/>
      <c r="DF123" s="441"/>
      <c r="DG123" s="270"/>
      <c r="DH123" s="1256">
        <f t="shared" ref="DH123" si="69">IFERROR((S123+DS123+DS124)/J123,0)*100</f>
        <v>0</v>
      </c>
      <c r="DI123" s="1257"/>
      <c r="DJ123" s="1257"/>
      <c r="DK123" s="1257"/>
      <c r="DL123" s="1257"/>
      <c r="DM123" s="342"/>
      <c r="DN123" s="114"/>
      <c r="DO123" s="114"/>
      <c r="DP123" s="114"/>
      <c r="DQ123" s="114"/>
      <c r="DR123" s="114"/>
      <c r="DS123" s="295">
        <f t="shared" si="67"/>
        <v>0</v>
      </c>
      <c r="DT123" s="392">
        <f t="shared" si="65"/>
        <v>0</v>
      </c>
      <c r="DU123" s="390">
        <f t="shared" ref="DU123" si="70">SUM(S123)</f>
        <v>0</v>
      </c>
    </row>
    <row r="124" spans="3:125" ht="12.95" customHeight="1">
      <c r="C124" s="603" t="s">
        <v>235</v>
      </c>
      <c r="D124" s="604"/>
      <c r="E124" s="511" t="s">
        <v>234</v>
      </c>
      <c r="F124" s="506"/>
      <c r="G124" s="506"/>
      <c r="H124" s="506"/>
      <c r="I124" s="512"/>
      <c r="J124" s="1172"/>
      <c r="K124" s="1173"/>
      <c r="L124" s="1173"/>
      <c r="M124" s="442"/>
      <c r="N124" s="442"/>
      <c r="O124" s="248" t="s">
        <v>278</v>
      </c>
      <c r="P124" s="625"/>
      <c r="Q124" s="626"/>
      <c r="R124" s="627"/>
      <c r="S124" s="423"/>
      <c r="T124" s="424"/>
      <c r="U124" s="442"/>
      <c r="V124" s="442"/>
      <c r="W124" s="248" t="s">
        <v>14172</v>
      </c>
      <c r="X124" s="425"/>
      <c r="Y124" s="424"/>
      <c r="Z124" s="442"/>
      <c r="AA124" s="442"/>
      <c r="AB124" s="249" t="s">
        <v>14172</v>
      </c>
      <c r="AC124" s="250"/>
      <c r="AD124" s="250"/>
      <c r="AE124" s="250"/>
      <c r="AF124" s="349"/>
      <c r="AG124" s="250"/>
      <c r="AH124" s="250"/>
      <c r="AI124" s="250"/>
      <c r="AJ124" s="350"/>
      <c r="AK124" s="488" t="s">
        <v>142</v>
      </c>
      <c r="AL124" s="489"/>
      <c r="AM124" s="489"/>
      <c r="AN124" s="489"/>
      <c r="AO124" s="465"/>
      <c r="AP124" s="460"/>
      <c r="AQ124" s="460"/>
      <c r="AR124" s="460"/>
      <c r="AS124" s="460"/>
      <c r="AT124" s="460"/>
      <c r="AU124" s="460"/>
      <c r="AV124" s="460"/>
      <c r="AW124" s="460"/>
      <c r="AX124" s="460"/>
      <c r="AY124" s="460"/>
      <c r="AZ124" s="460"/>
      <c r="BA124" s="461"/>
      <c r="BB124" s="485"/>
      <c r="BC124" s="486"/>
      <c r="BD124" s="486"/>
      <c r="BE124" s="486"/>
      <c r="BF124" s="487"/>
      <c r="BG124" s="485"/>
      <c r="BH124" s="494"/>
      <c r="BI124" s="494"/>
      <c r="BJ124" s="495"/>
      <c r="BK124" s="465"/>
      <c r="BL124" s="460"/>
      <c r="BM124" s="460"/>
      <c r="BN124" s="460"/>
      <c r="BO124" s="460"/>
      <c r="BP124" s="460"/>
      <c r="BQ124" s="460"/>
      <c r="BR124" s="460"/>
      <c r="BS124" s="460"/>
      <c r="BT124" s="460"/>
      <c r="BU124" s="460"/>
      <c r="BV124" s="460"/>
      <c r="BW124" s="461"/>
      <c r="BX124" s="497"/>
      <c r="BY124" s="498"/>
      <c r="BZ124" s="498"/>
      <c r="CA124" s="498"/>
      <c r="CB124" s="499"/>
      <c r="CC124" s="880"/>
      <c r="CD124" s="881"/>
      <c r="CE124" s="881"/>
      <c r="CF124" s="882"/>
      <c r="CG124" s="430" t="s">
        <v>140</v>
      </c>
      <c r="CH124" s="431"/>
      <c r="CI124" s="883"/>
      <c r="CJ124" s="884"/>
      <c r="CK124" s="885"/>
      <c r="CL124" s="725"/>
      <c r="CM124" s="667"/>
      <c r="CN124" s="667"/>
      <c r="CO124" s="667"/>
      <c r="CP124" s="667"/>
      <c r="CQ124" s="667"/>
      <c r="CR124" s="667"/>
      <c r="CS124" s="251" t="s">
        <v>14172</v>
      </c>
      <c r="CT124" s="251"/>
      <c r="CU124" s="251"/>
      <c r="CV124" s="251"/>
      <c r="CW124" s="886"/>
      <c r="CX124" s="491"/>
      <c r="CY124" s="491"/>
      <c r="CZ124" s="251"/>
      <c r="DA124" s="251"/>
      <c r="DB124" s="252" t="s">
        <v>14172</v>
      </c>
      <c r="DC124" s="1170"/>
      <c r="DD124" s="1171"/>
      <c r="DE124" s="119"/>
      <c r="DF124" s="119"/>
      <c r="DG124" s="246" t="s">
        <v>14172</v>
      </c>
      <c r="DH124" s="1256"/>
      <c r="DI124" s="1257"/>
      <c r="DJ124" s="1257"/>
      <c r="DK124" s="1257"/>
      <c r="DL124" s="1257"/>
      <c r="DM124" s="344" t="s">
        <v>69</v>
      </c>
      <c r="DN124" s="114"/>
      <c r="DO124" s="114"/>
      <c r="DP124" s="114"/>
      <c r="DQ124" s="114"/>
      <c r="DR124" s="114"/>
      <c r="DS124" s="295">
        <f t="shared" si="67"/>
        <v>0</v>
      </c>
      <c r="DT124" s="390">
        <f t="shared" si="66"/>
        <v>0</v>
      </c>
    </row>
    <row r="125" spans="3:125" ht="12.95" customHeight="1">
      <c r="C125" s="603" t="s">
        <v>236</v>
      </c>
      <c r="D125" s="604"/>
      <c r="E125" s="509" t="s">
        <v>148</v>
      </c>
      <c r="F125" s="505"/>
      <c r="G125" s="505"/>
      <c r="H125" s="505"/>
      <c r="I125" s="510"/>
      <c r="J125" s="1172">
        <f t="shared" ref="J125" si="71">S125+CL125+CL126</f>
        <v>0</v>
      </c>
      <c r="K125" s="1173"/>
      <c r="L125" s="1173"/>
      <c r="M125" s="119"/>
      <c r="N125" s="119"/>
      <c r="O125" s="119"/>
      <c r="P125" s="622"/>
      <c r="Q125" s="623"/>
      <c r="R125" s="624"/>
      <c r="S125" s="615"/>
      <c r="T125" s="616"/>
      <c r="U125" s="616"/>
      <c r="V125" s="616"/>
      <c r="W125" s="617"/>
      <c r="X125" s="618"/>
      <c r="Y125" s="616"/>
      <c r="Z125" s="616"/>
      <c r="AA125" s="616"/>
      <c r="AB125" s="619"/>
      <c r="AC125" s="243"/>
      <c r="AD125" s="243"/>
      <c r="AE125" s="243"/>
      <c r="AF125" s="244"/>
      <c r="AG125" s="243"/>
      <c r="AH125" s="243"/>
      <c r="AI125" s="243"/>
      <c r="AJ125" s="245"/>
      <c r="AK125" s="595" t="s">
        <v>139</v>
      </c>
      <c r="AL125" s="596"/>
      <c r="AM125" s="596"/>
      <c r="AN125" s="596"/>
      <c r="AO125" s="466"/>
      <c r="AP125" s="463"/>
      <c r="AQ125" s="463"/>
      <c r="AR125" s="463"/>
      <c r="AS125" s="463"/>
      <c r="AT125" s="463"/>
      <c r="AU125" s="463"/>
      <c r="AV125" s="463"/>
      <c r="AW125" s="463"/>
      <c r="AX125" s="463"/>
      <c r="AY125" s="463"/>
      <c r="AZ125" s="463"/>
      <c r="BA125" s="464"/>
      <c r="BB125" s="480"/>
      <c r="BC125" s="481"/>
      <c r="BD125" s="481"/>
      <c r="BE125" s="481"/>
      <c r="BF125" s="482"/>
      <c r="BG125" s="480"/>
      <c r="BH125" s="503"/>
      <c r="BI125" s="503"/>
      <c r="BJ125" s="504"/>
      <c r="BK125" s="466"/>
      <c r="BL125" s="463"/>
      <c r="BM125" s="463"/>
      <c r="BN125" s="463"/>
      <c r="BO125" s="463"/>
      <c r="BP125" s="463"/>
      <c r="BQ125" s="463"/>
      <c r="BR125" s="463"/>
      <c r="BS125" s="463"/>
      <c r="BT125" s="463"/>
      <c r="BU125" s="463"/>
      <c r="BV125" s="463"/>
      <c r="BW125" s="464"/>
      <c r="BX125" s="500"/>
      <c r="BY125" s="501"/>
      <c r="BZ125" s="501"/>
      <c r="CA125" s="501"/>
      <c r="CB125" s="502"/>
      <c r="CC125" s="726"/>
      <c r="CD125" s="727"/>
      <c r="CE125" s="727"/>
      <c r="CF125" s="728"/>
      <c r="CG125" s="432" t="s">
        <v>140</v>
      </c>
      <c r="CH125" s="433"/>
      <c r="CI125" s="729"/>
      <c r="CJ125" s="730"/>
      <c r="CK125" s="731"/>
      <c r="CL125" s="732"/>
      <c r="CM125" s="733"/>
      <c r="CN125" s="733"/>
      <c r="CO125" s="733"/>
      <c r="CP125" s="733"/>
      <c r="CQ125" s="733"/>
      <c r="CR125" s="733"/>
      <c r="CS125" s="441" t="s">
        <v>14172</v>
      </c>
      <c r="CT125" s="441"/>
      <c r="CU125" s="441"/>
      <c r="CV125" s="441"/>
      <c r="CW125" s="907"/>
      <c r="CX125" s="908"/>
      <c r="CY125" s="908"/>
      <c r="CZ125" s="441"/>
      <c r="DA125" s="441"/>
      <c r="DB125" s="270" t="s">
        <v>14172</v>
      </c>
      <c r="DC125" s="1170">
        <f>DS125+DS126</f>
        <v>0</v>
      </c>
      <c r="DD125" s="1171"/>
      <c r="DE125" s="441"/>
      <c r="DF125" s="441"/>
      <c r="DG125" s="270"/>
      <c r="DH125" s="1256">
        <f t="shared" ref="DH125" si="72">IFERROR((S125+DS125+DS126)/J125,0)*100</f>
        <v>0</v>
      </c>
      <c r="DI125" s="1257"/>
      <c r="DJ125" s="1257"/>
      <c r="DK125" s="1257"/>
      <c r="DL125" s="1257"/>
      <c r="DM125" s="342"/>
      <c r="DN125" s="114"/>
      <c r="DO125" s="114"/>
      <c r="DP125" s="114"/>
      <c r="DQ125" s="114"/>
      <c r="DR125" s="114"/>
      <c r="DS125" s="295">
        <f t="shared" si="67"/>
        <v>0</v>
      </c>
      <c r="DT125" s="392">
        <f t="shared" si="65"/>
        <v>0</v>
      </c>
      <c r="DU125" s="390">
        <f t="shared" si="6"/>
        <v>0</v>
      </c>
    </row>
    <row r="126" spans="3:125" ht="12.95" customHeight="1">
      <c r="C126" s="603" t="s">
        <v>237</v>
      </c>
      <c r="D126" s="604"/>
      <c r="E126" s="511" t="s">
        <v>234</v>
      </c>
      <c r="F126" s="506"/>
      <c r="G126" s="506"/>
      <c r="H126" s="506"/>
      <c r="I126" s="512"/>
      <c r="J126" s="1172"/>
      <c r="K126" s="1173"/>
      <c r="L126" s="1173"/>
      <c r="M126" s="119"/>
      <c r="N126" s="119"/>
      <c r="O126" s="212" t="s">
        <v>278</v>
      </c>
      <c r="P126" s="625"/>
      <c r="Q126" s="626"/>
      <c r="R126" s="627"/>
      <c r="S126" s="423"/>
      <c r="T126" s="424"/>
      <c r="U126" s="442"/>
      <c r="V126" s="442"/>
      <c r="W126" s="248" t="s">
        <v>14172</v>
      </c>
      <c r="X126" s="425"/>
      <c r="Y126" s="424"/>
      <c r="Z126" s="442"/>
      <c r="AA126" s="442"/>
      <c r="AB126" s="249" t="s">
        <v>14172</v>
      </c>
      <c r="AC126" s="243"/>
      <c r="AD126" s="243"/>
      <c r="AE126" s="243"/>
      <c r="AF126" s="244"/>
      <c r="AG126" s="243"/>
      <c r="AH126" s="243"/>
      <c r="AI126" s="243"/>
      <c r="AJ126" s="245"/>
      <c r="AK126" s="483" t="s">
        <v>142</v>
      </c>
      <c r="AL126" s="484"/>
      <c r="AM126" s="484"/>
      <c r="AN126" s="484"/>
      <c r="AO126" s="465"/>
      <c r="AP126" s="460"/>
      <c r="AQ126" s="460"/>
      <c r="AR126" s="460"/>
      <c r="AS126" s="460"/>
      <c r="AT126" s="460"/>
      <c r="AU126" s="460"/>
      <c r="AV126" s="460"/>
      <c r="AW126" s="460"/>
      <c r="AX126" s="460"/>
      <c r="AY126" s="460"/>
      <c r="AZ126" s="460"/>
      <c r="BA126" s="461"/>
      <c r="BB126" s="485"/>
      <c r="BC126" s="486"/>
      <c r="BD126" s="486"/>
      <c r="BE126" s="486"/>
      <c r="BF126" s="487"/>
      <c r="BG126" s="485"/>
      <c r="BH126" s="494"/>
      <c r="BI126" s="494"/>
      <c r="BJ126" s="495"/>
      <c r="BK126" s="465"/>
      <c r="BL126" s="460"/>
      <c r="BM126" s="460"/>
      <c r="BN126" s="460"/>
      <c r="BO126" s="460"/>
      <c r="BP126" s="460"/>
      <c r="BQ126" s="460"/>
      <c r="BR126" s="460"/>
      <c r="BS126" s="460"/>
      <c r="BT126" s="460"/>
      <c r="BU126" s="460"/>
      <c r="BV126" s="460"/>
      <c r="BW126" s="461"/>
      <c r="BX126" s="497"/>
      <c r="BY126" s="498"/>
      <c r="BZ126" s="498"/>
      <c r="CA126" s="498"/>
      <c r="CB126" s="499"/>
      <c r="CC126" s="880"/>
      <c r="CD126" s="881"/>
      <c r="CE126" s="881"/>
      <c r="CF126" s="882"/>
      <c r="CG126" s="434" t="s">
        <v>140</v>
      </c>
      <c r="CH126" s="435"/>
      <c r="CI126" s="883"/>
      <c r="CJ126" s="884"/>
      <c r="CK126" s="885"/>
      <c r="CL126" s="725"/>
      <c r="CM126" s="667"/>
      <c r="CN126" s="667"/>
      <c r="CO126" s="667"/>
      <c r="CP126" s="667"/>
      <c r="CQ126" s="667"/>
      <c r="CR126" s="667"/>
      <c r="CS126" s="192" t="s">
        <v>14172</v>
      </c>
      <c r="CT126" s="192"/>
      <c r="CU126" s="192"/>
      <c r="CV126" s="192"/>
      <c r="CW126" s="886"/>
      <c r="CX126" s="491"/>
      <c r="CY126" s="491"/>
      <c r="CZ126" s="192"/>
      <c r="DA126" s="192"/>
      <c r="DB126" s="271" t="s">
        <v>14172</v>
      </c>
      <c r="DC126" s="1170"/>
      <c r="DD126" s="1171"/>
      <c r="DE126" s="442"/>
      <c r="DF126" s="442"/>
      <c r="DG126" s="249" t="s">
        <v>14172</v>
      </c>
      <c r="DH126" s="1256"/>
      <c r="DI126" s="1257"/>
      <c r="DJ126" s="1257"/>
      <c r="DK126" s="1257"/>
      <c r="DL126" s="1257"/>
      <c r="DM126" s="341" t="s">
        <v>69</v>
      </c>
      <c r="DN126" s="114"/>
      <c r="DO126" s="114"/>
      <c r="DP126" s="114"/>
      <c r="DQ126" s="114"/>
      <c r="DR126" s="114"/>
      <c r="DS126" s="295">
        <f t="shared" si="67"/>
        <v>0</v>
      </c>
      <c r="DT126" s="390">
        <f t="shared" si="66"/>
        <v>0</v>
      </c>
    </row>
    <row r="127" spans="3:125" ht="12.95" customHeight="1">
      <c r="C127" s="603" t="s">
        <v>149</v>
      </c>
      <c r="D127" s="604"/>
      <c r="E127" s="509" t="s">
        <v>150</v>
      </c>
      <c r="F127" s="505"/>
      <c r="G127" s="505"/>
      <c r="H127" s="505"/>
      <c r="I127" s="510"/>
      <c r="J127" s="1172">
        <f t="shared" ref="J127" si="73">S127+CL127+CL128</f>
        <v>0</v>
      </c>
      <c r="K127" s="1173"/>
      <c r="L127" s="1173"/>
      <c r="M127" s="441"/>
      <c r="N127" s="441"/>
      <c r="O127" s="441"/>
      <c r="P127" s="622"/>
      <c r="Q127" s="623"/>
      <c r="R127" s="624"/>
      <c r="S127" s="615"/>
      <c r="T127" s="616"/>
      <c r="U127" s="616"/>
      <c r="V127" s="616"/>
      <c r="W127" s="617"/>
      <c r="X127" s="618"/>
      <c r="Y127" s="616"/>
      <c r="Z127" s="616"/>
      <c r="AA127" s="616"/>
      <c r="AB127" s="619"/>
      <c r="AC127" s="255"/>
      <c r="AD127" s="255"/>
      <c r="AE127" s="255"/>
      <c r="AF127" s="262"/>
      <c r="AG127" s="255"/>
      <c r="AH127" s="255"/>
      <c r="AI127" s="255"/>
      <c r="AJ127" s="363"/>
      <c r="AK127" s="595" t="s">
        <v>139</v>
      </c>
      <c r="AL127" s="596"/>
      <c r="AM127" s="596"/>
      <c r="AN127" s="596"/>
      <c r="AO127" s="466"/>
      <c r="AP127" s="463"/>
      <c r="AQ127" s="463"/>
      <c r="AR127" s="463"/>
      <c r="AS127" s="463"/>
      <c r="AT127" s="463"/>
      <c r="AU127" s="463"/>
      <c r="AV127" s="463"/>
      <c r="AW127" s="463"/>
      <c r="AX127" s="463"/>
      <c r="AY127" s="463"/>
      <c r="AZ127" s="463"/>
      <c r="BA127" s="464"/>
      <c r="BB127" s="480"/>
      <c r="BC127" s="481"/>
      <c r="BD127" s="481"/>
      <c r="BE127" s="481"/>
      <c r="BF127" s="482"/>
      <c r="BG127" s="480"/>
      <c r="BH127" s="503"/>
      <c r="BI127" s="503"/>
      <c r="BJ127" s="504"/>
      <c r="BK127" s="462"/>
      <c r="BL127" s="463"/>
      <c r="BM127" s="463"/>
      <c r="BN127" s="463"/>
      <c r="BO127" s="463"/>
      <c r="BP127" s="463"/>
      <c r="BQ127" s="463"/>
      <c r="BR127" s="463"/>
      <c r="BS127" s="463"/>
      <c r="BT127" s="463"/>
      <c r="BU127" s="463"/>
      <c r="BV127" s="463"/>
      <c r="BW127" s="464"/>
      <c r="BX127" s="500"/>
      <c r="BY127" s="501"/>
      <c r="BZ127" s="501"/>
      <c r="CA127" s="501"/>
      <c r="CB127" s="502"/>
      <c r="CC127" s="726"/>
      <c r="CD127" s="727"/>
      <c r="CE127" s="727"/>
      <c r="CF127" s="728"/>
      <c r="CG127" s="432" t="s">
        <v>140</v>
      </c>
      <c r="CH127" s="433"/>
      <c r="CI127" s="729"/>
      <c r="CJ127" s="730"/>
      <c r="CK127" s="731"/>
      <c r="CL127" s="732"/>
      <c r="CM127" s="733"/>
      <c r="CN127" s="733"/>
      <c r="CO127" s="733"/>
      <c r="CP127" s="733"/>
      <c r="CQ127" s="733"/>
      <c r="CR127" s="733"/>
      <c r="CS127" s="441" t="s">
        <v>14172</v>
      </c>
      <c r="CT127" s="441"/>
      <c r="CU127" s="441"/>
      <c r="CV127" s="441"/>
      <c r="CW127" s="907"/>
      <c r="CX127" s="908"/>
      <c r="CY127" s="908"/>
      <c r="CZ127" s="441"/>
      <c r="DA127" s="441"/>
      <c r="DB127" s="270" t="s">
        <v>14172</v>
      </c>
      <c r="DC127" s="1170">
        <f>DS127+DS128</f>
        <v>0</v>
      </c>
      <c r="DD127" s="1171"/>
      <c r="DE127" s="441"/>
      <c r="DF127" s="441"/>
      <c r="DG127" s="270"/>
      <c r="DH127" s="1256">
        <f t="shared" ref="DH127" si="74">IFERROR((S127+DS127+DS128)/J127,0)*100</f>
        <v>0</v>
      </c>
      <c r="DI127" s="1257"/>
      <c r="DJ127" s="1257"/>
      <c r="DK127" s="1257"/>
      <c r="DL127" s="1257"/>
      <c r="DM127" s="342"/>
      <c r="DN127" s="114"/>
      <c r="DO127" s="114"/>
      <c r="DP127" s="114"/>
      <c r="DQ127" s="114"/>
      <c r="DR127" s="114"/>
      <c r="DS127" s="295">
        <f t="shared" si="67"/>
        <v>0</v>
      </c>
      <c r="DT127" s="392">
        <f t="shared" si="65"/>
        <v>0</v>
      </c>
      <c r="DU127" s="390">
        <f t="shared" ref="DU127" si="75">SUM(S127)</f>
        <v>0</v>
      </c>
    </row>
    <row r="128" spans="3:125" ht="12.95" customHeight="1">
      <c r="C128" s="603" t="s">
        <v>151</v>
      </c>
      <c r="D128" s="604"/>
      <c r="E128" s="511" t="s">
        <v>234</v>
      </c>
      <c r="F128" s="506"/>
      <c r="G128" s="506"/>
      <c r="H128" s="506"/>
      <c r="I128" s="512"/>
      <c r="J128" s="1172"/>
      <c r="K128" s="1173"/>
      <c r="L128" s="1173"/>
      <c r="M128" s="442"/>
      <c r="N128" s="442"/>
      <c r="O128" s="248" t="s">
        <v>278</v>
      </c>
      <c r="P128" s="625"/>
      <c r="Q128" s="626"/>
      <c r="R128" s="627"/>
      <c r="S128" s="423"/>
      <c r="T128" s="424"/>
      <c r="U128" s="442"/>
      <c r="V128" s="442"/>
      <c r="W128" s="248" t="s">
        <v>14172</v>
      </c>
      <c r="X128" s="425"/>
      <c r="Y128" s="424"/>
      <c r="Z128" s="442"/>
      <c r="AA128" s="442"/>
      <c r="AB128" s="249" t="s">
        <v>14172</v>
      </c>
      <c r="AC128" s="250"/>
      <c r="AD128" s="250"/>
      <c r="AE128" s="250"/>
      <c r="AF128" s="349"/>
      <c r="AG128" s="250"/>
      <c r="AH128" s="250"/>
      <c r="AI128" s="250"/>
      <c r="AJ128" s="350"/>
      <c r="AK128" s="488" t="s">
        <v>142</v>
      </c>
      <c r="AL128" s="489"/>
      <c r="AM128" s="489"/>
      <c r="AN128" s="489"/>
      <c r="AO128" s="465"/>
      <c r="AP128" s="460"/>
      <c r="AQ128" s="460"/>
      <c r="AR128" s="460"/>
      <c r="AS128" s="460"/>
      <c r="AT128" s="460"/>
      <c r="AU128" s="460"/>
      <c r="AV128" s="460"/>
      <c r="AW128" s="460"/>
      <c r="AX128" s="460"/>
      <c r="AY128" s="460"/>
      <c r="AZ128" s="460"/>
      <c r="BA128" s="461"/>
      <c r="BB128" s="485"/>
      <c r="BC128" s="486"/>
      <c r="BD128" s="486"/>
      <c r="BE128" s="486"/>
      <c r="BF128" s="487"/>
      <c r="BG128" s="485"/>
      <c r="BH128" s="494"/>
      <c r="BI128" s="494"/>
      <c r="BJ128" s="495"/>
      <c r="BK128" s="459"/>
      <c r="BL128" s="460"/>
      <c r="BM128" s="460"/>
      <c r="BN128" s="460"/>
      <c r="BO128" s="460"/>
      <c r="BP128" s="460"/>
      <c r="BQ128" s="460"/>
      <c r="BR128" s="460"/>
      <c r="BS128" s="460"/>
      <c r="BT128" s="460"/>
      <c r="BU128" s="460"/>
      <c r="BV128" s="460"/>
      <c r="BW128" s="461"/>
      <c r="BX128" s="497"/>
      <c r="BY128" s="498"/>
      <c r="BZ128" s="498"/>
      <c r="CA128" s="498"/>
      <c r="CB128" s="499"/>
      <c r="CC128" s="880"/>
      <c r="CD128" s="881"/>
      <c r="CE128" s="881"/>
      <c r="CF128" s="882"/>
      <c r="CG128" s="430" t="s">
        <v>140</v>
      </c>
      <c r="CH128" s="431"/>
      <c r="CI128" s="883"/>
      <c r="CJ128" s="884"/>
      <c r="CK128" s="885"/>
      <c r="CL128" s="725"/>
      <c r="CM128" s="667"/>
      <c r="CN128" s="667"/>
      <c r="CO128" s="667"/>
      <c r="CP128" s="667"/>
      <c r="CQ128" s="667"/>
      <c r="CR128" s="667"/>
      <c r="CS128" s="251" t="s">
        <v>14172</v>
      </c>
      <c r="CT128" s="251"/>
      <c r="CU128" s="251"/>
      <c r="CV128" s="251"/>
      <c r="CW128" s="886"/>
      <c r="CX128" s="491"/>
      <c r="CY128" s="491"/>
      <c r="CZ128" s="251"/>
      <c r="DA128" s="251"/>
      <c r="DB128" s="252" t="s">
        <v>14172</v>
      </c>
      <c r="DC128" s="1170"/>
      <c r="DD128" s="1171"/>
      <c r="DE128" s="119"/>
      <c r="DF128" s="119"/>
      <c r="DG128" s="246" t="s">
        <v>14172</v>
      </c>
      <c r="DH128" s="1256"/>
      <c r="DI128" s="1257"/>
      <c r="DJ128" s="1257"/>
      <c r="DK128" s="1257"/>
      <c r="DL128" s="1257"/>
      <c r="DM128" s="344" t="s">
        <v>69</v>
      </c>
      <c r="DN128" s="114"/>
      <c r="DO128" s="114"/>
      <c r="DP128" s="114"/>
      <c r="DQ128" s="114"/>
      <c r="DR128" s="114"/>
      <c r="DS128" s="295">
        <f t="shared" si="67"/>
        <v>0</v>
      </c>
      <c r="DT128" s="390">
        <f t="shared" si="66"/>
        <v>0</v>
      </c>
    </row>
    <row r="129" spans="3:129" ht="12.95" customHeight="1">
      <c r="C129" s="603"/>
      <c r="D129" s="604"/>
      <c r="E129" s="605" t="s">
        <v>292</v>
      </c>
      <c r="F129" s="606"/>
      <c r="G129" s="606"/>
      <c r="H129" s="606"/>
      <c r="I129" s="607"/>
      <c r="J129" s="1172">
        <f t="shared" ref="J129" si="76">S129+CL129+CL130</f>
        <v>0</v>
      </c>
      <c r="K129" s="1173"/>
      <c r="L129" s="1173"/>
      <c r="M129" s="441"/>
      <c r="N129" s="441"/>
      <c r="O129" s="441"/>
      <c r="P129" s="622"/>
      <c r="Q129" s="623"/>
      <c r="R129" s="624"/>
      <c r="S129" s="615"/>
      <c r="T129" s="616"/>
      <c r="U129" s="616"/>
      <c r="V129" s="616"/>
      <c r="W129" s="617"/>
      <c r="X129" s="618"/>
      <c r="Y129" s="616"/>
      <c r="Z129" s="616"/>
      <c r="AA129" s="616"/>
      <c r="AB129" s="619"/>
      <c r="AC129" s="255"/>
      <c r="AD129" s="255"/>
      <c r="AE129" s="255"/>
      <c r="AF129" s="262"/>
      <c r="AG129" s="255"/>
      <c r="AH129" s="255"/>
      <c r="AI129" s="255"/>
      <c r="AJ129" s="363"/>
      <c r="AK129" s="595" t="s">
        <v>139</v>
      </c>
      <c r="AL129" s="596"/>
      <c r="AM129" s="596"/>
      <c r="AN129" s="596"/>
      <c r="AO129" s="466"/>
      <c r="AP129" s="463"/>
      <c r="AQ129" s="463"/>
      <c r="AR129" s="463"/>
      <c r="AS129" s="463"/>
      <c r="AT129" s="463"/>
      <c r="AU129" s="463"/>
      <c r="AV129" s="463"/>
      <c r="AW129" s="463"/>
      <c r="AX129" s="463"/>
      <c r="AY129" s="463"/>
      <c r="AZ129" s="463"/>
      <c r="BA129" s="464"/>
      <c r="BB129" s="480"/>
      <c r="BC129" s="481"/>
      <c r="BD129" s="481"/>
      <c r="BE129" s="481"/>
      <c r="BF129" s="482"/>
      <c r="BG129" s="480"/>
      <c r="BH129" s="503"/>
      <c r="BI129" s="503"/>
      <c r="BJ129" s="504"/>
      <c r="BK129" s="462"/>
      <c r="BL129" s="463"/>
      <c r="BM129" s="463"/>
      <c r="BN129" s="463"/>
      <c r="BO129" s="463"/>
      <c r="BP129" s="463"/>
      <c r="BQ129" s="463"/>
      <c r="BR129" s="463"/>
      <c r="BS129" s="463"/>
      <c r="BT129" s="463"/>
      <c r="BU129" s="463"/>
      <c r="BV129" s="463"/>
      <c r="BW129" s="464"/>
      <c r="BX129" s="500"/>
      <c r="BY129" s="501"/>
      <c r="BZ129" s="501"/>
      <c r="CA129" s="501"/>
      <c r="CB129" s="502"/>
      <c r="CC129" s="726"/>
      <c r="CD129" s="727"/>
      <c r="CE129" s="727"/>
      <c r="CF129" s="728"/>
      <c r="CG129" s="432" t="s">
        <v>140</v>
      </c>
      <c r="CH129" s="433"/>
      <c r="CI129" s="729"/>
      <c r="CJ129" s="730"/>
      <c r="CK129" s="731"/>
      <c r="CL129" s="732"/>
      <c r="CM129" s="733"/>
      <c r="CN129" s="733"/>
      <c r="CO129" s="733"/>
      <c r="CP129" s="733"/>
      <c r="CQ129" s="733"/>
      <c r="CR129" s="733"/>
      <c r="CS129" s="441" t="s">
        <v>14172</v>
      </c>
      <c r="CT129" s="441"/>
      <c r="CU129" s="441"/>
      <c r="CV129" s="441"/>
      <c r="CW129" s="907"/>
      <c r="CX129" s="908"/>
      <c r="CY129" s="908"/>
      <c r="CZ129" s="441"/>
      <c r="DA129" s="441"/>
      <c r="DB129" s="270" t="s">
        <v>14172</v>
      </c>
      <c r="DC129" s="1170">
        <f>DS129+DS130</f>
        <v>0</v>
      </c>
      <c r="DD129" s="1171"/>
      <c r="DE129" s="441"/>
      <c r="DF129" s="441"/>
      <c r="DG129" s="270"/>
      <c r="DH129" s="1256">
        <f t="shared" ref="DH129" si="77">IFERROR((S129+DS129+DS130)/J129,0)*100</f>
        <v>0</v>
      </c>
      <c r="DI129" s="1257"/>
      <c r="DJ129" s="1257"/>
      <c r="DK129" s="1257"/>
      <c r="DL129" s="1257"/>
      <c r="DM129" s="342"/>
      <c r="DN129" s="114"/>
      <c r="DO129" s="114"/>
      <c r="DP129" s="114"/>
      <c r="DQ129" s="114"/>
      <c r="DR129" s="114"/>
      <c r="DS129" s="295">
        <f t="shared" si="67"/>
        <v>0</v>
      </c>
      <c r="DT129" s="392">
        <f t="shared" si="65"/>
        <v>0</v>
      </c>
      <c r="DU129" s="390">
        <f t="shared" si="6"/>
        <v>0</v>
      </c>
    </row>
    <row r="130" spans="3:129" ht="12.95" customHeight="1">
      <c r="C130" s="603"/>
      <c r="D130" s="604"/>
      <c r="E130" s="608"/>
      <c r="F130" s="609"/>
      <c r="G130" s="609"/>
      <c r="H130" s="609"/>
      <c r="I130" s="610"/>
      <c r="J130" s="1172"/>
      <c r="K130" s="1173"/>
      <c r="L130" s="1173"/>
      <c r="M130" s="442"/>
      <c r="N130" s="442"/>
      <c r="O130" s="248" t="s">
        <v>278</v>
      </c>
      <c r="P130" s="625"/>
      <c r="Q130" s="626"/>
      <c r="R130" s="627"/>
      <c r="S130" s="423"/>
      <c r="T130" s="424"/>
      <c r="U130" s="442"/>
      <c r="V130" s="442"/>
      <c r="W130" s="248" t="s">
        <v>14172</v>
      </c>
      <c r="X130" s="425"/>
      <c r="Y130" s="424"/>
      <c r="Z130" s="442"/>
      <c r="AA130" s="442"/>
      <c r="AB130" s="249" t="s">
        <v>14172</v>
      </c>
      <c r="AC130" s="250"/>
      <c r="AD130" s="250"/>
      <c r="AE130" s="250"/>
      <c r="AF130" s="349"/>
      <c r="AG130" s="250"/>
      <c r="AH130" s="250"/>
      <c r="AI130" s="250"/>
      <c r="AJ130" s="350"/>
      <c r="AK130" s="488" t="s">
        <v>142</v>
      </c>
      <c r="AL130" s="489"/>
      <c r="AM130" s="489"/>
      <c r="AN130" s="489"/>
      <c r="AO130" s="465"/>
      <c r="AP130" s="460"/>
      <c r="AQ130" s="460"/>
      <c r="AR130" s="460"/>
      <c r="AS130" s="460"/>
      <c r="AT130" s="460"/>
      <c r="AU130" s="460"/>
      <c r="AV130" s="460"/>
      <c r="AW130" s="460"/>
      <c r="AX130" s="460"/>
      <c r="AY130" s="460"/>
      <c r="AZ130" s="460"/>
      <c r="BA130" s="461"/>
      <c r="BB130" s="485"/>
      <c r="BC130" s="486"/>
      <c r="BD130" s="486"/>
      <c r="BE130" s="486"/>
      <c r="BF130" s="487"/>
      <c r="BG130" s="485"/>
      <c r="BH130" s="494"/>
      <c r="BI130" s="494"/>
      <c r="BJ130" s="495"/>
      <c r="BK130" s="459"/>
      <c r="BL130" s="460"/>
      <c r="BM130" s="460"/>
      <c r="BN130" s="460"/>
      <c r="BO130" s="460"/>
      <c r="BP130" s="460"/>
      <c r="BQ130" s="460"/>
      <c r="BR130" s="460"/>
      <c r="BS130" s="460"/>
      <c r="BT130" s="460"/>
      <c r="BU130" s="460"/>
      <c r="BV130" s="460"/>
      <c r="BW130" s="461"/>
      <c r="BX130" s="497"/>
      <c r="BY130" s="498"/>
      <c r="BZ130" s="498"/>
      <c r="CA130" s="498"/>
      <c r="CB130" s="499"/>
      <c r="CC130" s="880"/>
      <c r="CD130" s="881"/>
      <c r="CE130" s="881"/>
      <c r="CF130" s="882"/>
      <c r="CG130" s="430" t="s">
        <v>140</v>
      </c>
      <c r="CH130" s="431"/>
      <c r="CI130" s="883"/>
      <c r="CJ130" s="884"/>
      <c r="CK130" s="885"/>
      <c r="CL130" s="725"/>
      <c r="CM130" s="667"/>
      <c r="CN130" s="667"/>
      <c r="CO130" s="667"/>
      <c r="CP130" s="667"/>
      <c r="CQ130" s="667"/>
      <c r="CR130" s="667"/>
      <c r="CS130" s="251" t="s">
        <v>14172</v>
      </c>
      <c r="CT130" s="251"/>
      <c r="CU130" s="251"/>
      <c r="CV130" s="251"/>
      <c r="CW130" s="886"/>
      <c r="CX130" s="491"/>
      <c r="CY130" s="491"/>
      <c r="CZ130" s="251"/>
      <c r="DA130" s="251"/>
      <c r="DB130" s="252" t="s">
        <v>14172</v>
      </c>
      <c r="DC130" s="1170"/>
      <c r="DD130" s="1171"/>
      <c r="DE130" s="119"/>
      <c r="DF130" s="119"/>
      <c r="DG130" s="246" t="s">
        <v>14172</v>
      </c>
      <c r="DH130" s="1256"/>
      <c r="DI130" s="1257"/>
      <c r="DJ130" s="1257"/>
      <c r="DK130" s="1257"/>
      <c r="DL130" s="1257"/>
      <c r="DM130" s="344" t="s">
        <v>69</v>
      </c>
      <c r="DN130" s="114"/>
      <c r="DO130" s="114"/>
      <c r="DP130" s="114"/>
      <c r="DQ130" s="114"/>
      <c r="DR130" s="114"/>
      <c r="DS130" s="295">
        <f t="shared" si="67"/>
        <v>0</v>
      </c>
      <c r="DT130" s="390">
        <f t="shared" si="66"/>
        <v>0</v>
      </c>
    </row>
    <row r="131" spans="3:129" ht="12.95" customHeight="1">
      <c r="C131" s="165"/>
      <c r="D131" s="119"/>
      <c r="E131" s="509" t="s">
        <v>238</v>
      </c>
      <c r="F131" s="505"/>
      <c r="G131" s="505"/>
      <c r="H131" s="505"/>
      <c r="I131" s="510"/>
      <c r="J131" s="1172">
        <f t="shared" ref="J131" si="78">S131+CL131+CL132</f>
        <v>0</v>
      </c>
      <c r="K131" s="1173"/>
      <c r="L131" s="1173"/>
      <c r="M131" s="119"/>
      <c r="N131" s="119"/>
      <c r="O131" s="119"/>
      <c r="P131" s="622"/>
      <c r="Q131" s="623"/>
      <c r="R131" s="624"/>
      <c r="S131" s="615"/>
      <c r="T131" s="616"/>
      <c r="U131" s="616"/>
      <c r="V131" s="616"/>
      <c r="W131" s="617"/>
      <c r="X131" s="618"/>
      <c r="Y131" s="616"/>
      <c r="Z131" s="616"/>
      <c r="AA131" s="616"/>
      <c r="AB131" s="619"/>
      <c r="AC131" s="243"/>
      <c r="AD131" s="243"/>
      <c r="AE131" s="243"/>
      <c r="AF131" s="244"/>
      <c r="AG131" s="243"/>
      <c r="AH131" s="243"/>
      <c r="AI131" s="243"/>
      <c r="AJ131" s="245"/>
      <c r="AK131" s="595" t="s">
        <v>139</v>
      </c>
      <c r="AL131" s="596"/>
      <c r="AM131" s="596"/>
      <c r="AN131" s="596"/>
      <c r="AO131" s="466"/>
      <c r="AP131" s="463"/>
      <c r="AQ131" s="463"/>
      <c r="AR131" s="463"/>
      <c r="AS131" s="463"/>
      <c r="AT131" s="463"/>
      <c r="AU131" s="463"/>
      <c r="AV131" s="463"/>
      <c r="AW131" s="463"/>
      <c r="AX131" s="463"/>
      <c r="AY131" s="463"/>
      <c r="AZ131" s="463"/>
      <c r="BA131" s="464"/>
      <c r="BB131" s="480"/>
      <c r="BC131" s="481"/>
      <c r="BD131" s="481"/>
      <c r="BE131" s="481"/>
      <c r="BF131" s="482"/>
      <c r="BG131" s="480"/>
      <c r="BH131" s="503"/>
      <c r="BI131" s="503"/>
      <c r="BJ131" s="504"/>
      <c r="BK131" s="462"/>
      <c r="BL131" s="463"/>
      <c r="BM131" s="463"/>
      <c r="BN131" s="463"/>
      <c r="BO131" s="463"/>
      <c r="BP131" s="463"/>
      <c r="BQ131" s="463"/>
      <c r="BR131" s="463"/>
      <c r="BS131" s="463"/>
      <c r="BT131" s="463"/>
      <c r="BU131" s="463"/>
      <c r="BV131" s="463"/>
      <c r="BW131" s="464"/>
      <c r="BX131" s="500"/>
      <c r="BY131" s="501"/>
      <c r="BZ131" s="501"/>
      <c r="CA131" s="501"/>
      <c r="CB131" s="502"/>
      <c r="CC131" s="726"/>
      <c r="CD131" s="727"/>
      <c r="CE131" s="727"/>
      <c r="CF131" s="728"/>
      <c r="CG131" s="432" t="s">
        <v>140</v>
      </c>
      <c r="CH131" s="433"/>
      <c r="CI131" s="729"/>
      <c r="CJ131" s="730"/>
      <c r="CK131" s="731"/>
      <c r="CL131" s="732"/>
      <c r="CM131" s="733"/>
      <c r="CN131" s="733"/>
      <c r="CO131" s="733"/>
      <c r="CP131" s="733"/>
      <c r="CQ131" s="733"/>
      <c r="CR131" s="733"/>
      <c r="CS131" s="441" t="s">
        <v>14172</v>
      </c>
      <c r="CT131" s="441"/>
      <c r="CU131" s="441"/>
      <c r="CV131" s="441"/>
      <c r="CW131" s="907"/>
      <c r="CX131" s="908"/>
      <c r="CY131" s="908"/>
      <c r="CZ131" s="441"/>
      <c r="DA131" s="441"/>
      <c r="DB131" s="270" t="s">
        <v>14172</v>
      </c>
      <c r="DC131" s="1170">
        <f>DS131+DS132</f>
        <v>0</v>
      </c>
      <c r="DD131" s="1171"/>
      <c r="DE131" s="441"/>
      <c r="DF131" s="441"/>
      <c r="DG131" s="270"/>
      <c r="DH131" s="1256">
        <f t="shared" ref="DH131" si="79">IFERROR((S131+DS131+DS132)/J131,0)*100</f>
        <v>0</v>
      </c>
      <c r="DI131" s="1257"/>
      <c r="DJ131" s="1257"/>
      <c r="DK131" s="1257"/>
      <c r="DL131" s="1257"/>
      <c r="DM131" s="342"/>
      <c r="DN131" s="114"/>
      <c r="DO131" s="114"/>
      <c r="DP131" s="114"/>
      <c r="DQ131" s="114"/>
      <c r="DR131" s="114"/>
      <c r="DS131" s="295">
        <f t="shared" si="67"/>
        <v>0</v>
      </c>
      <c r="DT131" s="392">
        <f t="shared" si="65"/>
        <v>0</v>
      </c>
      <c r="DU131" s="392">
        <f>SUM(S131)</f>
        <v>0</v>
      </c>
    </row>
    <row r="132" spans="3:129" ht="12.95" customHeight="1">
      <c r="C132" s="165"/>
      <c r="D132" s="119"/>
      <c r="E132" s="597" t="s">
        <v>293</v>
      </c>
      <c r="F132" s="598"/>
      <c r="G132" s="598"/>
      <c r="H132" s="598"/>
      <c r="I132" s="599"/>
      <c r="J132" s="1172"/>
      <c r="K132" s="1173"/>
      <c r="L132" s="1173"/>
      <c r="M132" s="442"/>
      <c r="N132" s="442"/>
      <c r="O132" s="248" t="s">
        <v>278</v>
      </c>
      <c r="P132" s="625"/>
      <c r="Q132" s="626"/>
      <c r="R132" s="627"/>
      <c r="S132" s="423"/>
      <c r="T132" s="424"/>
      <c r="U132" s="442"/>
      <c r="V132" s="442"/>
      <c r="W132" s="248" t="s">
        <v>14172</v>
      </c>
      <c r="X132" s="425"/>
      <c r="Y132" s="424"/>
      <c r="Z132" s="442"/>
      <c r="AA132" s="442"/>
      <c r="AB132" s="249" t="s">
        <v>14172</v>
      </c>
      <c r="AC132" s="250"/>
      <c r="AD132" s="250"/>
      <c r="AE132" s="250"/>
      <c r="AF132" s="349"/>
      <c r="AG132" s="250"/>
      <c r="AH132" s="250"/>
      <c r="AI132" s="250"/>
      <c r="AJ132" s="350"/>
      <c r="AK132" s="483" t="s">
        <v>142</v>
      </c>
      <c r="AL132" s="484"/>
      <c r="AM132" s="484"/>
      <c r="AN132" s="484"/>
      <c r="AO132" s="465"/>
      <c r="AP132" s="460"/>
      <c r="AQ132" s="460"/>
      <c r="AR132" s="460"/>
      <c r="AS132" s="460"/>
      <c r="AT132" s="460"/>
      <c r="AU132" s="460"/>
      <c r="AV132" s="460"/>
      <c r="AW132" s="460"/>
      <c r="AX132" s="460"/>
      <c r="AY132" s="460"/>
      <c r="AZ132" s="460"/>
      <c r="BA132" s="461"/>
      <c r="BB132" s="485"/>
      <c r="BC132" s="486"/>
      <c r="BD132" s="486"/>
      <c r="BE132" s="486"/>
      <c r="BF132" s="487"/>
      <c r="BG132" s="485"/>
      <c r="BH132" s="494"/>
      <c r="BI132" s="494"/>
      <c r="BJ132" s="495"/>
      <c r="BK132" s="459"/>
      <c r="BL132" s="460"/>
      <c r="BM132" s="460"/>
      <c r="BN132" s="460"/>
      <c r="BO132" s="460"/>
      <c r="BP132" s="460"/>
      <c r="BQ132" s="460"/>
      <c r="BR132" s="460"/>
      <c r="BS132" s="460"/>
      <c r="BT132" s="460"/>
      <c r="BU132" s="460"/>
      <c r="BV132" s="460"/>
      <c r="BW132" s="461"/>
      <c r="BX132" s="497"/>
      <c r="BY132" s="498"/>
      <c r="BZ132" s="498"/>
      <c r="CA132" s="498"/>
      <c r="CB132" s="499"/>
      <c r="CC132" s="880"/>
      <c r="CD132" s="881"/>
      <c r="CE132" s="881"/>
      <c r="CF132" s="882"/>
      <c r="CG132" s="434" t="s">
        <v>140</v>
      </c>
      <c r="CH132" s="435"/>
      <c r="CI132" s="883"/>
      <c r="CJ132" s="884"/>
      <c r="CK132" s="885"/>
      <c r="CL132" s="725"/>
      <c r="CM132" s="667"/>
      <c r="CN132" s="667"/>
      <c r="CO132" s="667"/>
      <c r="CP132" s="667"/>
      <c r="CQ132" s="667"/>
      <c r="CR132" s="667"/>
      <c r="CS132" s="192" t="s">
        <v>14172</v>
      </c>
      <c r="CT132" s="192"/>
      <c r="CU132" s="192"/>
      <c r="CV132" s="192"/>
      <c r="CW132" s="886"/>
      <c r="CX132" s="491"/>
      <c r="CY132" s="491"/>
      <c r="CZ132" s="192"/>
      <c r="DA132" s="192"/>
      <c r="DB132" s="271" t="s">
        <v>14172</v>
      </c>
      <c r="DC132" s="1170"/>
      <c r="DD132" s="1171"/>
      <c r="DE132" s="442"/>
      <c r="DF132" s="442"/>
      <c r="DG132" s="249" t="s">
        <v>14172</v>
      </c>
      <c r="DH132" s="1256"/>
      <c r="DI132" s="1257"/>
      <c r="DJ132" s="1257"/>
      <c r="DK132" s="1257"/>
      <c r="DL132" s="1257"/>
      <c r="DM132" s="341" t="s">
        <v>69</v>
      </c>
      <c r="DN132" s="114"/>
      <c r="DO132" s="114"/>
      <c r="DP132" s="114"/>
      <c r="DQ132" s="114"/>
      <c r="DR132" s="114"/>
      <c r="DS132" s="295">
        <f t="shared" si="67"/>
        <v>0</v>
      </c>
      <c r="DT132" s="390">
        <f t="shared" si="66"/>
        <v>0</v>
      </c>
      <c r="DU132" s="392"/>
    </row>
    <row r="133" spans="3:129" ht="12.95" customHeight="1">
      <c r="C133" s="165"/>
      <c r="D133" s="119"/>
      <c r="E133" s="509" t="s">
        <v>152</v>
      </c>
      <c r="F133" s="505"/>
      <c r="G133" s="505"/>
      <c r="H133" s="505"/>
      <c r="I133" s="510"/>
      <c r="J133" s="1158">
        <f>S133+CL133+CL134</f>
        <v>0</v>
      </c>
      <c r="K133" s="1159"/>
      <c r="L133" s="1159"/>
      <c r="M133" s="119"/>
      <c r="N133" s="119"/>
      <c r="O133" s="119"/>
      <c r="P133" s="302"/>
      <c r="Q133" s="303"/>
      <c r="R133" s="304"/>
      <c r="S133" s="1174">
        <f>S121+S123+S125+S127+S129+S131</f>
        <v>0</v>
      </c>
      <c r="T133" s="1175"/>
      <c r="U133" s="1175"/>
      <c r="V133" s="1175"/>
      <c r="W133" s="1176"/>
      <c r="X133" s="1177">
        <f>X121+X123+X125+X127+X129+X131</f>
        <v>0</v>
      </c>
      <c r="Y133" s="1175"/>
      <c r="Z133" s="1175"/>
      <c r="AA133" s="1175"/>
      <c r="AB133" s="1178"/>
      <c r="AC133" s="243"/>
      <c r="AD133" s="243"/>
      <c r="AE133" s="243"/>
      <c r="AF133" s="244"/>
      <c r="AG133" s="243"/>
      <c r="AH133" s="243"/>
      <c r="AI133" s="243"/>
      <c r="AJ133" s="245"/>
      <c r="AK133" s="259"/>
      <c r="AL133" s="243"/>
      <c r="AM133" s="243"/>
      <c r="AN133" s="243"/>
      <c r="AO133" s="243"/>
      <c r="AP133" s="243"/>
      <c r="AQ133" s="243"/>
      <c r="AR133" s="243"/>
      <c r="AS133" s="243"/>
      <c r="AT133" s="243"/>
      <c r="AU133" s="243"/>
      <c r="AV133" s="243"/>
      <c r="AW133" s="243"/>
      <c r="AX133" s="243"/>
      <c r="AY133" s="243"/>
      <c r="AZ133" s="243"/>
      <c r="BA133" s="243"/>
      <c r="BB133" s="243"/>
      <c r="BC133" s="243"/>
      <c r="BD133" s="243"/>
      <c r="BE133" s="243"/>
      <c r="BF133" s="243"/>
      <c r="BG133" s="243"/>
      <c r="BH133" s="243"/>
      <c r="BI133" s="243"/>
      <c r="BJ133" s="256"/>
      <c r="BK133" s="262"/>
      <c r="BL133" s="243"/>
      <c r="BM133" s="243"/>
      <c r="BN133" s="243"/>
      <c r="BO133" s="243"/>
      <c r="BP133" s="243"/>
      <c r="BQ133" s="243"/>
      <c r="BR133" s="243"/>
      <c r="BS133" s="243"/>
      <c r="BT133" s="243"/>
      <c r="BU133" s="243"/>
      <c r="BV133" s="243"/>
      <c r="BW133" s="243"/>
      <c r="BX133" s="243"/>
      <c r="BY133" s="243"/>
      <c r="BZ133" s="243"/>
      <c r="CA133" s="243"/>
      <c r="CB133" s="243"/>
      <c r="CC133" s="243"/>
      <c r="CD133" s="243"/>
      <c r="CE133" s="243"/>
      <c r="CF133" s="243"/>
      <c r="CG133" s="243"/>
      <c r="CH133" s="243"/>
      <c r="CI133" s="243"/>
      <c r="CJ133" s="243"/>
      <c r="CK133" s="243"/>
      <c r="CL133" s="1162">
        <f>SUM(CL121:CR132)</f>
        <v>0</v>
      </c>
      <c r="CM133" s="1163"/>
      <c r="CN133" s="1163"/>
      <c r="CO133" s="1163"/>
      <c r="CP133" s="1163"/>
      <c r="CQ133" s="1163"/>
      <c r="CR133" s="1163"/>
      <c r="CS133" s="119"/>
      <c r="CT133" s="119"/>
      <c r="CU133" s="119"/>
      <c r="CV133" s="119"/>
      <c r="CW133" s="1166">
        <f>SUM(CW121:CY132)</f>
        <v>0</v>
      </c>
      <c r="CX133" s="1167"/>
      <c r="CY133" s="1167"/>
      <c r="CZ133" s="119"/>
      <c r="DA133" s="119"/>
      <c r="DB133" s="139"/>
      <c r="DC133" s="1181">
        <f>SUM(DC121:DD132)</f>
        <v>0</v>
      </c>
      <c r="DD133" s="1182"/>
      <c r="DE133" s="119"/>
      <c r="DF133" s="119"/>
      <c r="DG133" s="246"/>
      <c r="DH133" s="1250">
        <f>IFERROR((S133+DC133)/J133,0)*100</f>
        <v>0</v>
      </c>
      <c r="DI133" s="1251"/>
      <c r="DJ133" s="1251"/>
      <c r="DK133" s="1251"/>
      <c r="DL133" s="1251"/>
      <c r="DM133" s="340"/>
      <c r="DN133" s="114"/>
      <c r="DO133" s="114"/>
      <c r="DP133" s="114"/>
      <c r="DQ133" s="114"/>
      <c r="DR133" s="114"/>
      <c r="DS133" s="295">
        <f t="shared" si="67"/>
        <v>0</v>
      </c>
      <c r="DT133" s="392">
        <f>SUM(J133)</f>
        <v>0</v>
      </c>
      <c r="DU133" s="392">
        <f t="shared" ref="DU133" si="80">SUM(S133)</f>
        <v>0</v>
      </c>
      <c r="DV133" s="392">
        <f>SUM(X133)</f>
        <v>0</v>
      </c>
      <c r="DW133" s="392">
        <f>CL133</f>
        <v>0</v>
      </c>
      <c r="DX133" s="392">
        <f>CW133</f>
        <v>0</v>
      </c>
      <c r="DY133" s="392">
        <f>DC133</f>
        <v>0</v>
      </c>
    </row>
    <row r="134" spans="3:129" ht="12.95" customHeight="1" thickBot="1">
      <c r="C134" s="272"/>
      <c r="D134" s="130"/>
      <c r="E134" s="600"/>
      <c r="F134" s="601"/>
      <c r="G134" s="601"/>
      <c r="H134" s="601"/>
      <c r="I134" s="602"/>
      <c r="J134" s="1160"/>
      <c r="K134" s="1161"/>
      <c r="L134" s="1161"/>
      <c r="M134" s="314"/>
      <c r="N134" s="314"/>
      <c r="O134" s="273" t="s">
        <v>278</v>
      </c>
      <c r="P134" s="305"/>
      <c r="Q134" s="204"/>
      <c r="R134" s="306"/>
      <c r="S134" s="426"/>
      <c r="T134" s="427"/>
      <c r="U134" s="277"/>
      <c r="V134" s="277"/>
      <c r="W134" s="278" t="s">
        <v>278</v>
      </c>
      <c r="X134" s="428"/>
      <c r="Y134" s="427"/>
      <c r="Z134" s="277"/>
      <c r="AA134" s="277"/>
      <c r="AB134" s="150" t="s">
        <v>278</v>
      </c>
      <c r="AC134" s="275"/>
      <c r="AD134" s="275"/>
      <c r="AE134" s="275"/>
      <c r="AF134" s="279"/>
      <c r="AG134" s="275"/>
      <c r="AH134" s="275"/>
      <c r="AI134" s="275"/>
      <c r="AJ134" s="280"/>
      <c r="AK134" s="274"/>
      <c r="AL134" s="275"/>
      <c r="AM134" s="275"/>
      <c r="AN134" s="275"/>
      <c r="AO134" s="275"/>
      <c r="AP134" s="275"/>
      <c r="AQ134" s="275"/>
      <c r="AR134" s="275"/>
      <c r="AS134" s="275"/>
      <c r="AT134" s="275"/>
      <c r="AU134" s="275"/>
      <c r="AV134" s="275"/>
      <c r="AW134" s="275"/>
      <c r="AX134" s="275"/>
      <c r="AY134" s="275"/>
      <c r="AZ134" s="275"/>
      <c r="BA134" s="275"/>
      <c r="BB134" s="275"/>
      <c r="BC134" s="275"/>
      <c r="BD134" s="275"/>
      <c r="BE134" s="275"/>
      <c r="BF134" s="275"/>
      <c r="BG134" s="275"/>
      <c r="BH134" s="275"/>
      <c r="BI134" s="275"/>
      <c r="BJ134" s="276"/>
      <c r="BK134" s="279"/>
      <c r="BL134" s="275"/>
      <c r="BM134" s="275"/>
      <c r="BN134" s="275"/>
      <c r="BO134" s="275"/>
      <c r="BP134" s="275"/>
      <c r="BQ134" s="275"/>
      <c r="BR134" s="275"/>
      <c r="BS134" s="275"/>
      <c r="BT134" s="275"/>
      <c r="BU134" s="275"/>
      <c r="BV134" s="275"/>
      <c r="BW134" s="275"/>
      <c r="BX134" s="275"/>
      <c r="BY134" s="275"/>
      <c r="BZ134" s="275"/>
      <c r="CA134" s="275"/>
      <c r="CB134" s="275"/>
      <c r="CC134" s="275"/>
      <c r="CD134" s="275"/>
      <c r="CE134" s="275"/>
      <c r="CF134" s="275"/>
      <c r="CG134" s="275"/>
      <c r="CH134" s="275"/>
      <c r="CI134" s="275"/>
      <c r="CJ134" s="275"/>
      <c r="CK134" s="275"/>
      <c r="CL134" s="1164"/>
      <c r="CM134" s="1165"/>
      <c r="CN134" s="1165"/>
      <c r="CO134" s="1165"/>
      <c r="CP134" s="1165"/>
      <c r="CQ134" s="1165"/>
      <c r="CR134" s="1165"/>
      <c r="CS134" s="130" t="s">
        <v>14172</v>
      </c>
      <c r="CT134" s="130"/>
      <c r="CU134" s="130"/>
      <c r="CV134" s="130"/>
      <c r="CW134" s="1168"/>
      <c r="CX134" s="1169"/>
      <c r="CY134" s="1169"/>
      <c r="CZ134" s="130"/>
      <c r="DA134" s="130"/>
      <c r="DB134" s="150" t="s">
        <v>14172</v>
      </c>
      <c r="DC134" s="1262"/>
      <c r="DD134" s="1263"/>
      <c r="DE134" s="130"/>
      <c r="DF134" s="130"/>
      <c r="DG134" s="150" t="s">
        <v>14172</v>
      </c>
      <c r="DH134" s="1250"/>
      <c r="DI134" s="1251"/>
      <c r="DJ134" s="1251"/>
      <c r="DK134" s="1251"/>
      <c r="DL134" s="1251"/>
      <c r="DM134" s="345" t="s">
        <v>69</v>
      </c>
      <c r="DN134" s="165"/>
      <c r="DO134" s="114"/>
      <c r="DP134" s="114"/>
      <c r="DQ134" s="114"/>
      <c r="DR134" s="114"/>
      <c r="DS134" s="295">
        <f t="shared" si="67"/>
        <v>0</v>
      </c>
      <c r="DT134" s="390">
        <f t="shared" si="66"/>
        <v>0</v>
      </c>
    </row>
    <row r="135" spans="3:129" ht="3" customHeight="1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321"/>
      <c r="DI135" s="321"/>
      <c r="DJ135" s="321"/>
      <c r="DK135" s="321"/>
      <c r="DL135" s="321"/>
      <c r="DM135" s="4"/>
      <c r="DN135" s="2"/>
    </row>
    <row r="136" spans="3:129" ht="7.5" customHeight="1">
      <c r="F136" s="2" t="s">
        <v>153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S136" s="2" t="s">
        <v>162</v>
      </c>
      <c r="T136" s="2"/>
      <c r="U136" s="2"/>
      <c r="V136" s="2"/>
      <c r="W136" s="2"/>
      <c r="X136" s="2"/>
      <c r="Y136" s="2"/>
      <c r="Z136" s="2"/>
      <c r="AA136" s="2"/>
      <c r="AB136" s="2"/>
      <c r="AC136" s="2"/>
      <c r="AE136" s="2" t="s">
        <v>154</v>
      </c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Y136" s="2" t="s">
        <v>291</v>
      </c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N136" s="2"/>
    </row>
    <row r="137" spans="3:129" ht="9.1999999999999993" customHeight="1">
      <c r="F137" s="7"/>
      <c r="G137" s="97" t="s">
        <v>155</v>
      </c>
      <c r="H137" s="97"/>
      <c r="I137" s="97"/>
      <c r="J137" s="97"/>
      <c r="K137" s="97"/>
      <c r="L137" s="97" t="s">
        <v>156</v>
      </c>
      <c r="M137" s="97"/>
      <c r="N137" s="97"/>
      <c r="O137" s="97"/>
      <c r="P137" s="97"/>
      <c r="Q137" s="8"/>
      <c r="S137" s="7"/>
      <c r="T137" s="97" t="s">
        <v>164</v>
      </c>
      <c r="U137" s="97"/>
      <c r="V137" s="97"/>
      <c r="W137" s="97"/>
      <c r="X137" s="97"/>
      <c r="Y137" s="97" t="s">
        <v>165</v>
      </c>
      <c r="Z137" s="97"/>
      <c r="AA137" s="97"/>
      <c r="AB137" s="97"/>
      <c r="AC137" s="8"/>
      <c r="AE137" s="7" t="s">
        <v>105</v>
      </c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8"/>
      <c r="AY137" s="32" t="s">
        <v>239</v>
      </c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5"/>
      <c r="CC137" s="6" t="s">
        <v>240</v>
      </c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5"/>
      <c r="DN137" s="34"/>
      <c r="DO137" s="34"/>
      <c r="DP137" s="34"/>
      <c r="DQ137" s="34"/>
      <c r="DR137" s="34"/>
    </row>
    <row r="138" spans="3:129" ht="9.1999999999999993" customHeight="1">
      <c r="F138" s="1"/>
      <c r="G138" s="2" t="s">
        <v>157</v>
      </c>
      <c r="H138" s="2"/>
      <c r="I138" s="2"/>
      <c r="J138" s="2"/>
      <c r="K138" s="2"/>
      <c r="L138" s="2"/>
      <c r="M138" s="2"/>
      <c r="N138" s="2"/>
      <c r="O138" s="2"/>
      <c r="P138" s="2"/>
      <c r="Q138" s="9"/>
      <c r="S138" s="1"/>
      <c r="T138" s="2" t="s">
        <v>167</v>
      </c>
      <c r="U138" s="2"/>
      <c r="V138" s="2"/>
      <c r="W138" s="2"/>
      <c r="X138" s="2"/>
      <c r="Y138" s="2"/>
      <c r="Z138" s="2"/>
      <c r="AA138" s="2"/>
      <c r="AB138" s="2"/>
      <c r="AC138" s="9"/>
      <c r="AE138" s="1"/>
      <c r="AF138" s="2" t="s">
        <v>158</v>
      </c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9"/>
      <c r="AY138" s="1"/>
      <c r="AZ138" s="2" t="s">
        <v>241</v>
      </c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M138" s="2"/>
      <c r="BO138" s="2" t="s">
        <v>242</v>
      </c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9"/>
      <c r="CC138" s="2"/>
      <c r="CD138" s="2" t="s">
        <v>241</v>
      </c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U138" s="37" t="s">
        <v>311</v>
      </c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9"/>
      <c r="DN138" s="34"/>
      <c r="DO138" s="34"/>
      <c r="DP138" s="34"/>
      <c r="DQ138" s="34"/>
      <c r="DR138" s="34"/>
    </row>
    <row r="139" spans="3:129" ht="9.1999999999999993" customHeight="1">
      <c r="F139" s="10"/>
      <c r="G139" s="98" t="s">
        <v>14176</v>
      </c>
      <c r="H139" s="98"/>
      <c r="I139" s="98"/>
      <c r="J139" s="98"/>
      <c r="K139" s="98"/>
      <c r="L139" s="98"/>
      <c r="M139" s="98"/>
      <c r="N139" s="98"/>
      <c r="O139" s="98"/>
      <c r="P139" s="98"/>
      <c r="Q139" s="12"/>
      <c r="S139" s="10"/>
      <c r="T139" s="98" t="s">
        <v>14176</v>
      </c>
      <c r="U139" s="98"/>
      <c r="V139" s="98"/>
      <c r="W139" s="98"/>
      <c r="X139" s="98"/>
      <c r="Y139" s="98"/>
      <c r="Z139" s="98"/>
      <c r="AA139" s="98"/>
      <c r="AB139" s="98"/>
      <c r="AC139" s="12"/>
      <c r="AE139" s="1"/>
      <c r="AF139" s="2"/>
      <c r="AG139" s="2" t="s">
        <v>159</v>
      </c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9"/>
      <c r="AY139" s="1"/>
      <c r="AZ139" s="2" t="s">
        <v>243</v>
      </c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O139" s="3" t="s">
        <v>279</v>
      </c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9"/>
      <c r="CC139" s="2"/>
      <c r="CD139" s="2" t="s">
        <v>244</v>
      </c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 t="s">
        <v>319</v>
      </c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9"/>
      <c r="DN139" s="2"/>
      <c r="DO139" s="2"/>
      <c r="DP139" s="2"/>
      <c r="DQ139" s="2"/>
      <c r="DR139" s="2"/>
    </row>
    <row r="140" spans="3:129" ht="9.1999999999999993" customHeight="1">
      <c r="Q140" s="2"/>
      <c r="R140" s="2"/>
      <c r="S140" s="2"/>
      <c r="T140" s="2"/>
      <c r="U140" s="2"/>
      <c r="AE140" s="1"/>
      <c r="AF140" s="2" t="s">
        <v>160</v>
      </c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9"/>
      <c r="AY140" s="1"/>
      <c r="AZ140" s="2" t="s">
        <v>245</v>
      </c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9"/>
      <c r="CC140" s="2"/>
      <c r="CD140" s="3" t="s">
        <v>246</v>
      </c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U140" s="42" t="s">
        <v>312</v>
      </c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9"/>
      <c r="DN140" s="2"/>
      <c r="DO140" s="2"/>
      <c r="DP140" s="2"/>
      <c r="DQ140" s="2"/>
      <c r="DR140" s="2"/>
    </row>
    <row r="141" spans="3:129" ht="9.1999999999999993" customHeight="1">
      <c r="C141" s="2" t="s">
        <v>313</v>
      </c>
      <c r="D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AE141" s="1"/>
      <c r="AF141" s="2"/>
      <c r="AG141" s="2" t="s">
        <v>163</v>
      </c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9"/>
      <c r="AY141" s="1"/>
      <c r="AZ141" s="3" t="s">
        <v>280</v>
      </c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9"/>
      <c r="CC141" s="2"/>
      <c r="CD141" s="2"/>
      <c r="CE141" s="2" t="s">
        <v>161</v>
      </c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U141" s="37" t="s">
        <v>322</v>
      </c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9"/>
      <c r="DN141" s="2"/>
      <c r="DO141" s="2"/>
      <c r="DP141" s="2"/>
      <c r="DQ141" s="2"/>
      <c r="DR141" s="2"/>
    </row>
    <row r="142" spans="3:129" ht="9.1999999999999993" customHeight="1">
      <c r="C142" s="2"/>
      <c r="D142" s="2" t="s">
        <v>314</v>
      </c>
      <c r="E142" s="3" t="s">
        <v>315</v>
      </c>
      <c r="F142" s="2"/>
      <c r="G142" s="2"/>
      <c r="H142" s="2"/>
      <c r="U142" s="2"/>
      <c r="AE142" s="1"/>
      <c r="AF142" s="2"/>
      <c r="AG142" s="2" t="s">
        <v>166</v>
      </c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9"/>
      <c r="AY142" s="1"/>
      <c r="AZ142" s="3" t="s">
        <v>247</v>
      </c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9"/>
      <c r="CC142" s="2"/>
      <c r="CD142" s="37" t="s">
        <v>309</v>
      </c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U142" s="2" t="s">
        <v>320</v>
      </c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9"/>
      <c r="DN142" s="2"/>
      <c r="DO142" s="2"/>
      <c r="DP142" s="2"/>
      <c r="DQ142" s="2"/>
      <c r="DR142" s="2"/>
    </row>
    <row r="143" spans="3:129" ht="9.1999999999999993" customHeight="1">
      <c r="C143" s="2"/>
      <c r="D143" s="2" t="s">
        <v>314</v>
      </c>
      <c r="E143" s="3" t="s">
        <v>316</v>
      </c>
      <c r="F143" s="2"/>
      <c r="G143" s="2"/>
      <c r="H143" s="2"/>
      <c r="U143" s="2"/>
      <c r="AE143" s="10"/>
      <c r="AF143" s="98" t="s">
        <v>168</v>
      </c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12"/>
      <c r="AY143" s="1"/>
      <c r="AZ143" s="2" t="s">
        <v>248</v>
      </c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9"/>
      <c r="CC143" s="2"/>
      <c r="CD143" s="37" t="s">
        <v>310</v>
      </c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U143" s="37" t="s">
        <v>321</v>
      </c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9"/>
      <c r="DN143" s="2"/>
      <c r="DO143" s="2"/>
      <c r="DP143" s="2"/>
      <c r="DQ143" s="2"/>
      <c r="DR143" s="2"/>
    </row>
    <row r="144" spans="3:129" ht="9.1999999999999993" customHeight="1">
      <c r="C144" s="2"/>
      <c r="D144" s="2"/>
      <c r="F144" s="2"/>
      <c r="G144" s="2"/>
      <c r="H144" s="2"/>
      <c r="U144" s="2"/>
      <c r="AY144" s="10"/>
      <c r="AZ144" s="98" t="s">
        <v>249</v>
      </c>
      <c r="BA144" s="98"/>
      <c r="BB144" s="98"/>
      <c r="BC144" s="98"/>
      <c r="BD144" s="98"/>
      <c r="BE144" s="98"/>
      <c r="BF144" s="98"/>
      <c r="BG144" s="98"/>
      <c r="BH144" s="98"/>
      <c r="BI144" s="98"/>
      <c r="BJ144" s="98"/>
      <c r="BK144" s="98"/>
      <c r="BL144" s="98"/>
      <c r="BM144" s="98"/>
      <c r="BN144" s="98"/>
      <c r="BO144" s="98"/>
      <c r="BP144" s="98"/>
      <c r="BQ144" s="98"/>
      <c r="BR144" s="98"/>
      <c r="BS144" s="98"/>
      <c r="BT144" s="98"/>
      <c r="BU144" s="98"/>
      <c r="BV144" s="98"/>
      <c r="BW144" s="98"/>
      <c r="BX144" s="98"/>
      <c r="BY144" s="98"/>
      <c r="BZ144" s="98"/>
      <c r="CA144" s="98"/>
      <c r="CB144" s="12"/>
      <c r="CC144" s="98"/>
      <c r="CD144" s="98"/>
      <c r="CE144" s="43" t="s">
        <v>318</v>
      </c>
      <c r="CF144" s="98"/>
      <c r="CG144" s="98"/>
      <c r="CH144" s="98"/>
      <c r="CI144" s="98"/>
      <c r="CJ144" s="98"/>
      <c r="CK144" s="98"/>
      <c r="CL144" s="98"/>
      <c r="CM144" s="98"/>
      <c r="CN144" s="98"/>
      <c r="CO144" s="98"/>
      <c r="CP144" s="98"/>
      <c r="CQ144" s="98"/>
      <c r="CR144" s="98"/>
      <c r="CS144" s="98"/>
      <c r="CT144" s="98"/>
      <c r="CU144" s="98"/>
      <c r="CV144" s="98"/>
      <c r="CW144" s="98"/>
      <c r="CX144" s="98"/>
      <c r="CY144" s="98"/>
      <c r="CZ144" s="98"/>
      <c r="DA144" s="98"/>
      <c r="DB144" s="98"/>
      <c r="DC144" s="98"/>
      <c r="DD144" s="98"/>
      <c r="DE144" s="98"/>
      <c r="DF144" s="98"/>
      <c r="DG144" s="98"/>
      <c r="DH144" s="98"/>
      <c r="DI144" s="98"/>
      <c r="DJ144" s="98"/>
      <c r="DK144" s="98"/>
      <c r="DL144" s="98"/>
      <c r="DM144" s="12"/>
      <c r="DN144" s="2"/>
      <c r="DO144" s="2"/>
      <c r="DP144" s="2"/>
      <c r="DQ144" s="2"/>
      <c r="DR144" s="2"/>
    </row>
    <row r="145" spans="3:126" ht="9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BY145" s="2"/>
      <c r="BZ145" s="2"/>
      <c r="CA145" s="2"/>
      <c r="CB145" s="2"/>
      <c r="CC145" s="2" t="s">
        <v>323</v>
      </c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36"/>
      <c r="DA145" s="35"/>
      <c r="DB145" s="35"/>
      <c r="DC145" s="35"/>
      <c r="DD145" s="35"/>
      <c r="DE145" s="35"/>
      <c r="DF145" s="35"/>
      <c r="DG145" s="35"/>
    </row>
    <row r="146" spans="3:126" ht="9.6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</row>
    <row r="147" spans="3:126" ht="3" customHeight="1" thickBot="1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</row>
    <row r="148" spans="3:126" ht="8.1" customHeight="1" thickTop="1">
      <c r="DD148" s="1234" t="s">
        <v>0</v>
      </c>
      <c r="DE148" s="1204"/>
      <c r="DF148" s="1204"/>
      <c r="DG148" s="1204"/>
      <c r="DH148" s="1204"/>
      <c r="DI148" s="1204"/>
      <c r="DJ148" s="1204"/>
      <c r="DK148" s="1204"/>
      <c r="DL148" s="1204"/>
      <c r="DM148" s="1205"/>
      <c r="DN148" s="1246" t="s">
        <v>14168</v>
      </c>
      <c r="DO148" s="1247"/>
      <c r="DP148" s="1247"/>
      <c r="DQ148" s="1247"/>
      <c r="DR148" s="1247"/>
    </row>
    <row r="149" spans="3:126" ht="8.1" customHeight="1">
      <c r="DD149" s="1235"/>
      <c r="DE149" s="1236"/>
      <c r="DF149" s="1236"/>
      <c r="DG149" s="1236"/>
      <c r="DH149" s="1236"/>
      <c r="DI149" s="1236"/>
      <c r="DJ149" s="1236"/>
      <c r="DK149" s="1236"/>
      <c r="DL149" s="1236"/>
      <c r="DM149" s="1237"/>
      <c r="DN149" s="1247"/>
      <c r="DO149" s="1247"/>
      <c r="DP149" s="1247"/>
      <c r="DQ149" s="1247"/>
      <c r="DR149" s="1247"/>
    </row>
    <row r="150" spans="3:126" ht="8.1" customHeight="1" thickBot="1">
      <c r="DD150" s="1206"/>
      <c r="DE150" s="1207"/>
      <c r="DF150" s="1207"/>
      <c r="DG150" s="1207"/>
      <c r="DH150" s="1207"/>
      <c r="DI150" s="1207"/>
      <c r="DJ150" s="1207"/>
      <c r="DK150" s="1207"/>
      <c r="DL150" s="1207"/>
      <c r="DM150" s="1208"/>
      <c r="DN150" s="1247"/>
      <c r="DO150" s="1247"/>
      <c r="DP150" s="1247"/>
      <c r="DQ150" s="1247"/>
      <c r="DR150" s="1247"/>
    </row>
    <row r="151" spans="3:126" ht="24.75" thickTop="1">
      <c r="C151" s="24" t="s">
        <v>281</v>
      </c>
      <c r="J151" s="15" t="s">
        <v>282</v>
      </c>
      <c r="BC151" s="25" t="s">
        <v>337</v>
      </c>
      <c r="BR151" s="26"/>
      <c r="DN151" s="1247"/>
      <c r="DO151" s="1247"/>
      <c r="DP151" s="1247"/>
      <c r="DQ151" s="1247"/>
      <c r="DR151" s="1247"/>
    </row>
    <row r="152" spans="3:126" ht="18.75">
      <c r="C152" s="24"/>
      <c r="D152" s="1246" t="s">
        <v>14168</v>
      </c>
      <c r="E152" s="1246"/>
      <c r="F152" s="1246"/>
      <c r="G152" s="1246"/>
      <c r="H152" s="1246"/>
      <c r="I152" s="1246"/>
      <c r="J152" s="1246"/>
      <c r="BC152" s="25"/>
      <c r="BR152" s="26"/>
    </row>
    <row r="153" spans="3:126" ht="17.25" customHeight="1">
      <c r="C153" s="49" t="s">
        <v>14173</v>
      </c>
      <c r="S153" s="14"/>
      <c r="T153" s="292"/>
      <c r="U153" s="292"/>
      <c r="V153" s="288"/>
      <c r="W153" s="292"/>
      <c r="X153" s="292"/>
      <c r="Y153" s="1238"/>
      <c r="Z153" s="1236"/>
      <c r="AA153" s="1236"/>
      <c r="AB153" s="1236"/>
      <c r="AC153" s="1236"/>
      <c r="AD153" s="1236"/>
      <c r="AE153" s="1236"/>
      <c r="AF153" s="1236"/>
      <c r="AG153" s="1236"/>
      <c r="AH153" s="1236"/>
      <c r="AI153" s="1236"/>
      <c r="AJ153" s="1236"/>
      <c r="AK153" s="1236"/>
      <c r="AL153" s="1236"/>
      <c r="AM153" s="1236"/>
      <c r="AN153" s="1236"/>
      <c r="AO153" s="1236"/>
      <c r="AP153" s="1236"/>
      <c r="AQ153" s="1236"/>
      <c r="AR153" s="1236"/>
      <c r="AS153" s="1236"/>
      <c r="AT153" s="1236"/>
      <c r="AU153" s="1236"/>
      <c r="AV153" s="1236"/>
      <c r="AW153" s="1236"/>
      <c r="AX153" s="1236"/>
      <c r="AY153" s="1236"/>
      <c r="AZ153" s="1236"/>
      <c r="BA153" s="1236"/>
      <c r="BB153" s="1236"/>
      <c r="BC153" s="1236"/>
      <c r="BD153" s="1236"/>
      <c r="BE153" s="1236"/>
      <c r="BF153" s="1236"/>
      <c r="BM153" s="1209"/>
      <c r="BN153" s="1209"/>
      <c r="BO153" s="1209"/>
      <c r="BP153" s="1209"/>
      <c r="BQ153" s="1209"/>
      <c r="BR153" s="1209"/>
      <c r="BS153" s="1209"/>
      <c r="BT153" s="1209"/>
      <c r="BU153" s="1209"/>
      <c r="BV153" s="1209"/>
      <c r="BW153" s="1209"/>
      <c r="BX153" s="1209"/>
      <c r="BY153" s="1209"/>
      <c r="BZ153" s="1209"/>
      <c r="CA153" s="1209"/>
      <c r="CB153" s="1209"/>
      <c r="CC153" s="1209"/>
      <c r="CD153" s="1209"/>
      <c r="CE153" s="1209"/>
      <c r="CF153" s="1209"/>
      <c r="CG153" s="1209"/>
      <c r="CH153" s="1209"/>
      <c r="CI153" s="289"/>
      <c r="CJ153" s="289"/>
      <c r="CK153" s="289"/>
      <c r="CO153" s="1241"/>
      <c r="CP153" s="1236"/>
      <c r="CQ153" s="1236"/>
      <c r="CR153" s="1236"/>
      <c r="CS153" s="1236"/>
      <c r="CT153" s="1236"/>
      <c r="CU153" s="1236"/>
      <c r="CV153" s="1236"/>
      <c r="CW153" s="1236"/>
      <c r="CX153" s="1236"/>
      <c r="CY153" s="1236"/>
      <c r="CZ153" s="1236"/>
      <c r="DA153" s="1236"/>
      <c r="DB153" s="1236"/>
      <c r="DC153" s="1236"/>
      <c r="DD153" s="1236"/>
      <c r="DE153" s="1236"/>
      <c r="DF153" s="1236"/>
      <c r="DG153" s="1236"/>
      <c r="DH153" s="1236"/>
      <c r="DI153" s="1236"/>
      <c r="DJ153" s="1236"/>
      <c r="DK153" s="1236"/>
      <c r="DL153" s="1236"/>
      <c r="DM153" s="1236"/>
      <c r="DN153" s="1236"/>
      <c r="DO153" s="1236"/>
      <c r="DP153" s="1236"/>
      <c r="DQ153" s="1236"/>
      <c r="DR153" s="1236"/>
    </row>
    <row r="154" spans="3:126" ht="3" customHeight="1" thickBot="1">
      <c r="S154" s="27"/>
      <c r="T154" s="27"/>
      <c r="U154" s="27"/>
      <c r="V154" s="27"/>
      <c r="W154" s="27"/>
      <c r="X154" s="27"/>
      <c r="Y154" s="1239"/>
      <c r="Z154" s="1239"/>
      <c r="AA154" s="1239"/>
      <c r="AB154" s="1239"/>
      <c r="AC154" s="1239"/>
      <c r="AD154" s="1239"/>
      <c r="AE154" s="1239"/>
      <c r="AF154" s="1239"/>
      <c r="AG154" s="1239"/>
      <c r="AH154" s="1239"/>
      <c r="AI154" s="1239"/>
      <c r="AJ154" s="1239"/>
      <c r="AK154" s="1239"/>
      <c r="AL154" s="1239"/>
      <c r="AM154" s="1239"/>
      <c r="AN154" s="1239"/>
      <c r="AO154" s="1239"/>
      <c r="AP154" s="1239"/>
      <c r="AQ154" s="1239"/>
      <c r="AR154" s="1239"/>
      <c r="AS154" s="1239"/>
      <c r="AT154" s="1239"/>
      <c r="AU154" s="1239"/>
      <c r="AV154" s="1239"/>
      <c r="AW154" s="1239"/>
      <c r="AX154" s="1239"/>
      <c r="AY154" s="1239"/>
      <c r="AZ154" s="1239"/>
      <c r="BA154" s="1239"/>
      <c r="BB154" s="1239"/>
      <c r="BC154" s="1239"/>
      <c r="BD154" s="1239"/>
      <c r="BE154" s="1239"/>
      <c r="BF154" s="1239"/>
      <c r="BM154" s="1240"/>
      <c r="BN154" s="1240"/>
      <c r="BO154" s="1240"/>
      <c r="BP154" s="1240"/>
      <c r="BQ154" s="1240"/>
      <c r="BR154" s="1240"/>
      <c r="BS154" s="1240"/>
      <c r="BT154" s="1240"/>
      <c r="BU154" s="1240"/>
      <c r="BV154" s="1240"/>
      <c r="BW154" s="1240"/>
      <c r="BX154" s="1240"/>
      <c r="BY154" s="1240"/>
      <c r="BZ154" s="1240"/>
      <c r="CA154" s="1240"/>
      <c r="CB154" s="1240"/>
      <c r="CC154" s="1240"/>
      <c r="CD154" s="1240"/>
      <c r="CE154" s="1240"/>
      <c r="CF154" s="1240"/>
      <c r="CG154" s="1240"/>
      <c r="CH154" s="1240"/>
      <c r="CI154" s="290"/>
      <c r="CJ154" s="290"/>
      <c r="CK154" s="290"/>
      <c r="CO154" s="1239"/>
      <c r="CP154" s="1239"/>
      <c r="CQ154" s="1239"/>
      <c r="CR154" s="1239"/>
      <c r="CS154" s="1239"/>
      <c r="CT154" s="1239"/>
      <c r="CU154" s="1239"/>
      <c r="CV154" s="1239"/>
      <c r="CW154" s="1239"/>
      <c r="CX154" s="1239"/>
      <c r="CY154" s="1239"/>
      <c r="CZ154" s="1239"/>
      <c r="DA154" s="1239"/>
      <c r="DB154" s="1239"/>
      <c r="DC154" s="1239"/>
      <c r="DD154" s="1239"/>
      <c r="DE154" s="1239"/>
      <c r="DF154" s="1239"/>
      <c r="DG154" s="1239"/>
      <c r="DH154" s="1239"/>
      <c r="DI154" s="1239"/>
      <c r="DJ154" s="1239"/>
      <c r="DK154" s="1239"/>
      <c r="DL154" s="1239"/>
      <c r="DM154" s="1239"/>
      <c r="DN154" s="1239"/>
      <c r="DO154" s="1239"/>
      <c r="DP154" s="1239"/>
      <c r="DQ154" s="1239"/>
      <c r="DR154" s="1239"/>
    </row>
    <row r="155" spans="3:126" ht="14.25">
      <c r="C155" s="890" t="s">
        <v>252</v>
      </c>
      <c r="D155" s="1217"/>
      <c r="E155" s="1217"/>
      <c r="F155" s="1217"/>
      <c r="G155" s="1217"/>
      <c r="H155" s="1217"/>
      <c r="I155" s="1217"/>
      <c r="J155" s="1217"/>
      <c r="K155" s="1217"/>
      <c r="L155" s="1217"/>
      <c r="M155" s="1217"/>
      <c r="N155" s="1217"/>
      <c r="O155" s="1217"/>
      <c r="P155" s="1217"/>
      <c r="Q155" s="1217"/>
      <c r="R155" s="1217"/>
      <c r="S155" s="1217"/>
      <c r="T155" s="1217"/>
      <c r="U155" s="1217"/>
      <c r="V155" s="1217"/>
      <c r="W155" s="1217"/>
      <c r="X155" s="1217"/>
      <c r="Y155" s="1217"/>
      <c r="Z155" s="1217"/>
      <c r="AA155" s="1217"/>
      <c r="AB155" s="1217"/>
      <c r="AC155" s="1217"/>
      <c r="AD155" s="1217"/>
      <c r="AE155" s="1217"/>
      <c r="AF155" s="1217"/>
      <c r="AG155" s="1217"/>
      <c r="AH155" s="1217"/>
      <c r="AI155" s="1217"/>
      <c r="AJ155" s="1218"/>
      <c r="AK155" s="178" t="s">
        <v>177</v>
      </c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79"/>
      <c r="AV155" s="179"/>
      <c r="AW155" s="179"/>
      <c r="AX155" s="179"/>
      <c r="AY155" s="179"/>
      <c r="AZ155" s="179"/>
      <c r="BA155" s="179"/>
      <c r="BB155" s="179"/>
      <c r="BC155" s="179"/>
      <c r="BD155" s="179"/>
      <c r="BE155" s="180"/>
      <c r="BF155" s="180" t="s">
        <v>253</v>
      </c>
      <c r="BG155" s="180"/>
      <c r="BH155" s="179"/>
      <c r="BI155" s="179"/>
      <c r="BJ155" s="179"/>
      <c r="BK155" s="179"/>
      <c r="BL155" s="179"/>
      <c r="BM155" s="179"/>
      <c r="BN155" s="179"/>
      <c r="BO155" s="180"/>
      <c r="BP155" s="180"/>
      <c r="BQ155" s="180"/>
      <c r="BR155" s="180"/>
      <c r="BS155" s="180"/>
      <c r="BT155" s="180"/>
      <c r="BU155" s="180"/>
      <c r="BV155" s="180"/>
      <c r="BW155" s="180"/>
      <c r="BX155" s="180"/>
      <c r="BY155" s="180"/>
      <c r="BZ155" s="180"/>
      <c r="CA155" s="180"/>
      <c r="CB155" s="180"/>
      <c r="CC155" s="180"/>
      <c r="CD155" s="180"/>
      <c r="CE155" s="180"/>
      <c r="CF155" s="180"/>
      <c r="CG155" s="180"/>
      <c r="CH155" s="180"/>
      <c r="CI155" s="180"/>
      <c r="CJ155" s="180"/>
      <c r="CK155" s="180"/>
      <c r="CL155" s="180"/>
      <c r="CM155" s="180"/>
      <c r="CN155" s="180"/>
      <c r="CO155" s="180"/>
      <c r="CP155" s="180"/>
      <c r="CQ155" s="180"/>
      <c r="CR155" s="180"/>
      <c r="CS155" s="180"/>
      <c r="CT155" s="180"/>
      <c r="CU155" s="180"/>
      <c r="CV155" s="180"/>
      <c r="CW155" s="180"/>
      <c r="CX155" s="180"/>
      <c r="CY155" s="180"/>
      <c r="CZ155" s="180"/>
      <c r="DA155" s="180"/>
      <c r="DB155" s="180"/>
      <c r="DC155" s="180"/>
      <c r="DD155" s="180"/>
      <c r="DE155" s="180"/>
      <c r="DF155" s="180"/>
      <c r="DG155" s="180"/>
      <c r="DH155" s="180"/>
      <c r="DI155" s="180"/>
      <c r="DJ155" s="180"/>
      <c r="DK155" s="180"/>
      <c r="DL155" s="181"/>
      <c r="DM155" s="892" t="s">
        <v>47</v>
      </c>
      <c r="DN155" s="1219"/>
      <c r="DO155" s="1219"/>
      <c r="DP155" s="1219"/>
      <c r="DQ155" s="1219"/>
      <c r="DR155" s="1220"/>
      <c r="DS155" s="391"/>
      <c r="DT155" s="391"/>
      <c r="DU155" s="391"/>
      <c r="DV155" s="391"/>
    </row>
    <row r="156" spans="3:126" ht="9.9499999999999993" customHeight="1">
      <c r="C156" s="895" t="s">
        <v>48</v>
      </c>
      <c r="D156" s="505"/>
      <c r="E156" s="505"/>
      <c r="F156" s="505"/>
      <c r="G156" s="505"/>
      <c r="H156" s="510"/>
      <c r="I156" s="509" t="s">
        <v>49</v>
      </c>
      <c r="J156" s="505"/>
      <c r="K156" s="505"/>
      <c r="L156" s="510"/>
      <c r="M156" s="509" t="s">
        <v>50</v>
      </c>
      <c r="N156" s="505"/>
      <c r="O156" s="505"/>
      <c r="P156" s="505"/>
      <c r="Q156" s="505"/>
      <c r="R156" s="505"/>
      <c r="S156" s="510"/>
      <c r="T156" s="509" t="s">
        <v>51</v>
      </c>
      <c r="U156" s="505"/>
      <c r="V156" s="505"/>
      <c r="W156" s="505"/>
      <c r="X156" s="505"/>
      <c r="Y156" s="510"/>
      <c r="Z156" s="509" t="s">
        <v>52</v>
      </c>
      <c r="AA156" s="505"/>
      <c r="AB156" s="505"/>
      <c r="AC156" s="505"/>
      <c r="AD156" s="505"/>
      <c r="AE156" s="505"/>
      <c r="AF156" s="505"/>
      <c r="AG156" s="441"/>
      <c r="AH156" s="441"/>
      <c r="AI156" s="441"/>
      <c r="AJ156" s="441"/>
      <c r="AK156" s="704" t="s">
        <v>56</v>
      </c>
      <c r="AL156" s="505"/>
      <c r="AM156" s="505"/>
      <c r="AN156" s="505"/>
      <c r="AO156" s="505"/>
      <c r="AP156" s="505"/>
      <c r="AQ156" s="510"/>
      <c r="AR156" s="156" t="s">
        <v>57</v>
      </c>
      <c r="AS156" s="441"/>
      <c r="AT156" s="441"/>
      <c r="AU156" s="441"/>
      <c r="AV156" s="441"/>
      <c r="AW156" s="441"/>
      <c r="AX156" s="441"/>
      <c r="AY156" s="441"/>
      <c r="AZ156" s="441"/>
      <c r="BA156" s="441"/>
      <c r="BB156" s="138"/>
      <c r="BC156" s="723" t="s">
        <v>53</v>
      </c>
      <c r="BD156" s="1227"/>
      <c r="BE156" s="1227"/>
      <c r="BF156" s="1227"/>
      <c r="BG156" s="1227"/>
      <c r="BH156" s="1227"/>
      <c r="BI156" s="1227"/>
      <c r="BJ156" s="1227"/>
      <c r="BK156" s="1227"/>
      <c r="BL156" s="1227"/>
      <c r="BM156" s="1227"/>
      <c r="BN156" s="1227"/>
      <c r="BO156" s="1227"/>
      <c r="BP156" s="1227"/>
      <c r="BQ156" s="1227"/>
      <c r="BR156" s="1227"/>
      <c r="BS156" s="1227"/>
      <c r="BT156" s="1227"/>
      <c r="BU156" s="1227"/>
      <c r="BV156" s="1227"/>
      <c r="BW156" s="1227"/>
      <c r="BX156" s="1228"/>
      <c r="BY156" s="839" t="s">
        <v>54</v>
      </c>
      <c r="BZ156" s="505"/>
      <c r="CA156" s="505"/>
      <c r="CB156" s="1233"/>
      <c r="CC156" s="839" t="s">
        <v>55</v>
      </c>
      <c r="CD156" s="505"/>
      <c r="CE156" s="505"/>
      <c r="CF156" s="510"/>
      <c r="CG156" s="723" t="s">
        <v>304</v>
      </c>
      <c r="CH156" s="1227"/>
      <c r="CI156" s="1227"/>
      <c r="CJ156" s="1227"/>
      <c r="CK156" s="1227"/>
      <c r="CL156" s="1227"/>
      <c r="CM156" s="1227"/>
      <c r="CN156" s="1227"/>
      <c r="CO156" s="1227"/>
      <c r="CP156" s="1227"/>
      <c r="CQ156" s="1227"/>
      <c r="CR156" s="1227"/>
      <c r="CS156" s="1227"/>
      <c r="CT156" s="1227"/>
      <c r="CU156" s="1227"/>
      <c r="CV156" s="1227"/>
      <c r="CW156" s="1227"/>
      <c r="CX156" s="1227"/>
      <c r="CY156" s="1227"/>
      <c r="CZ156" s="1227"/>
      <c r="DA156" s="1227"/>
      <c r="DB156" s="1227"/>
      <c r="DC156" s="1227"/>
      <c r="DD156" s="1227"/>
      <c r="DE156" s="1227"/>
      <c r="DF156" s="1227"/>
      <c r="DG156" s="1227"/>
      <c r="DH156" s="119"/>
      <c r="DI156" s="119"/>
      <c r="DJ156" s="119"/>
      <c r="DK156" s="119"/>
      <c r="DL156" s="138"/>
      <c r="DM156" s="848" t="s">
        <v>58</v>
      </c>
      <c r="DN156" s="1224"/>
      <c r="DO156" s="1224"/>
      <c r="DP156" s="1224"/>
      <c r="DQ156" s="1224"/>
      <c r="DR156" s="1225"/>
      <c r="DS156" s="391"/>
      <c r="DT156" s="391"/>
      <c r="DU156" s="391"/>
      <c r="DV156" s="391"/>
    </row>
    <row r="157" spans="3:126" ht="8.1" customHeight="1">
      <c r="C157" s="603"/>
      <c r="D157" s="677"/>
      <c r="E157" s="677"/>
      <c r="F157" s="677"/>
      <c r="G157" s="677"/>
      <c r="H157" s="604"/>
      <c r="I157" s="532"/>
      <c r="J157" s="677"/>
      <c r="K157" s="677"/>
      <c r="L157" s="604"/>
      <c r="M157" s="532"/>
      <c r="N157" s="677"/>
      <c r="O157" s="677"/>
      <c r="P157" s="677"/>
      <c r="Q157" s="677"/>
      <c r="R157" s="677"/>
      <c r="S157" s="604"/>
      <c r="T157" s="532"/>
      <c r="U157" s="677"/>
      <c r="V157" s="677"/>
      <c r="W157" s="677"/>
      <c r="X157" s="677"/>
      <c r="Y157" s="604"/>
      <c r="Z157" s="162"/>
      <c r="AA157" s="182" t="s">
        <v>307</v>
      </c>
      <c r="AB157" s="152"/>
      <c r="AC157" s="152"/>
      <c r="AD157" s="152"/>
      <c r="AE157" s="152"/>
      <c r="AF157" s="152"/>
      <c r="AG157" s="119"/>
      <c r="AH157" s="119"/>
      <c r="AI157" s="119"/>
      <c r="AJ157" s="119"/>
      <c r="AK157" s="789"/>
      <c r="AL157" s="677"/>
      <c r="AM157" s="677"/>
      <c r="AN157" s="677"/>
      <c r="AO157" s="677"/>
      <c r="AP157" s="677"/>
      <c r="AQ157" s="604"/>
      <c r="AR157" s="183"/>
      <c r="AS157" s="182" t="s">
        <v>307</v>
      </c>
      <c r="AT157" s="152"/>
      <c r="AU157" s="152"/>
      <c r="AV157" s="152"/>
      <c r="AW157" s="152"/>
      <c r="AX157" s="152"/>
      <c r="AY157" s="119"/>
      <c r="AZ157" s="119"/>
      <c r="BA157" s="119"/>
      <c r="BB157" s="139"/>
      <c r="BC157" s="848"/>
      <c r="BD157" s="1224"/>
      <c r="BE157" s="1224"/>
      <c r="BF157" s="1224"/>
      <c r="BG157" s="1224"/>
      <c r="BH157" s="1224"/>
      <c r="BI157" s="1224"/>
      <c r="BJ157" s="1224"/>
      <c r="BK157" s="1224"/>
      <c r="BL157" s="1224"/>
      <c r="BM157" s="1224"/>
      <c r="BN157" s="1224"/>
      <c r="BO157" s="1224"/>
      <c r="BP157" s="1224"/>
      <c r="BQ157" s="1224"/>
      <c r="BR157" s="1224"/>
      <c r="BS157" s="1224"/>
      <c r="BT157" s="1224"/>
      <c r="BU157" s="1224"/>
      <c r="BV157" s="1224"/>
      <c r="BW157" s="1224"/>
      <c r="BX157" s="1229"/>
      <c r="BY157" s="676" t="s">
        <v>59</v>
      </c>
      <c r="BZ157" s="677"/>
      <c r="CA157" s="677"/>
      <c r="CB157" s="678"/>
      <c r="CC157" s="676" t="s">
        <v>60</v>
      </c>
      <c r="CD157" s="677"/>
      <c r="CE157" s="677"/>
      <c r="CF157" s="604"/>
      <c r="CG157" s="848"/>
      <c r="CH157" s="1224"/>
      <c r="CI157" s="1224"/>
      <c r="CJ157" s="1224"/>
      <c r="CK157" s="1224"/>
      <c r="CL157" s="1224"/>
      <c r="CM157" s="1224"/>
      <c r="CN157" s="1224"/>
      <c r="CO157" s="1224"/>
      <c r="CP157" s="1224"/>
      <c r="CQ157" s="1224"/>
      <c r="CR157" s="1224"/>
      <c r="CS157" s="1224"/>
      <c r="CT157" s="1224"/>
      <c r="CU157" s="1224"/>
      <c r="CV157" s="1224"/>
      <c r="CW157" s="1224"/>
      <c r="CX157" s="1224"/>
      <c r="CY157" s="1224"/>
      <c r="CZ157" s="1224"/>
      <c r="DA157" s="1224"/>
      <c r="DB157" s="1224"/>
      <c r="DC157" s="1224"/>
      <c r="DD157" s="1224"/>
      <c r="DE157" s="1224"/>
      <c r="DF157" s="1224"/>
      <c r="DG157" s="1224"/>
      <c r="DH157" s="753" t="s">
        <v>61</v>
      </c>
      <c r="DI157" s="674"/>
      <c r="DJ157" s="674"/>
      <c r="DK157" s="674"/>
      <c r="DL157" s="752"/>
      <c r="DM157" s="848"/>
      <c r="DN157" s="1224"/>
      <c r="DO157" s="1224"/>
      <c r="DP157" s="1224"/>
      <c r="DQ157" s="1224"/>
      <c r="DR157" s="1225"/>
      <c r="DS157" s="391"/>
      <c r="DT157" s="391"/>
      <c r="DU157" s="391"/>
      <c r="DV157" s="391"/>
    </row>
    <row r="158" spans="3:126" ht="8.1" customHeight="1" thickBot="1">
      <c r="C158" s="1221"/>
      <c r="D158" s="680"/>
      <c r="E158" s="680"/>
      <c r="F158" s="680"/>
      <c r="G158" s="680"/>
      <c r="H158" s="722"/>
      <c r="I158" s="795" t="s">
        <v>62</v>
      </c>
      <c r="J158" s="680"/>
      <c r="K158" s="680"/>
      <c r="L158" s="722"/>
      <c r="M158" s="184"/>
      <c r="N158" s="185"/>
      <c r="O158" s="185"/>
      <c r="P158" s="185"/>
      <c r="Q158" s="185"/>
      <c r="R158" s="185"/>
      <c r="S158" s="186"/>
      <c r="T158" s="795" t="s">
        <v>63</v>
      </c>
      <c r="U158" s="680"/>
      <c r="V158" s="680"/>
      <c r="W158" s="680"/>
      <c r="X158" s="680"/>
      <c r="Y158" s="722"/>
      <c r="Z158" s="187"/>
      <c r="AA158" s="188"/>
      <c r="AB158" s="188"/>
      <c r="AC158" s="188"/>
      <c r="AD158" s="188"/>
      <c r="AE158" s="188"/>
      <c r="AF158" s="188"/>
      <c r="AG158" s="185"/>
      <c r="AH158" s="185"/>
      <c r="AI158" s="185"/>
      <c r="AJ158" s="185"/>
      <c r="AK158" s="790" t="s">
        <v>345</v>
      </c>
      <c r="AL158" s="680"/>
      <c r="AM158" s="680"/>
      <c r="AN158" s="680"/>
      <c r="AO158" s="680"/>
      <c r="AP158" s="680"/>
      <c r="AQ158" s="722"/>
      <c r="AR158" s="187"/>
      <c r="AS158" s="188"/>
      <c r="AT158" s="188"/>
      <c r="AU158" s="188"/>
      <c r="AV158" s="188"/>
      <c r="AW158" s="188"/>
      <c r="AX158" s="188"/>
      <c r="AY158" s="185"/>
      <c r="AZ158" s="185"/>
      <c r="BA158" s="185"/>
      <c r="BB158" s="186"/>
      <c r="BC158" s="1230"/>
      <c r="BD158" s="1231"/>
      <c r="BE158" s="1231"/>
      <c r="BF158" s="1231"/>
      <c r="BG158" s="1231"/>
      <c r="BH158" s="1231"/>
      <c r="BI158" s="1231"/>
      <c r="BJ158" s="1231"/>
      <c r="BK158" s="1231"/>
      <c r="BL158" s="1231"/>
      <c r="BM158" s="1231"/>
      <c r="BN158" s="1231"/>
      <c r="BO158" s="1231"/>
      <c r="BP158" s="1231"/>
      <c r="BQ158" s="1231"/>
      <c r="BR158" s="1231"/>
      <c r="BS158" s="1231"/>
      <c r="BT158" s="1231"/>
      <c r="BU158" s="1231"/>
      <c r="BV158" s="1231"/>
      <c r="BW158" s="1231"/>
      <c r="BX158" s="1232"/>
      <c r="BY158" s="679" t="s">
        <v>346</v>
      </c>
      <c r="BZ158" s="680"/>
      <c r="CA158" s="680"/>
      <c r="CB158" s="681"/>
      <c r="CC158" s="679" t="s">
        <v>347</v>
      </c>
      <c r="CD158" s="680"/>
      <c r="CE158" s="680"/>
      <c r="CF158" s="722"/>
      <c r="CG158" s="1230"/>
      <c r="CH158" s="1231"/>
      <c r="CI158" s="1231"/>
      <c r="CJ158" s="1231"/>
      <c r="CK158" s="1231"/>
      <c r="CL158" s="1231"/>
      <c r="CM158" s="1231"/>
      <c r="CN158" s="1231"/>
      <c r="CO158" s="1231"/>
      <c r="CP158" s="1231"/>
      <c r="CQ158" s="1231"/>
      <c r="CR158" s="1231"/>
      <c r="CS158" s="1231"/>
      <c r="CT158" s="1231"/>
      <c r="CU158" s="1231"/>
      <c r="CV158" s="1231"/>
      <c r="CW158" s="1231"/>
      <c r="CX158" s="1231"/>
      <c r="CY158" s="1231"/>
      <c r="CZ158" s="1231"/>
      <c r="DA158" s="1231"/>
      <c r="DB158" s="1231"/>
      <c r="DC158" s="1231"/>
      <c r="DD158" s="1231"/>
      <c r="DE158" s="1231"/>
      <c r="DF158" s="1231"/>
      <c r="DG158" s="1231"/>
      <c r="DH158" s="679" t="s">
        <v>64</v>
      </c>
      <c r="DI158" s="680"/>
      <c r="DJ158" s="680"/>
      <c r="DK158" s="680"/>
      <c r="DL158" s="722"/>
      <c r="DM158" s="795" t="s">
        <v>65</v>
      </c>
      <c r="DN158" s="680"/>
      <c r="DO158" s="680"/>
      <c r="DP158" s="680"/>
      <c r="DQ158" s="680"/>
      <c r="DR158" s="1226"/>
      <c r="DS158" s="391"/>
      <c r="DT158" s="391"/>
      <c r="DU158" s="391"/>
      <c r="DV158" s="391"/>
    </row>
    <row r="159" spans="3:126" ht="12" customHeight="1" thickTop="1">
      <c r="C159" s="817" t="s">
        <v>66</v>
      </c>
      <c r="D159" s="818"/>
      <c r="E159" s="826" t="s">
        <v>67</v>
      </c>
      <c r="F159" s="1212"/>
      <c r="G159" s="1212"/>
      <c r="H159" s="1213"/>
      <c r="I159" s="836"/>
      <c r="J159" s="784"/>
      <c r="K159" s="784"/>
      <c r="L159" s="785"/>
      <c r="M159" s="814"/>
      <c r="N159" s="517"/>
      <c r="O159" s="517"/>
      <c r="P159" s="517"/>
      <c r="Q159" s="517"/>
      <c r="R159" s="517"/>
      <c r="S159" s="837"/>
      <c r="T159" s="330"/>
      <c r="U159" s="331"/>
      <c r="V159" s="331"/>
      <c r="W159" s="331"/>
      <c r="X159" s="331"/>
      <c r="Y159" s="332"/>
      <c r="Z159" s="815"/>
      <c r="AA159" s="816"/>
      <c r="AB159" s="816"/>
      <c r="AC159" s="816"/>
      <c r="AD159" s="816"/>
      <c r="AE159" s="816"/>
      <c r="AF159" s="816"/>
      <c r="AG159" s="812" t="s">
        <v>68</v>
      </c>
      <c r="AH159" s="812"/>
      <c r="AI159" s="812"/>
      <c r="AJ159" s="813"/>
      <c r="AK159" s="838"/>
      <c r="AL159" s="784"/>
      <c r="AM159" s="784"/>
      <c r="AN159" s="784"/>
      <c r="AO159" s="784"/>
      <c r="AP159" s="784"/>
      <c r="AQ159" s="785"/>
      <c r="AR159" s="815"/>
      <c r="AS159" s="816"/>
      <c r="AT159" s="816"/>
      <c r="AU159" s="816"/>
      <c r="AV159" s="816"/>
      <c r="AW159" s="816"/>
      <c r="AX159" s="816"/>
      <c r="AY159" s="812" t="s">
        <v>68</v>
      </c>
      <c r="AZ159" s="812"/>
      <c r="BA159" s="812"/>
      <c r="BB159" s="813"/>
      <c r="BC159" s="1242"/>
      <c r="BD159" s="969"/>
      <c r="BE159" s="969"/>
      <c r="BF159" s="969"/>
      <c r="BG159" s="969"/>
      <c r="BH159" s="969"/>
      <c r="BI159" s="969"/>
      <c r="BJ159" s="969"/>
      <c r="BK159" s="969"/>
      <c r="BL159" s="969"/>
      <c r="BM159" s="969"/>
      <c r="BN159" s="969"/>
      <c r="BO159" s="969"/>
      <c r="BP159" s="969"/>
      <c r="BQ159" s="969"/>
      <c r="BR159" s="969"/>
      <c r="BS159" s="969"/>
      <c r="BT159" s="969"/>
      <c r="BU159" s="969"/>
      <c r="BV159" s="969"/>
      <c r="BW159" s="969"/>
      <c r="BX159" s="970"/>
      <c r="BY159" s="783"/>
      <c r="BZ159" s="784"/>
      <c r="CA159" s="784"/>
      <c r="CB159" s="842"/>
      <c r="CC159" s="783"/>
      <c r="CD159" s="784"/>
      <c r="CE159" s="784"/>
      <c r="CF159" s="785"/>
      <c r="CG159" s="814"/>
      <c r="CH159" s="517"/>
      <c r="CI159" s="517"/>
      <c r="CJ159" s="517"/>
      <c r="CK159" s="517"/>
      <c r="CL159" s="517"/>
      <c r="CM159" s="517"/>
      <c r="CN159" s="517"/>
      <c r="CO159" s="517"/>
      <c r="CP159" s="517"/>
      <c r="CQ159" s="517"/>
      <c r="CR159" s="517"/>
      <c r="CS159" s="517"/>
      <c r="CT159" s="517"/>
      <c r="CU159" s="517"/>
      <c r="CV159" s="517"/>
      <c r="CW159" s="517"/>
      <c r="CX159" s="517"/>
      <c r="CY159" s="517"/>
      <c r="CZ159" s="517"/>
      <c r="DA159" s="517"/>
      <c r="DB159" s="517"/>
      <c r="DC159" s="517"/>
      <c r="DD159" s="517"/>
      <c r="DE159" s="517"/>
      <c r="DF159" s="517"/>
      <c r="DG159" s="518"/>
      <c r="DH159" s="956"/>
      <c r="DI159" s="957"/>
      <c r="DJ159" s="957"/>
      <c r="DK159" s="957"/>
      <c r="DL159" s="958"/>
      <c r="DM159" s="965">
        <f t="shared" ref="DM159:DM182" si="81">IFERROR((AR159*100/Z159),0)</f>
        <v>0</v>
      </c>
      <c r="DN159" s="966"/>
      <c r="DO159" s="966"/>
      <c r="DP159" s="966"/>
      <c r="DQ159" s="189"/>
      <c r="DR159" s="190" t="s">
        <v>69</v>
      </c>
      <c r="DS159" s="391"/>
      <c r="DT159" s="391"/>
      <c r="DU159" s="391"/>
      <c r="DV159" s="391"/>
    </row>
    <row r="160" spans="3:126" ht="12" customHeight="1">
      <c r="C160" s="581"/>
      <c r="D160" s="582"/>
      <c r="E160" s="443"/>
      <c r="F160" s="443"/>
      <c r="G160" s="443"/>
      <c r="H160" s="444"/>
      <c r="I160" s="824"/>
      <c r="J160" s="486"/>
      <c r="K160" s="486"/>
      <c r="L160" s="493"/>
      <c r="M160" s="459"/>
      <c r="N160" s="460"/>
      <c r="O160" s="460"/>
      <c r="P160" s="460"/>
      <c r="Q160" s="460"/>
      <c r="R160" s="460"/>
      <c r="S160" s="749"/>
      <c r="T160" s="333"/>
      <c r="U160" s="334"/>
      <c r="V160" s="334"/>
      <c r="W160" s="334"/>
      <c r="X160" s="334"/>
      <c r="Y160" s="335"/>
      <c r="Z160" s="490"/>
      <c r="AA160" s="491"/>
      <c r="AB160" s="491"/>
      <c r="AC160" s="491"/>
      <c r="AD160" s="491"/>
      <c r="AE160" s="491"/>
      <c r="AF160" s="491"/>
      <c r="AG160" s="967" t="s">
        <v>68</v>
      </c>
      <c r="AH160" s="967"/>
      <c r="AI160" s="967"/>
      <c r="AJ160" s="968"/>
      <c r="AK160" s="492"/>
      <c r="AL160" s="486"/>
      <c r="AM160" s="486"/>
      <c r="AN160" s="486"/>
      <c r="AO160" s="486"/>
      <c r="AP160" s="486"/>
      <c r="AQ160" s="493"/>
      <c r="AR160" s="490"/>
      <c r="AS160" s="491"/>
      <c r="AT160" s="491"/>
      <c r="AU160" s="491"/>
      <c r="AV160" s="491"/>
      <c r="AW160" s="491"/>
      <c r="AX160" s="491"/>
      <c r="AY160" s="967" t="s">
        <v>68</v>
      </c>
      <c r="AZ160" s="967"/>
      <c r="BA160" s="967"/>
      <c r="BB160" s="968"/>
      <c r="BC160" s="1216"/>
      <c r="BD160" s="971"/>
      <c r="BE160" s="971"/>
      <c r="BF160" s="971"/>
      <c r="BG160" s="971"/>
      <c r="BH160" s="971"/>
      <c r="BI160" s="971"/>
      <c r="BJ160" s="971"/>
      <c r="BK160" s="971"/>
      <c r="BL160" s="971"/>
      <c r="BM160" s="971"/>
      <c r="BN160" s="971"/>
      <c r="BO160" s="971"/>
      <c r="BP160" s="971"/>
      <c r="BQ160" s="971"/>
      <c r="BR160" s="971"/>
      <c r="BS160" s="971"/>
      <c r="BT160" s="971"/>
      <c r="BU160" s="971"/>
      <c r="BV160" s="971"/>
      <c r="BW160" s="971"/>
      <c r="BX160" s="972"/>
      <c r="BY160" s="485"/>
      <c r="BZ160" s="486"/>
      <c r="CA160" s="486"/>
      <c r="CB160" s="487"/>
      <c r="CC160" s="485"/>
      <c r="CD160" s="486"/>
      <c r="CE160" s="486"/>
      <c r="CF160" s="493"/>
      <c r="CG160" s="459"/>
      <c r="CH160" s="460"/>
      <c r="CI160" s="460"/>
      <c r="CJ160" s="460"/>
      <c r="CK160" s="460"/>
      <c r="CL160" s="460"/>
      <c r="CM160" s="460"/>
      <c r="CN160" s="460"/>
      <c r="CO160" s="460"/>
      <c r="CP160" s="460"/>
      <c r="CQ160" s="460"/>
      <c r="CR160" s="460"/>
      <c r="CS160" s="460"/>
      <c r="CT160" s="460"/>
      <c r="CU160" s="460"/>
      <c r="CV160" s="460"/>
      <c r="CW160" s="460"/>
      <c r="CX160" s="460"/>
      <c r="CY160" s="460"/>
      <c r="CZ160" s="460"/>
      <c r="DA160" s="460"/>
      <c r="DB160" s="460"/>
      <c r="DC160" s="460"/>
      <c r="DD160" s="460"/>
      <c r="DE160" s="460"/>
      <c r="DF160" s="460"/>
      <c r="DG160" s="461"/>
      <c r="DH160" s="497"/>
      <c r="DI160" s="498"/>
      <c r="DJ160" s="498"/>
      <c r="DK160" s="498"/>
      <c r="DL160" s="499"/>
      <c r="DM160" s="1195">
        <f t="shared" si="81"/>
        <v>0</v>
      </c>
      <c r="DN160" s="1196"/>
      <c r="DO160" s="1196"/>
      <c r="DP160" s="1196"/>
      <c r="DQ160" s="192"/>
      <c r="DR160" s="193" t="s">
        <v>69</v>
      </c>
      <c r="DS160" s="391"/>
      <c r="DT160" s="391"/>
      <c r="DU160" s="391"/>
      <c r="DV160" s="391"/>
    </row>
    <row r="161" spans="3:126" ht="12" customHeight="1" thickBot="1">
      <c r="C161" s="581"/>
      <c r="D161" s="582"/>
      <c r="E161" s="445"/>
      <c r="F161" s="445"/>
      <c r="G161" s="445"/>
      <c r="H161" s="680" t="s">
        <v>70</v>
      </c>
      <c r="I161" s="680"/>
      <c r="J161" s="680"/>
      <c r="K161" s="680"/>
      <c r="L161" s="680"/>
      <c r="M161" s="680"/>
      <c r="N161" s="680"/>
      <c r="O161" s="680"/>
      <c r="P161" s="680"/>
      <c r="Q161" s="680"/>
      <c r="R161" s="680"/>
      <c r="S161" s="680"/>
      <c r="T161" s="680"/>
      <c r="U161" s="445"/>
      <c r="V161" s="445"/>
      <c r="W161" s="445"/>
      <c r="X161" s="445"/>
      <c r="Y161" s="445"/>
      <c r="Z161" s="1197">
        <f>SUM(Z159:AF160)</f>
        <v>0</v>
      </c>
      <c r="AA161" s="1198"/>
      <c r="AB161" s="1198"/>
      <c r="AC161" s="1198"/>
      <c r="AD161" s="1198"/>
      <c r="AE161" s="1198"/>
      <c r="AF161" s="1198"/>
      <c r="AG161" s="185" t="s">
        <v>68</v>
      </c>
      <c r="AH161" s="185"/>
      <c r="AI161" s="185"/>
      <c r="AJ161" s="185"/>
      <c r="AK161" s="396"/>
      <c r="AL161" s="397"/>
      <c r="AM161" s="397"/>
      <c r="AN161" s="397"/>
      <c r="AO161" s="397"/>
      <c r="AP161" s="397"/>
      <c r="AQ161" s="398"/>
      <c r="AR161" s="1197">
        <f>SUM(AR159:AX160)</f>
        <v>0</v>
      </c>
      <c r="AS161" s="1198"/>
      <c r="AT161" s="1198"/>
      <c r="AU161" s="1198"/>
      <c r="AV161" s="1198"/>
      <c r="AW161" s="1198"/>
      <c r="AX161" s="1198"/>
      <c r="AY161" s="194" t="s">
        <v>68</v>
      </c>
      <c r="AZ161" s="194"/>
      <c r="BA161" s="194"/>
      <c r="BB161" s="394"/>
      <c r="BC161" s="405"/>
      <c r="BD161" s="405"/>
      <c r="BE161" s="405"/>
      <c r="BF161" s="405"/>
      <c r="BG161" s="405"/>
      <c r="BH161" s="405"/>
      <c r="BI161" s="405"/>
      <c r="BJ161" s="406"/>
      <c r="BK161" s="406"/>
      <c r="BL161" s="406"/>
      <c r="BM161" s="406"/>
      <c r="BN161" s="406"/>
      <c r="BO161" s="406"/>
      <c r="BP161" s="406"/>
      <c r="BQ161" s="406"/>
      <c r="BR161" s="406"/>
      <c r="BS161" s="406"/>
      <c r="BT161" s="406"/>
      <c r="BU161" s="406"/>
      <c r="BV161" s="406"/>
      <c r="BW161" s="406"/>
      <c r="BX161" s="406"/>
      <c r="BY161" s="407"/>
      <c r="BZ161" s="408"/>
      <c r="CA161" s="408"/>
      <c r="CB161" s="409"/>
      <c r="CC161" s="408"/>
      <c r="CD161" s="408"/>
      <c r="CE161" s="408"/>
      <c r="CF161" s="410"/>
      <c r="CG161" s="411"/>
      <c r="CH161" s="406"/>
      <c r="CI161" s="406"/>
      <c r="CJ161" s="406"/>
      <c r="CK161" s="406"/>
      <c r="CL161" s="406"/>
      <c r="CM161" s="406"/>
      <c r="CN161" s="406"/>
      <c r="CO161" s="406"/>
      <c r="CP161" s="406"/>
      <c r="CQ161" s="406"/>
      <c r="CR161" s="406"/>
      <c r="CS161" s="406"/>
      <c r="CT161" s="406"/>
      <c r="CU161" s="406"/>
      <c r="CV161" s="406"/>
      <c r="CW161" s="406"/>
      <c r="CX161" s="406"/>
      <c r="CY161" s="406"/>
      <c r="CZ161" s="406"/>
      <c r="DA161" s="406"/>
      <c r="DB161" s="406"/>
      <c r="DC161" s="406"/>
      <c r="DD161" s="406"/>
      <c r="DE161" s="406"/>
      <c r="DF161" s="406"/>
      <c r="DG161" s="406"/>
      <c r="DH161" s="408"/>
      <c r="DI161" s="408"/>
      <c r="DJ161" s="408"/>
      <c r="DK161" s="408"/>
      <c r="DL161" s="410"/>
      <c r="DM161" s="1199">
        <f t="shared" si="81"/>
        <v>0</v>
      </c>
      <c r="DN161" s="1200"/>
      <c r="DO161" s="1200"/>
      <c r="DP161" s="1200"/>
      <c r="DQ161" s="194"/>
      <c r="DR161" s="195" t="s">
        <v>69</v>
      </c>
      <c r="DS161" s="391"/>
      <c r="DT161" s="391"/>
      <c r="DU161" s="391"/>
      <c r="DV161" s="391"/>
    </row>
    <row r="162" spans="3:126" ht="12" customHeight="1" thickTop="1">
      <c r="C162" s="581"/>
      <c r="D162" s="582"/>
      <c r="E162" s="866" t="s">
        <v>71</v>
      </c>
      <c r="F162" s="867"/>
      <c r="G162" s="867"/>
      <c r="H162" s="867"/>
      <c r="I162" s="836"/>
      <c r="J162" s="784"/>
      <c r="K162" s="784"/>
      <c r="L162" s="785"/>
      <c r="M162" s="814"/>
      <c r="N162" s="517"/>
      <c r="O162" s="517"/>
      <c r="P162" s="517"/>
      <c r="Q162" s="517"/>
      <c r="R162" s="517"/>
      <c r="S162" s="837"/>
      <c r="T162" s="330"/>
      <c r="U162" s="331"/>
      <c r="V162" s="331"/>
      <c r="W162" s="331"/>
      <c r="X162" s="331"/>
      <c r="Y162" s="332"/>
      <c r="Z162" s="815"/>
      <c r="AA162" s="816"/>
      <c r="AB162" s="816"/>
      <c r="AC162" s="816"/>
      <c r="AD162" s="816"/>
      <c r="AE162" s="816"/>
      <c r="AF162" s="816"/>
      <c r="AG162" s="812" t="s">
        <v>68</v>
      </c>
      <c r="AH162" s="812"/>
      <c r="AI162" s="812"/>
      <c r="AJ162" s="813"/>
      <c r="AK162" s="838"/>
      <c r="AL162" s="784"/>
      <c r="AM162" s="784"/>
      <c r="AN162" s="784"/>
      <c r="AO162" s="784"/>
      <c r="AP162" s="784"/>
      <c r="AQ162" s="785"/>
      <c r="AR162" s="815"/>
      <c r="AS162" s="816"/>
      <c r="AT162" s="816"/>
      <c r="AU162" s="816"/>
      <c r="AV162" s="816"/>
      <c r="AW162" s="816"/>
      <c r="AX162" s="816"/>
      <c r="AY162" s="812" t="s">
        <v>68</v>
      </c>
      <c r="AZ162" s="812"/>
      <c r="BA162" s="812"/>
      <c r="BB162" s="813"/>
      <c r="BC162" s="843"/>
      <c r="BD162" s="517"/>
      <c r="BE162" s="517"/>
      <c r="BF162" s="517"/>
      <c r="BG162" s="517"/>
      <c r="BH162" s="517"/>
      <c r="BI162" s="517"/>
      <c r="BJ162" s="517"/>
      <c r="BK162" s="517"/>
      <c r="BL162" s="517"/>
      <c r="BM162" s="517"/>
      <c r="BN162" s="517"/>
      <c r="BO162" s="517"/>
      <c r="BP162" s="517"/>
      <c r="BQ162" s="517"/>
      <c r="BR162" s="517"/>
      <c r="BS162" s="517"/>
      <c r="BT162" s="517"/>
      <c r="BU162" s="517"/>
      <c r="BV162" s="517"/>
      <c r="BW162" s="517"/>
      <c r="BX162" s="518"/>
      <c r="BY162" s="783"/>
      <c r="BZ162" s="784"/>
      <c r="CA162" s="784"/>
      <c r="CB162" s="842"/>
      <c r="CC162" s="783"/>
      <c r="CD162" s="784"/>
      <c r="CE162" s="784"/>
      <c r="CF162" s="785"/>
      <c r="CG162" s="814"/>
      <c r="CH162" s="517"/>
      <c r="CI162" s="517"/>
      <c r="CJ162" s="517"/>
      <c r="CK162" s="517"/>
      <c r="CL162" s="517"/>
      <c r="CM162" s="517"/>
      <c r="CN162" s="517"/>
      <c r="CO162" s="517"/>
      <c r="CP162" s="517"/>
      <c r="CQ162" s="517"/>
      <c r="CR162" s="517"/>
      <c r="CS162" s="517"/>
      <c r="CT162" s="517"/>
      <c r="CU162" s="517"/>
      <c r="CV162" s="517"/>
      <c r="CW162" s="517"/>
      <c r="CX162" s="517"/>
      <c r="CY162" s="517"/>
      <c r="CZ162" s="517"/>
      <c r="DA162" s="517"/>
      <c r="DB162" s="517"/>
      <c r="DC162" s="517"/>
      <c r="DD162" s="517"/>
      <c r="DE162" s="517"/>
      <c r="DF162" s="517"/>
      <c r="DG162" s="518"/>
      <c r="DH162" s="956"/>
      <c r="DI162" s="957"/>
      <c r="DJ162" s="957"/>
      <c r="DK162" s="957"/>
      <c r="DL162" s="958"/>
      <c r="DM162" s="965">
        <f t="shared" si="81"/>
        <v>0</v>
      </c>
      <c r="DN162" s="966"/>
      <c r="DO162" s="966"/>
      <c r="DP162" s="966"/>
      <c r="DQ162" s="189"/>
      <c r="DR162" s="190" t="s">
        <v>69</v>
      </c>
      <c r="DS162" s="391"/>
      <c r="DT162" s="391"/>
      <c r="DU162" s="391"/>
      <c r="DV162" s="391"/>
    </row>
    <row r="163" spans="3:126" ht="12" customHeight="1">
      <c r="C163" s="581"/>
      <c r="D163" s="582"/>
      <c r="E163" s="868"/>
      <c r="F163" s="869"/>
      <c r="G163" s="869"/>
      <c r="H163" s="869"/>
      <c r="I163" s="824"/>
      <c r="J163" s="486"/>
      <c r="K163" s="486"/>
      <c r="L163" s="493"/>
      <c r="M163" s="459"/>
      <c r="N163" s="460"/>
      <c r="O163" s="460"/>
      <c r="P163" s="460"/>
      <c r="Q163" s="460"/>
      <c r="R163" s="460"/>
      <c r="S163" s="749"/>
      <c r="T163" s="333"/>
      <c r="U163" s="334"/>
      <c r="V163" s="334"/>
      <c r="W163" s="334"/>
      <c r="X163" s="334"/>
      <c r="Y163" s="335"/>
      <c r="Z163" s="490"/>
      <c r="AA163" s="491"/>
      <c r="AB163" s="491"/>
      <c r="AC163" s="491"/>
      <c r="AD163" s="491"/>
      <c r="AE163" s="491"/>
      <c r="AF163" s="491"/>
      <c r="AG163" s="967" t="s">
        <v>68</v>
      </c>
      <c r="AH163" s="967"/>
      <c r="AI163" s="967"/>
      <c r="AJ163" s="968"/>
      <c r="AK163" s="492"/>
      <c r="AL163" s="486"/>
      <c r="AM163" s="486"/>
      <c r="AN163" s="486"/>
      <c r="AO163" s="486"/>
      <c r="AP163" s="486"/>
      <c r="AQ163" s="493"/>
      <c r="AR163" s="490"/>
      <c r="AS163" s="491"/>
      <c r="AT163" s="491"/>
      <c r="AU163" s="491"/>
      <c r="AV163" s="491"/>
      <c r="AW163" s="491"/>
      <c r="AX163" s="491"/>
      <c r="AY163" s="967" t="s">
        <v>68</v>
      </c>
      <c r="AZ163" s="967"/>
      <c r="BA163" s="967"/>
      <c r="BB163" s="968"/>
      <c r="BC163" s="750"/>
      <c r="BD163" s="460"/>
      <c r="BE163" s="460"/>
      <c r="BF163" s="460"/>
      <c r="BG163" s="460"/>
      <c r="BH163" s="460"/>
      <c r="BI163" s="460"/>
      <c r="BJ163" s="460"/>
      <c r="BK163" s="460"/>
      <c r="BL163" s="460"/>
      <c r="BM163" s="460"/>
      <c r="BN163" s="460"/>
      <c r="BO163" s="460"/>
      <c r="BP163" s="460"/>
      <c r="BQ163" s="460"/>
      <c r="BR163" s="460"/>
      <c r="BS163" s="460"/>
      <c r="BT163" s="460"/>
      <c r="BU163" s="460"/>
      <c r="BV163" s="460"/>
      <c r="BW163" s="460"/>
      <c r="BX163" s="461"/>
      <c r="BY163" s="485"/>
      <c r="BZ163" s="486"/>
      <c r="CA163" s="486"/>
      <c r="CB163" s="487"/>
      <c r="CC163" s="485"/>
      <c r="CD163" s="486"/>
      <c r="CE163" s="486"/>
      <c r="CF163" s="493"/>
      <c r="CG163" s="459"/>
      <c r="CH163" s="460"/>
      <c r="CI163" s="460"/>
      <c r="CJ163" s="460"/>
      <c r="CK163" s="460"/>
      <c r="CL163" s="460"/>
      <c r="CM163" s="460"/>
      <c r="CN163" s="460"/>
      <c r="CO163" s="460"/>
      <c r="CP163" s="460"/>
      <c r="CQ163" s="460"/>
      <c r="CR163" s="460"/>
      <c r="CS163" s="460"/>
      <c r="CT163" s="460"/>
      <c r="CU163" s="460"/>
      <c r="CV163" s="460"/>
      <c r="CW163" s="460"/>
      <c r="CX163" s="460"/>
      <c r="CY163" s="460"/>
      <c r="CZ163" s="460"/>
      <c r="DA163" s="460"/>
      <c r="DB163" s="460"/>
      <c r="DC163" s="460"/>
      <c r="DD163" s="460"/>
      <c r="DE163" s="460"/>
      <c r="DF163" s="460"/>
      <c r="DG163" s="461"/>
      <c r="DH163" s="497"/>
      <c r="DI163" s="498"/>
      <c r="DJ163" s="498"/>
      <c r="DK163" s="498"/>
      <c r="DL163" s="499"/>
      <c r="DM163" s="1195">
        <f t="shared" si="81"/>
        <v>0</v>
      </c>
      <c r="DN163" s="1196"/>
      <c r="DO163" s="1196"/>
      <c r="DP163" s="1196"/>
      <c r="DQ163" s="192"/>
      <c r="DR163" s="193" t="s">
        <v>69</v>
      </c>
      <c r="DS163" s="391"/>
      <c r="DT163" s="391"/>
      <c r="DU163" s="391"/>
      <c r="DV163" s="391"/>
    </row>
    <row r="164" spans="3:126" ht="12" customHeight="1" thickBot="1">
      <c r="C164" s="581"/>
      <c r="D164" s="582"/>
      <c r="E164" s="870"/>
      <c r="F164" s="871"/>
      <c r="G164" s="871"/>
      <c r="H164" s="871"/>
      <c r="I164" s="834" t="s">
        <v>70</v>
      </c>
      <c r="J164" s="834"/>
      <c r="K164" s="834"/>
      <c r="L164" s="834"/>
      <c r="M164" s="834"/>
      <c r="N164" s="834"/>
      <c r="O164" s="834"/>
      <c r="P164" s="834"/>
      <c r="Q164" s="834"/>
      <c r="R164" s="834"/>
      <c r="S164" s="834"/>
      <c r="T164" s="449"/>
      <c r="U164" s="445"/>
      <c r="V164" s="445"/>
      <c r="W164" s="445"/>
      <c r="X164" s="445"/>
      <c r="Y164" s="445"/>
      <c r="Z164" s="1197">
        <f>SUM(Z162:AF163)</f>
        <v>0</v>
      </c>
      <c r="AA164" s="1198"/>
      <c r="AB164" s="1198"/>
      <c r="AC164" s="1198"/>
      <c r="AD164" s="1198"/>
      <c r="AE164" s="1198"/>
      <c r="AF164" s="1198"/>
      <c r="AG164" s="185" t="s">
        <v>68</v>
      </c>
      <c r="AH164" s="185"/>
      <c r="AI164" s="185"/>
      <c r="AJ164" s="185"/>
      <c r="AK164" s="396"/>
      <c r="AL164" s="397"/>
      <c r="AM164" s="397"/>
      <c r="AN164" s="397"/>
      <c r="AO164" s="397"/>
      <c r="AP164" s="397"/>
      <c r="AQ164" s="398"/>
      <c r="AR164" s="1197">
        <f>SUM(AR162:AX163)</f>
        <v>0</v>
      </c>
      <c r="AS164" s="1198"/>
      <c r="AT164" s="1198"/>
      <c r="AU164" s="1198"/>
      <c r="AV164" s="1198"/>
      <c r="AW164" s="1198"/>
      <c r="AX164" s="1198"/>
      <c r="AY164" s="194" t="s">
        <v>68</v>
      </c>
      <c r="AZ164" s="194"/>
      <c r="BA164" s="194"/>
      <c r="BB164" s="394"/>
      <c r="BC164" s="405"/>
      <c r="BD164" s="405"/>
      <c r="BE164" s="405"/>
      <c r="BF164" s="405"/>
      <c r="BG164" s="405"/>
      <c r="BH164" s="405"/>
      <c r="BI164" s="405"/>
      <c r="BJ164" s="406"/>
      <c r="BK164" s="406"/>
      <c r="BL164" s="406"/>
      <c r="BM164" s="406"/>
      <c r="BN164" s="406"/>
      <c r="BO164" s="406"/>
      <c r="BP164" s="406"/>
      <c r="BQ164" s="406"/>
      <c r="BR164" s="406"/>
      <c r="BS164" s="406"/>
      <c r="BT164" s="406"/>
      <c r="BU164" s="406"/>
      <c r="BV164" s="406"/>
      <c r="BW164" s="406"/>
      <c r="BX164" s="406"/>
      <c r="BY164" s="407"/>
      <c r="BZ164" s="408"/>
      <c r="CA164" s="408"/>
      <c r="CB164" s="409"/>
      <c r="CC164" s="408"/>
      <c r="CD164" s="408"/>
      <c r="CE164" s="408"/>
      <c r="CF164" s="410"/>
      <c r="CG164" s="411"/>
      <c r="CH164" s="406"/>
      <c r="CI164" s="406"/>
      <c r="CJ164" s="406"/>
      <c r="CK164" s="406"/>
      <c r="CL164" s="406"/>
      <c r="CM164" s="406"/>
      <c r="CN164" s="406"/>
      <c r="CO164" s="406"/>
      <c r="CP164" s="406"/>
      <c r="CQ164" s="406"/>
      <c r="CR164" s="406"/>
      <c r="CS164" s="406"/>
      <c r="CT164" s="406"/>
      <c r="CU164" s="406"/>
      <c r="CV164" s="406"/>
      <c r="CW164" s="406"/>
      <c r="CX164" s="406"/>
      <c r="CY164" s="406"/>
      <c r="CZ164" s="406"/>
      <c r="DA164" s="406"/>
      <c r="DB164" s="406"/>
      <c r="DC164" s="406"/>
      <c r="DD164" s="406"/>
      <c r="DE164" s="406"/>
      <c r="DF164" s="406"/>
      <c r="DG164" s="406"/>
      <c r="DH164" s="408"/>
      <c r="DI164" s="408"/>
      <c r="DJ164" s="408"/>
      <c r="DK164" s="408"/>
      <c r="DL164" s="410"/>
      <c r="DM164" s="1199">
        <f t="shared" si="81"/>
        <v>0</v>
      </c>
      <c r="DN164" s="1200"/>
      <c r="DO164" s="1200"/>
      <c r="DP164" s="1200"/>
      <c r="DQ164" s="194"/>
      <c r="DR164" s="195" t="s">
        <v>69</v>
      </c>
      <c r="DS164" s="391"/>
      <c r="DT164" s="391"/>
      <c r="DU164" s="391"/>
      <c r="DV164" s="391"/>
    </row>
    <row r="165" spans="3:126" ht="12" customHeight="1" thickTop="1">
      <c r="C165" s="581"/>
      <c r="D165" s="582"/>
      <c r="E165" s="821" t="s">
        <v>72</v>
      </c>
      <c r="F165" s="1201"/>
      <c r="G165" s="1201"/>
      <c r="H165" s="1202"/>
      <c r="I165" s="836"/>
      <c r="J165" s="784"/>
      <c r="K165" s="784"/>
      <c r="L165" s="785"/>
      <c r="M165" s="814"/>
      <c r="N165" s="517"/>
      <c r="O165" s="517"/>
      <c r="P165" s="517"/>
      <c r="Q165" s="517"/>
      <c r="R165" s="517"/>
      <c r="S165" s="837"/>
      <c r="T165" s="330"/>
      <c r="U165" s="331"/>
      <c r="V165" s="331"/>
      <c r="W165" s="331"/>
      <c r="X165" s="331"/>
      <c r="Y165" s="332"/>
      <c r="Z165" s="815"/>
      <c r="AA165" s="816"/>
      <c r="AB165" s="816"/>
      <c r="AC165" s="816"/>
      <c r="AD165" s="816"/>
      <c r="AE165" s="816"/>
      <c r="AF165" s="816"/>
      <c r="AG165" s="812" t="s">
        <v>68</v>
      </c>
      <c r="AH165" s="812"/>
      <c r="AI165" s="812"/>
      <c r="AJ165" s="813"/>
      <c r="AK165" s="838"/>
      <c r="AL165" s="784"/>
      <c r="AM165" s="784"/>
      <c r="AN165" s="784"/>
      <c r="AO165" s="784"/>
      <c r="AP165" s="784"/>
      <c r="AQ165" s="785"/>
      <c r="AR165" s="815"/>
      <c r="AS165" s="816"/>
      <c r="AT165" s="816"/>
      <c r="AU165" s="816"/>
      <c r="AV165" s="816"/>
      <c r="AW165" s="816"/>
      <c r="AX165" s="816"/>
      <c r="AY165" s="812" t="s">
        <v>68</v>
      </c>
      <c r="AZ165" s="812"/>
      <c r="BA165" s="812"/>
      <c r="BB165" s="813"/>
      <c r="BC165" s="843"/>
      <c r="BD165" s="517"/>
      <c r="BE165" s="517"/>
      <c r="BF165" s="517"/>
      <c r="BG165" s="517"/>
      <c r="BH165" s="517"/>
      <c r="BI165" s="517"/>
      <c r="BJ165" s="517"/>
      <c r="BK165" s="517"/>
      <c r="BL165" s="517"/>
      <c r="BM165" s="517"/>
      <c r="BN165" s="517"/>
      <c r="BO165" s="517"/>
      <c r="BP165" s="517"/>
      <c r="BQ165" s="517"/>
      <c r="BR165" s="517"/>
      <c r="BS165" s="517"/>
      <c r="BT165" s="517"/>
      <c r="BU165" s="517"/>
      <c r="BV165" s="517"/>
      <c r="BW165" s="517"/>
      <c r="BX165" s="518"/>
      <c r="BY165" s="783"/>
      <c r="BZ165" s="784"/>
      <c r="CA165" s="784"/>
      <c r="CB165" s="842"/>
      <c r="CC165" s="783"/>
      <c r="CD165" s="784"/>
      <c r="CE165" s="784"/>
      <c r="CF165" s="785"/>
      <c r="CG165" s="814"/>
      <c r="CH165" s="517"/>
      <c r="CI165" s="517"/>
      <c r="CJ165" s="517"/>
      <c r="CK165" s="517"/>
      <c r="CL165" s="517"/>
      <c r="CM165" s="517"/>
      <c r="CN165" s="517"/>
      <c r="CO165" s="517"/>
      <c r="CP165" s="517"/>
      <c r="CQ165" s="517"/>
      <c r="CR165" s="517"/>
      <c r="CS165" s="517"/>
      <c r="CT165" s="517"/>
      <c r="CU165" s="517"/>
      <c r="CV165" s="517"/>
      <c r="CW165" s="517"/>
      <c r="CX165" s="517"/>
      <c r="CY165" s="517"/>
      <c r="CZ165" s="517"/>
      <c r="DA165" s="517"/>
      <c r="DB165" s="517"/>
      <c r="DC165" s="517"/>
      <c r="DD165" s="517"/>
      <c r="DE165" s="517"/>
      <c r="DF165" s="517"/>
      <c r="DG165" s="518"/>
      <c r="DH165" s="956"/>
      <c r="DI165" s="957"/>
      <c r="DJ165" s="957"/>
      <c r="DK165" s="957"/>
      <c r="DL165" s="958"/>
      <c r="DM165" s="965">
        <f t="shared" si="81"/>
        <v>0</v>
      </c>
      <c r="DN165" s="966"/>
      <c r="DO165" s="966"/>
      <c r="DP165" s="966"/>
      <c r="DQ165" s="189"/>
      <c r="DR165" s="190" t="s">
        <v>69</v>
      </c>
      <c r="DS165" s="391"/>
      <c r="DT165" s="391"/>
      <c r="DU165" s="391"/>
      <c r="DV165" s="391"/>
    </row>
    <row r="166" spans="3:126" ht="12" customHeight="1">
      <c r="C166" s="581"/>
      <c r="D166" s="582"/>
      <c r="E166" s="443"/>
      <c r="F166" s="443"/>
      <c r="G166" s="443"/>
      <c r="H166" s="444"/>
      <c r="I166" s="824"/>
      <c r="J166" s="486"/>
      <c r="K166" s="486"/>
      <c r="L166" s="493"/>
      <c r="M166" s="459"/>
      <c r="N166" s="460"/>
      <c r="O166" s="460"/>
      <c r="P166" s="460"/>
      <c r="Q166" s="460"/>
      <c r="R166" s="460"/>
      <c r="S166" s="749"/>
      <c r="T166" s="333"/>
      <c r="U166" s="334"/>
      <c r="V166" s="334"/>
      <c r="W166" s="334"/>
      <c r="X166" s="334"/>
      <c r="Y166" s="335"/>
      <c r="Z166" s="490"/>
      <c r="AA166" s="491"/>
      <c r="AB166" s="491"/>
      <c r="AC166" s="491"/>
      <c r="AD166" s="491"/>
      <c r="AE166" s="491"/>
      <c r="AF166" s="491"/>
      <c r="AG166" s="967" t="s">
        <v>68</v>
      </c>
      <c r="AH166" s="967"/>
      <c r="AI166" s="967"/>
      <c r="AJ166" s="968"/>
      <c r="AK166" s="492"/>
      <c r="AL166" s="486"/>
      <c r="AM166" s="486"/>
      <c r="AN166" s="486"/>
      <c r="AO166" s="486"/>
      <c r="AP166" s="486"/>
      <c r="AQ166" s="493"/>
      <c r="AR166" s="490"/>
      <c r="AS166" s="491"/>
      <c r="AT166" s="491"/>
      <c r="AU166" s="491"/>
      <c r="AV166" s="491"/>
      <c r="AW166" s="491"/>
      <c r="AX166" s="491"/>
      <c r="AY166" s="967" t="s">
        <v>68</v>
      </c>
      <c r="AZ166" s="967"/>
      <c r="BA166" s="967"/>
      <c r="BB166" s="968"/>
      <c r="BC166" s="750"/>
      <c r="BD166" s="460"/>
      <c r="BE166" s="460"/>
      <c r="BF166" s="460"/>
      <c r="BG166" s="460"/>
      <c r="BH166" s="460"/>
      <c r="BI166" s="460"/>
      <c r="BJ166" s="460"/>
      <c r="BK166" s="460"/>
      <c r="BL166" s="460"/>
      <c r="BM166" s="460"/>
      <c r="BN166" s="460"/>
      <c r="BO166" s="460"/>
      <c r="BP166" s="460"/>
      <c r="BQ166" s="460"/>
      <c r="BR166" s="460"/>
      <c r="BS166" s="460"/>
      <c r="BT166" s="460"/>
      <c r="BU166" s="460"/>
      <c r="BV166" s="460"/>
      <c r="BW166" s="460"/>
      <c r="BX166" s="461"/>
      <c r="BY166" s="485"/>
      <c r="BZ166" s="486"/>
      <c r="CA166" s="486"/>
      <c r="CB166" s="487"/>
      <c r="CC166" s="485"/>
      <c r="CD166" s="486"/>
      <c r="CE166" s="486"/>
      <c r="CF166" s="493"/>
      <c r="CG166" s="459"/>
      <c r="CH166" s="460"/>
      <c r="CI166" s="460"/>
      <c r="CJ166" s="460"/>
      <c r="CK166" s="460"/>
      <c r="CL166" s="460"/>
      <c r="CM166" s="460"/>
      <c r="CN166" s="460"/>
      <c r="CO166" s="460"/>
      <c r="CP166" s="460"/>
      <c r="CQ166" s="460"/>
      <c r="CR166" s="460"/>
      <c r="CS166" s="460"/>
      <c r="CT166" s="460"/>
      <c r="CU166" s="460"/>
      <c r="CV166" s="460"/>
      <c r="CW166" s="460"/>
      <c r="CX166" s="460"/>
      <c r="CY166" s="460"/>
      <c r="CZ166" s="460"/>
      <c r="DA166" s="460"/>
      <c r="DB166" s="460"/>
      <c r="DC166" s="460"/>
      <c r="DD166" s="460"/>
      <c r="DE166" s="460"/>
      <c r="DF166" s="460"/>
      <c r="DG166" s="461"/>
      <c r="DH166" s="497"/>
      <c r="DI166" s="498"/>
      <c r="DJ166" s="498"/>
      <c r="DK166" s="498"/>
      <c r="DL166" s="499"/>
      <c r="DM166" s="1195">
        <f t="shared" si="81"/>
        <v>0</v>
      </c>
      <c r="DN166" s="1196"/>
      <c r="DO166" s="1196"/>
      <c r="DP166" s="1196"/>
      <c r="DQ166" s="192"/>
      <c r="DR166" s="193" t="s">
        <v>69</v>
      </c>
      <c r="DS166" s="391"/>
      <c r="DT166" s="391"/>
      <c r="DU166" s="391"/>
      <c r="DV166" s="391"/>
    </row>
    <row r="167" spans="3:126" ht="12" customHeight="1" thickBot="1">
      <c r="C167" s="581"/>
      <c r="D167" s="582"/>
      <c r="E167" s="445"/>
      <c r="F167" s="445"/>
      <c r="G167" s="445"/>
      <c r="H167" s="680" t="s">
        <v>70</v>
      </c>
      <c r="I167" s="680"/>
      <c r="J167" s="680"/>
      <c r="K167" s="680"/>
      <c r="L167" s="680"/>
      <c r="M167" s="680"/>
      <c r="N167" s="680"/>
      <c r="O167" s="680"/>
      <c r="P167" s="680"/>
      <c r="Q167" s="680"/>
      <c r="R167" s="680"/>
      <c r="S167" s="680"/>
      <c r="T167" s="680"/>
      <c r="U167" s="445"/>
      <c r="V167" s="445"/>
      <c r="W167" s="445"/>
      <c r="X167" s="445"/>
      <c r="Y167" s="445"/>
      <c r="Z167" s="1197">
        <f>SUM(Z165:AF166)</f>
        <v>0</v>
      </c>
      <c r="AA167" s="1198"/>
      <c r="AB167" s="1198"/>
      <c r="AC167" s="1198"/>
      <c r="AD167" s="1198"/>
      <c r="AE167" s="1198"/>
      <c r="AF167" s="1198"/>
      <c r="AG167" s="185" t="s">
        <v>68</v>
      </c>
      <c r="AH167" s="185"/>
      <c r="AI167" s="185"/>
      <c r="AJ167" s="185"/>
      <c r="AK167" s="396"/>
      <c r="AL167" s="397"/>
      <c r="AM167" s="397"/>
      <c r="AN167" s="397"/>
      <c r="AO167" s="397"/>
      <c r="AP167" s="397"/>
      <c r="AQ167" s="398"/>
      <c r="AR167" s="1197">
        <f>SUM(AR165:AX166)</f>
        <v>0</v>
      </c>
      <c r="AS167" s="1198"/>
      <c r="AT167" s="1198"/>
      <c r="AU167" s="1198"/>
      <c r="AV167" s="1198"/>
      <c r="AW167" s="1198"/>
      <c r="AX167" s="1198"/>
      <c r="AY167" s="194" t="s">
        <v>68</v>
      </c>
      <c r="AZ167" s="194"/>
      <c r="BA167" s="194"/>
      <c r="BB167" s="394"/>
      <c r="BC167" s="405"/>
      <c r="BD167" s="405"/>
      <c r="BE167" s="405"/>
      <c r="BF167" s="405"/>
      <c r="BG167" s="405"/>
      <c r="BH167" s="405"/>
      <c r="BI167" s="405"/>
      <c r="BJ167" s="406"/>
      <c r="BK167" s="406"/>
      <c r="BL167" s="406"/>
      <c r="BM167" s="406"/>
      <c r="BN167" s="406"/>
      <c r="BO167" s="406"/>
      <c r="BP167" s="406"/>
      <c r="BQ167" s="406"/>
      <c r="BR167" s="406"/>
      <c r="BS167" s="406"/>
      <c r="BT167" s="406"/>
      <c r="BU167" s="406"/>
      <c r="BV167" s="406"/>
      <c r="BW167" s="406"/>
      <c r="BX167" s="406"/>
      <c r="BY167" s="407"/>
      <c r="BZ167" s="408"/>
      <c r="CA167" s="408"/>
      <c r="CB167" s="409"/>
      <c r="CC167" s="408"/>
      <c r="CD167" s="408"/>
      <c r="CE167" s="408"/>
      <c r="CF167" s="410"/>
      <c r="CG167" s="411"/>
      <c r="CH167" s="406"/>
      <c r="CI167" s="406"/>
      <c r="CJ167" s="406"/>
      <c r="CK167" s="406"/>
      <c r="CL167" s="406"/>
      <c r="CM167" s="406"/>
      <c r="CN167" s="406"/>
      <c r="CO167" s="406"/>
      <c r="CP167" s="406"/>
      <c r="CQ167" s="406"/>
      <c r="CR167" s="406"/>
      <c r="CS167" s="406"/>
      <c r="CT167" s="406"/>
      <c r="CU167" s="406"/>
      <c r="CV167" s="406"/>
      <c r="CW167" s="406"/>
      <c r="CX167" s="406"/>
      <c r="CY167" s="406"/>
      <c r="CZ167" s="406"/>
      <c r="DA167" s="406"/>
      <c r="DB167" s="406"/>
      <c r="DC167" s="406"/>
      <c r="DD167" s="406"/>
      <c r="DE167" s="406"/>
      <c r="DF167" s="406"/>
      <c r="DG167" s="406"/>
      <c r="DH167" s="408"/>
      <c r="DI167" s="408"/>
      <c r="DJ167" s="408"/>
      <c r="DK167" s="408"/>
      <c r="DL167" s="410"/>
      <c r="DM167" s="1199">
        <f t="shared" si="81"/>
        <v>0</v>
      </c>
      <c r="DN167" s="1200"/>
      <c r="DO167" s="1200"/>
      <c r="DP167" s="1200"/>
      <c r="DQ167" s="194"/>
      <c r="DR167" s="195" t="s">
        <v>69</v>
      </c>
      <c r="DS167" s="391"/>
      <c r="DT167" s="391"/>
      <c r="DU167" s="391"/>
      <c r="DV167" s="391"/>
    </row>
    <row r="168" spans="3:126" ht="12" customHeight="1" thickTop="1">
      <c r="C168" s="581"/>
      <c r="D168" s="582"/>
      <c r="E168" s="826" t="s">
        <v>73</v>
      </c>
      <c r="F168" s="1212"/>
      <c r="G168" s="1212"/>
      <c r="H168" s="1213"/>
      <c r="I168" s="836"/>
      <c r="J168" s="784"/>
      <c r="K168" s="784"/>
      <c r="L168" s="785"/>
      <c r="M168" s="814"/>
      <c r="N168" s="517"/>
      <c r="O168" s="517"/>
      <c r="P168" s="517"/>
      <c r="Q168" s="517"/>
      <c r="R168" s="517"/>
      <c r="S168" s="837"/>
      <c r="T168" s="836"/>
      <c r="U168" s="784"/>
      <c r="V168" s="784"/>
      <c r="W168" s="784"/>
      <c r="X168" s="784"/>
      <c r="Y168" s="785"/>
      <c r="Z168" s="815"/>
      <c r="AA168" s="816"/>
      <c r="AB168" s="816"/>
      <c r="AC168" s="816"/>
      <c r="AD168" s="816"/>
      <c r="AE168" s="816"/>
      <c r="AF168" s="816"/>
      <c r="AG168" s="812" t="s">
        <v>68</v>
      </c>
      <c r="AH168" s="812"/>
      <c r="AI168" s="812"/>
      <c r="AJ168" s="813"/>
      <c r="AK168" s="838"/>
      <c r="AL168" s="784"/>
      <c r="AM168" s="784"/>
      <c r="AN168" s="784"/>
      <c r="AO168" s="784"/>
      <c r="AP168" s="784"/>
      <c r="AQ168" s="785"/>
      <c r="AR168" s="815"/>
      <c r="AS168" s="816"/>
      <c r="AT168" s="816"/>
      <c r="AU168" s="816"/>
      <c r="AV168" s="816"/>
      <c r="AW168" s="816"/>
      <c r="AX168" s="816"/>
      <c r="AY168" s="812" t="s">
        <v>68</v>
      </c>
      <c r="AZ168" s="812"/>
      <c r="BA168" s="812"/>
      <c r="BB168" s="813"/>
      <c r="BC168" s="843"/>
      <c r="BD168" s="517"/>
      <c r="BE168" s="517"/>
      <c r="BF168" s="517"/>
      <c r="BG168" s="517"/>
      <c r="BH168" s="517"/>
      <c r="BI168" s="517"/>
      <c r="BJ168" s="517"/>
      <c r="BK168" s="517"/>
      <c r="BL168" s="517"/>
      <c r="BM168" s="517"/>
      <c r="BN168" s="517"/>
      <c r="BO168" s="517"/>
      <c r="BP168" s="517"/>
      <c r="BQ168" s="517"/>
      <c r="BR168" s="517"/>
      <c r="BS168" s="517"/>
      <c r="BT168" s="517"/>
      <c r="BU168" s="517"/>
      <c r="BV168" s="517"/>
      <c r="BW168" s="517"/>
      <c r="BX168" s="518"/>
      <c r="BY168" s="783"/>
      <c r="BZ168" s="784"/>
      <c r="CA168" s="784"/>
      <c r="CB168" s="842"/>
      <c r="CC168" s="783"/>
      <c r="CD168" s="784"/>
      <c r="CE168" s="784"/>
      <c r="CF168" s="785"/>
      <c r="CG168" s="814"/>
      <c r="CH168" s="517"/>
      <c r="CI168" s="517"/>
      <c r="CJ168" s="517"/>
      <c r="CK168" s="517"/>
      <c r="CL168" s="517"/>
      <c r="CM168" s="517"/>
      <c r="CN168" s="517"/>
      <c r="CO168" s="517"/>
      <c r="CP168" s="517"/>
      <c r="CQ168" s="517"/>
      <c r="CR168" s="517"/>
      <c r="CS168" s="517"/>
      <c r="CT168" s="517"/>
      <c r="CU168" s="517"/>
      <c r="CV168" s="517"/>
      <c r="CW168" s="517"/>
      <c r="CX168" s="517"/>
      <c r="CY168" s="517"/>
      <c r="CZ168" s="517"/>
      <c r="DA168" s="517"/>
      <c r="DB168" s="517"/>
      <c r="DC168" s="517"/>
      <c r="DD168" s="517"/>
      <c r="DE168" s="517"/>
      <c r="DF168" s="517"/>
      <c r="DG168" s="518"/>
      <c r="DH168" s="956"/>
      <c r="DI168" s="957"/>
      <c r="DJ168" s="957"/>
      <c r="DK168" s="957"/>
      <c r="DL168" s="958"/>
      <c r="DM168" s="965">
        <f t="shared" si="81"/>
        <v>0</v>
      </c>
      <c r="DN168" s="966"/>
      <c r="DO168" s="966"/>
      <c r="DP168" s="966"/>
      <c r="DQ168" s="189"/>
      <c r="DR168" s="190" t="s">
        <v>69</v>
      </c>
      <c r="DS168" s="391"/>
      <c r="DT168" s="391"/>
      <c r="DU168" s="391"/>
      <c r="DV168" s="391"/>
    </row>
    <row r="169" spans="3:126" ht="12" customHeight="1">
      <c r="C169" s="581"/>
      <c r="D169" s="582"/>
      <c r="E169" s="874" t="s">
        <v>305</v>
      </c>
      <c r="F169" s="1214"/>
      <c r="G169" s="1214"/>
      <c r="H169" s="1215"/>
      <c r="I169" s="824"/>
      <c r="J169" s="486"/>
      <c r="K169" s="486"/>
      <c r="L169" s="493"/>
      <c r="M169" s="459"/>
      <c r="N169" s="460"/>
      <c r="O169" s="460"/>
      <c r="P169" s="460"/>
      <c r="Q169" s="460"/>
      <c r="R169" s="460"/>
      <c r="S169" s="749"/>
      <c r="T169" s="824"/>
      <c r="U169" s="486"/>
      <c r="V169" s="486"/>
      <c r="W169" s="486"/>
      <c r="X169" s="486"/>
      <c r="Y169" s="493"/>
      <c r="Z169" s="490"/>
      <c r="AA169" s="491"/>
      <c r="AB169" s="491"/>
      <c r="AC169" s="491"/>
      <c r="AD169" s="491"/>
      <c r="AE169" s="491"/>
      <c r="AF169" s="491"/>
      <c r="AG169" s="967" t="s">
        <v>68</v>
      </c>
      <c r="AH169" s="967"/>
      <c r="AI169" s="967"/>
      <c r="AJ169" s="968"/>
      <c r="AK169" s="492"/>
      <c r="AL169" s="486"/>
      <c r="AM169" s="486"/>
      <c r="AN169" s="486"/>
      <c r="AO169" s="486"/>
      <c r="AP169" s="486"/>
      <c r="AQ169" s="493"/>
      <c r="AR169" s="490"/>
      <c r="AS169" s="491"/>
      <c r="AT169" s="491"/>
      <c r="AU169" s="491"/>
      <c r="AV169" s="491"/>
      <c r="AW169" s="491"/>
      <c r="AX169" s="491"/>
      <c r="AY169" s="967" t="s">
        <v>68</v>
      </c>
      <c r="AZ169" s="967"/>
      <c r="BA169" s="967"/>
      <c r="BB169" s="968"/>
      <c r="BC169" s="750"/>
      <c r="BD169" s="460"/>
      <c r="BE169" s="460"/>
      <c r="BF169" s="460"/>
      <c r="BG169" s="460"/>
      <c r="BH169" s="460"/>
      <c r="BI169" s="460"/>
      <c r="BJ169" s="460"/>
      <c r="BK169" s="460"/>
      <c r="BL169" s="460"/>
      <c r="BM169" s="460"/>
      <c r="BN169" s="460"/>
      <c r="BO169" s="460"/>
      <c r="BP169" s="460"/>
      <c r="BQ169" s="460"/>
      <c r="BR169" s="460"/>
      <c r="BS169" s="460"/>
      <c r="BT169" s="460"/>
      <c r="BU169" s="460"/>
      <c r="BV169" s="460"/>
      <c r="BW169" s="460"/>
      <c r="BX169" s="461"/>
      <c r="BY169" s="485"/>
      <c r="BZ169" s="486"/>
      <c r="CA169" s="486"/>
      <c r="CB169" s="487"/>
      <c r="CC169" s="485"/>
      <c r="CD169" s="486"/>
      <c r="CE169" s="486"/>
      <c r="CF169" s="493"/>
      <c r="CG169" s="459"/>
      <c r="CH169" s="460"/>
      <c r="CI169" s="460"/>
      <c r="CJ169" s="460"/>
      <c r="CK169" s="460"/>
      <c r="CL169" s="460"/>
      <c r="CM169" s="460"/>
      <c r="CN169" s="460"/>
      <c r="CO169" s="460"/>
      <c r="CP169" s="460"/>
      <c r="CQ169" s="460"/>
      <c r="CR169" s="460"/>
      <c r="CS169" s="460"/>
      <c r="CT169" s="460"/>
      <c r="CU169" s="460"/>
      <c r="CV169" s="460"/>
      <c r="CW169" s="460"/>
      <c r="CX169" s="460"/>
      <c r="CY169" s="460"/>
      <c r="CZ169" s="460"/>
      <c r="DA169" s="460"/>
      <c r="DB169" s="460"/>
      <c r="DC169" s="460"/>
      <c r="DD169" s="460"/>
      <c r="DE169" s="460"/>
      <c r="DF169" s="460"/>
      <c r="DG169" s="461"/>
      <c r="DH169" s="497"/>
      <c r="DI169" s="498"/>
      <c r="DJ169" s="498"/>
      <c r="DK169" s="498"/>
      <c r="DL169" s="499"/>
      <c r="DM169" s="1195">
        <f t="shared" si="81"/>
        <v>0</v>
      </c>
      <c r="DN169" s="1196"/>
      <c r="DO169" s="1196"/>
      <c r="DP169" s="1196"/>
      <c r="DQ169" s="192"/>
      <c r="DR169" s="193" t="s">
        <v>69</v>
      </c>
      <c r="DS169" s="391"/>
      <c r="DT169" s="391"/>
      <c r="DU169" s="391"/>
      <c r="DV169" s="391"/>
    </row>
    <row r="170" spans="3:126" ht="12" customHeight="1" thickBot="1">
      <c r="C170" s="1222"/>
      <c r="D170" s="1223"/>
      <c r="E170" s="445"/>
      <c r="F170" s="445"/>
      <c r="G170" s="445"/>
      <c r="H170" s="680" t="s">
        <v>70</v>
      </c>
      <c r="I170" s="680"/>
      <c r="J170" s="680"/>
      <c r="K170" s="680"/>
      <c r="L170" s="680"/>
      <c r="M170" s="680"/>
      <c r="N170" s="680"/>
      <c r="O170" s="680"/>
      <c r="P170" s="680"/>
      <c r="Q170" s="680"/>
      <c r="R170" s="680"/>
      <c r="S170" s="680"/>
      <c r="T170" s="680"/>
      <c r="U170" s="445"/>
      <c r="V170" s="445"/>
      <c r="W170" s="445"/>
      <c r="X170" s="445"/>
      <c r="Y170" s="445"/>
      <c r="Z170" s="1197">
        <f>SUM(Z168:AF169)</f>
        <v>0</v>
      </c>
      <c r="AA170" s="1198"/>
      <c r="AB170" s="1198"/>
      <c r="AC170" s="1198"/>
      <c r="AD170" s="1198"/>
      <c r="AE170" s="1198"/>
      <c r="AF170" s="1198"/>
      <c r="AG170" s="185" t="s">
        <v>68</v>
      </c>
      <c r="AH170" s="185"/>
      <c r="AI170" s="185"/>
      <c r="AJ170" s="185"/>
      <c r="AK170" s="396"/>
      <c r="AL170" s="397"/>
      <c r="AM170" s="397"/>
      <c r="AN170" s="397"/>
      <c r="AO170" s="397"/>
      <c r="AP170" s="397"/>
      <c r="AQ170" s="398"/>
      <c r="AR170" s="1197">
        <f>SUM(AR168:AX169)</f>
        <v>0</v>
      </c>
      <c r="AS170" s="1198"/>
      <c r="AT170" s="1198"/>
      <c r="AU170" s="1198"/>
      <c r="AV170" s="1198"/>
      <c r="AW170" s="1198"/>
      <c r="AX170" s="1198"/>
      <c r="AY170" s="194" t="s">
        <v>68</v>
      </c>
      <c r="AZ170" s="194"/>
      <c r="BA170" s="194"/>
      <c r="BB170" s="394"/>
      <c r="BC170" s="412"/>
      <c r="BD170" s="412"/>
      <c r="BE170" s="412"/>
      <c r="BF170" s="412"/>
      <c r="BG170" s="412"/>
      <c r="BH170" s="412"/>
      <c r="BI170" s="412"/>
      <c r="BJ170" s="413"/>
      <c r="BK170" s="413"/>
      <c r="BL170" s="413"/>
      <c r="BM170" s="413"/>
      <c r="BN170" s="413"/>
      <c r="BO170" s="413"/>
      <c r="BP170" s="413"/>
      <c r="BQ170" s="413"/>
      <c r="BR170" s="413"/>
      <c r="BS170" s="413"/>
      <c r="BT170" s="413"/>
      <c r="BU170" s="413"/>
      <c r="BV170" s="413"/>
      <c r="BW170" s="413"/>
      <c r="BX170" s="413"/>
      <c r="BY170" s="414"/>
      <c r="BZ170" s="413"/>
      <c r="CA170" s="413"/>
      <c r="CB170" s="415"/>
      <c r="CC170" s="413"/>
      <c r="CD170" s="413"/>
      <c r="CE170" s="413"/>
      <c r="CF170" s="416"/>
      <c r="CG170" s="417"/>
      <c r="CH170" s="413"/>
      <c r="CI170" s="413"/>
      <c r="CJ170" s="413"/>
      <c r="CK170" s="413"/>
      <c r="CL170" s="413"/>
      <c r="CM170" s="413"/>
      <c r="CN170" s="413"/>
      <c r="CO170" s="413"/>
      <c r="CP170" s="413"/>
      <c r="CQ170" s="413"/>
      <c r="CR170" s="413"/>
      <c r="CS170" s="413"/>
      <c r="CT170" s="413"/>
      <c r="CU170" s="413"/>
      <c r="CV170" s="413"/>
      <c r="CW170" s="413"/>
      <c r="CX170" s="413"/>
      <c r="CY170" s="413"/>
      <c r="CZ170" s="413"/>
      <c r="DA170" s="413"/>
      <c r="DB170" s="413"/>
      <c r="DC170" s="413"/>
      <c r="DD170" s="413"/>
      <c r="DE170" s="413"/>
      <c r="DF170" s="413"/>
      <c r="DG170" s="413"/>
      <c r="DH170" s="413"/>
      <c r="DI170" s="413"/>
      <c r="DJ170" s="413"/>
      <c r="DK170" s="413"/>
      <c r="DL170" s="416"/>
      <c r="DM170" s="1199">
        <f t="shared" si="81"/>
        <v>0</v>
      </c>
      <c r="DN170" s="1200"/>
      <c r="DO170" s="1200"/>
      <c r="DP170" s="1200"/>
      <c r="DQ170" s="194"/>
      <c r="DR170" s="195" t="s">
        <v>69</v>
      </c>
      <c r="DS170" s="391"/>
      <c r="DT170" s="391"/>
      <c r="DU170" s="391"/>
      <c r="DV170" s="391"/>
    </row>
    <row r="171" spans="3:126" ht="12" customHeight="1" thickTop="1">
      <c r="C171" s="817" t="s">
        <v>74</v>
      </c>
      <c r="D171" s="818"/>
      <c r="E171" s="821" t="s">
        <v>75</v>
      </c>
      <c r="F171" s="1201"/>
      <c r="G171" s="1201"/>
      <c r="H171" s="1202"/>
      <c r="I171" s="836"/>
      <c r="J171" s="784"/>
      <c r="K171" s="784"/>
      <c r="L171" s="785"/>
      <c r="M171" s="331"/>
      <c r="N171" s="331"/>
      <c r="O171" s="331"/>
      <c r="P171" s="331"/>
      <c r="Q171" s="331"/>
      <c r="R171" s="331"/>
      <c r="S171" s="331"/>
      <c r="T171" s="836"/>
      <c r="U171" s="784"/>
      <c r="V171" s="784"/>
      <c r="W171" s="784"/>
      <c r="X171" s="784"/>
      <c r="Y171" s="785"/>
      <c r="Z171" s="815"/>
      <c r="AA171" s="816"/>
      <c r="AB171" s="816"/>
      <c r="AC171" s="816"/>
      <c r="AD171" s="816"/>
      <c r="AE171" s="816"/>
      <c r="AF171" s="816"/>
      <c r="AG171" s="992" t="s">
        <v>254</v>
      </c>
      <c r="AH171" s="992"/>
      <c r="AI171" s="992"/>
      <c r="AJ171" s="993"/>
      <c r="AK171" s="838"/>
      <c r="AL171" s="784"/>
      <c r="AM171" s="784"/>
      <c r="AN171" s="784"/>
      <c r="AO171" s="784"/>
      <c r="AP171" s="784"/>
      <c r="AQ171" s="785"/>
      <c r="AR171" s="815"/>
      <c r="AS171" s="816"/>
      <c r="AT171" s="816"/>
      <c r="AU171" s="816"/>
      <c r="AV171" s="816"/>
      <c r="AW171" s="816"/>
      <c r="AX171" s="816"/>
      <c r="AY171" s="992" t="s">
        <v>254</v>
      </c>
      <c r="AZ171" s="992"/>
      <c r="BA171" s="992"/>
      <c r="BB171" s="993"/>
      <c r="BC171" s="843"/>
      <c r="BD171" s="517"/>
      <c r="BE171" s="517"/>
      <c r="BF171" s="517"/>
      <c r="BG171" s="517"/>
      <c r="BH171" s="517"/>
      <c r="BI171" s="517"/>
      <c r="BJ171" s="517"/>
      <c r="BK171" s="517"/>
      <c r="BL171" s="517"/>
      <c r="BM171" s="517"/>
      <c r="BN171" s="517"/>
      <c r="BO171" s="517"/>
      <c r="BP171" s="517"/>
      <c r="BQ171" s="517"/>
      <c r="BR171" s="517"/>
      <c r="BS171" s="517"/>
      <c r="BT171" s="517"/>
      <c r="BU171" s="517"/>
      <c r="BV171" s="517"/>
      <c r="BW171" s="517"/>
      <c r="BX171" s="518"/>
      <c r="BY171" s="783"/>
      <c r="BZ171" s="784"/>
      <c r="CA171" s="784"/>
      <c r="CB171" s="842"/>
      <c r="CC171" s="783"/>
      <c r="CD171" s="784"/>
      <c r="CE171" s="784"/>
      <c r="CF171" s="785"/>
      <c r="CG171" s="814"/>
      <c r="CH171" s="517"/>
      <c r="CI171" s="517"/>
      <c r="CJ171" s="517"/>
      <c r="CK171" s="517"/>
      <c r="CL171" s="517"/>
      <c r="CM171" s="517"/>
      <c r="CN171" s="517"/>
      <c r="CO171" s="517"/>
      <c r="CP171" s="517"/>
      <c r="CQ171" s="517"/>
      <c r="CR171" s="517"/>
      <c r="CS171" s="517"/>
      <c r="CT171" s="517"/>
      <c r="CU171" s="517"/>
      <c r="CV171" s="517"/>
      <c r="CW171" s="517"/>
      <c r="CX171" s="517"/>
      <c r="CY171" s="517"/>
      <c r="CZ171" s="517"/>
      <c r="DA171" s="517"/>
      <c r="DB171" s="517"/>
      <c r="DC171" s="517"/>
      <c r="DD171" s="517"/>
      <c r="DE171" s="517"/>
      <c r="DF171" s="517"/>
      <c r="DG171" s="518"/>
      <c r="DH171" s="956"/>
      <c r="DI171" s="957"/>
      <c r="DJ171" s="957"/>
      <c r="DK171" s="957"/>
      <c r="DL171" s="958"/>
      <c r="DM171" s="965">
        <f t="shared" si="81"/>
        <v>0</v>
      </c>
      <c r="DN171" s="966"/>
      <c r="DO171" s="966"/>
      <c r="DP171" s="966"/>
      <c r="DQ171" s="189"/>
      <c r="DR171" s="190" t="s">
        <v>69</v>
      </c>
      <c r="DS171" s="391"/>
      <c r="DT171" s="391"/>
      <c r="DU171" s="391"/>
      <c r="DV171" s="391"/>
    </row>
    <row r="172" spans="3:126" ht="12" customHeight="1">
      <c r="C172" s="581"/>
      <c r="D172" s="582"/>
      <c r="E172" s="443"/>
      <c r="F172" s="443"/>
      <c r="G172" s="443"/>
      <c r="H172" s="444"/>
      <c r="I172" s="824"/>
      <c r="J172" s="486"/>
      <c r="K172" s="486"/>
      <c r="L172" s="493"/>
      <c r="M172" s="334"/>
      <c r="N172" s="334"/>
      <c r="O172" s="334"/>
      <c r="P172" s="334"/>
      <c r="Q172" s="334"/>
      <c r="R172" s="334"/>
      <c r="S172" s="334"/>
      <c r="T172" s="824"/>
      <c r="U172" s="486"/>
      <c r="V172" s="486"/>
      <c r="W172" s="486"/>
      <c r="X172" s="486"/>
      <c r="Y172" s="493"/>
      <c r="Z172" s="490"/>
      <c r="AA172" s="491"/>
      <c r="AB172" s="491"/>
      <c r="AC172" s="491"/>
      <c r="AD172" s="491"/>
      <c r="AE172" s="491"/>
      <c r="AF172" s="491"/>
      <c r="AG172" s="994" t="s">
        <v>254</v>
      </c>
      <c r="AH172" s="994"/>
      <c r="AI172" s="994"/>
      <c r="AJ172" s="995"/>
      <c r="AK172" s="492"/>
      <c r="AL172" s="486"/>
      <c r="AM172" s="486"/>
      <c r="AN172" s="486"/>
      <c r="AO172" s="486"/>
      <c r="AP172" s="486"/>
      <c r="AQ172" s="493"/>
      <c r="AR172" s="490"/>
      <c r="AS172" s="491"/>
      <c r="AT172" s="491"/>
      <c r="AU172" s="491"/>
      <c r="AV172" s="491"/>
      <c r="AW172" s="491"/>
      <c r="AX172" s="491"/>
      <c r="AY172" s="994" t="s">
        <v>254</v>
      </c>
      <c r="AZ172" s="994"/>
      <c r="BA172" s="994"/>
      <c r="BB172" s="995"/>
      <c r="BC172" s="750"/>
      <c r="BD172" s="460"/>
      <c r="BE172" s="460"/>
      <c r="BF172" s="460"/>
      <c r="BG172" s="460"/>
      <c r="BH172" s="460"/>
      <c r="BI172" s="460"/>
      <c r="BJ172" s="460"/>
      <c r="BK172" s="460"/>
      <c r="BL172" s="460"/>
      <c r="BM172" s="460"/>
      <c r="BN172" s="460"/>
      <c r="BO172" s="460"/>
      <c r="BP172" s="460"/>
      <c r="BQ172" s="460"/>
      <c r="BR172" s="460"/>
      <c r="BS172" s="460"/>
      <c r="BT172" s="460"/>
      <c r="BU172" s="460"/>
      <c r="BV172" s="460"/>
      <c r="BW172" s="460"/>
      <c r="BX172" s="461"/>
      <c r="BY172" s="485"/>
      <c r="BZ172" s="486"/>
      <c r="CA172" s="486"/>
      <c r="CB172" s="487"/>
      <c r="CC172" s="485"/>
      <c r="CD172" s="486"/>
      <c r="CE172" s="486"/>
      <c r="CF172" s="493"/>
      <c r="CG172" s="459"/>
      <c r="CH172" s="460"/>
      <c r="CI172" s="460"/>
      <c r="CJ172" s="460"/>
      <c r="CK172" s="460"/>
      <c r="CL172" s="460"/>
      <c r="CM172" s="460"/>
      <c r="CN172" s="460"/>
      <c r="CO172" s="460"/>
      <c r="CP172" s="460"/>
      <c r="CQ172" s="460"/>
      <c r="CR172" s="460"/>
      <c r="CS172" s="460"/>
      <c r="CT172" s="460"/>
      <c r="CU172" s="460"/>
      <c r="CV172" s="460"/>
      <c r="CW172" s="460"/>
      <c r="CX172" s="460"/>
      <c r="CY172" s="460"/>
      <c r="CZ172" s="460"/>
      <c r="DA172" s="460"/>
      <c r="DB172" s="460"/>
      <c r="DC172" s="460"/>
      <c r="DD172" s="460"/>
      <c r="DE172" s="460"/>
      <c r="DF172" s="460"/>
      <c r="DG172" s="461"/>
      <c r="DH172" s="497"/>
      <c r="DI172" s="498"/>
      <c r="DJ172" s="498"/>
      <c r="DK172" s="498"/>
      <c r="DL172" s="499"/>
      <c r="DM172" s="1195">
        <f t="shared" si="81"/>
        <v>0</v>
      </c>
      <c r="DN172" s="1196"/>
      <c r="DO172" s="1196"/>
      <c r="DP172" s="1196"/>
      <c r="DQ172" s="192"/>
      <c r="DR172" s="193" t="s">
        <v>69</v>
      </c>
      <c r="DS172" s="391"/>
      <c r="DT172" s="391"/>
      <c r="DU172" s="391"/>
      <c r="DV172" s="391"/>
    </row>
    <row r="173" spans="3:126" ht="12" customHeight="1" thickBot="1">
      <c r="C173" s="581"/>
      <c r="D173" s="582"/>
      <c r="E173" s="445"/>
      <c r="F173" s="445"/>
      <c r="G173" s="445"/>
      <c r="H173" s="680" t="s">
        <v>70</v>
      </c>
      <c r="I173" s="680"/>
      <c r="J173" s="680"/>
      <c r="K173" s="680"/>
      <c r="L173" s="680"/>
      <c r="M173" s="680"/>
      <c r="N173" s="680"/>
      <c r="O173" s="680"/>
      <c r="P173" s="680"/>
      <c r="Q173" s="680"/>
      <c r="R173" s="680"/>
      <c r="S173" s="680"/>
      <c r="T173" s="680"/>
      <c r="U173" s="445"/>
      <c r="V173" s="445"/>
      <c r="W173" s="445"/>
      <c r="X173" s="445"/>
      <c r="Y173" s="445"/>
      <c r="Z173" s="1197">
        <f>SUM(Z171:AF172)</f>
        <v>0</v>
      </c>
      <c r="AA173" s="1198"/>
      <c r="AB173" s="1198"/>
      <c r="AC173" s="1198"/>
      <c r="AD173" s="1198"/>
      <c r="AE173" s="1198"/>
      <c r="AF173" s="1198"/>
      <c r="AG173" s="393" t="s">
        <v>254</v>
      </c>
      <c r="AH173" s="393"/>
      <c r="AI173" s="393"/>
      <c r="AJ173" s="393"/>
      <c r="AK173" s="396"/>
      <c r="AL173" s="397"/>
      <c r="AM173" s="397"/>
      <c r="AN173" s="397"/>
      <c r="AO173" s="397"/>
      <c r="AP173" s="397"/>
      <c r="AQ173" s="398"/>
      <c r="AR173" s="1197">
        <f>SUM(AR171:AX172)</f>
        <v>0</v>
      </c>
      <c r="AS173" s="1198"/>
      <c r="AT173" s="1198"/>
      <c r="AU173" s="1198"/>
      <c r="AV173" s="1198"/>
      <c r="AW173" s="1198"/>
      <c r="AX173" s="1198"/>
      <c r="AY173" s="393" t="s">
        <v>254</v>
      </c>
      <c r="AZ173" s="393"/>
      <c r="BA173" s="393"/>
      <c r="BB173" s="395"/>
      <c r="BC173" s="412"/>
      <c r="BD173" s="412"/>
      <c r="BE173" s="412"/>
      <c r="BF173" s="412"/>
      <c r="BG173" s="412"/>
      <c r="BH173" s="412"/>
      <c r="BI173" s="412"/>
      <c r="BJ173" s="413"/>
      <c r="BK173" s="413"/>
      <c r="BL173" s="413"/>
      <c r="BM173" s="413"/>
      <c r="BN173" s="413"/>
      <c r="BO173" s="413"/>
      <c r="BP173" s="413"/>
      <c r="BQ173" s="413"/>
      <c r="BR173" s="413"/>
      <c r="BS173" s="413"/>
      <c r="BT173" s="413"/>
      <c r="BU173" s="413"/>
      <c r="BV173" s="413"/>
      <c r="BW173" s="413"/>
      <c r="BX173" s="413"/>
      <c r="BY173" s="414"/>
      <c r="BZ173" s="413"/>
      <c r="CA173" s="413"/>
      <c r="CB173" s="415"/>
      <c r="CC173" s="413"/>
      <c r="CD173" s="413"/>
      <c r="CE173" s="413"/>
      <c r="CF173" s="416"/>
      <c r="CG173" s="417"/>
      <c r="CH173" s="413"/>
      <c r="CI173" s="413"/>
      <c r="CJ173" s="413"/>
      <c r="CK173" s="413"/>
      <c r="CL173" s="413"/>
      <c r="CM173" s="413"/>
      <c r="CN173" s="413"/>
      <c r="CO173" s="413"/>
      <c r="CP173" s="413"/>
      <c r="CQ173" s="413"/>
      <c r="CR173" s="413"/>
      <c r="CS173" s="413"/>
      <c r="CT173" s="413"/>
      <c r="CU173" s="413"/>
      <c r="CV173" s="413"/>
      <c r="CW173" s="413"/>
      <c r="CX173" s="413"/>
      <c r="CY173" s="413"/>
      <c r="CZ173" s="413"/>
      <c r="DA173" s="413"/>
      <c r="DB173" s="413"/>
      <c r="DC173" s="413"/>
      <c r="DD173" s="413"/>
      <c r="DE173" s="413"/>
      <c r="DF173" s="413"/>
      <c r="DG173" s="413"/>
      <c r="DH173" s="413"/>
      <c r="DI173" s="413"/>
      <c r="DJ173" s="413"/>
      <c r="DK173" s="413"/>
      <c r="DL173" s="416"/>
      <c r="DM173" s="1199">
        <f t="shared" si="81"/>
        <v>0</v>
      </c>
      <c r="DN173" s="1200"/>
      <c r="DO173" s="1200"/>
      <c r="DP173" s="1200"/>
      <c r="DQ173" s="194"/>
      <c r="DR173" s="195" t="s">
        <v>69</v>
      </c>
      <c r="DS173" s="391"/>
      <c r="DT173" s="391"/>
      <c r="DU173" s="391"/>
      <c r="DV173" s="391"/>
    </row>
    <row r="174" spans="3:126" ht="12" customHeight="1" thickTop="1">
      <c r="C174" s="581"/>
      <c r="D174" s="582"/>
      <c r="E174" s="821" t="s">
        <v>76</v>
      </c>
      <c r="F174" s="1201"/>
      <c r="G174" s="1201"/>
      <c r="H174" s="1202"/>
      <c r="I174" s="836"/>
      <c r="J174" s="784"/>
      <c r="K174" s="784"/>
      <c r="L174" s="785"/>
      <c r="M174" s="814"/>
      <c r="N174" s="517"/>
      <c r="O174" s="517"/>
      <c r="P174" s="517"/>
      <c r="Q174" s="517"/>
      <c r="R174" s="517"/>
      <c r="S174" s="837"/>
      <c r="T174" s="836"/>
      <c r="U174" s="784"/>
      <c r="V174" s="784"/>
      <c r="W174" s="784"/>
      <c r="X174" s="784"/>
      <c r="Y174" s="785"/>
      <c r="Z174" s="815"/>
      <c r="AA174" s="816"/>
      <c r="AB174" s="816"/>
      <c r="AC174" s="816"/>
      <c r="AD174" s="816"/>
      <c r="AE174" s="816"/>
      <c r="AF174" s="816"/>
      <c r="AG174" s="984" t="s">
        <v>255</v>
      </c>
      <c r="AH174" s="984"/>
      <c r="AI174" s="984"/>
      <c r="AJ174" s="985"/>
      <c r="AK174" s="838"/>
      <c r="AL174" s="784"/>
      <c r="AM174" s="784"/>
      <c r="AN174" s="784"/>
      <c r="AO174" s="784"/>
      <c r="AP174" s="784"/>
      <c r="AQ174" s="785"/>
      <c r="AR174" s="815"/>
      <c r="AS174" s="816"/>
      <c r="AT174" s="816"/>
      <c r="AU174" s="816"/>
      <c r="AV174" s="816"/>
      <c r="AW174" s="816"/>
      <c r="AX174" s="816"/>
      <c r="AY174" s="984" t="s">
        <v>255</v>
      </c>
      <c r="AZ174" s="984"/>
      <c r="BA174" s="984"/>
      <c r="BB174" s="985"/>
      <c r="BC174" s="843"/>
      <c r="BD174" s="517"/>
      <c r="BE174" s="517"/>
      <c r="BF174" s="517"/>
      <c r="BG174" s="517"/>
      <c r="BH174" s="517"/>
      <c r="BI174" s="517"/>
      <c r="BJ174" s="517"/>
      <c r="BK174" s="517"/>
      <c r="BL174" s="517"/>
      <c r="BM174" s="517"/>
      <c r="BN174" s="517"/>
      <c r="BO174" s="517"/>
      <c r="BP174" s="517"/>
      <c r="BQ174" s="517"/>
      <c r="BR174" s="517"/>
      <c r="BS174" s="517"/>
      <c r="BT174" s="517"/>
      <c r="BU174" s="517"/>
      <c r="BV174" s="517"/>
      <c r="BW174" s="517"/>
      <c r="BX174" s="518"/>
      <c r="BY174" s="783"/>
      <c r="BZ174" s="784"/>
      <c r="CA174" s="784"/>
      <c r="CB174" s="842"/>
      <c r="CC174" s="783"/>
      <c r="CD174" s="784"/>
      <c r="CE174" s="784"/>
      <c r="CF174" s="785"/>
      <c r="CG174" s="814"/>
      <c r="CH174" s="517"/>
      <c r="CI174" s="517"/>
      <c r="CJ174" s="517"/>
      <c r="CK174" s="517"/>
      <c r="CL174" s="517"/>
      <c r="CM174" s="517"/>
      <c r="CN174" s="517"/>
      <c r="CO174" s="517"/>
      <c r="CP174" s="517"/>
      <c r="CQ174" s="517"/>
      <c r="CR174" s="517"/>
      <c r="CS174" s="517"/>
      <c r="CT174" s="517"/>
      <c r="CU174" s="517"/>
      <c r="CV174" s="517"/>
      <c r="CW174" s="517"/>
      <c r="CX174" s="517"/>
      <c r="CY174" s="517"/>
      <c r="CZ174" s="517"/>
      <c r="DA174" s="517"/>
      <c r="DB174" s="517"/>
      <c r="DC174" s="517"/>
      <c r="DD174" s="517"/>
      <c r="DE174" s="517"/>
      <c r="DF174" s="517"/>
      <c r="DG174" s="518"/>
      <c r="DH174" s="956"/>
      <c r="DI174" s="957"/>
      <c r="DJ174" s="957"/>
      <c r="DK174" s="957"/>
      <c r="DL174" s="958"/>
      <c r="DM174" s="965">
        <f t="shared" si="81"/>
        <v>0</v>
      </c>
      <c r="DN174" s="966"/>
      <c r="DO174" s="966"/>
      <c r="DP174" s="966"/>
      <c r="DQ174" s="189"/>
      <c r="DR174" s="190" t="s">
        <v>69</v>
      </c>
      <c r="DS174" s="391"/>
      <c r="DT174" s="391"/>
      <c r="DU174" s="391"/>
      <c r="DV174" s="391"/>
    </row>
    <row r="175" spans="3:126" ht="12" customHeight="1">
      <c r="C175" s="581"/>
      <c r="D175" s="582"/>
      <c r="E175" s="443"/>
      <c r="F175" s="443"/>
      <c r="G175" s="443"/>
      <c r="H175" s="444"/>
      <c r="I175" s="824"/>
      <c r="J175" s="486"/>
      <c r="K175" s="486"/>
      <c r="L175" s="493"/>
      <c r="M175" s="459"/>
      <c r="N175" s="460"/>
      <c r="O175" s="460"/>
      <c r="P175" s="460"/>
      <c r="Q175" s="460"/>
      <c r="R175" s="460"/>
      <c r="S175" s="749"/>
      <c r="T175" s="824"/>
      <c r="U175" s="486"/>
      <c r="V175" s="486"/>
      <c r="W175" s="486"/>
      <c r="X175" s="486"/>
      <c r="Y175" s="493"/>
      <c r="Z175" s="490"/>
      <c r="AA175" s="491"/>
      <c r="AB175" s="491"/>
      <c r="AC175" s="491"/>
      <c r="AD175" s="491"/>
      <c r="AE175" s="491"/>
      <c r="AF175" s="491"/>
      <c r="AG175" s="986" t="s">
        <v>255</v>
      </c>
      <c r="AH175" s="986"/>
      <c r="AI175" s="986"/>
      <c r="AJ175" s="987"/>
      <c r="AK175" s="492"/>
      <c r="AL175" s="486"/>
      <c r="AM175" s="486"/>
      <c r="AN175" s="486"/>
      <c r="AO175" s="486"/>
      <c r="AP175" s="486"/>
      <c r="AQ175" s="493"/>
      <c r="AR175" s="490"/>
      <c r="AS175" s="491"/>
      <c r="AT175" s="491"/>
      <c r="AU175" s="491"/>
      <c r="AV175" s="491"/>
      <c r="AW175" s="491"/>
      <c r="AX175" s="491"/>
      <c r="AY175" s="986" t="s">
        <v>255</v>
      </c>
      <c r="AZ175" s="986"/>
      <c r="BA175" s="986"/>
      <c r="BB175" s="987"/>
      <c r="BC175" s="750"/>
      <c r="BD175" s="460"/>
      <c r="BE175" s="460"/>
      <c r="BF175" s="460"/>
      <c r="BG175" s="460"/>
      <c r="BH175" s="460"/>
      <c r="BI175" s="460"/>
      <c r="BJ175" s="460"/>
      <c r="BK175" s="460"/>
      <c r="BL175" s="460"/>
      <c r="BM175" s="460"/>
      <c r="BN175" s="460"/>
      <c r="BO175" s="460"/>
      <c r="BP175" s="460"/>
      <c r="BQ175" s="460"/>
      <c r="BR175" s="460"/>
      <c r="BS175" s="460"/>
      <c r="BT175" s="460"/>
      <c r="BU175" s="460"/>
      <c r="BV175" s="460"/>
      <c r="BW175" s="460"/>
      <c r="BX175" s="461"/>
      <c r="BY175" s="485"/>
      <c r="BZ175" s="486"/>
      <c r="CA175" s="486"/>
      <c r="CB175" s="487"/>
      <c r="CC175" s="485"/>
      <c r="CD175" s="486"/>
      <c r="CE175" s="486"/>
      <c r="CF175" s="493"/>
      <c r="CG175" s="459"/>
      <c r="CH175" s="460"/>
      <c r="CI175" s="460"/>
      <c r="CJ175" s="460"/>
      <c r="CK175" s="460"/>
      <c r="CL175" s="460"/>
      <c r="CM175" s="460"/>
      <c r="CN175" s="460"/>
      <c r="CO175" s="460"/>
      <c r="CP175" s="460"/>
      <c r="CQ175" s="460"/>
      <c r="CR175" s="460"/>
      <c r="CS175" s="460"/>
      <c r="CT175" s="460"/>
      <c r="CU175" s="460"/>
      <c r="CV175" s="460"/>
      <c r="CW175" s="460"/>
      <c r="CX175" s="460"/>
      <c r="CY175" s="460"/>
      <c r="CZ175" s="460"/>
      <c r="DA175" s="460"/>
      <c r="DB175" s="460"/>
      <c r="DC175" s="460"/>
      <c r="DD175" s="460"/>
      <c r="DE175" s="460"/>
      <c r="DF175" s="460"/>
      <c r="DG175" s="461"/>
      <c r="DH175" s="497"/>
      <c r="DI175" s="498"/>
      <c r="DJ175" s="498"/>
      <c r="DK175" s="498"/>
      <c r="DL175" s="499"/>
      <c r="DM175" s="1195">
        <f t="shared" si="81"/>
        <v>0</v>
      </c>
      <c r="DN175" s="1196"/>
      <c r="DO175" s="1196"/>
      <c r="DP175" s="1196"/>
      <c r="DQ175" s="192"/>
      <c r="DR175" s="193" t="s">
        <v>69</v>
      </c>
      <c r="DS175" s="391"/>
      <c r="DT175" s="391"/>
      <c r="DU175" s="391"/>
      <c r="DV175" s="391"/>
    </row>
    <row r="176" spans="3:126" ht="12" customHeight="1" thickBot="1">
      <c r="C176" s="581"/>
      <c r="D176" s="582"/>
      <c r="E176" s="445"/>
      <c r="F176" s="445"/>
      <c r="G176" s="445"/>
      <c r="H176" s="680" t="s">
        <v>70</v>
      </c>
      <c r="I176" s="680"/>
      <c r="J176" s="680"/>
      <c r="K176" s="680"/>
      <c r="L176" s="680"/>
      <c r="M176" s="680"/>
      <c r="N176" s="680"/>
      <c r="O176" s="680"/>
      <c r="P176" s="680"/>
      <c r="Q176" s="680"/>
      <c r="R176" s="680"/>
      <c r="S176" s="680"/>
      <c r="T176" s="680"/>
      <c r="U176" s="445"/>
      <c r="V176" s="445"/>
      <c r="W176" s="445"/>
      <c r="X176" s="445"/>
      <c r="Y176" s="445"/>
      <c r="Z176" s="1197">
        <f>SUM(Z174:AF175)</f>
        <v>0</v>
      </c>
      <c r="AA176" s="1198"/>
      <c r="AB176" s="1198"/>
      <c r="AC176" s="1198"/>
      <c r="AD176" s="1198"/>
      <c r="AE176" s="1198"/>
      <c r="AF176" s="1198"/>
      <c r="AG176" s="988" t="s">
        <v>255</v>
      </c>
      <c r="AH176" s="988"/>
      <c r="AI176" s="988"/>
      <c r="AJ176" s="989"/>
      <c r="AK176" s="396"/>
      <c r="AL176" s="397"/>
      <c r="AM176" s="397"/>
      <c r="AN176" s="397"/>
      <c r="AO176" s="397"/>
      <c r="AP176" s="397"/>
      <c r="AQ176" s="398"/>
      <c r="AR176" s="1197">
        <f>SUM(AR174:AX175)</f>
        <v>0</v>
      </c>
      <c r="AS176" s="1198"/>
      <c r="AT176" s="1198"/>
      <c r="AU176" s="1198"/>
      <c r="AV176" s="1198"/>
      <c r="AW176" s="1198"/>
      <c r="AX176" s="1198"/>
      <c r="AY176" s="988" t="s">
        <v>255</v>
      </c>
      <c r="AZ176" s="988"/>
      <c r="BA176" s="988"/>
      <c r="BB176" s="989"/>
      <c r="BC176" s="412"/>
      <c r="BD176" s="412"/>
      <c r="BE176" s="412"/>
      <c r="BF176" s="412"/>
      <c r="BG176" s="412"/>
      <c r="BH176" s="412"/>
      <c r="BI176" s="412"/>
      <c r="BJ176" s="413"/>
      <c r="BK176" s="413"/>
      <c r="BL176" s="413"/>
      <c r="BM176" s="413"/>
      <c r="BN176" s="413"/>
      <c r="BO176" s="413"/>
      <c r="BP176" s="413"/>
      <c r="BQ176" s="413"/>
      <c r="BR176" s="413"/>
      <c r="BS176" s="413"/>
      <c r="BT176" s="413"/>
      <c r="BU176" s="413"/>
      <c r="BV176" s="413"/>
      <c r="BW176" s="413"/>
      <c r="BX176" s="413"/>
      <c r="BY176" s="414"/>
      <c r="BZ176" s="413"/>
      <c r="CA176" s="413"/>
      <c r="CB176" s="415"/>
      <c r="CC176" s="413"/>
      <c r="CD176" s="413"/>
      <c r="CE176" s="413"/>
      <c r="CF176" s="416"/>
      <c r="CG176" s="417"/>
      <c r="CH176" s="413"/>
      <c r="CI176" s="413"/>
      <c r="CJ176" s="413"/>
      <c r="CK176" s="413"/>
      <c r="CL176" s="413"/>
      <c r="CM176" s="413"/>
      <c r="CN176" s="413"/>
      <c r="CO176" s="413"/>
      <c r="CP176" s="413"/>
      <c r="CQ176" s="413"/>
      <c r="CR176" s="413"/>
      <c r="CS176" s="413"/>
      <c r="CT176" s="413"/>
      <c r="CU176" s="413"/>
      <c r="CV176" s="413"/>
      <c r="CW176" s="413"/>
      <c r="CX176" s="413"/>
      <c r="CY176" s="413"/>
      <c r="CZ176" s="413"/>
      <c r="DA176" s="413"/>
      <c r="DB176" s="413"/>
      <c r="DC176" s="413"/>
      <c r="DD176" s="413"/>
      <c r="DE176" s="413"/>
      <c r="DF176" s="413"/>
      <c r="DG176" s="413"/>
      <c r="DH176" s="413"/>
      <c r="DI176" s="413"/>
      <c r="DJ176" s="413"/>
      <c r="DK176" s="413"/>
      <c r="DL176" s="416"/>
      <c r="DM176" s="1199">
        <f t="shared" si="81"/>
        <v>0</v>
      </c>
      <c r="DN176" s="1200"/>
      <c r="DO176" s="1200"/>
      <c r="DP176" s="1200"/>
      <c r="DQ176" s="194"/>
      <c r="DR176" s="195" t="s">
        <v>69</v>
      </c>
      <c r="DS176" s="391"/>
      <c r="DT176" s="391"/>
      <c r="DU176" s="391"/>
      <c r="DV176" s="391"/>
    </row>
    <row r="177" spans="3:126" ht="12" customHeight="1" thickTop="1">
      <c r="C177" s="581"/>
      <c r="D177" s="582"/>
      <c r="E177" s="826" t="s">
        <v>178</v>
      </c>
      <c r="F177" s="1212"/>
      <c r="G177" s="1212"/>
      <c r="H177" s="1213"/>
      <c r="I177" s="836"/>
      <c r="J177" s="784"/>
      <c r="K177" s="784"/>
      <c r="L177" s="785"/>
      <c r="M177" s="814"/>
      <c r="N177" s="517"/>
      <c r="O177" s="517"/>
      <c r="P177" s="517"/>
      <c r="Q177" s="517"/>
      <c r="R177" s="517"/>
      <c r="S177" s="837"/>
      <c r="T177" s="836"/>
      <c r="U177" s="784"/>
      <c r="V177" s="784"/>
      <c r="W177" s="784"/>
      <c r="X177" s="784"/>
      <c r="Y177" s="785"/>
      <c r="Z177" s="815"/>
      <c r="AA177" s="816"/>
      <c r="AB177" s="816"/>
      <c r="AC177" s="816"/>
      <c r="AD177" s="816"/>
      <c r="AE177" s="816"/>
      <c r="AF177" s="816"/>
      <c r="AG177" s="812" t="s">
        <v>68</v>
      </c>
      <c r="AH177" s="812"/>
      <c r="AI177" s="812"/>
      <c r="AJ177" s="813"/>
      <c r="AK177" s="838"/>
      <c r="AL177" s="784"/>
      <c r="AM177" s="784"/>
      <c r="AN177" s="784"/>
      <c r="AO177" s="784"/>
      <c r="AP177" s="784"/>
      <c r="AQ177" s="785"/>
      <c r="AR177" s="815"/>
      <c r="AS177" s="816"/>
      <c r="AT177" s="816"/>
      <c r="AU177" s="816"/>
      <c r="AV177" s="816"/>
      <c r="AW177" s="816"/>
      <c r="AX177" s="816"/>
      <c r="AY177" s="812" t="s">
        <v>68</v>
      </c>
      <c r="AZ177" s="812"/>
      <c r="BA177" s="812"/>
      <c r="BB177" s="813"/>
      <c r="BC177" s="843"/>
      <c r="BD177" s="517"/>
      <c r="BE177" s="517"/>
      <c r="BF177" s="517"/>
      <c r="BG177" s="517"/>
      <c r="BH177" s="517"/>
      <c r="BI177" s="517"/>
      <c r="BJ177" s="517"/>
      <c r="BK177" s="517"/>
      <c r="BL177" s="517"/>
      <c r="BM177" s="517"/>
      <c r="BN177" s="517"/>
      <c r="BO177" s="517"/>
      <c r="BP177" s="517"/>
      <c r="BQ177" s="517"/>
      <c r="BR177" s="517"/>
      <c r="BS177" s="517"/>
      <c r="BT177" s="517"/>
      <c r="BU177" s="517"/>
      <c r="BV177" s="517"/>
      <c r="BW177" s="517"/>
      <c r="BX177" s="518"/>
      <c r="BY177" s="783"/>
      <c r="BZ177" s="784"/>
      <c r="CA177" s="784"/>
      <c r="CB177" s="842"/>
      <c r="CC177" s="783"/>
      <c r="CD177" s="784"/>
      <c r="CE177" s="784"/>
      <c r="CF177" s="785"/>
      <c r="CG177" s="814"/>
      <c r="CH177" s="517"/>
      <c r="CI177" s="517"/>
      <c r="CJ177" s="517"/>
      <c r="CK177" s="517"/>
      <c r="CL177" s="517"/>
      <c r="CM177" s="517"/>
      <c r="CN177" s="517"/>
      <c r="CO177" s="517"/>
      <c r="CP177" s="517"/>
      <c r="CQ177" s="517"/>
      <c r="CR177" s="517"/>
      <c r="CS177" s="517"/>
      <c r="CT177" s="517"/>
      <c r="CU177" s="517"/>
      <c r="CV177" s="517"/>
      <c r="CW177" s="517"/>
      <c r="CX177" s="517"/>
      <c r="CY177" s="517"/>
      <c r="CZ177" s="517"/>
      <c r="DA177" s="517"/>
      <c r="DB177" s="517"/>
      <c r="DC177" s="517"/>
      <c r="DD177" s="517"/>
      <c r="DE177" s="517"/>
      <c r="DF177" s="517"/>
      <c r="DG177" s="518"/>
      <c r="DH177" s="956"/>
      <c r="DI177" s="957"/>
      <c r="DJ177" s="957"/>
      <c r="DK177" s="957"/>
      <c r="DL177" s="958"/>
      <c r="DM177" s="965">
        <f t="shared" si="81"/>
        <v>0</v>
      </c>
      <c r="DN177" s="966"/>
      <c r="DO177" s="966"/>
      <c r="DP177" s="966"/>
      <c r="DQ177" s="189"/>
      <c r="DR177" s="190" t="s">
        <v>69</v>
      </c>
      <c r="DS177" s="391"/>
    </row>
    <row r="178" spans="3:126" ht="12" customHeight="1">
      <c r="C178" s="581"/>
      <c r="D178" s="582"/>
      <c r="E178" s="532" t="s">
        <v>77</v>
      </c>
      <c r="F178" s="677"/>
      <c r="G178" s="677"/>
      <c r="H178" s="604"/>
      <c r="I178" s="824"/>
      <c r="J178" s="486"/>
      <c r="K178" s="486"/>
      <c r="L178" s="493"/>
      <c r="M178" s="459"/>
      <c r="N178" s="460"/>
      <c r="O178" s="460"/>
      <c r="P178" s="460"/>
      <c r="Q178" s="460"/>
      <c r="R178" s="460"/>
      <c r="S178" s="749"/>
      <c r="T178" s="824"/>
      <c r="U178" s="486"/>
      <c r="V178" s="486"/>
      <c r="W178" s="486"/>
      <c r="X178" s="486"/>
      <c r="Y178" s="493"/>
      <c r="Z178" s="490"/>
      <c r="AA178" s="491"/>
      <c r="AB178" s="491"/>
      <c r="AC178" s="491"/>
      <c r="AD178" s="491"/>
      <c r="AE178" s="491"/>
      <c r="AF178" s="491"/>
      <c r="AG178" s="967" t="s">
        <v>68</v>
      </c>
      <c r="AH178" s="967"/>
      <c r="AI178" s="967"/>
      <c r="AJ178" s="968"/>
      <c r="AK178" s="492"/>
      <c r="AL178" s="486"/>
      <c r="AM178" s="486"/>
      <c r="AN178" s="486"/>
      <c r="AO178" s="486"/>
      <c r="AP178" s="486"/>
      <c r="AQ178" s="493"/>
      <c r="AR178" s="490"/>
      <c r="AS178" s="491"/>
      <c r="AT178" s="491"/>
      <c r="AU178" s="491"/>
      <c r="AV178" s="491"/>
      <c r="AW178" s="491"/>
      <c r="AX178" s="491"/>
      <c r="AY178" s="967" t="s">
        <v>68</v>
      </c>
      <c r="AZ178" s="967"/>
      <c r="BA178" s="967"/>
      <c r="BB178" s="968"/>
      <c r="BC178" s="750"/>
      <c r="BD178" s="460"/>
      <c r="BE178" s="460"/>
      <c r="BF178" s="460"/>
      <c r="BG178" s="460"/>
      <c r="BH178" s="460"/>
      <c r="BI178" s="460"/>
      <c r="BJ178" s="460"/>
      <c r="BK178" s="460"/>
      <c r="BL178" s="460"/>
      <c r="BM178" s="460"/>
      <c r="BN178" s="460"/>
      <c r="BO178" s="460"/>
      <c r="BP178" s="460"/>
      <c r="BQ178" s="460"/>
      <c r="BR178" s="460"/>
      <c r="BS178" s="460"/>
      <c r="BT178" s="460"/>
      <c r="BU178" s="460"/>
      <c r="BV178" s="460"/>
      <c r="BW178" s="460"/>
      <c r="BX178" s="461"/>
      <c r="BY178" s="485"/>
      <c r="BZ178" s="486"/>
      <c r="CA178" s="486"/>
      <c r="CB178" s="487"/>
      <c r="CC178" s="485"/>
      <c r="CD178" s="486"/>
      <c r="CE178" s="486"/>
      <c r="CF178" s="493"/>
      <c r="CG178" s="459"/>
      <c r="CH178" s="460"/>
      <c r="CI178" s="460"/>
      <c r="CJ178" s="460"/>
      <c r="CK178" s="460"/>
      <c r="CL178" s="460"/>
      <c r="CM178" s="460"/>
      <c r="CN178" s="460"/>
      <c r="CO178" s="460"/>
      <c r="CP178" s="460"/>
      <c r="CQ178" s="460"/>
      <c r="CR178" s="460"/>
      <c r="CS178" s="460"/>
      <c r="CT178" s="460"/>
      <c r="CU178" s="460"/>
      <c r="CV178" s="460"/>
      <c r="CW178" s="460"/>
      <c r="CX178" s="460"/>
      <c r="CY178" s="460"/>
      <c r="CZ178" s="460"/>
      <c r="DA178" s="460"/>
      <c r="DB178" s="460"/>
      <c r="DC178" s="460"/>
      <c r="DD178" s="460"/>
      <c r="DE178" s="460"/>
      <c r="DF178" s="460"/>
      <c r="DG178" s="461"/>
      <c r="DH178" s="497"/>
      <c r="DI178" s="498"/>
      <c r="DJ178" s="498"/>
      <c r="DK178" s="498"/>
      <c r="DL178" s="499"/>
      <c r="DM178" s="1195">
        <f t="shared" si="81"/>
        <v>0</v>
      </c>
      <c r="DN178" s="1196"/>
      <c r="DO178" s="1196"/>
      <c r="DP178" s="1196"/>
      <c r="DQ178" s="192"/>
      <c r="DR178" s="193" t="s">
        <v>69</v>
      </c>
      <c r="DS178" s="391"/>
    </row>
    <row r="179" spans="3:126" ht="12" customHeight="1" thickBot="1">
      <c r="C179" s="581"/>
      <c r="D179" s="582"/>
      <c r="E179" s="445"/>
      <c r="F179" s="445"/>
      <c r="G179" s="445"/>
      <c r="H179" s="680" t="s">
        <v>70</v>
      </c>
      <c r="I179" s="680"/>
      <c r="J179" s="680"/>
      <c r="K179" s="680"/>
      <c r="L179" s="680"/>
      <c r="M179" s="680"/>
      <c r="N179" s="680"/>
      <c r="O179" s="680"/>
      <c r="P179" s="680"/>
      <c r="Q179" s="680"/>
      <c r="R179" s="680"/>
      <c r="S179" s="680"/>
      <c r="T179" s="680"/>
      <c r="U179" s="445"/>
      <c r="V179" s="445"/>
      <c r="W179" s="445"/>
      <c r="X179" s="445"/>
      <c r="Y179" s="445"/>
      <c r="Z179" s="1197">
        <f>SUM(Z177:AF178)</f>
        <v>0</v>
      </c>
      <c r="AA179" s="1198"/>
      <c r="AB179" s="1198"/>
      <c r="AC179" s="1198"/>
      <c r="AD179" s="1198"/>
      <c r="AE179" s="1198"/>
      <c r="AF179" s="1198"/>
      <c r="AG179" s="834" t="s">
        <v>68</v>
      </c>
      <c r="AH179" s="834"/>
      <c r="AI179" s="834"/>
      <c r="AJ179" s="835"/>
      <c r="AK179" s="396"/>
      <c r="AL179" s="397"/>
      <c r="AM179" s="397"/>
      <c r="AN179" s="397"/>
      <c r="AO179" s="397"/>
      <c r="AP179" s="397"/>
      <c r="AQ179" s="398"/>
      <c r="AR179" s="1197">
        <f>SUM(AR177:AX178)</f>
        <v>0</v>
      </c>
      <c r="AS179" s="1198"/>
      <c r="AT179" s="1198"/>
      <c r="AU179" s="1198"/>
      <c r="AV179" s="1198"/>
      <c r="AW179" s="1198"/>
      <c r="AX179" s="1198"/>
      <c r="AY179" s="194" t="s">
        <v>68</v>
      </c>
      <c r="AZ179" s="185"/>
      <c r="BA179" s="185"/>
      <c r="BB179" s="394"/>
      <c r="BC179" s="412"/>
      <c r="BD179" s="412"/>
      <c r="BE179" s="412"/>
      <c r="BF179" s="412"/>
      <c r="BG179" s="412"/>
      <c r="BH179" s="412"/>
      <c r="BI179" s="412"/>
      <c r="BJ179" s="413"/>
      <c r="BK179" s="413"/>
      <c r="BL179" s="413"/>
      <c r="BM179" s="413"/>
      <c r="BN179" s="413"/>
      <c r="BO179" s="413"/>
      <c r="BP179" s="413"/>
      <c r="BQ179" s="413"/>
      <c r="BR179" s="413"/>
      <c r="BS179" s="413"/>
      <c r="BT179" s="413"/>
      <c r="BU179" s="413"/>
      <c r="BV179" s="413"/>
      <c r="BW179" s="413"/>
      <c r="BX179" s="413"/>
      <c r="BY179" s="414"/>
      <c r="BZ179" s="413"/>
      <c r="CA179" s="413"/>
      <c r="CB179" s="415"/>
      <c r="CC179" s="413"/>
      <c r="CD179" s="413"/>
      <c r="CE179" s="413"/>
      <c r="CF179" s="416"/>
      <c r="CG179" s="417"/>
      <c r="CH179" s="413"/>
      <c r="CI179" s="413"/>
      <c r="CJ179" s="413"/>
      <c r="CK179" s="413"/>
      <c r="CL179" s="413"/>
      <c r="CM179" s="413"/>
      <c r="CN179" s="413"/>
      <c r="CO179" s="413"/>
      <c r="CP179" s="413"/>
      <c r="CQ179" s="413"/>
      <c r="CR179" s="413"/>
      <c r="CS179" s="413"/>
      <c r="CT179" s="413"/>
      <c r="CU179" s="413"/>
      <c r="CV179" s="413"/>
      <c r="CW179" s="413"/>
      <c r="CX179" s="413"/>
      <c r="CY179" s="413"/>
      <c r="CZ179" s="413"/>
      <c r="DA179" s="413"/>
      <c r="DB179" s="413"/>
      <c r="DC179" s="413"/>
      <c r="DD179" s="413"/>
      <c r="DE179" s="413"/>
      <c r="DF179" s="413"/>
      <c r="DG179" s="413"/>
      <c r="DH179" s="413"/>
      <c r="DI179" s="413"/>
      <c r="DJ179" s="413"/>
      <c r="DK179" s="413"/>
      <c r="DL179" s="416"/>
      <c r="DM179" s="1199">
        <f t="shared" si="81"/>
        <v>0</v>
      </c>
      <c r="DN179" s="1200"/>
      <c r="DO179" s="1200"/>
      <c r="DP179" s="1200"/>
      <c r="DQ179" s="194"/>
      <c r="DR179" s="195" t="s">
        <v>69</v>
      </c>
      <c r="DS179" s="391"/>
    </row>
    <row r="180" spans="3:126" ht="12" customHeight="1" thickTop="1">
      <c r="C180" s="581"/>
      <c r="D180" s="582"/>
      <c r="E180" s="826" t="s">
        <v>179</v>
      </c>
      <c r="F180" s="1212"/>
      <c r="G180" s="1212"/>
      <c r="H180" s="1213"/>
      <c r="I180" s="836"/>
      <c r="J180" s="784"/>
      <c r="K180" s="784"/>
      <c r="L180" s="785"/>
      <c r="M180" s="814"/>
      <c r="N180" s="517"/>
      <c r="O180" s="517"/>
      <c r="P180" s="517"/>
      <c r="Q180" s="517"/>
      <c r="R180" s="517"/>
      <c r="S180" s="837"/>
      <c r="T180" s="836"/>
      <c r="U180" s="784"/>
      <c r="V180" s="784"/>
      <c r="W180" s="784"/>
      <c r="X180" s="784"/>
      <c r="Y180" s="785"/>
      <c r="Z180" s="815"/>
      <c r="AA180" s="816"/>
      <c r="AB180" s="816"/>
      <c r="AC180" s="816"/>
      <c r="AD180" s="816"/>
      <c r="AE180" s="816"/>
      <c r="AF180" s="816"/>
      <c r="AG180" s="812" t="s">
        <v>68</v>
      </c>
      <c r="AH180" s="812"/>
      <c r="AI180" s="812"/>
      <c r="AJ180" s="813"/>
      <c r="AK180" s="399"/>
      <c r="AL180" s="400"/>
      <c r="AM180" s="400"/>
      <c r="AN180" s="400"/>
      <c r="AO180" s="400"/>
      <c r="AP180" s="400"/>
      <c r="AQ180" s="401"/>
      <c r="AR180" s="815"/>
      <c r="AS180" s="816"/>
      <c r="AT180" s="816"/>
      <c r="AU180" s="816"/>
      <c r="AV180" s="816"/>
      <c r="AW180" s="816"/>
      <c r="AX180" s="816"/>
      <c r="AY180" s="812" t="s">
        <v>68</v>
      </c>
      <c r="AZ180" s="812"/>
      <c r="BA180" s="812"/>
      <c r="BB180" s="813"/>
      <c r="BC180" s="843"/>
      <c r="BD180" s="517"/>
      <c r="BE180" s="517"/>
      <c r="BF180" s="517"/>
      <c r="BG180" s="517"/>
      <c r="BH180" s="517"/>
      <c r="BI180" s="517"/>
      <c r="BJ180" s="517"/>
      <c r="BK180" s="517"/>
      <c r="BL180" s="517"/>
      <c r="BM180" s="517"/>
      <c r="BN180" s="517"/>
      <c r="BO180" s="517"/>
      <c r="BP180" s="517"/>
      <c r="BQ180" s="517"/>
      <c r="BR180" s="517"/>
      <c r="BS180" s="517"/>
      <c r="BT180" s="517"/>
      <c r="BU180" s="517"/>
      <c r="BV180" s="517"/>
      <c r="BW180" s="517"/>
      <c r="BX180" s="518"/>
      <c r="BY180" s="783"/>
      <c r="BZ180" s="784"/>
      <c r="CA180" s="784"/>
      <c r="CB180" s="842"/>
      <c r="CC180" s="783"/>
      <c r="CD180" s="784"/>
      <c r="CE180" s="784"/>
      <c r="CF180" s="785"/>
      <c r="CG180" s="814"/>
      <c r="CH180" s="517"/>
      <c r="CI180" s="517"/>
      <c r="CJ180" s="517"/>
      <c r="CK180" s="517"/>
      <c r="CL180" s="517"/>
      <c r="CM180" s="517"/>
      <c r="CN180" s="517"/>
      <c r="CO180" s="517"/>
      <c r="CP180" s="517"/>
      <c r="CQ180" s="517"/>
      <c r="CR180" s="517"/>
      <c r="CS180" s="517"/>
      <c r="CT180" s="517"/>
      <c r="CU180" s="517"/>
      <c r="CV180" s="517"/>
      <c r="CW180" s="517"/>
      <c r="CX180" s="517"/>
      <c r="CY180" s="517"/>
      <c r="CZ180" s="517"/>
      <c r="DA180" s="517"/>
      <c r="DB180" s="517"/>
      <c r="DC180" s="517"/>
      <c r="DD180" s="517"/>
      <c r="DE180" s="517"/>
      <c r="DF180" s="517"/>
      <c r="DG180" s="518"/>
      <c r="DH180" s="956"/>
      <c r="DI180" s="957"/>
      <c r="DJ180" s="957"/>
      <c r="DK180" s="957"/>
      <c r="DL180" s="958"/>
      <c r="DM180" s="965">
        <f t="shared" si="81"/>
        <v>0</v>
      </c>
      <c r="DN180" s="966"/>
      <c r="DO180" s="966"/>
      <c r="DP180" s="966"/>
      <c r="DQ180" s="189"/>
      <c r="DR180" s="190" t="s">
        <v>69</v>
      </c>
      <c r="DS180" s="391"/>
    </row>
    <row r="181" spans="3:126" ht="12" customHeight="1">
      <c r="C181" s="581"/>
      <c r="D181" s="582"/>
      <c r="E181" s="443"/>
      <c r="F181" s="443"/>
      <c r="G181" s="443"/>
      <c r="H181" s="444"/>
      <c r="I181" s="824"/>
      <c r="J181" s="486"/>
      <c r="K181" s="486"/>
      <c r="L181" s="493"/>
      <c r="M181" s="459"/>
      <c r="N181" s="460"/>
      <c r="O181" s="460"/>
      <c r="P181" s="460"/>
      <c r="Q181" s="460"/>
      <c r="R181" s="460"/>
      <c r="S181" s="749"/>
      <c r="T181" s="824"/>
      <c r="U181" s="486"/>
      <c r="V181" s="486"/>
      <c r="W181" s="486"/>
      <c r="X181" s="486"/>
      <c r="Y181" s="493"/>
      <c r="Z181" s="490"/>
      <c r="AA181" s="491"/>
      <c r="AB181" s="491"/>
      <c r="AC181" s="491"/>
      <c r="AD181" s="491"/>
      <c r="AE181" s="491"/>
      <c r="AF181" s="491"/>
      <c r="AG181" s="967" t="s">
        <v>68</v>
      </c>
      <c r="AH181" s="967"/>
      <c r="AI181" s="967"/>
      <c r="AJ181" s="968"/>
      <c r="AK181" s="402"/>
      <c r="AL181" s="403"/>
      <c r="AM181" s="403"/>
      <c r="AN181" s="403"/>
      <c r="AO181" s="403"/>
      <c r="AP181" s="403"/>
      <c r="AQ181" s="404"/>
      <c r="AR181" s="490"/>
      <c r="AS181" s="491"/>
      <c r="AT181" s="491"/>
      <c r="AU181" s="491"/>
      <c r="AV181" s="491"/>
      <c r="AW181" s="491"/>
      <c r="AX181" s="491"/>
      <c r="AY181" s="967" t="s">
        <v>68</v>
      </c>
      <c r="AZ181" s="967"/>
      <c r="BA181" s="967"/>
      <c r="BB181" s="968"/>
      <c r="BC181" s="750"/>
      <c r="BD181" s="460"/>
      <c r="BE181" s="460"/>
      <c r="BF181" s="460"/>
      <c r="BG181" s="460"/>
      <c r="BH181" s="460"/>
      <c r="BI181" s="460"/>
      <c r="BJ181" s="460"/>
      <c r="BK181" s="460"/>
      <c r="BL181" s="460"/>
      <c r="BM181" s="460"/>
      <c r="BN181" s="460"/>
      <c r="BO181" s="460"/>
      <c r="BP181" s="460"/>
      <c r="BQ181" s="460"/>
      <c r="BR181" s="460"/>
      <c r="BS181" s="460"/>
      <c r="BT181" s="460"/>
      <c r="BU181" s="460"/>
      <c r="BV181" s="460"/>
      <c r="BW181" s="460"/>
      <c r="BX181" s="461"/>
      <c r="BY181" s="485"/>
      <c r="BZ181" s="486"/>
      <c r="CA181" s="486"/>
      <c r="CB181" s="487"/>
      <c r="CC181" s="485"/>
      <c r="CD181" s="486"/>
      <c r="CE181" s="486"/>
      <c r="CF181" s="493"/>
      <c r="CG181" s="459"/>
      <c r="CH181" s="460"/>
      <c r="CI181" s="460"/>
      <c r="CJ181" s="460"/>
      <c r="CK181" s="460"/>
      <c r="CL181" s="460"/>
      <c r="CM181" s="460"/>
      <c r="CN181" s="460"/>
      <c r="CO181" s="460"/>
      <c r="CP181" s="460"/>
      <c r="CQ181" s="460"/>
      <c r="CR181" s="460"/>
      <c r="CS181" s="460"/>
      <c r="CT181" s="460"/>
      <c r="CU181" s="460"/>
      <c r="CV181" s="460"/>
      <c r="CW181" s="460"/>
      <c r="CX181" s="460"/>
      <c r="CY181" s="460"/>
      <c r="CZ181" s="460"/>
      <c r="DA181" s="460"/>
      <c r="DB181" s="460"/>
      <c r="DC181" s="460"/>
      <c r="DD181" s="460"/>
      <c r="DE181" s="460"/>
      <c r="DF181" s="460"/>
      <c r="DG181" s="461"/>
      <c r="DH181" s="497"/>
      <c r="DI181" s="498"/>
      <c r="DJ181" s="498"/>
      <c r="DK181" s="498"/>
      <c r="DL181" s="499"/>
      <c r="DM181" s="1195">
        <f t="shared" si="81"/>
        <v>0</v>
      </c>
      <c r="DN181" s="1196"/>
      <c r="DO181" s="1196"/>
      <c r="DP181" s="1196"/>
      <c r="DQ181" s="192"/>
      <c r="DR181" s="193" t="s">
        <v>69</v>
      </c>
      <c r="DS181" s="391"/>
    </row>
    <row r="182" spans="3:126" ht="12" customHeight="1" thickBot="1">
      <c r="C182" s="581"/>
      <c r="D182" s="582"/>
      <c r="E182" s="445"/>
      <c r="F182" s="445"/>
      <c r="G182" s="445"/>
      <c r="H182" s="680" t="s">
        <v>70</v>
      </c>
      <c r="I182" s="680"/>
      <c r="J182" s="680"/>
      <c r="K182" s="680"/>
      <c r="L182" s="680"/>
      <c r="M182" s="680"/>
      <c r="N182" s="680"/>
      <c r="O182" s="680"/>
      <c r="P182" s="680"/>
      <c r="Q182" s="680"/>
      <c r="R182" s="680"/>
      <c r="S182" s="680"/>
      <c r="T182" s="680"/>
      <c r="U182" s="445"/>
      <c r="V182" s="445"/>
      <c r="W182" s="445"/>
      <c r="X182" s="445"/>
      <c r="Y182" s="445"/>
      <c r="Z182" s="1197">
        <f>SUM(Z180:AF181)</f>
        <v>0</v>
      </c>
      <c r="AA182" s="1198"/>
      <c r="AB182" s="1198"/>
      <c r="AC182" s="1198"/>
      <c r="AD182" s="1198"/>
      <c r="AE182" s="1198"/>
      <c r="AF182" s="1198"/>
      <c r="AG182" s="194" t="s">
        <v>68</v>
      </c>
      <c r="AH182" s="185"/>
      <c r="AI182" s="185"/>
      <c r="AJ182" s="185"/>
      <c r="AK182" s="396"/>
      <c r="AL182" s="397"/>
      <c r="AM182" s="397"/>
      <c r="AN182" s="397"/>
      <c r="AO182" s="397"/>
      <c r="AP182" s="397"/>
      <c r="AQ182" s="398"/>
      <c r="AR182" s="1197">
        <f>SUM(AR180:AX181)</f>
        <v>0</v>
      </c>
      <c r="AS182" s="1198"/>
      <c r="AT182" s="1198"/>
      <c r="AU182" s="1198"/>
      <c r="AV182" s="1198"/>
      <c r="AW182" s="1198"/>
      <c r="AX182" s="1198"/>
      <c r="AY182" s="194" t="s">
        <v>68</v>
      </c>
      <c r="AZ182" s="194"/>
      <c r="BA182" s="194"/>
      <c r="BB182" s="394"/>
      <c r="BC182" s="412"/>
      <c r="BD182" s="412"/>
      <c r="BE182" s="412"/>
      <c r="BF182" s="412"/>
      <c r="BG182" s="412"/>
      <c r="BH182" s="412"/>
      <c r="BI182" s="412"/>
      <c r="BJ182" s="413"/>
      <c r="BK182" s="413"/>
      <c r="BL182" s="413"/>
      <c r="BM182" s="413"/>
      <c r="BN182" s="413"/>
      <c r="BO182" s="413"/>
      <c r="BP182" s="413"/>
      <c r="BQ182" s="413"/>
      <c r="BR182" s="413"/>
      <c r="BS182" s="413"/>
      <c r="BT182" s="413"/>
      <c r="BU182" s="413"/>
      <c r="BV182" s="413"/>
      <c r="BW182" s="413"/>
      <c r="BX182" s="413"/>
      <c r="BY182" s="414"/>
      <c r="BZ182" s="413"/>
      <c r="CA182" s="413"/>
      <c r="CB182" s="415"/>
      <c r="CC182" s="413"/>
      <c r="CD182" s="413"/>
      <c r="CE182" s="413"/>
      <c r="CF182" s="416"/>
      <c r="CG182" s="417"/>
      <c r="CH182" s="413"/>
      <c r="CI182" s="413"/>
      <c r="CJ182" s="413"/>
      <c r="CK182" s="413"/>
      <c r="CL182" s="413"/>
      <c r="CM182" s="413"/>
      <c r="CN182" s="413"/>
      <c r="CO182" s="413"/>
      <c r="CP182" s="413"/>
      <c r="CQ182" s="413"/>
      <c r="CR182" s="413"/>
      <c r="CS182" s="413"/>
      <c r="CT182" s="413"/>
      <c r="CU182" s="413"/>
      <c r="CV182" s="413"/>
      <c r="CW182" s="413"/>
      <c r="CX182" s="413"/>
      <c r="CY182" s="413"/>
      <c r="CZ182" s="413"/>
      <c r="DA182" s="413"/>
      <c r="DB182" s="413"/>
      <c r="DC182" s="413"/>
      <c r="DD182" s="413"/>
      <c r="DE182" s="413"/>
      <c r="DF182" s="413"/>
      <c r="DG182" s="413"/>
      <c r="DH182" s="413"/>
      <c r="DI182" s="413"/>
      <c r="DJ182" s="413"/>
      <c r="DK182" s="413"/>
      <c r="DL182" s="416"/>
      <c r="DM182" s="1199">
        <f t="shared" si="81"/>
        <v>0</v>
      </c>
      <c r="DN182" s="1200"/>
      <c r="DO182" s="1200"/>
      <c r="DP182" s="1200"/>
      <c r="DQ182" s="194"/>
      <c r="DR182" s="195" t="s">
        <v>69</v>
      </c>
      <c r="DS182" s="391"/>
    </row>
    <row r="183" spans="3:126" ht="12" customHeight="1" thickTop="1">
      <c r="C183" s="581"/>
      <c r="D183" s="582"/>
      <c r="E183" s="821" t="s">
        <v>256</v>
      </c>
      <c r="F183" s="1201"/>
      <c r="G183" s="1201"/>
      <c r="H183" s="1202"/>
      <c r="I183" s="814"/>
      <c r="J183" s="517"/>
      <c r="K183" s="517"/>
      <c r="L183" s="837"/>
      <c r="M183" s="814"/>
      <c r="N183" s="517"/>
      <c r="O183" s="517"/>
      <c r="P183" s="517"/>
      <c r="Q183" s="517"/>
      <c r="R183" s="517"/>
      <c r="S183" s="837"/>
      <c r="T183" s="814"/>
      <c r="U183" s="517"/>
      <c r="V183" s="517"/>
      <c r="W183" s="517"/>
      <c r="X183" s="517"/>
      <c r="Y183" s="837"/>
      <c r="Z183" s="815"/>
      <c r="AA183" s="816"/>
      <c r="AB183" s="816"/>
      <c r="AC183" s="816"/>
      <c r="AD183" s="816"/>
      <c r="AE183" s="816"/>
      <c r="AF183" s="816"/>
      <c r="AG183" s="812" t="s">
        <v>68</v>
      </c>
      <c r="AH183" s="812"/>
      <c r="AI183" s="812"/>
      <c r="AJ183" s="813"/>
      <c r="AK183" s="843"/>
      <c r="AL183" s="517"/>
      <c r="AM183" s="517"/>
      <c r="AN183" s="517"/>
      <c r="AO183" s="517"/>
      <c r="AP183" s="517"/>
      <c r="AQ183" s="837"/>
      <c r="AR183" s="815"/>
      <c r="AS183" s="816"/>
      <c r="AT183" s="816"/>
      <c r="AU183" s="816"/>
      <c r="AV183" s="816"/>
      <c r="AW183" s="816"/>
      <c r="AX183" s="816"/>
      <c r="AY183" s="812" t="s">
        <v>68</v>
      </c>
      <c r="AZ183" s="812"/>
      <c r="BA183" s="812"/>
      <c r="BB183" s="813"/>
      <c r="BC183" s="843"/>
      <c r="BD183" s="517"/>
      <c r="BE183" s="517"/>
      <c r="BF183" s="517"/>
      <c r="BG183" s="517"/>
      <c r="BH183" s="517"/>
      <c r="BI183" s="517"/>
      <c r="BJ183" s="517"/>
      <c r="BK183" s="517"/>
      <c r="BL183" s="517"/>
      <c r="BM183" s="517"/>
      <c r="BN183" s="517"/>
      <c r="BO183" s="517"/>
      <c r="BP183" s="517"/>
      <c r="BQ183" s="517"/>
      <c r="BR183" s="517"/>
      <c r="BS183" s="517"/>
      <c r="BT183" s="517"/>
      <c r="BU183" s="517"/>
      <c r="BV183" s="517"/>
      <c r="BW183" s="517"/>
      <c r="BX183" s="518"/>
      <c r="BY183" s="783"/>
      <c r="BZ183" s="784"/>
      <c r="CA183" s="784"/>
      <c r="CB183" s="842"/>
      <c r="CC183" s="783"/>
      <c r="CD183" s="784"/>
      <c r="CE183" s="784"/>
      <c r="CF183" s="785"/>
      <c r="CG183" s="814"/>
      <c r="CH183" s="517"/>
      <c r="CI183" s="517"/>
      <c r="CJ183" s="517"/>
      <c r="CK183" s="517"/>
      <c r="CL183" s="517"/>
      <c r="CM183" s="517"/>
      <c r="CN183" s="517"/>
      <c r="CO183" s="517"/>
      <c r="CP183" s="517"/>
      <c r="CQ183" s="517"/>
      <c r="CR183" s="517"/>
      <c r="CS183" s="517"/>
      <c r="CT183" s="517"/>
      <c r="CU183" s="517"/>
      <c r="CV183" s="517"/>
      <c r="CW183" s="517"/>
      <c r="CX183" s="517"/>
      <c r="CY183" s="517"/>
      <c r="CZ183" s="517"/>
      <c r="DA183" s="517"/>
      <c r="DB183" s="517"/>
      <c r="DC183" s="517"/>
      <c r="DD183" s="517"/>
      <c r="DE183" s="517"/>
      <c r="DF183" s="517"/>
      <c r="DG183" s="518"/>
      <c r="DH183" s="956"/>
      <c r="DI183" s="957"/>
      <c r="DJ183" s="957"/>
      <c r="DK183" s="957"/>
      <c r="DL183" s="958"/>
      <c r="DM183" s="959">
        <f t="shared" ref="DM183:DM185" si="82">IF(ISERROR(AR183*100/Z183),0)</f>
        <v>0</v>
      </c>
      <c r="DN183" s="960"/>
      <c r="DO183" s="960"/>
      <c r="DP183" s="960"/>
      <c r="DQ183" s="119"/>
      <c r="DR183" s="196" t="s">
        <v>69</v>
      </c>
      <c r="DS183" s="391"/>
      <c r="DT183" s="391"/>
      <c r="DU183" s="391"/>
      <c r="DV183" s="391"/>
    </row>
    <row r="184" spans="3:126" ht="12" customHeight="1">
      <c r="C184" s="581"/>
      <c r="D184" s="582"/>
      <c r="E184" s="646" t="s">
        <v>180</v>
      </c>
      <c r="F184" s="647"/>
      <c r="G184" s="647"/>
      <c r="H184" s="648"/>
      <c r="I184" s="459"/>
      <c r="J184" s="460"/>
      <c r="K184" s="460"/>
      <c r="L184" s="749"/>
      <c r="M184" s="459"/>
      <c r="N184" s="460"/>
      <c r="O184" s="460"/>
      <c r="P184" s="460"/>
      <c r="Q184" s="460"/>
      <c r="R184" s="460"/>
      <c r="S184" s="749"/>
      <c r="T184" s="459"/>
      <c r="U184" s="460"/>
      <c r="V184" s="460"/>
      <c r="W184" s="460"/>
      <c r="X184" s="460"/>
      <c r="Y184" s="749"/>
      <c r="Z184" s="490"/>
      <c r="AA184" s="491"/>
      <c r="AB184" s="491"/>
      <c r="AC184" s="491"/>
      <c r="AD184" s="491"/>
      <c r="AE184" s="491"/>
      <c r="AF184" s="491"/>
      <c r="AG184" s="967" t="s">
        <v>68</v>
      </c>
      <c r="AH184" s="967"/>
      <c r="AI184" s="967"/>
      <c r="AJ184" s="968"/>
      <c r="AK184" s="750"/>
      <c r="AL184" s="460"/>
      <c r="AM184" s="460"/>
      <c r="AN184" s="460"/>
      <c r="AO184" s="460"/>
      <c r="AP184" s="460"/>
      <c r="AQ184" s="749"/>
      <c r="AR184" s="490"/>
      <c r="AS184" s="491"/>
      <c r="AT184" s="491"/>
      <c r="AU184" s="491"/>
      <c r="AV184" s="491"/>
      <c r="AW184" s="491"/>
      <c r="AX184" s="491"/>
      <c r="AY184" s="967" t="s">
        <v>68</v>
      </c>
      <c r="AZ184" s="967"/>
      <c r="BA184" s="967"/>
      <c r="BB184" s="968"/>
      <c r="BC184" s="750"/>
      <c r="BD184" s="460"/>
      <c r="BE184" s="460"/>
      <c r="BF184" s="460"/>
      <c r="BG184" s="460"/>
      <c r="BH184" s="460"/>
      <c r="BI184" s="460"/>
      <c r="BJ184" s="460"/>
      <c r="BK184" s="460"/>
      <c r="BL184" s="460"/>
      <c r="BM184" s="460"/>
      <c r="BN184" s="460"/>
      <c r="BO184" s="460"/>
      <c r="BP184" s="460"/>
      <c r="BQ184" s="460"/>
      <c r="BR184" s="460"/>
      <c r="BS184" s="460"/>
      <c r="BT184" s="460"/>
      <c r="BU184" s="460"/>
      <c r="BV184" s="460"/>
      <c r="BW184" s="460"/>
      <c r="BX184" s="461"/>
      <c r="BY184" s="485"/>
      <c r="BZ184" s="486"/>
      <c r="CA184" s="486"/>
      <c r="CB184" s="487"/>
      <c r="CC184" s="485"/>
      <c r="CD184" s="486"/>
      <c r="CE184" s="486"/>
      <c r="CF184" s="493"/>
      <c r="CG184" s="459"/>
      <c r="CH184" s="460"/>
      <c r="CI184" s="460"/>
      <c r="CJ184" s="460"/>
      <c r="CK184" s="460"/>
      <c r="CL184" s="460"/>
      <c r="CM184" s="460"/>
      <c r="CN184" s="460"/>
      <c r="CO184" s="460"/>
      <c r="CP184" s="460"/>
      <c r="CQ184" s="460"/>
      <c r="CR184" s="460"/>
      <c r="CS184" s="460"/>
      <c r="CT184" s="460"/>
      <c r="CU184" s="460"/>
      <c r="CV184" s="460"/>
      <c r="CW184" s="460"/>
      <c r="CX184" s="460"/>
      <c r="CY184" s="460"/>
      <c r="CZ184" s="460"/>
      <c r="DA184" s="460"/>
      <c r="DB184" s="460"/>
      <c r="DC184" s="460"/>
      <c r="DD184" s="460"/>
      <c r="DE184" s="460"/>
      <c r="DF184" s="460"/>
      <c r="DG184" s="461"/>
      <c r="DH184" s="497"/>
      <c r="DI184" s="498"/>
      <c r="DJ184" s="498"/>
      <c r="DK184" s="498"/>
      <c r="DL184" s="499"/>
      <c r="DM184" s="961">
        <f t="shared" si="82"/>
        <v>0</v>
      </c>
      <c r="DN184" s="962"/>
      <c r="DO184" s="962"/>
      <c r="DP184" s="962"/>
      <c r="DQ184" s="192"/>
      <c r="DR184" s="193" t="s">
        <v>69</v>
      </c>
      <c r="DS184" s="391"/>
      <c r="DT184" s="391"/>
      <c r="DU184" s="391"/>
      <c r="DV184" s="391"/>
    </row>
    <row r="185" spans="3:126" ht="12" customHeight="1" thickBot="1">
      <c r="C185" s="819"/>
      <c r="D185" s="820"/>
      <c r="E185" s="197"/>
      <c r="F185" s="197"/>
      <c r="G185" s="197"/>
      <c r="H185" s="197"/>
      <c r="I185" s="833" t="s">
        <v>70</v>
      </c>
      <c r="J185" s="833"/>
      <c r="K185" s="833"/>
      <c r="L185" s="833"/>
      <c r="M185" s="833"/>
      <c r="N185" s="833"/>
      <c r="O185" s="833"/>
      <c r="P185" s="833"/>
      <c r="Q185" s="833"/>
      <c r="R185" s="833"/>
      <c r="S185" s="833"/>
      <c r="T185" s="198"/>
      <c r="U185" s="448"/>
      <c r="V185" s="448"/>
      <c r="W185" s="448"/>
      <c r="X185" s="448"/>
      <c r="Y185" s="448"/>
      <c r="Z185" s="1191">
        <f>SUM(Z183:AF184)</f>
        <v>0</v>
      </c>
      <c r="AA185" s="1192"/>
      <c r="AB185" s="1192"/>
      <c r="AC185" s="1192"/>
      <c r="AD185" s="1192"/>
      <c r="AE185" s="1192"/>
      <c r="AF185" s="1192"/>
      <c r="AG185" s="130" t="s">
        <v>68</v>
      </c>
      <c r="AH185" s="130"/>
      <c r="AI185" s="130"/>
      <c r="AJ185" s="130"/>
      <c r="AK185" s="199"/>
      <c r="AL185" s="200"/>
      <c r="AM185" s="200"/>
      <c r="AN185" s="200"/>
      <c r="AO185" s="200"/>
      <c r="AP185" s="200"/>
      <c r="AQ185" s="201"/>
      <c r="AR185" s="1191">
        <f>SUM(AR183:AX184)</f>
        <v>0</v>
      </c>
      <c r="AS185" s="1192"/>
      <c r="AT185" s="1192"/>
      <c r="AU185" s="1192"/>
      <c r="AV185" s="1192"/>
      <c r="AW185" s="1192"/>
      <c r="AX185" s="1192"/>
      <c r="AY185" s="202" t="s">
        <v>68</v>
      </c>
      <c r="AZ185" s="202"/>
      <c r="BA185" s="202"/>
      <c r="BB185" s="203"/>
      <c r="BC185" s="204"/>
      <c r="BD185" s="204"/>
      <c r="BE185" s="204"/>
      <c r="BF185" s="204"/>
      <c r="BG185" s="204"/>
      <c r="BH185" s="204"/>
      <c r="BI185" s="204"/>
      <c r="BJ185" s="205"/>
      <c r="BK185" s="205"/>
      <c r="BL185" s="205"/>
      <c r="BM185" s="205"/>
      <c r="BN185" s="205"/>
      <c r="BO185" s="205"/>
      <c r="BP185" s="205"/>
      <c r="BQ185" s="205"/>
      <c r="BR185" s="205"/>
      <c r="BS185" s="205"/>
      <c r="BT185" s="205"/>
      <c r="BU185" s="205"/>
      <c r="BV185" s="205"/>
      <c r="BW185" s="205"/>
      <c r="BX185" s="205"/>
      <c r="BY185" s="206"/>
      <c r="BZ185" s="207"/>
      <c r="CA185" s="207"/>
      <c r="CB185" s="208"/>
      <c r="CC185" s="207"/>
      <c r="CD185" s="207"/>
      <c r="CE185" s="207"/>
      <c r="CF185" s="209"/>
      <c r="CG185" s="210"/>
      <c r="CH185" s="205"/>
      <c r="CI185" s="205"/>
      <c r="CJ185" s="205"/>
      <c r="CK185" s="205"/>
      <c r="CL185" s="205"/>
      <c r="CM185" s="205"/>
      <c r="CN185" s="205"/>
      <c r="CO185" s="205"/>
      <c r="CP185" s="205"/>
      <c r="CQ185" s="205"/>
      <c r="CR185" s="205"/>
      <c r="CS185" s="205"/>
      <c r="CT185" s="205"/>
      <c r="CU185" s="205"/>
      <c r="CV185" s="205"/>
      <c r="CW185" s="205"/>
      <c r="CX185" s="205"/>
      <c r="CY185" s="205"/>
      <c r="CZ185" s="205"/>
      <c r="DA185" s="205"/>
      <c r="DB185" s="205"/>
      <c r="DC185" s="205"/>
      <c r="DD185" s="205"/>
      <c r="DE185" s="205"/>
      <c r="DF185" s="205"/>
      <c r="DG185" s="205"/>
      <c r="DH185" s="207"/>
      <c r="DI185" s="207"/>
      <c r="DJ185" s="207"/>
      <c r="DK185" s="207"/>
      <c r="DL185" s="209"/>
      <c r="DM185" s="1193">
        <f t="shared" si="82"/>
        <v>0</v>
      </c>
      <c r="DN185" s="1194"/>
      <c r="DO185" s="1194"/>
      <c r="DP185" s="1194"/>
      <c r="DQ185" s="202"/>
      <c r="DR185" s="211" t="s">
        <v>69</v>
      </c>
      <c r="DS185" s="391"/>
      <c r="DT185" s="391"/>
      <c r="DU185" s="391"/>
      <c r="DV185" s="391"/>
    </row>
    <row r="186" spans="3:126" ht="3" customHeight="1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31"/>
      <c r="AA186" s="31"/>
      <c r="AB186" s="31"/>
      <c r="AC186" s="31"/>
      <c r="AD186" s="31"/>
      <c r="AE186" s="31"/>
      <c r="AF186" s="31"/>
      <c r="AG186" s="4"/>
      <c r="AH186" s="4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4"/>
      <c r="DD186" s="4"/>
      <c r="DE186" s="4"/>
      <c r="DF186" s="4"/>
      <c r="DG186" s="4"/>
      <c r="DH186" s="4"/>
      <c r="DI186" s="4"/>
      <c r="DJ186" s="2"/>
      <c r="DK186" s="2"/>
      <c r="DL186" s="2"/>
      <c r="DM186" s="2"/>
      <c r="DN186" s="2"/>
      <c r="DO186" s="2"/>
      <c r="DP186" s="2"/>
      <c r="DQ186" s="2"/>
    </row>
    <row r="187" spans="3:126" ht="8.1" customHeight="1">
      <c r="C187" s="2" t="s">
        <v>78</v>
      </c>
      <c r="D187" s="2"/>
      <c r="E187" s="2"/>
      <c r="F187" s="2"/>
      <c r="G187" s="2"/>
      <c r="H187" s="2"/>
      <c r="I187" s="2"/>
      <c r="J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P187" s="2" t="s">
        <v>63</v>
      </c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C187" s="2"/>
      <c r="BD187" s="2"/>
      <c r="BE187" s="2"/>
      <c r="BI187" s="2" t="s">
        <v>345</v>
      </c>
      <c r="BJ187" s="2"/>
      <c r="BK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P187" s="2"/>
      <c r="CS187" s="2" t="s">
        <v>346</v>
      </c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E187" s="2" t="s">
        <v>347</v>
      </c>
      <c r="DF187" s="2"/>
      <c r="DH187" s="2"/>
      <c r="DJ187" s="2"/>
      <c r="DK187" s="2"/>
      <c r="DL187" s="2"/>
      <c r="DM187" s="2"/>
      <c r="DN187" s="2"/>
      <c r="DO187" s="2"/>
    </row>
    <row r="188" spans="3:126" ht="9.6" customHeight="1">
      <c r="C188" s="7" t="s">
        <v>79</v>
      </c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1"/>
      <c r="AP188" s="39" t="s">
        <v>306</v>
      </c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8"/>
      <c r="BI188" s="7" t="s">
        <v>79</v>
      </c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7"/>
      <c r="CC188" s="97"/>
      <c r="CD188" s="97"/>
      <c r="CE188" s="97"/>
      <c r="CF188" s="97"/>
      <c r="CG188" s="97"/>
      <c r="CH188" s="97"/>
      <c r="CI188" s="97"/>
      <c r="CJ188" s="97"/>
      <c r="CK188" s="97"/>
      <c r="CL188" s="97"/>
      <c r="CM188" s="97"/>
      <c r="CN188" s="97"/>
      <c r="CO188" s="97"/>
      <c r="CP188" s="97"/>
      <c r="CQ188" s="8"/>
      <c r="CS188" s="7" t="s">
        <v>80</v>
      </c>
      <c r="CT188" s="97"/>
      <c r="CU188" s="97"/>
      <c r="CV188" s="97"/>
      <c r="CW188" s="97"/>
      <c r="CX188" s="97"/>
      <c r="CY188" s="97"/>
      <c r="CZ188" s="97"/>
      <c r="DA188" s="97"/>
      <c r="DB188" s="97"/>
      <c r="DC188" s="8"/>
      <c r="DE188" s="7" t="s">
        <v>105</v>
      </c>
      <c r="DF188" s="97"/>
      <c r="DG188" s="97"/>
      <c r="DH188" s="97"/>
      <c r="DI188" s="97"/>
      <c r="DJ188" s="97"/>
      <c r="DK188" s="97"/>
      <c r="DL188" s="97"/>
      <c r="DM188" s="97"/>
      <c r="DN188" s="97"/>
      <c r="DO188" s="97"/>
      <c r="DP188" s="8"/>
    </row>
    <row r="189" spans="3:126" ht="9.6" customHeight="1">
      <c r="C189" s="1"/>
      <c r="D189" s="2" t="s">
        <v>181</v>
      </c>
      <c r="E189" s="2"/>
      <c r="F189" s="2"/>
      <c r="G189" s="2"/>
      <c r="H189" s="2"/>
      <c r="I189" s="2"/>
      <c r="J189" s="2"/>
      <c r="K189" s="2"/>
      <c r="L189" s="2"/>
      <c r="N189" s="2"/>
      <c r="O189" s="2"/>
      <c r="P189" s="2"/>
      <c r="Q189" s="2"/>
      <c r="R189" s="2"/>
      <c r="V189" s="2" t="s">
        <v>182</v>
      </c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1"/>
      <c r="AP189" s="1"/>
      <c r="AQ189" s="2" t="s">
        <v>81</v>
      </c>
      <c r="AR189" s="2"/>
      <c r="AS189" s="2"/>
      <c r="AT189" s="2"/>
      <c r="AU189" s="2"/>
      <c r="AV189" s="2"/>
      <c r="AW189" s="2"/>
      <c r="AX189" s="2" t="s">
        <v>82</v>
      </c>
      <c r="AY189" s="2"/>
      <c r="AZ189" s="2"/>
      <c r="BA189" s="2"/>
      <c r="BB189" s="2"/>
      <c r="BC189" s="2"/>
      <c r="BD189" s="2"/>
      <c r="BE189" s="2"/>
      <c r="BF189" s="2"/>
      <c r="BG189" s="9"/>
      <c r="BI189" s="1"/>
      <c r="BJ189" s="2" t="s">
        <v>183</v>
      </c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CA189" s="2" t="s">
        <v>184</v>
      </c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9"/>
      <c r="CS189" s="1"/>
      <c r="CT189" s="2" t="s">
        <v>83</v>
      </c>
      <c r="CU189" s="2"/>
      <c r="CV189" s="2"/>
      <c r="CW189" s="2"/>
      <c r="CX189" s="2"/>
      <c r="CY189" s="2"/>
      <c r="CZ189" s="2"/>
      <c r="DA189" s="2"/>
      <c r="DB189" s="2"/>
      <c r="DC189" s="9"/>
      <c r="DE189" s="1"/>
      <c r="DF189" s="2" t="s">
        <v>107</v>
      </c>
      <c r="DG189" s="2"/>
      <c r="DH189" s="2"/>
      <c r="DI189" s="2"/>
      <c r="DJ189" s="2"/>
      <c r="DK189" s="2"/>
      <c r="DL189" s="2"/>
      <c r="DM189" s="2"/>
      <c r="DN189" s="2"/>
      <c r="DO189" s="2"/>
      <c r="DP189" s="9"/>
    </row>
    <row r="190" spans="3:126" ht="9.6" customHeight="1">
      <c r="C190" s="1"/>
      <c r="D190" s="2" t="s">
        <v>185</v>
      </c>
      <c r="E190" s="2"/>
      <c r="F190" s="2"/>
      <c r="G190" s="2"/>
      <c r="H190" s="2"/>
      <c r="I190" s="2"/>
      <c r="J190" s="2"/>
      <c r="K190" s="2"/>
      <c r="L190" s="2"/>
      <c r="N190" s="2"/>
      <c r="O190" s="2"/>
      <c r="P190" s="2"/>
      <c r="Q190" s="2"/>
      <c r="R190" s="2"/>
      <c r="V190" s="2" t="s">
        <v>186</v>
      </c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1"/>
      <c r="AP190" s="1"/>
      <c r="AQ190" s="2" t="s">
        <v>84</v>
      </c>
      <c r="AR190" s="2"/>
      <c r="AS190" s="2"/>
      <c r="AT190" s="2"/>
      <c r="AU190" s="2"/>
      <c r="AV190" s="2"/>
      <c r="AW190" s="2"/>
      <c r="AX190" s="2" t="s">
        <v>85</v>
      </c>
      <c r="AY190" s="2"/>
      <c r="AZ190" s="2"/>
      <c r="BA190" s="2"/>
      <c r="BB190" s="2"/>
      <c r="BC190" s="2"/>
      <c r="BD190" s="2"/>
      <c r="BE190" s="2"/>
      <c r="BF190" s="2"/>
      <c r="BG190" s="9"/>
      <c r="BI190" s="1"/>
      <c r="BJ190" s="2" t="s">
        <v>187</v>
      </c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CA190" s="37" t="s">
        <v>335</v>
      </c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40"/>
      <c r="CS190" s="1"/>
      <c r="CT190" s="2" t="s">
        <v>257</v>
      </c>
      <c r="CU190" s="2"/>
      <c r="CV190" s="2"/>
      <c r="CW190" s="2"/>
      <c r="CX190" s="2"/>
      <c r="CY190" s="2"/>
      <c r="CZ190" s="2"/>
      <c r="DA190" s="2"/>
      <c r="DB190" s="2"/>
      <c r="DC190" s="9"/>
      <c r="DE190" s="10"/>
      <c r="DF190" s="98" t="s">
        <v>109</v>
      </c>
      <c r="DG190" s="98"/>
      <c r="DH190" s="98"/>
      <c r="DI190" s="98"/>
      <c r="DJ190" s="98"/>
      <c r="DK190" s="98"/>
      <c r="DL190" s="98"/>
      <c r="DM190" s="98"/>
      <c r="DN190" s="98"/>
      <c r="DO190" s="98"/>
      <c r="DP190" s="12"/>
    </row>
    <row r="191" spans="3:126" ht="9.6" customHeight="1">
      <c r="C191" s="1"/>
      <c r="D191" s="37" t="s">
        <v>333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V191" s="37" t="s">
        <v>326</v>
      </c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1"/>
      <c r="AP191" s="1"/>
      <c r="AQ191" s="2" t="s">
        <v>86</v>
      </c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9"/>
      <c r="BI191" s="1"/>
      <c r="BJ191" s="37" t="s">
        <v>338</v>
      </c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CA191" s="37" t="s">
        <v>339</v>
      </c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41"/>
      <c r="CS191" s="1"/>
      <c r="CT191" s="2" t="s">
        <v>258</v>
      </c>
      <c r="CU191" s="2"/>
      <c r="CV191" s="2"/>
      <c r="CW191" s="2"/>
      <c r="CX191" s="2"/>
      <c r="CY191" s="2"/>
      <c r="CZ191" s="2"/>
      <c r="DA191" s="2"/>
      <c r="DB191" s="2"/>
      <c r="DC191" s="9"/>
    </row>
    <row r="192" spans="3:126" ht="9.6" customHeight="1">
      <c r="C192" s="1"/>
      <c r="D192" s="37" t="s">
        <v>324</v>
      </c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V192" s="37" t="s">
        <v>328</v>
      </c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1"/>
      <c r="AP192" s="1" t="s">
        <v>88</v>
      </c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9"/>
      <c r="BI192" s="1"/>
      <c r="BJ192" s="37" t="s">
        <v>340</v>
      </c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X192" s="2"/>
      <c r="BY192" s="2"/>
      <c r="CA192" s="2" t="s">
        <v>196</v>
      </c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9"/>
      <c r="CS192" s="1"/>
      <c r="CT192" s="2" t="s">
        <v>89</v>
      </c>
      <c r="CU192" s="2"/>
      <c r="CV192" s="2"/>
      <c r="CW192" s="2"/>
      <c r="CX192" s="2"/>
      <c r="CY192" s="2"/>
      <c r="CZ192" s="2"/>
      <c r="DA192" s="2"/>
      <c r="DB192" s="2"/>
      <c r="DC192" s="9"/>
      <c r="DR192" s="2"/>
    </row>
    <row r="193" spans="3:122" ht="9.6" customHeight="1">
      <c r="C193" s="1"/>
      <c r="D193" s="37" t="s">
        <v>332</v>
      </c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V193" s="2" t="s">
        <v>327</v>
      </c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L193" s="2"/>
      <c r="AM193" s="2"/>
      <c r="AN193" s="2"/>
      <c r="AO193" s="1"/>
      <c r="AP193" s="1"/>
      <c r="AQ193" s="2" t="s">
        <v>90</v>
      </c>
      <c r="AR193" s="2"/>
      <c r="AS193" s="2"/>
      <c r="AT193" s="2"/>
      <c r="AU193" s="2"/>
      <c r="AV193" s="2"/>
      <c r="AW193" s="2" t="s">
        <v>91</v>
      </c>
      <c r="AX193" s="2"/>
      <c r="AY193" s="2"/>
      <c r="AZ193" s="2"/>
      <c r="BA193" s="2" t="s">
        <v>92</v>
      </c>
      <c r="BB193" s="2"/>
      <c r="BC193" s="2"/>
      <c r="BD193" s="2"/>
      <c r="BE193" s="2"/>
      <c r="BF193" s="2"/>
      <c r="BG193" s="9"/>
      <c r="BI193" s="1" t="s">
        <v>87</v>
      </c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9"/>
      <c r="CS193" s="1"/>
      <c r="CT193" s="2" t="s">
        <v>259</v>
      </c>
      <c r="CU193" s="2"/>
      <c r="CV193" s="2"/>
      <c r="CW193" s="2"/>
      <c r="CX193" s="2"/>
      <c r="CY193" s="2"/>
      <c r="CZ193" s="2"/>
      <c r="DA193" s="2"/>
      <c r="DB193" s="2"/>
      <c r="DC193" s="9"/>
      <c r="DR193" s="2"/>
    </row>
    <row r="194" spans="3:122" ht="9.6" customHeight="1">
      <c r="C194" s="1" t="s">
        <v>87</v>
      </c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1"/>
      <c r="AP194" s="1"/>
      <c r="AQ194" s="2" t="s">
        <v>94</v>
      </c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9"/>
      <c r="BI194" s="1"/>
      <c r="BJ194" s="2" t="s">
        <v>342</v>
      </c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X194" s="2"/>
      <c r="CA194" s="2" t="s">
        <v>343</v>
      </c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9"/>
      <c r="CS194" s="10"/>
      <c r="CT194" s="98" t="s">
        <v>43</v>
      </c>
      <c r="CU194" s="98"/>
      <c r="CV194" s="98"/>
      <c r="CW194" s="98"/>
      <c r="CX194" s="98"/>
      <c r="CY194" s="98"/>
      <c r="CZ194" s="98"/>
      <c r="DA194" s="98"/>
      <c r="DB194" s="98"/>
      <c r="DC194" s="12"/>
      <c r="DR194" s="2"/>
    </row>
    <row r="195" spans="3:122" ht="9.6" customHeight="1">
      <c r="C195" s="1"/>
      <c r="D195" s="2" t="s">
        <v>329</v>
      </c>
      <c r="E195" s="2"/>
      <c r="F195" s="2"/>
      <c r="G195" s="2"/>
      <c r="H195" s="2"/>
      <c r="I195" s="2"/>
      <c r="J195" s="2"/>
      <c r="K195" s="2"/>
      <c r="L195" s="2"/>
      <c r="M195" s="2"/>
      <c r="O195" s="2"/>
      <c r="P195" s="2"/>
      <c r="Q195" s="2"/>
      <c r="R195" s="2"/>
      <c r="U195" s="2"/>
      <c r="V195" s="2" t="s">
        <v>325</v>
      </c>
      <c r="W195" s="2"/>
      <c r="Z195" s="2"/>
      <c r="AA195" s="2"/>
      <c r="AC195" s="2"/>
      <c r="AD195" s="2"/>
      <c r="AE195" s="2"/>
      <c r="AF195" s="2"/>
      <c r="AG195" s="2"/>
      <c r="AH195" s="2"/>
      <c r="AI195" s="2"/>
      <c r="AJ195" s="2"/>
      <c r="AL195" s="2"/>
      <c r="AM195" s="2"/>
      <c r="AN195" s="2"/>
      <c r="AO195" s="1"/>
      <c r="AP195" s="1"/>
      <c r="AQ195" s="2" t="s">
        <v>97</v>
      </c>
      <c r="AR195" s="2"/>
      <c r="AS195" s="2"/>
      <c r="AT195" s="2"/>
      <c r="AU195" s="2"/>
      <c r="AV195" s="2"/>
      <c r="AW195" s="2"/>
      <c r="AX195" s="2"/>
      <c r="AY195" s="2"/>
      <c r="AZ195" s="2"/>
      <c r="BA195" s="2" t="s">
        <v>98</v>
      </c>
      <c r="BB195" s="2"/>
      <c r="BC195" s="2"/>
      <c r="BD195" s="2"/>
      <c r="BE195" s="2"/>
      <c r="BF195" s="2"/>
      <c r="BG195" s="9"/>
      <c r="BI195" s="1"/>
      <c r="BJ195" s="2" t="s">
        <v>341</v>
      </c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X195" s="2"/>
      <c r="BZ195" s="2"/>
      <c r="CA195" s="2" t="s">
        <v>344</v>
      </c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9"/>
      <c r="CX195" s="97"/>
      <c r="CY195" s="97"/>
      <c r="CZ195" s="97"/>
      <c r="DR195" s="2"/>
    </row>
    <row r="196" spans="3:122" ht="9.6" customHeight="1">
      <c r="C196" s="1"/>
      <c r="D196" s="2" t="s">
        <v>330</v>
      </c>
      <c r="E196" s="2"/>
      <c r="F196" s="2"/>
      <c r="G196" s="2"/>
      <c r="H196" s="2"/>
      <c r="I196" s="2"/>
      <c r="J196" s="2"/>
      <c r="K196" s="2"/>
      <c r="L196" s="2"/>
      <c r="M196" s="2"/>
      <c r="O196" s="2"/>
      <c r="P196" s="2"/>
      <c r="Q196" s="2"/>
      <c r="R196" s="2"/>
      <c r="U196" s="2"/>
      <c r="V196" s="2" t="s">
        <v>334</v>
      </c>
      <c r="W196" s="2"/>
      <c r="Z196" s="2"/>
      <c r="AA196" s="2"/>
      <c r="AC196" s="2"/>
      <c r="AD196" s="2"/>
      <c r="AE196" s="2"/>
      <c r="AF196" s="2"/>
      <c r="AG196" s="2"/>
      <c r="AH196" s="2"/>
      <c r="AI196" s="2"/>
      <c r="AJ196" s="2"/>
      <c r="AM196" s="2"/>
      <c r="AN196" s="2"/>
      <c r="AO196" s="1"/>
      <c r="AP196" s="1"/>
      <c r="AQ196" s="2" t="s">
        <v>101</v>
      </c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9"/>
      <c r="BI196" s="1" t="s">
        <v>93</v>
      </c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9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R196" s="2"/>
    </row>
    <row r="197" spans="3:122" ht="9.6" customHeight="1">
      <c r="C197" s="1"/>
      <c r="D197" s="2" t="s">
        <v>331</v>
      </c>
      <c r="E197" s="2"/>
      <c r="F197" s="2"/>
      <c r="G197" s="2"/>
      <c r="H197" s="2"/>
      <c r="I197" s="2"/>
      <c r="J197" s="2"/>
      <c r="K197" s="2"/>
      <c r="L197" s="2"/>
      <c r="M197" s="2"/>
      <c r="O197" s="2"/>
      <c r="P197" s="2"/>
      <c r="Q197" s="2"/>
      <c r="R197" s="2"/>
      <c r="U197" s="2"/>
      <c r="V197" s="2"/>
      <c r="W197" s="2"/>
      <c r="Z197" s="2"/>
      <c r="AA197" s="2"/>
      <c r="AC197" s="2"/>
      <c r="AD197" s="2"/>
      <c r="AE197" s="2"/>
      <c r="AF197" s="2"/>
      <c r="AG197" s="2"/>
      <c r="AH197" s="2"/>
      <c r="AI197" s="2"/>
      <c r="AJ197" s="2"/>
      <c r="AL197" s="2"/>
      <c r="AM197" s="2"/>
      <c r="AN197" s="2"/>
      <c r="AO197" s="1"/>
      <c r="AP197" s="1"/>
      <c r="AQ197" s="2" t="s">
        <v>14178</v>
      </c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9"/>
      <c r="BI197" s="1"/>
      <c r="BJ197" s="2" t="s">
        <v>99</v>
      </c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 t="s">
        <v>100</v>
      </c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9"/>
      <c r="CX197" s="2"/>
      <c r="CY197" s="2"/>
      <c r="CZ197" s="2"/>
      <c r="DA197" s="2"/>
      <c r="DB197" s="2"/>
      <c r="DR197" s="2"/>
    </row>
    <row r="198" spans="3:122" ht="9.6" customHeight="1">
      <c r="C198" s="1" t="s">
        <v>93</v>
      </c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1"/>
      <c r="AP198" s="1" t="s">
        <v>104</v>
      </c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9"/>
      <c r="BI198" s="38" t="s">
        <v>306</v>
      </c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9"/>
      <c r="CX198" s="2"/>
      <c r="CY198" s="2"/>
      <c r="CZ198" s="2"/>
      <c r="DR198" s="2"/>
    </row>
    <row r="199" spans="3:122" ht="9.6" customHeight="1">
      <c r="C199" s="1"/>
      <c r="D199" s="2" t="s">
        <v>95</v>
      </c>
      <c r="E199" s="2"/>
      <c r="F199" s="2"/>
      <c r="G199" s="2"/>
      <c r="H199" s="2"/>
      <c r="I199" s="2"/>
      <c r="J199" s="2"/>
      <c r="K199" s="2"/>
      <c r="L199" s="2"/>
      <c r="M199" s="2"/>
      <c r="N199" s="2" t="s">
        <v>96</v>
      </c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1"/>
      <c r="AP199" s="1"/>
      <c r="AQ199" s="2" t="s">
        <v>106</v>
      </c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9"/>
      <c r="BI199" s="1"/>
      <c r="BJ199" s="2" t="s">
        <v>188</v>
      </c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 t="s">
        <v>189</v>
      </c>
      <c r="BW199" s="2"/>
      <c r="BX199" s="2"/>
      <c r="BZ199" s="2"/>
      <c r="CA199" s="2"/>
      <c r="CB199" s="2"/>
      <c r="CC199" s="2"/>
      <c r="CD199" s="2"/>
      <c r="CE199" s="2"/>
      <c r="CF199" s="2" t="s">
        <v>190</v>
      </c>
      <c r="CH199" s="2"/>
      <c r="CI199" s="2"/>
      <c r="CJ199" s="2"/>
      <c r="CK199" s="2"/>
      <c r="CL199" s="2"/>
      <c r="CM199" s="2"/>
      <c r="CN199" s="2"/>
      <c r="CO199" s="2"/>
      <c r="CP199" s="2"/>
      <c r="CQ199" s="28"/>
      <c r="DR199" s="2"/>
    </row>
    <row r="200" spans="3:122" ht="9.6" customHeight="1">
      <c r="C200" s="38" t="s">
        <v>306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1"/>
      <c r="AP200" s="1"/>
      <c r="AQ200" s="2" t="s">
        <v>108</v>
      </c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9"/>
      <c r="BI200" s="1"/>
      <c r="BJ200" s="2" t="s">
        <v>193</v>
      </c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 t="s">
        <v>194</v>
      </c>
      <c r="BW200" s="2"/>
      <c r="BX200" s="2"/>
      <c r="BZ200" s="2"/>
      <c r="CA200" s="2"/>
      <c r="CB200" s="2"/>
      <c r="CC200" s="2"/>
      <c r="CD200" s="2"/>
      <c r="CE200" s="2"/>
      <c r="CF200" s="2" t="s">
        <v>195</v>
      </c>
      <c r="CH200" s="2"/>
      <c r="CI200" s="2"/>
      <c r="CJ200" s="2"/>
      <c r="CK200" s="2"/>
      <c r="CL200" s="2"/>
      <c r="CM200" s="2"/>
      <c r="CN200" s="2"/>
      <c r="CO200" s="2"/>
      <c r="CP200" s="2"/>
      <c r="CQ200" s="28"/>
      <c r="DR200" s="2"/>
    </row>
    <row r="201" spans="3:122" ht="9.6" customHeight="1">
      <c r="C201" s="1"/>
      <c r="D201" s="2" t="s">
        <v>102</v>
      </c>
      <c r="E201" s="2"/>
      <c r="F201" s="2"/>
      <c r="G201" s="2"/>
      <c r="H201" s="2"/>
      <c r="I201" s="2"/>
      <c r="J201" s="2"/>
      <c r="K201" s="2"/>
      <c r="L201" s="2"/>
      <c r="M201" s="2" t="s">
        <v>260</v>
      </c>
      <c r="N201" s="2"/>
      <c r="S201" s="2"/>
      <c r="T201" s="2"/>
      <c r="U201" s="2"/>
      <c r="W201" s="2"/>
      <c r="X201" s="2" t="s">
        <v>103</v>
      </c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1"/>
      <c r="AP201" s="1"/>
      <c r="AQ201" s="2" t="s">
        <v>113</v>
      </c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9"/>
      <c r="BI201" s="1"/>
      <c r="BJ201" s="2" t="s">
        <v>197</v>
      </c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Z201" s="2"/>
      <c r="CA201" s="2"/>
      <c r="CB201" s="2"/>
      <c r="CC201" s="2"/>
      <c r="CD201" s="2"/>
      <c r="CE201" s="2"/>
      <c r="CF201" s="2" t="s">
        <v>196</v>
      </c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8"/>
    </row>
    <row r="202" spans="3:122" ht="9.6" customHeight="1">
      <c r="C202" s="1"/>
      <c r="D202" s="2" t="s">
        <v>191</v>
      </c>
      <c r="E202" s="2"/>
      <c r="F202" s="2"/>
      <c r="G202" s="2"/>
      <c r="H202" s="2"/>
      <c r="I202" s="2"/>
      <c r="J202" s="2"/>
      <c r="K202" s="2"/>
      <c r="L202" s="2"/>
      <c r="M202" s="2" t="s">
        <v>192</v>
      </c>
      <c r="N202" s="2"/>
      <c r="S202" s="2"/>
      <c r="T202" s="2"/>
      <c r="U202" s="2"/>
      <c r="W202" s="2"/>
      <c r="X202" s="2" t="s">
        <v>261</v>
      </c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1"/>
      <c r="AP202" s="1"/>
      <c r="AQ202" s="2" t="s">
        <v>14179</v>
      </c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9"/>
      <c r="BI202" s="1" t="s">
        <v>88</v>
      </c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8"/>
    </row>
    <row r="203" spans="3:122" ht="9.6" customHeight="1">
      <c r="C203" s="1"/>
      <c r="D203" s="2" t="s">
        <v>262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S203" s="2"/>
      <c r="T203" s="2"/>
      <c r="U203" s="2"/>
      <c r="W203" s="2"/>
      <c r="X203" s="2" t="s">
        <v>196</v>
      </c>
      <c r="Z203" s="2"/>
      <c r="AA203" s="2"/>
      <c r="AB203" s="2"/>
      <c r="AC203" s="2"/>
      <c r="AD203" s="2"/>
      <c r="AE203" s="2"/>
      <c r="AH203" s="2"/>
      <c r="AI203" s="2"/>
      <c r="AJ203" s="2"/>
      <c r="AK203" s="2"/>
      <c r="AL203" s="2"/>
      <c r="AM203" s="2"/>
      <c r="AN203" s="2"/>
      <c r="AO203" s="1"/>
      <c r="AP203" s="1" t="s">
        <v>115</v>
      </c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9"/>
      <c r="BI203" s="1"/>
      <c r="BJ203" s="2" t="s">
        <v>110</v>
      </c>
      <c r="BK203" s="2"/>
      <c r="BL203" s="2"/>
      <c r="BM203" s="2"/>
      <c r="BN203" s="2"/>
      <c r="BO203" s="2"/>
      <c r="BP203" s="2"/>
      <c r="BQ203" s="2"/>
      <c r="BR203" s="2"/>
      <c r="BS203" s="2" t="s">
        <v>111</v>
      </c>
      <c r="BT203" s="2"/>
      <c r="BU203" s="2"/>
      <c r="BV203" s="2"/>
      <c r="BW203" s="2"/>
      <c r="BX203" s="2"/>
      <c r="BY203" s="2"/>
      <c r="BZ203" s="2"/>
      <c r="CA203" s="2"/>
      <c r="CB203" s="2" t="s">
        <v>112</v>
      </c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9"/>
    </row>
    <row r="204" spans="3:122" ht="9.6" customHeight="1">
      <c r="C204" s="1" t="s">
        <v>88</v>
      </c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1"/>
      <c r="AP204" s="1"/>
      <c r="AQ204" s="2" t="s">
        <v>198</v>
      </c>
      <c r="AR204" s="2"/>
      <c r="AS204" s="2"/>
      <c r="AT204" s="2"/>
      <c r="AU204" s="2"/>
      <c r="AV204" s="2"/>
      <c r="AW204" s="2"/>
      <c r="AX204" s="2" t="s">
        <v>199</v>
      </c>
      <c r="AY204" s="2"/>
      <c r="AZ204" s="2"/>
      <c r="BA204" s="2"/>
      <c r="BB204" s="2"/>
      <c r="BC204" s="2" t="s">
        <v>200</v>
      </c>
      <c r="BD204" s="2"/>
      <c r="BE204" s="2"/>
      <c r="BF204" s="2"/>
      <c r="BG204" s="9"/>
      <c r="BI204" s="1"/>
      <c r="BJ204" s="2" t="s">
        <v>114</v>
      </c>
      <c r="BK204" s="2"/>
      <c r="BL204" s="2"/>
      <c r="BM204" s="2"/>
      <c r="BN204" s="2"/>
      <c r="BO204" s="2"/>
      <c r="BP204" s="2"/>
      <c r="BQ204" s="2"/>
      <c r="BR204" s="2"/>
      <c r="BS204" s="2" t="s">
        <v>287</v>
      </c>
      <c r="BT204" s="2"/>
      <c r="BU204" s="2"/>
      <c r="BV204" s="2"/>
      <c r="BW204" s="2"/>
      <c r="BX204" s="2"/>
      <c r="BY204" s="2"/>
      <c r="BZ204" s="2"/>
      <c r="CA204" s="2"/>
      <c r="CB204" s="2" t="s">
        <v>288</v>
      </c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9"/>
    </row>
    <row r="205" spans="3:122" ht="9.6" customHeight="1">
      <c r="C205" s="1"/>
      <c r="D205" s="2" t="s">
        <v>110</v>
      </c>
      <c r="E205" s="2"/>
      <c r="F205" s="2"/>
      <c r="G205" s="2"/>
      <c r="H205" s="2"/>
      <c r="I205" s="2"/>
      <c r="J205" s="2"/>
      <c r="K205" s="2"/>
      <c r="M205" s="2" t="s">
        <v>111</v>
      </c>
      <c r="N205" s="2"/>
      <c r="O205" s="2"/>
      <c r="P205" s="2"/>
      <c r="Q205" s="2"/>
      <c r="R205" s="2"/>
      <c r="S205" s="2"/>
      <c r="U205" s="2"/>
      <c r="V205" s="2" t="s">
        <v>112</v>
      </c>
      <c r="W205" s="2"/>
      <c r="Y205" s="2"/>
      <c r="Z205" s="2"/>
      <c r="AA205" s="2"/>
      <c r="AB205" s="2"/>
      <c r="AC205" s="2"/>
      <c r="AD205" s="2"/>
      <c r="AE205" s="2" t="s">
        <v>114</v>
      </c>
      <c r="AF205" s="2"/>
      <c r="AG205" s="2"/>
      <c r="AH205" s="2"/>
      <c r="AI205" s="2"/>
      <c r="AJ205" s="2"/>
      <c r="AK205" s="2"/>
      <c r="AL205" s="2"/>
      <c r="AM205" s="2"/>
      <c r="AN205" s="2"/>
      <c r="AO205" s="1"/>
      <c r="AP205" s="1"/>
      <c r="AQ205" s="2" t="s">
        <v>201</v>
      </c>
      <c r="AR205" s="2"/>
      <c r="AS205" s="2"/>
      <c r="AT205" s="2"/>
      <c r="AU205" s="2"/>
      <c r="AW205" s="2"/>
      <c r="AX205" s="2" t="s">
        <v>202</v>
      </c>
      <c r="AY205" s="2"/>
      <c r="AZ205" s="2"/>
      <c r="BA205" s="2"/>
      <c r="BB205" s="2"/>
      <c r="BC205" s="2" t="s">
        <v>203</v>
      </c>
      <c r="BD205" s="2"/>
      <c r="BE205" s="2"/>
      <c r="BF205" s="2"/>
      <c r="BG205" s="9"/>
      <c r="BI205" s="1"/>
      <c r="BJ205" s="2" t="s">
        <v>289</v>
      </c>
      <c r="BK205" s="2"/>
      <c r="BL205" s="2"/>
      <c r="BM205" s="2"/>
      <c r="BN205" s="2"/>
      <c r="BO205" s="2"/>
      <c r="BP205" s="2"/>
      <c r="BQ205" s="2"/>
      <c r="BR205" s="2"/>
      <c r="BS205" s="2" t="s">
        <v>290</v>
      </c>
      <c r="BT205" s="2"/>
      <c r="BU205" s="2"/>
      <c r="BV205" s="2"/>
      <c r="BW205" s="2"/>
      <c r="BX205" s="2"/>
      <c r="BY205" s="2"/>
      <c r="BZ205" s="2"/>
      <c r="CA205" s="2"/>
      <c r="CB205" s="2" t="s">
        <v>286</v>
      </c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9"/>
    </row>
    <row r="206" spans="3:122" ht="9.6" customHeight="1">
      <c r="C206" s="1"/>
      <c r="D206" s="2" t="s">
        <v>287</v>
      </c>
      <c r="E206" s="2"/>
      <c r="F206" s="2"/>
      <c r="G206" s="2"/>
      <c r="H206" s="2"/>
      <c r="I206" s="2"/>
      <c r="J206" s="2"/>
      <c r="K206" s="2"/>
      <c r="M206" s="2" t="s">
        <v>288</v>
      </c>
      <c r="N206" s="2"/>
      <c r="O206" s="2"/>
      <c r="P206" s="2"/>
      <c r="Q206" s="2"/>
      <c r="R206" s="2"/>
      <c r="S206" s="2"/>
      <c r="U206" s="2"/>
      <c r="V206" s="2" t="s">
        <v>289</v>
      </c>
      <c r="W206" s="2"/>
      <c r="Y206" s="2"/>
      <c r="Z206" s="2"/>
      <c r="AA206" s="2"/>
      <c r="AB206" s="2"/>
      <c r="AC206" s="2"/>
      <c r="AD206" s="2"/>
      <c r="AE206" s="2" t="s">
        <v>290</v>
      </c>
      <c r="AF206" s="2"/>
      <c r="AG206" s="2"/>
      <c r="AH206" s="2"/>
      <c r="AI206" s="2"/>
      <c r="AJ206" s="2"/>
      <c r="AK206" s="2"/>
      <c r="AL206" s="2"/>
      <c r="AM206" s="2"/>
      <c r="AN206" s="2"/>
      <c r="AO206" s="1"/>
      <c r="AP206" s="1" t="s">
        <v>205</v>
      </c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9"/>
      <c r="BI206" s="1" t="s">
        <v>104</v>
      </c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9"/>
    </row>
    <row r="207" spans="3:122" ht="9.6" customHeight="1">
      <c r="C207" s="1"/>
      <c r="D207" s="2" t="s">
        <v>286</v>
      </c>
      <c r="E207" s="2"/>
      <c r="F207" s="2"/>
      <c r="G207" s="2"/>
      <c r="H207" s="2"/>
      <c r="I207" s="2"/>
      <c r="J207" s="2"/>
      <c r="K207" s="2"/>
      <c r="M207" s="2" t="s">
        <v>285</v>
      </c>
      <c r="N207" s="2"/>
      <c r="O207" s="2"/>
      <c r="P207" s="2"/>
      <c r="Q207" s="2"/>
      <c r="R207" s="2"/>
      <c r="S207" s="2"/>
      <c r="U207" s="2"/>
      <c r="W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1"/>
      <c r="AP207" s="1"/>
      <c r="AQ207" s="2" t="s">
        <v>207</v>
      </c>
      <c r="AR207" s="2"/>
      <c r="AS207" s="2"/>
      <c r="AT207" s="2"/>
      <c r="AU207" s="2" t="s">
        <v>208</v>
      </c>
      <c r="AV207" s="2"/>
      <c r="AW207" s="2"/>
      <c r="AX207" s="2"/>
      <c r="AY207" s="2"/>
      <c r="AZ207" s="2" t="s">
        <v>209</v>
      </c>
      <c r="BA207" s="2"/>
      <c r="BB207" s="2"/>
      <c r="BC207" s="2"/>
      <c r="BD207" s="2"/>
      <c r="BE207" s="2"/>
      <c r="BF207" s="2"/>
      <c r="BG207" s="9"/>
      <c r="BI207" s="1"/>
      <c r="BJ207" s="2" t="s">
        <v>119</v>
      </c>
      <c r="BK207" s="2"/>
      <c r="BL207" s="2"/>
      <c r="BM207" s="2"/>
      <c r="BN207" s="2"/>
      <c r="BO207" s="2"/>
      <c r="BP207" s="2"/>
      <c r="BQ207" s="2"/>
      <c r="BR207" s="2"/>
      <c r="BS207" s="2" t="s">
        <v>120</v>
      </c>
      <c r="BT207" s="2"/>
      <c r="BU207" s="2"/>
      <c r="BV207" s="2"/>
      <c r="BW207" s="2"/>
      <c r="BX207" s="2"/>
      <c r="BY207" s="2"/>
      <c r="BZ207" s="2"/>
      <c r="CA207" s="2"/>
      <c r="CB207" s="2" t="s">
        <v>118</v>
      </c>
      <c r="CC207" s="2"/>
      <c r="CD207" s="2"/>
      <c r="CE207" s="2"/>
      <c r="CF207" s="2"/>
      <c r="CG207" s="2" t="s">
        <v>121</v>
      </c>
      <c r="CH207" s="2"/>
      <c r="CI207" s="2"/>
      <c r="CJ207" s="2"/>
      <c r="CK207" s="2"/>
      <c r="CL207" s="2"/>
      <c r="CM207" s="2"/>
      <c r="CN207" s="2"/>
      <c r="CO207" s="2"/>
      <c r="CP207" s="2"/>
      <c r="CQ207" s="9"/>
    </row>
    <row r="208" spans="3:122" ht="9.6" customHeight="1">
      <c r="C208" s="1" t="s">
        <v>104</v>
      </c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1"/>
      <c r="AP208" s="1" t="s">
        <v>213</v>
      </c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9"/>
      <c r="BI208" s="1" t="s">
        <v>115</v>
      </c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9"/>
    </row>
    <row r="209" spans="3:122" ht="9.6" customHeight="1">
      <c r="C209" s="1"/>
      <c r="D209" s="2" t="s">
        <v>116</v>
      </c>
      <c r="E209" s="2"/>
      <c r="F209" s="2"/>
      <c r="G209" s="2"/>
      <c r="H209" s="2"/>
      <c r="I209" s="2"/>
      <c r="J209" s="2"/>
      <c r="K209" s="2"/>
      <c r="L209" s="2"/>
      <c r="O209" s="2" t="s">
        <v>117</v>
      </c>
      <c r="P209" s="2"/>
      <c r="Q209" s="2"/>
      <c r="R209" s="2"/>
      <c r="S209" s="2"/>
      <c r="T209" s="2"/>
      <c r="W209" s="2"/>
      <c r="X209" s="2" t="s">
        <v>118</v>
      </c>
      <c r="AA209" s="2"/>
      <c r="AB209" s="2"/>
      <c r="AC209" s="2"/>
      <c r="AD209" s="2" t="s">
        <v>122</v>
      </c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1"/>
      <c r="AP209" s="10"/>
      <c r="AQ209" s="98" t="s">
        <v>214</v>
      </c>
      <c r="AR209" s="98"/>
      <c r="AS209" s="98"/>
      <c r="AT209" s="98"/>
      <c r="AU209" s="98"/>
      <c r="AV209" s="98"/>
      <c r="AW209" s="98"/>
      <c r="AX209" s="98"/>
      <c r="AY209" s="98"/>
      <c r="AZ209" s="98"/>
      <c r="BA209" s="98"/>
      <c r="BB209" s="98"/>
      <c r="BC209" s="98"/>
      <c r="BD209" s="98"/>
      <c r="BE209" s="98"/>
      <c r="BF209" s="98"/>
      <c r="BG209" s="12"/>
      <c r="BI209" s="1"/>
      <c r="BJ209" s="2" t="s">
        <v>210</v>
      </c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 t="s">
        <v>211</v>
      </c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9"/>
    </row>
    <row r="210" spans="3:122" ht="9.6" customHeight="1">
      <c r="C210" s="1"/>
      <c r="D210" s="2" t="s">
        <v>204</v>
      </c>
      <c r="E210" s="2"/>
      <c r="F210" s="2"/>
      <c r="G210" s="2"/>
      <c r="H210" s="2"/>
      <c r="I210" s="2"/>
      <c r="J210" s="2"/>
      <c r="K210" s="2"/>
      <c r="L210" s="2"/>
      <c r="O210" s="2" t="s">
        <v>263</v>
      </c>
      <c r="P210" s="2"/>
      <c r="Q210" s="2"/>
      <c r="R210" s="2"/>
      <c r="S210" s="2"/>
      <c r="T210" s="2"/>
      <c r="U210" s="2"/>
      <c r="W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1"/>
      <c r="BI210" s="1" t="s">
        <v>213</v>
      </c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9"/>
    </row>
    <row r="211" spans="3:122" ht="9.6" customHeight="1">
      <c r="C211" s="1" t="s">
        <v>206</v>
      </c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1"/>
      <c r="BI211" s="10"/>
      <c r="BJ211" s="98" t="s">
        <v>215</v>
      </c>
      <c r="BK211" s="98"/>
      <c r="BL211" s="98"/>
      <c r="BM211" s="98"/>
      <c r="BN211" s="98"/>
      <c r="BO211" s="98"/>
      <c r="BP211" s="98"/>
      <c r="BQ211" s="98"/>
      <c r="BR211" s="98"/>
      <c r="BS211" s="98"/>
      <c r="BT211" s="98"/>
      <c r="BU211" s="98"/>
      <c r="BV211" s="98"/>
      <c r="BW211" s="98"/>
      <c r="BX211" s="98"/>
      <c r="BY211" s="98"/>
      <c r="BZ211" s="98"/>
      <c r="CA211" s="98"/>
      <c r="CB211" s="98"/>
      <c r="CC211" s="98"/>
      <c r="CD211" s="98"/>
      <c r="CE211" s="98"/>
      <c r="CF211" s="98"/>
      <c r="CG211" s="98"/>
      <c r="CH211" s="98"/>
      <c r="CI211" s="98"/>
      <c r="CJ211" s="98"/>
      <c r="CK211" s="98"/>
      <c r="CL211" s="98"/>
      <c r="CM211" s="98"/>
      <c r="CN211" s="98"/>
      <c r="CO211" s="98"/>
      <c r="CP211" s="98"/>
      <c r="CQ211" s="12"/>
    </row>
    <row r="212" spans="3:122" ht="9.6" customHeight="1">
      <c r="C212" s="1"/>
      <c r="D212" s="2" t="s">
        <v>212</v>
      </c>
      <c r="E212" s="2"/>
      <c r="F212" s="2"/>
      <c r="G212" s="2"/>
      <c r="H212" s="2"/>
      <c r="I212" s="2"/>
      <c r="J212" s="2"/>
      <c r="K212" s="2"/>
      <c r="L212" s="2"/>
      <c r="M212" s="2" t="s">
        <v>211</v>
      </c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1"/>
      <c r="BK212" s="97"/>
      <c r="BL212" s="97"/>
      <c r="BM212" s="97"/>
      <c r="BN212" s="97"/>
      <c r="BO212" s="97"/>
      <c r="BP212" s="97"/>
      <c r="BQ212" s="97"/>
      <c r="BR212" s="97"/>
      <c r="BS212" s="97"/>
      <c r="BT212" s="97"/>
      <c r="BU212" s="97"/>
      <c r="BV212" s="97"/>
      <c r="BW212" s="97"/>
      <c r="BX212" s="97"/>
      <c r="BY212" s="97"/>
      <c r="BZ212" s="97"/>
      <c r="CA212" s="97"/>
      <c r="CB212" s="97"/>
    </row>
    <row r="213" spans="3:122" ht="9.6" customHeight="1">
      <c r="C213" s="1" t="s">
        <v>205</v>
      </c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1"/>
      <c r="AP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</row>
    <row r="214" spans="3:122" ht="9.6" customHeight="1">
      <c r="C214" s="1"/>
      <c r="D214" s="2" t="s">
        <v>216</v>
      </c>
      <c r="E214" s="2"/>
      <c r="F214" s="2"/>
      <c r="G214" s="2"/>
      <c r="H214" s="2"/>
      <c r="I214" s="2"/>
      <c r="J214" s="2"/>
      <c r="K214" s="2"/>
      <c r="M214" s="2" t="s">
        <v>217</v>
      </c>
      <c r="N214" s="2"/>
      <c r="O214" s="2"/>
      <c r="P214" s="2"/>
      <c r="Q214" s="2"/>
      <c r="R214" s="2"/>
      <c r="S214" s="2"/>
      <c r="T214" s="2"/>
      <c r="U214" s="2"/>
      <c r="V214" s="2"/>
      <c r="X214" s="2" t="s">
        <v>218</v>
      </c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1"/>
      <c r="AP214" s="2"/>
      <c r="AQ214" s="2"/>
      <c r="AR214" s="2"/>
      <c r="AS214" s="2"/>
      <c r="AT214" s="2"/>
      <c r="AU214" s="2"/>
      <c r="AV214" s="2"/>
      <c r="AW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</row>
    <row r="215" spans="3:122" ht="9.6" customHeight="1">
      <c r="C215" s="1"/>
      <c r="D215" s="2" t="s">
        <v>219</v>
      </c>
      <c r="E215" s="2"/>
      <c r="F215" s="2"/>
      <c r="G215" s="2"/>
      <c r="H215" s="2"/>
      <c r="I215" s="2"/>
      <c r="J215" s="2"/>
      <c r="K215" s="2"/>
      <c r="M215" s="2" t="s">
        <v>220</v>
      </c>
      <c r="N215" s="2"/>
      <c r="O215" s="2"/>
      <c r="P215" s="2"/>
      <c r="Q215" s="2"/>
      <c r="R215" s="2"/>
      <c r="S215" s="2"/>
      <c r="T215" s="2"/>
      <c r="U215" s="2"/>
      <c r="V215" s="2"/>
      <c r="X215" s="2" t="s">
        <v>203</v>
      </c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1"/>
      <c r="AP215" s="2"/>
      <c r="AQ215" s="2"/>
      <c r="AR215" s="2"/>
      <c r="AS215" s="2"/>
      <c r="AT215" s="2"/>
      <c r="AU215" s="2"/>
      <c r="AV215" s="2"/>
      <c r="AW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</row>
    <row r="216" spans="3:122" ht="9.6" customHeight="1">
      <c r="C216" s="1" t="s">
        <v>213</v>
      </c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1"/>
      <c r="AP216" s="2"/>
      <c r="AQ216" s="2"/>
      <c r="AR216" s="2"/>
      <c r="AS216" s="2"/>
      <c r="AT216" s="2"/>
      <c r="AU216" s="2"/>
      <c r="AV216" s="2"/>
      <c r="AW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</row>
    <row r="217" spans="3:122" ht="9.6" customHeight="1">
      <c r="C217" s="10"/>
      <c r="D217" s="98" t="s">
        <v>264</v>
      </c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/>
      <c r="AI217" s="98"/>
      <c r="AJ217" s="98"/>
      <c r="AK217" s="98"/>
      <c r="AL217" s="98"/>
      <c r="AM217" s="98"/>
      <c r="AN217" s="98"/>
      <c r="AO217" s="1"/>
      <c r="AP217" s="2"/>
      <c r="AQ217" s="2"/>
      <c r="AR217" s="2"/>
      <c r="AS217" s="2"/>
      <c r="AT217" s="2"/>
      <c r="AU217" s="2"/>
      <c r="AV217" s="2"/>
      <c r="AW217" s="2"/>
    </row>
    <row r="218" spans="3:122" ht="3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</row>
    <row r="219" spans="3:122" ht="9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N219" s="1246" t="s">
        <v>14168</v>
      </c>
      <c r="DO219" s="1247"/>
      <c r="DP219" s="1247"/>
      <c r="DQ219" s="1247"/>
      <c r="DR219" s="1247"/>
    </row>
    <row r="220" spans="3:122" ht="24">
      <c r="C220" s="24" t="s">
        <v>169</v>
      </c>
      <c r="J220" s="15" t="s">
        <v>283</v>
      </c>
      <c r="DN220" s="1247"/>
      <c r="DO220" s="1247"/>
      <c r="DP220" s="1247"/>
      <c r="DQ220" s="1247"/>
      <c r="DR220" s="1247"/>
    </row>
    <row r="221" spans="3:122" ht="8.1" customHeight="1" thickBot="1">
      <c r="D221" s="1246" t="s">
        <v>14168</v>
      </c>
      <c r="E221" s="1246"/>
      <c r="F221" s="1246"/>
      <c r="G221" s="1246"/>
      <c r="H221" s="1246"/>
      <c r="I221" s="1246"/>
      <c r="J221" s="1246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1247"/>
      <c r="DO221" s="1247"/>
      <c r="DP221" s="1247"/>
      <c r="DQ221" s="1247"/>
      <c r="DR221" s="1247"/>
    </row>
    <row r="222" spans="3:122" ht="13.9" customHeight="1" thickTop="1">
      <c r="D222" s="1246"/>
      <c r="E222" s="1246"/>
      <c r="F222" s="1246"/>
      <c r="G222" s="1246"/>
      <c r="H222" s="1246"/>
      <c r="I222" s="1246"/>
      <c r="J222" s="1246"/>
      <c r="BR222" s="16"/>
      <c r="BS222" s="17" t="s">
        <v>123</v>
      </c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9"/>
      <c r="DD222" s="1203" t="s">
        <v>124</v>
      </c>
      <c r="DE222" s="1204"/>
      <c r="DF222" s="1204"/>
      <c r="DG222" s="1204"/>
      <c r="DH222" s="1204"/>
      <c r="DI222" s="1204"/>
      <c r="DJ222" s="1204"/>
      <c r="DK222" s="1204"/>
      <c r="DL222" s="1204"/>
      <c r="DM222" s="1205"/>
      <c r="DN222" s="1247"/>
      <c r="DO222" s="1247"/>
      <c r="DP222" s="1247"/>
      <c r="DQ222" s="1247"/>
      <c r="DR222" s="1247"/>
    </row>
    <row r="223" spans="3:122" ht="18" thickBot="1">
      <c r="C223" s="49" t="s">
        <v>1</v>
      </c>
      <c r="L223" s="13" t="s">
        <v>125</v>
      </c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2"/>
      <c r="BE223" s="2"/>
      <c r="BF223" s="2"/>
      <c r="BG223" s="2"/>
      <c r="BR223" s="20"/>
      <c r="BS223" s="21" t="s">
        <v>126</v>
      </c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3"/>
      <c r="DD223" s="1206"/>
      <c r="DE223" s="1207"/>
      <c r="DF223" s="1207"/>
      <c r="DG223" s="1207"/>
      <c r="DH223" s="1207"/>
      <c r="DI223" s="1207"/>
      <c r="DJ223" s="1207"/>
      <c r="DK223" s="1207"/>
      <c r="DL223" s="1207"/>
      <c r="DM223" s="1208"/>
    </row>
    <row r="224" spans="3:122" ht="18" thickTop="1">
      <c r="C224" s="49"/>
      <c r="AR224" s="291"/>
      <c r="AS224" s="291"/>
      <c r="AT224" s="291"/>
      <c r="AU224" s="291"/>
      <c r="AV224" s="291"/>
      <c r="AW224" s="291"/>
      <c r="AX224" s="291"/>
      <c r="AY224" s="291"/>
      <c r="AZ224" s="291"/>
      <c r="BA224" s="2"/>
      <c r="BB224" s="2"/>
      <c r="BC224" s="2"/>
      <c r="BD224" s="2"/>
      <c r="BE224" s="2"/>
      <c r="BF224" s="2"/>
      <c r="BG224" s="2"/>
    </row>
    <row r="225" spans="3:125" ht="17.25">
      <c r="C225" s="49" t="s">
        <v>14174</v>
      </c>
      <c r="BG225" s="1209"/>
      <c r="BH225" s="1210"/>
      <c r="BI225" s="1210"/>
      <c r="BJ225" s="1210"/>
      <c r="BK225" s="1210"/>
      <c r="BL225" s="1210"/>
      <c r="BM225" s="1210"/>
      <c r="BN225" s="1210"/>
      <c r="BO225" s="1210"/>
      <c r="BP225" s="1210"/>
      <c r="BQ225" s="1210"/>
      <c r="BR225" s="1210"/>
      <c r="BS225" s="1210"/>
      <c r="BT225" s="1210"/>
      <c r="BU225" s="1210"/>
      <c r="BV225" s="1210"/>
      <c r="BW225" s="1210"/>
      <c r="BX225" s="1210"/>
      <c r="BY225" s="1210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</row>
    <row r="226" spans="3:125" ht="8.1" customHeight="1">
      <c r="BG226" s="1210"/>
      <c r="BH226" s="1210"/>
      <c r="BI226" s="1210"/>
      <c r="BJ226" s="1210"/>
      <c r="BK226" s="1210"/>
      <c r="BL226" s="1210"/>
      <c r="BM226" s="1210"/>
      <c r="BN226" s="1210"/>
      <c r="BO226" s="1210"/>
      <c r="BP226" s="1210"/>
      <c r="BQ226" s="1210"/>
      <c r="BR226" s="1210"/>
      <c r="BS226" s="1210"/>
      <c r="BT226" s="1210"/>
      <c r="BU226" s="1210"/>
      <c r="BV226" s="1210"/>
      <c r="BW226" s="1210"/>
      <c r="BX226" s="1210"/>
      <c r="BY226" s="1210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</row>
    <row r="227" spans="3:125" ht="8.1" customHeight="1" thickBot="1">
      <c r="BG227" s="1211"/>
      <c r="BH227" s="1211"/>
      <c r="BI227" s="1211"/>
      <c r="BJ227" s="1211"/>
      <c r="BK227" s="1211"/>
      <c r="BL227" s="1211"/>
      <c r="BM227" s="1211"/>
      <c r="BN227" s="1211"/>
      <c r="BO227" s="1211"/>
      <c r="BP227" s="1211"/>
      <c r="BQ227" s="1211"/>
      <c r="BR227" s="1211"/>
      <c r="BS227" s="1211"/>
      <c r="BT227" s="1211"/>
      <c r="BU227" s="1211"/>
      <c r="BV227" s="1211"/>
      <c r="BW227" s="1211"/>
      <c r="BX227" s="1211"/>
      <c r="BY227" s="1211"/>
    </row>
    <row r="228" spans="3:125" ht="12" customHeight="1">
      <c r="C228" s="803" t="s">
        <v>127</v>
      </c>
      <c r="D228" s="804"/>
      <c r="E228" s="804"/>
      <c r="F228" s="804"/>
      <c r="G228" s="804"/>
      <c r="H228" s="804"/>
      <c r="I228" s="805"/>
      <c r="J228" s="806" t="s">
        <v>128</v>
      </c>
      <c r="K228" s="807"/>
      <c r="L228" s="807"/>
      <c r="M228" s="807"/>
      <c r="N228" s="807"/>
      <c r="O228" s="808"/>
      <c r="P228" s="776" t="s">
        <v>129</v>
      </c>
      <c r="Q228" s="777"/>
      <c r="R228" s="777"/>
      <c r="S228" s="777"/>
      <c r="T228" s="777"/>
      <c r="U228" s="777"/>
      <c r="V228" s="777"/>
      <c r="W228" s="777"/>
      <c r="X228" s="777"/>
      <c r="Y228" s="777"/>
      <c r="Z228" s="777"/>
      <c r="AA228" s="777"/>
      <c r="AB228" s="777"/>
      <c r="AC228" s="777"/>
      <c r="AD228" s="777"/>
      <c r="AE228" s="777"/>
      <c r="AF228" s="777"/>
      <c r="AG228" s="777"/>
      <c r="AH228" s="777"/>
      <c r="AI228" s="777"/>
      <c r="AJ228" s="778"/>
      <c r="AK228" s="779" t="s">
        <v>268</v>
      </c>
      <c r="AL228" s="780"/>
      <c r="AM228" s="780"/>
      <c r="AN228" s="780"/>
      <c r="AO228" s="780"/>
      <c r="AP228" s="780"/>
      <c r="AQ228" s="780"/>
      <c r="AR228" s="780"/>
      <c r="AS228" s="780"/>
      <c r="AT228" s="780"/>
      <c r="AU228" s="780"/>
      <c r="AV228" s="780"/>
      <c r="AW228" s="780"/>
      <c r="AX228" s="780"/>
      <c r="AY228" s="780"/>
      <c r="AZ228" s="780"/>
      <c r="BA228" s="780"/>
      <c r="BB228" s="780"/>
      <c r="BC228" s="780"/>
      <c r="BD228" s="780"/>
      <c r="BE228" s="780"/>
      <c r="BF228" s="780"/>
      <c r="BG228" s="780"/>
      <c r="BH228" s="780"/>
      <c r="BI228" s="780"/>
      <c r="BJ228" s="780"/>
      <c r="BK228" s="780"/>
      <c r="BL228" s="780"/>
      <c r="BM228" s="780"/>
      <c r="BN228" s="780"/>
      <c r="BO228" s="780"/>
      <c r="BP228" s="780"/>
      <c r="BQ228" s="780"/>
      <c r="BR228" s="780"/>
      <c r="BS228" s="780"/>
      <c r="BT228" s="780"/>
      <c r="BU228" s="780"/>
      <c r="BV228" s="780"/>
      <c r="BW228" s="780"/>
      <c r="BX228" s="780"/>
      <c r="BY228" s="780"/>
      <c r="BZ228" s="780"/>
      <c r="CA228" s="780"/>
      <c r="CB228" s="780"/>
      <c r="CC228" s="780"/>
      <c r="CD228" s="780"/>
      <c r="CE228" s="780"/>
      <c r="CF228" s="780"/>
      <c r="CG228" s="780"/>
      <c r="CH228" s="780"/>
      <c r="CI228" s="307"/>
      <c r="CJ228" s="307"/>
      <c r="CK228" s="307"/>
      <c r="CL228" s="126"/>
      <c r="CM228" s="126"/>
      <c r="CN228" s="126"/>
      <c r="CO228" s="126"/>
      <c r="CP228" s="126"/>
      <c r="CQ228" s="126"/>
      <c r="CR228" s="126"/>
      <c r="CS228" s="126"/>
      <c r="CT228" s="126"/>
      <c r="CU228" s="126"/>
      <c r="CV228" s="126"/>
      <c r="CW228" s="126"/>
      <c r="CX228" s="126"/>
      <c r="CY228" s="126"/>
      <c r="CZ228" s="126"/>
      <c r="DA228" s="126"/>
      <c r="DB228" s="126"/>
      <c r="DC228" s="126"/>
      <c r="DD228" s="126"/>
      <c r="DE228" s="126"/>
      <c r="DF228" s="126"/>
      <c r="DG228" s="233"/>
      <c r="DH228" s="763" t="s">
        <v>302</v>
      </c>
      <c r="DI228" s="629"/>
      <c r="DJ228" s="629"/>
      <c r="DK228" s="629"/>
      <c r="DL228" s="629"/>
      <c r="DM228" s="764"/>
      <c r="DN228" s="114"/>
      <c r="DO228" s="114"/>
      <c r="DP228" s="114"/>
      <c r="DQ228" s="114"/>
      <c r="DR228" s="114"/>
      <c r="DS228" s="295"/>
    </row>
    <row r="229" spans="3:125" ht="8.1" customHeight="1">
      <c r="C229" s="603" t="s">
        <v>130</v>
      </c>
      <c r="D229" s="702"/>
      <c r="E229" s="702"/>
      <c r="F229" s="702"/>
      <c r="G229" s="702"/>
      <c r="H229" s="702"/>
      <c r="I229" s="703"/>
      <c r="J229" s="809"/>
      <c r="K229" s="810"/>
      <c r="L229" s="810"/>
      <c r="M229" s="810"/>
      <c r="N229" s="810"/>
      <c r="O229" s="811"/>
      <c r="P229" s="704" t="s">
        <v>131</v>
      </c>
      <c r="Q229" s="705"/>
      <c r="R229" s="705"/>
      <c r="S229" s="705"/>
      <c r="T229" s="705"/>
      <c r="U229" s="705"/>
      <c r="V229" s="705"/>
      <c r="W229" s="705"/>
      <c r="X229" s="705"/>
      <c r="Y229" s="705"/>
      <c r="Z229" s="705"/>
      <c r="AA229" s="705"/>
      <c r="AB229" s="706"/>
      <c r="AC229" s="509" t="s">
        <v>132</v>
      </c>
      <c r="AD229" s="705"/>
      <c r="AE229" s="705"/>
      <c r="AF229" s="705"/>
      <c r="AG229" s="705"/>
      <c r="AH229" s="705"/>
      <c r="AI229" s="705"/>
      <c r="AJ229" s="710"/>
      <c r="AK229" s="781"/>
      <c r="AL229" s="782"/>
      <c r="AM229" s="782"/>
      <c r="AN229" s="782"/>
      <c r="AO229" s="782"/>
      <c r="AP229" s="782"/>
      <c r="AQ229" s="782"/>
      <c r="AR229" s="782"/>
      <c r="AS229" s="782"/>
      <c r="AT229" s="782"/>
      <c r="AU229" s="782"/>
      <c r="AV229" s="782"/>
      <c r="AW229" s="782"/>
      <c r="AX229" s="782"/>
      <c r="AY229" s="782"/>
      <c r="AZ229" s="782"/>
      <c r="BA229" s="782"/>
      <c r="BB229" s="782"/>
      <c r="BC229" s="782"/>
      <c r="BD229" s="782"/>
      <c r="BE229" s="782"/>
      <c r="BF229" s="782"/>
      <c r="BG229" s="782"/>
      <c r="BH229" s="782"/>
      <c r="BI229" s="782"/>
      <c r="BJ229" s="782"/>
      <c r="BK229" s="782"/>
      <c r="BL229" s="782"/>
      <c r="BM229" s="782"/>
      <c r="BN229" s="782"/>
      <c r="BO229" s="782"/>
      <c r="BP229" s="782"/>
      <c r="BQ229" s="782"/>
      <c r="BR229" s="782"/>
      <c r="BS229" s="782"/>
      <c r="BT229" s="782"/>
      <c r="BU229" s="782"/>
      <c r="BV229" s="782"/>
      <c r="BW229" s="782"/>
      <c r="BX229" s="782"/>
      <c r="BY229" s="782"/>
      <c r="BZ229" s="782"/>
      <c r="CA229" s="782"/>
      <c r="CB229" s="782"/>
      <c r="CC229" s="782"/>
      <c r="CD229" s="782"/>
      <c r="CE229" s="782"/>
      <c r="CF229" s="782"/>
      <c r="CG229" s="782"/>
      <c r="CH229" s="782"/>
      <c r="CI229" s="308"/>
      <c r="CJ229" s="308"/>
      <c r="CK229" s="308"/>
      <c r="CL229" s="452"/>
      <c r="CM229" s="452"/>
      <c r="CN229" s="452"/>
      <c r="CO229" s="452"/>
      <c r="CP229" s="452"/>
      <c r="CQ229" s="452"/>
      <c r="CR229" s="452"/>
      <c r="CS229" s="452"/>
      <c r="CT229" s="452"/>
      <c r="CU229" s="452"/>
      <c r="CV229" s="452"/>
      <c r="CW229" s="452"/>
      <c r="CX229" s="452"/>
      <c r="CY229" s="452"/>
      <c r="CZ229" s="452"/>
      <c r="DA229" s="452"/>
      <c r="DB229" s="452"/>
      <c r="DC229" s="452"/>
      <c r="DD229" s="452"/>
      <c r="DE229" s="452"/>
      <c r="DF229" s="452"/>
      <c r="DG229" s="167"/>
      <c r="DH229" s="532"/>
      <c r="DI229" s="677"/>
      <c r="DJ229" s="677"/>
      <c r="DK229" s="677"/>
      <c r="DL229" s="677"/>
      <c r="DM229" s="765"/>
      <c r="DN229" s="114"/>
      <c r="DO229" s="114"/>
      <c r="DP229" s="114"/>
      <c r="DQ229" s="114"/>
      <c r="DR229" s="114"/>
      <c r="DS229" s="295"/>
    </row>
    <row r="230" spans="3:125" ht="8.1" customHeight="1">
      <c r="C230" s="165"/>
      <c r="D230" s="119"/>
      <c r="E230" s="114"/>
      <c r="F230" s="114"/>
      <c r="G230" s="114"/>
      <c r="H230" s="114"/>
      <c r="I230" s="139"/>
      <c r="J230" s="162"/>
      <c r="K230" s="119"/>
      <c r="L230" s="119"/>
      <c r="M230" s="119"/>
      <c r="N230" s="119"/>
      <c r="O230" s="234"/>
      <c r="P230" s="707"/>
      <c r="Q230" s="708"/>
      <c r="R230" s="708"/>
      <c r="S230" s="708"/>
      <c r="T230" s="708"/>
      <c r="U230" s="708"/>
      <c r="V230" s="708"/>
      <c r="W230" s="708"/>
      <c r="X230" s="708"/>
      <c r="Y230" s="708"/>
      <c r="Z230" s="708"/>
      <c r="AA230" s="708"/>
      <c r="AB230" s="709"/>
      <c r="AC230" s="711"/>
      <c r="AD230" s="708"/>
      <c r="AE230" s="708"/>
      <c r="AF230" s="708"/>
      <c r="AG230" s="708"/>
      <c r="AH230" s="708"/>
      <c r="AI230" s="708"/>
      <c r="AJ230" s="712"/>
      <c r="AK230" s="713" t="s">
        <v>221</v>
      </c>
      <c r="AL230" s="714"/>
      <c r="AM230" s="714"/>
      <c r="AN230" s="714"/>
      <c r="AO230" s="714"/>
      <c r="AP230" s="714"/>
      <c r="AQ230" s="714"/>
      <c r="AR230" s="714"/>
      <c r="AS230" s="714"/>
      <c r="AT230" s="714"/>
      <c r="AU230" s="714"/>
      <c r="AV230" s="714"/>
      <c r="AW230" s="714"/>
      <c r="AX230" s="714"/>
      <c r="AY230" s="714"/>
      <c r="AZ230" s="714"/>
      <c r="BA230" s="714"/>
      <c r="BB230" s="451"/>
      <c r="BC230" s="451"/>
      <c r="BD230" s="451"/>
      <c r="BE230" s="451"/>
      <c r="BF230" s="235"/>
      <c r="BG230" s="451"/>
      <c r="BH230" s="451"/>
      <c r="BI230" s="451"/>
      <c r="BJ230" s="451"/>
      <c r="BK230" s="717" t="s">
        <v>299</v>
      </c>
      <c r="BL230" s="718"/>
      <c r="BM230" s="718"/>
      <c r="BN230" s="718"/>
      <c r="BO230" s="718"/>
      <c r="BP230" s="718"/>
      <c r="BQ230" s="718"/>
      <c r="BR230" s="718"/>
      <c r="BS230" s="718"/>
      <c r="BT230" s="718"/>
      <c r="BU230" s="718"/>
      <c r="BV230" s="718"/>
      <c r="BW230" s="114"/>
      <c r="BX230" s="451"/>
      <c r="BY230" s="451"/>
      <c r="BZ230" s="451"/>
      <c r="CA230" s="451"/>
      <c r="CB230" s="451"/>
      <c r="CC230" s="451"/>
      <c r="CD230" s="451"/>
      <c r="CE230" s="451"/>
      <c r="CF230" s="451"/>
      <c r="CG230" s="236"/>
      <c r="CH230" s="235"/>
      <c r="CI230" s="721" t="s">
        <v>300</v>
      </c>
      <c r="CJ230" s="505"/>
      <c r="CK230" s="510"/>
      <c r="CL230" s="723" t="s">
        <v>269</v>
      </c>
      <c r="CM230" s="705"/>
      <c r="CN230" s="705"/>
      <c r="CO230" s="705"/>
      <c r="CP230" s="705"/>
      <c r="CQ230" s="705"/>
      <c r="CR230" s="705"/>
      <c r="CS230" s="705"/>
      <c r="CT230" s="705"/>
      <c r="CU230" s="705"/>
      <c r="CV230" s="705"/>
      <c r="CW230" s="451"/>
      <c r="CX230" s="451"/>
      <c r="CY230" s="451"/>
      <c r="CZ230" s="451"/>
      <c r="DA230" s="451"/>
      <c r="DB230" s="138"/>
      <c r="DC230" s="660" t="s">
        <v>303</v>
      </c>
      <c r="DD230" s="505"/>
      <c r="DE230" s="505"/>
      <c r="DF230" s="505"/>
      <c r="DG230" s="510"/>
      <c r="DH230" s="532"/>
      <c r="DI230" s="677"/>
      <c r="DJ230" s="677"/>
      <c r="DK230" s="677"/>
      <c r="DL230" s="677"/>
      <c r="DM230" s="765"/>
      <c r="DN230" s="114"/>
      <c r="DO230" s="114"/>
      <c r="DP230" s="114"/>
      <c r="DQ230" s="114"/>
      <c r="DR230" s="114"/>
      <c r="DS230" s="295"/>
    </row>
    <row r="231" spans="3:125" ht="5.0999999999999996" customHeight="1">
      <c r="C231" s="165"/>
      <c r="D231" s="119"/>
      <c r="E231" s="660" t="s">
        <v>294</v>
      </c>
      <c r="F231" s="505"/>
      <c r="G231" s="505"/>
      <c r="H231" s="505"/>
      <c r="I231" s="510"/>
      <c r="J231" s="786" t="s">
        <v>295</v>
      </c>
      <c r="K231" s="677"/>
      <c r="L231" s="677"/>
      <c r="M231" s="677"/>
      <c r="N231" s="677"/>
      <c r="O231" s="787"/>
      <c r="P231" s="788" t="s">
        <v>296</v>
      </c>
      <c r="Q231" s="505"/>
      <c r="R231" s="510"/>
      <c r="S231" s="791" t="s">
        <v>270</v>
      </c>
      <c r="T231" s="792"/>
      <c r="U231" s="792"/>
      <c r="V231" s="792"/>
      <c r="W231" s="792"/>
      <c r="X231" s="451"/>
      <c r="Y231" s="451"/>
      <c r="Z231" s="451"/>
      <c r="AA231" s="451"/>
      <c r="AB231" s="138"/>
      <c r="AC231" s="660" t="s">
        <v>297</v>
      </c>
      <c r="AD231" s="505"/>
      <c r="AE231" s="510"/>
      <c r="AF231" s="796" t="s">
        <v>271</v>
      </c>
      <c r="AG231" s="797"/>
      <c r="AH231" s="797"/>
      <c r="AI231" s="797"/>
      <c r="AJ231" s="798"/>
      <c r="AK231" s="715"/>
      <c r="AL231" s="716"/>
      <c r="AM231" s="716"/>
      <c r="AN231" s="716"/>
      <c r="AO231" s="716"/>
      <c r="AP231" s="716"/>
      <c r="AQ231" s="716"/>
      <c r="AR231" s="716"/>
      <c r="AS231" s="716"/>
      <c r="AT231" s="716"/>
      <c r="AU231" s="716"/>
      <c r="AV231" s="716"/>
      <c r="AW231" s="716"/>
      <c r="AX231" s="716"/>
      <c r="AY231" s="716"/>
      <c r="AZ231" s="716"/>
      <c r="BA231" s="716"/>
      <c r="BB231" s="673" t="s">
        <v>14163</v>
      </c>
      <c r="BC231" s="674"/>
      <c r="BD231" s="674"/>
      <c r="BE231" s="674"/>
      <c r="BF231" s="675"/>
      <c r="BG231" s="771" t="s">
        <v>298</v>
      </c>
      <c r="BH231" s="772"/>
      <c r="BI231" s="772"/>
      <c r="BJ231" s="773"/>
      <c r="BK231" s="719"/>
      <c r="BL231" s="720"/>
      <c r="BM231" s="720"/>
      <c r="BN231" s="720"/>
      <c r="BO231" s="720"/>
      <c r="BP231" s="720"/>
      <c r="BQ231" s="720"/>
      <c r="BR231" s="720"/>
      <c r="BS231" s="720"/>
      <c r="BT231" s="720"/>
      <c r="BU231" s="720"/>
      <c r="BV231" s="720"/>
      <c r="BW231" s="114"/>
      <c r="BX231" s="753" t="s">
        <v>61</v>
      </c>
      <c r="BY231" s="674"/>
      <c r="BZ231" s="674"/>
      <c r="CA231" s="674"/>
      <c r="CB231" s="752"/>
      <c r="CC231" s="751" t="s">
        <v>133</v>
      </c>
      <c r="CD231" s="674"/>
      <c r="CE231" s="674"/>
      <c r="CF231" s="674"/>
      <c r="CG231" s="674"/>
      <c r="CH231" s="675"/>
      <c r="CI231" s="676"/>
      <c r="CJ231" s="677"/>
      <c r="CK231" s="604"/>
      <c r="CL231" s="724"/>
      <c r="CM231" s="702"/>
      <c r="CN231" s="702"/>
      <c r="CO231" s="702"/>
      <c r="CP231" s="702"/>
      <c r="CQ231" s="702"/>
      <c r="CR231" s="702"/>
      <c r="CS231" s="702"/>
      <c r="CT231" s="702"/>
      <c r="CU231" s="702"/>
      <c r="CV231" s="702"/>
      <c r="CW231" s="673" t="s">
        <v>301</v>
      </c>
      <c r="CX231" s="674"/>
      <c r="CY231" s="674"/>
      <c r="CZ231" s="674"/>
      <c r="DA231" s="674"/>
      <c r="DB231" s="752"/>
      <c r="DC231" s="532"/>
      <c r="DD231" s="677"/>
      <c r="DE231" s="677"/>
      <c r="DF231" s="677"/>
      <c r="DG231" s="604"/>
      <c r="DH231" s="119"/>
      <c r="DI231" s="119"/>
      <c r="DJ231" s="119"/>
      <c r="DK231" s="119"/>
      <c r="DL231" s="237"/>
      <c r="DM231" s="128"/>
      <c r="DN231" s="114"/>
      <c r="DO231" s="114"/>
      <c r="DP231" s="114"/>
      <c r="DQ231" s="114"/>
      <c r="DR231" s="114"/>
      <c r="DS231" s="295"/>
    </row>
    <row r="232" spans="3:125" ht="9.9499999999999993" customHeight="1">
      <c r="C232" s="165"/>
      <c r="D232" s="119"/>
      <c r="E232" s="532"/>
      <c r="F232" s="677"/>
      <c r="G232" s="677"/>
      <c r="H232" s="677"/>
      <c r="I232" s="604"/>
      <c r="J232" s="532"/>
      <c r="K232" s="677"/>
      <c r="L232" s="677"/>
      <c r="M232" s="677"/>
      <c r="N232" s="677"/>
      <c r="O232" s="787"/>
      <c r="P232" s="789"/>
      <c r="Q232" s="677"/>
      <c r="R232" s="604"/>
      <c r="S232" s="793"/>
      <c r="T232" s="794"/>
      <c r="U232" s="794"/>
      <c r="V232" s="794"/>
      <c r="W232" s="794"/>
      <c r="X232" s="753" t="s">
        <v>134</v>
      </c>
      <c r="Y232" s="754"/>
      <c r="Z232" s="754"/>
      <c r="AA232" s="754"/>
      <c r="AB232" s="755"/>
      <c r="AC232" s="532"/>
      <c r="AD232" s="677"/>
      <c r="AE232" s="604"/>
      <c r="AF232" s="799"/>
      <c r="AG232" s="800"/>
      <c r="AH232" s="800"/>
      <c r="AI232" s="800"/>
      <c r="AJ232" s="801"/>
      <c r="AK232" s="119"/>
      <c r="AL232" s="119" t="s">
        <v>272</v>
      </c>
      <c r="AM232" s="114"/>
      <c r="AN232" s="114"/>
      <c r="AO232" s="114"/>
      <c r="AP232" s="114"/>
      <c r="AQ232" s="114"/>
      <c r="AR232" s="114"/>
      <c r="AS232" s="114"/>
      <c r="AT232" s="114"/>
      <c r="AU232" s="114"/>
      <c r="AV232" s="114"/>
      <c r="AW232" s="114"/>
      <c r="AX232" s="114"/>
      <c r="AY232" s="114"/>
      <c r="AZ232" s="119"/>
      <c r="BA232" s="114"/>
      <c r="BB232" s="676"/>
      <c r="BC232" s="677"/>
      <c r="BD232" s="677"/>
      <c r="BE232" s="677"/>
      <c r="BF232" s="678"/>
      <c r="BG232" s="774"/>
      <c r="BH232" s="772"/>
      <c r="BI232" s="772"/>
      <c r="BJ232" s="773"/>
      <c r="BK232" s="309"/>
      <c r="BL232" s="119"/>
      <c r="BM232" s="119"/>
      <c r="BN232" s="119"/>
      <c r="BO232" s="119"/>
      <c r="BP232" s="119"/>
      <c r="BQ232" s="119"/>
      <c r="BR232" s="119"/>
      <c r="BS232" s="119"/>
      <c r="BT232" s="119"/>
      <c r="BU232" s="119"/>
      <c r="BV232" s="119"/>
      <c r="BW232" s="114"/>
      <c r="BX232" s="676"/>
      <c r="BY232" s="677"/>
      <c r="BZ232" s="677"/>
      <c r="CA232" s="677"/>
      <c r="CB232" s="604"/>
      <c r="CC232" s="532"/>
      <c r="CD232" s="677"/>
      <c r="CE232" s="677"/>
      <c r="CF232" s="677"/>
      <c r="CG232" s="677"/>
      <c r="CH232" s="678"/>
      <c r="CI232" s="676"/>
      <c r="CJ232" s="677"/>
      <c r="CK232" s="604"/>
      <c r="CL232" s="161"/>
      <c r="CM232" s="152"/>
      <c r="CN232" s="152"/>
      <c r="CO232" s="152"/>
      <c r="CP232" s="152"/>
      <c r="CQ232" s="152"/>
      <c r="CR232" s="152"/>
      <c r="CS232" s="119"/>
      <c r="CT232" s="119"/>
      <c r="CU232" s="119"/>
      <c r="CV232" s="119"/>
      <c r="CW232" s="676"/>
      <c r="CX232" s="677"/>
      <c r="CY232" s="677"/>
      <c r="CZ232" s="677"/>
      <c r="DA232" s="677"/>
      <c r="DB232" s="604"/>
      <c r="DC232" s="532"/>
      <c r="DD232" s="677"/>
      <c r="DE232" s="677"/>
      <c r="DF232" s="677"/>
      <c r="DG232" s="604"/>
      <c r="DH232" s="238" t="s">
        <v>273</v>
      </c>
      <c r="DI232" s="237"/>
      <c r="DJ232" s="237"/>
      <c r="DK232" s="239"/>
      <c r="DL232" s="677" t="s">
        <v>136</v>
      </c>
      <c r="DM232" s="1003"/>
      <c r="DN232" s="114"/>
      <c r="DO232" s="114"/>
      <c r="DP232" s="114"/>
      <c r="DQ232" s="114"/>
      <c r="DR232" s="114"/>
      <c r="DS232" s="295"/>
    </row>
    <row r="233" spans="3:125" ht="9.9499999999999993" customHeight="1">
      <c r="C233" s="165"/>
      <c r="D233" s="119"/>
      <c r="E233" s="532"/>
      <c r="F233" s="677"/>
      <c r="G233" s="677"/>
      <c r="H233" s="677"/>
      <c r="I233" s="604"/>
      <c r="J233" s="532"/>
      <c r="K233" s="677"/>
      <c r="L233" s="677"/>
      <c r="M233" s="677"/>
      <c r="N233" s="677"/>
      <c r="O233" s="787"/>
      <c r="P233" s="789"/>
      <c r="Q233" s="677"/>
      <c r="R233" s="604"/>
      <c r="S233" s="793"/>
      <c r="T233" s="794"/>
      <c r="U233" s="794"/>
      <c r="V233" s="794"/>
      <c r="W233" s="794"/>
      <c r="X233" s="676" t="s">
        <v>135</v>
      </c>
      <c r="Y233" s="736"/>
      <c r="Z233" s="736"/>
      <c r="AA233" s="736"/>
      <c r="AB233" s="737"/>
      <c r="AC233" s="532"/>
      <c r="AD233" s="677"/>
      <c r="AE233" s="604"/>
      <c r="AF233" s="799"/>
      <c r="AG233" s="802"/>
      <c r="AH233" s="802"/>
      <c r="AI233" s="802"/>
      <c r="AJ233" s="801"/>
      <c r="AK233" s="119"/>
      <c r="AL233" s="119" t="s">
        <v>137</v>
      </c>
      <c r="AM233" s="119"/>
      <c r="AN233" s="119"/>
      <c r="AO233" s="119"/>
      <c r="AP233" s="119"/>
      <c r="AQ233" s="119"/>
      <c r="AR233" s="119"/>
      <c r="AS233" s="119"/>
      <c r="AT233" s="119"/>
      <c r="AU233" s="119"/>
      <c r="AV233" s="119"/>
      <c r="AW233" s="119"/>
      <c r="AX233" s="119"/>
      <c r="AY233" s="119"/>
      <c r="AZ233" s="119"/>
      <c r="BA233" s="114"/>
      <c r="BB233" s="676"/>
      <c r="BC233" s="677"/>
      <c r="BD233" s="677"/>
      <c r="BE233" s="677"/>
      <c r="BF233" s="678"/>
      <c r="BG233" s="774"/>
      <c r="BH233" s="772"/>
      <c r="BI233" s="772"/>
      <c r="BJ233" s="773"/>
      <c r="BK233" s="309"/>
      <c r="BL233" s="119"/>
      <c r="BM233" s="119"/>
      <c r="BN233" s="119"/>
      <c r="BO233" s="119"/>
      <c r="BP233" s="119"/>
      <c r="BQ233" s="119"/>
      <c r="BR233" s="119"/>
      <c r="BS233" s="119"/>
      <c r="BT233" s="119"/>
      <c r="BU233" s="119"/>
      <c r="BV233" s="119"/>
      <c r="BW233" s="114"/>
      <c r="BX233" s="676" t="s">
        <v>64</v>
      </c>
      <c r="BY233" s="738"/>
      <c r="BZ233" s="738"/>
      <c r="CA233" s="738"/>
      <c r="CB233" s="703"/>
      <c r="CC233" s="739" t="s">
        <v>18</v>
      </c>
      <c r="CD233" s="948" t="s">
        <v>19</v>
      </c>
      <c r="CE233" s="948" t="s">
        <v>20</v>
      </c>
      <c r="CF233" s="948" t="s">
        <v>28</v>
      </c>
      <c r="CG233" s="119"/>
      <c r="CH233" s="240"/>
      <c r="CI233" s="676"/>
      <c r="CJ233" s="677"/>
      <c r="CK233" s="604"/>
      <c r="CL233" s="161"/>
      <c r="CM233" s="152"/>
      <c r="CN233" s="152"/>
      <c r="CO233" s="152"/>
      <c r="CP233" s="152"/>
      <c r="CQ233" s="152"/>
      <c r="CR233" s="152"/>
      <c r="CS233" s="119"/>
      <c r="CT233" s="119"/>
      <c r="CU233" s="119"/>
      <c r="CV233" s="119"/>
      <c r="CW233" s="676"/>
      <c r="CX233" s="677"/>
      <c r="CY233" s="677"/>
      <c r="CZ233" s="677"/>
      <c r="DA233" s="677"/>
      <c r="DB233" s="604"/>
      <c r="DC233" s="532"/>
      <c r="DD233" s="677"/>
      <c r="DE233" s="677"/>
      <c r="DF233" s="677"/>
      <c r="DG233" s="604"/>
      <c r="DH233" s="162"/>
      <c r="DI233" s="677" t="s">
        <v>274</v>
      </c>
      <c r="DJ233" s="677"/>
      <c r="DK233" s="453"/>
      <c r="DL233" s="736"/>
      <c r="DM233" s="1003"/>
      <c r="DN233" s="114"/>
      <c r="DO233" s="114"/>
      <c r="DP233" s="114"/>
      <c r="DQ233" s="114"/>
      <c r="DR233" s="114"/>
      <c r="DS233" s="295"/>
    </row>
    <row r="234" spans="3:125" ht="9.9499999999999993" customHeight="1" thickBot="1">
      <c r="C234" s="241"/>
      <c r="D234" s="185"/>
      <c r="E234" s="184"/>
      <c r="F234" s="185"/>
      <c r="G234" s="185"/>
      <c r="H234" s="185"/>
      <c r="I234" s="186"/>
      <c r="J234" s="687" t="s">
        <v>307</v>
      </c>
      <c r="K234" s="688"/>
      <c r="L234" s="688"/>
      <c r="M234" s="688"/>
      <c r="N234" s="688"/>
      <c r="O234" s="689"/>
      <c r="P234" s="790"/>
      <c r="Q234" s="680"/>
      <c r="R234" s="722"/>
      <c r="S234" s="690" t="s">
        <v>308</v>
      </c>
      <c r="T234" s="691"/>
      <c r="U234" s="691"/>
      <c r="V234" s="691"/>
      <c r="W234" s="691"/>
      <c r="X234" s="692" t="s">
        <v>308</v>
      </c>
      <c r="Y234" s="691"/>
      <c r="Z234" s="691"/>
      <c r="AA234" s="691"/>
      <c r="AB234" s="693"/>
      <c r="AC234" s="795"/>
      <c r="AD234" s="680"/>
      <c r="AE234" s="722"/>
      <c r="AF234" s="690" t="s">
        <v>308</v>
      </c>
      <c r="AG234" s="691"/>
      <c r="AH234" s="691"/>
      <c r="AI234" s="691"/>
      <c r="AJ234" s="694"/>
      <c r="AK234" s="185"/>
      <c r="AL234" s="185"/>
      <c r="AM234" s="185"/>
      <c r="AN234" s="185"/>
      <c r="AO234" s="185"/>
      <c r="AP234" s="185"/>
      <c r="AQ234" s="185"/>
      <c r="AR234" s="185"/>
      <c r="AS234" s="185"/>
      <c r="AT234" s="185"/>
      <c r="AU234" s="185"/>
      <c r="AV234" s="185"/>
      <c r="AW234" s="185"/>
      <c r="AX234" s="185"/>
      <c r="AY234" s="185"/>
      <c r="AZ234" s="185"/>
      <c r="BA234" s="242"/>
      <c r="BB234" s="679"/>
      <c r="BC234" s="680"/>
      <c r="BD234" s="680"/>
      <c r="BE234" s="680"/>
      <c r="BF234" s="681"/>
      <c r="BG234" s="775"/>
      <c r="BH234" s="769"/>
      <c r="BI234" s="769"/>
      <c r="BJ234" s="770"/>
      <c r="BK234" s="310"/>
      <c r="BL234" s="185"/>
      <c r="BM234" s="185"/>
      <c r="BN234" s="185"/>
      <c r="BO234" s="185"/>
      <c r="BP234" s="185"/>
      <c r="BQ234" s="185"/>
      <c r="BR234" s="185"/>
      <c r="BS234" s="185"/>
      <c r="BT234" s="185"/>
      <c r="BU234" s="185"/>
      <c r="BV234" s="185"/>
      <c r="BW234" s="242"/>
      <c r="BX234" s="455"/>
      <c r="BY234" s="311"/>
      <c r="BZ234" s="311"/>
      <c r="CA234" s="311"/>
      <c r="CB234" s="312"/>
      <c r="CC234" s="740"/>
      <c r="CD234" s="949"/>
      <c r="CE234" s="949"/>
      <c r="CF234" s="949"/>
      <c r="CG234" s="185"/>
      <c r="CH234" s="242"/>
      <c r="CI234" s="679"/>
      <c r="CJ234" s="680"/>
      <c r="CK234" s="722"/>
      <c r="CL234" s="766" t="s">
        <v>308</v>
      </c>
      <c r="CM234" s="767"/>
      <c r="CN234" s="767"/>
      <c r="CO234" s="767"/>
      <c r="CP234" s="767"/>
      <c r="CQ234" s="767"/>
      <c r="CR234" s="767"/>
      <c r="CS234" s="185"/>
      <c r="CT234" s="185"/>
      <c r="CU234" s="185"/>
      <c r="CV234" s="185"/>
      <c r="CW234" s="768" t="s">
        <v>307</v>
      </c>
      <c r="CX234" s="769"/>
      <c r="CY234" s="769"/>
      <c r="CZ234" s="769"/>
      <c r="DA234" s="769"/>
      <c r="DB234" s="770"/>
      <c r="DC234" s="795"/>
      <c r="DD234" s="680"/>
      <c r="DE234" s="680"/>
      <c r="DF234" s="680"/>
      <c r="DG234" s="722"/>
      <c r="DH234" s="185"/>
      <c r="DI234" s="454"/>
      <c r="DJ234" s="454"/>
      <c r="DK234" s="454"/>
      <c r="DL234" s="456"/>
      <c r="DM234" s="313"/>
      <c r="DN234" s="114"/>
      <c r="DO234" s="114"/>
      <c r="DP234" s="114"/>
      <c r="DQ234" s="114"/>
      <c r="DR234" s="114"/>
      <c r="DS234" s="295"/>
    </row>
    <row r="235" spans="3:125" ht="12.95" customHeight="1" thickTop="1">
      <c r="C235" s="697" t="s">
        <v>275</v>
      </c>
      <c r="D235" s="698"/>
      <c r="E235" s="646" t="s">
        <v>138</v>
      </c>
      <c r="F235" s="647"/>
      <c r="G235" s="647"/>
      <c r="H235" s="647"/>
      <c r="I235" s="648"/>
      <c r="J235" s="1189">
        <f>S235+CL235+CL236</f>
        <v>0</v>
      </c>
      <c r="K235" s="1190"/>
      <c r="L235" s="1190"/>
      <c r="M235" s="1190"/>
      <c r="N235" s="119"/>
      <c r="O235" s="119"/>
      <c r="P235" s="684"/>
      <c r="Q235" s="685"/>
      <c r="R235" s="686"/>
      <c r="S235" s="953"/>
      <c r="T235" s="954"/>
      <c r="U235" s="954"/>
      <c r="V235" s="954"/>
      <c r="W235" s="955"/>
      <c r="X235" s="953"/>
      <c r="Y235" s="954"/>
      <c r="Z235" s="954"/>
      <c r="AA235" s="954"/>
      <c r="AB235" s="955"/>
      <c r="AC235" s="346"/>
      <c r="AD235" s="346"/>
      <c r="AE235" s="347"/>
      <c r="AF235" s="244"/>
      <c r="AG235" s="243"/>
      <c r="AH235" s="243"/>
      <c r="AI235" s="243"/>
      <c r="AJ235" s="245"/>
      <c r="AK235" s="478" t="s">
        <v>139</v>
      </c>
      <c r="AL235" s="479"/>
      <c r="AM235" s="479"/>
      <c r="AN235" s="479"/>
      <c r="AO235" s="516"/>
      <c r="AP235" s="517"/>
      <c r="AQ235" s="517"/>
      <c r="AR235" s="517"/>
      <c r="AS235" s="517"/>
      <c r="AT235" s="517"/>
      <c r="AU235" s="517"/>
      <c r="AV235" s="517"/>
      <c r="AW235" s="517"/>
      <c r="AX235" s="517"/>
      <c r="AY235" s="517"/>
      <c r="AZ235" s="517"/>
      <c r="BA235" s="518"/>
      <c r="BB235" s="480"/>
      <c r="BC235" s="481"/>
      <c r="BD235" s="481"/>
      <c r="BE235" s="481"/>
      <c r="BF235" s="482"/>
      <c r="BG235" s="783"/>
      <c r="BH235" s="1004"/>
      <c r="BI235" s="1004"/>
      <c r="BJ235" s="1005"/>
      <c r="BK235" s="516"/>
      <c r="BL235" s="517"/>
      <c r="BM235" s="517"/>
      <c r="BN235" s="517"/>
      <c r="BO235" s="517"/>
      <c r="BP235" s="517"/>
      <c r="BQ235" s="517"/>
      <c r="BR235" s="517"/>
      <c r="BS235" s="517"/>
      <c r="BT235" s="517"/>
      <c r="BU235" s="517"/>
      <c r="BV235" s="517"/>
      <c r="BW235" s="518"/>
      <c r="BX235" s="956"/>
      <c r="BY235" s="957"/>
      <c r="BZ235" s="957"/>
      <c r="CA235" s="957"/>
      <c r="CB235" s="958"/>
      <c r="CC235" s="978"/>
      <c r="CD235" s="979"/>
      <c r="CE235" s="979"/>
      <c r="CF235" s="980"/>
      <c r="CG235" s="429" t="s">
        <v>140</v>
      </c>
      <c r="CH235" s="240"/>
      <c r="CI235" s="975"/>
      <c r="CJ235" s="976"/>
      <c r="CK235" s="977"/>
      <c r="CL235" s="973"/>
      <c r="CM235" s="974"/>
      <c r="CN235" s="974"/>
      <c r="CO235" s="974"/>
      <c r="CP235" s="974"/>
      <c r="CQ235" s="974"/>
      <c r="CR235" s="974"/>
      <c r="CS235" s="119" t="s">
        <v>141</v>
      </c>
      <c r="CT235" s="119"/>
      <c r="CU235" s="119"/>
      <c r="CV235" s="119"/>
      <c r="CW235" s="981"/>
      <c r="CX235" s="974"/>
      <c r="CY235" s="974"/>
      <c r="CZ235" s="974"/>
      <c r="DA235" s="119"/>
      <c r="DB235" s="246" t="s">
        <v>141</v>
      </c>
      <c r="DC235" s="1248">
        <f>DS235+DS236</f>
        <v>0</v>
      </c>
      <c r="DD235" s="1249"/>
      <c r="DE235" s="1249"/>
      <c r="DF235" s="119"/>
      <c r="DG235" s="246"/>
      <c r="DH235" s="1252">
        <f>IFERROR((S235+DC235)*100/J235,0)</f>
        <v>0</v>
      </c>
      <c r="DI235" s="1253"/>
      <c r="DJ235" s="1253"/>
      <c r="DK235" s="1253"/>
      <c r="DL235" s="1253"/>
      <c r="DM235" s="340"/>
      <c r="DN235" s="114"/>
      <c r="DO235" s="114"/>
      <c r="DP235" s="114"/>
      <c r="DQ235" s="114"/>
      <c r="DR235" s="114"/>
      <c r="DS235" s="295">
        <f>IF(CI235="7.焼却",0,IF(CI235="8.海面処分",0,IF(CI235="9.内陸処分",0,IF(CI235="",0,CL235))))</f>
        <v>0</v>
      </c>
      <c r="DT235" s="392">
        <f>SUM(J235)</f>
        <v>0</v>
      </c>
      <c r="DU235" s="390">
        <f>SUM(S235)</f>
        <v>0</v>
      </c>
    </row>
    <row r="236" spans="3:125" ht="12.95" customHeight="1">
      <c r="C236" s="699"/>
      <c r="D236" s="698"/>
      <c r="E236" s="452"/>
      <c r="F236" s="452"/>
      <c r="G236" s="452"/>
      <c r="H236" s="452"/>
      <c r="I236" s="167"/>
      <c r="J236" s="1187"/>
      <c r="K236" s="1188"/>
      <c r="L236" s="1188"/>
      <c r="M236" s="1188"/>
      <c r="N236" s="452"/>
      <c r="O236" s="248" t="s">
        <v>141</v>
      </c>
      <c r="P236" s="625"/>
      <c r="Q236" s="626"/>
      <c r="R236" s="627"/>
      <c r="S236" s="418"/>
      <c r="T236" s="419"/>
      <c r="U236" s="419"/>
      <c r="V236" s="452"/>
      <c r="W236" s="248" t="s">
        <v>141</v>
      </c>
      <c r="X236" s="420"/>
      <c r="Y236" s="421"/>
      <c r="Z236" s="421"/>
      <c r="AA236" s="452"/>
      <c r="AB236" s="249" t="s">
        <v>141</v>
      </c>
      <c r="AC236" s="250"/>
      <c r="AD236" s="250"/>
      <c r="AE236" s="348"/>
      <c r="AF236" s="349"/>
      <c r="AG236" s="250"/>
      <c r="AH236" s="250"/>
      <c r="AI236" s="250"/>
      <c r="AJ236" s="350"/>
      <c r="AK236" s="488" t="s">
        <v>142</v>
      </c>
      <c r="AL236" s="489"/>
      <c r="AM236" s="489"/>
      <c r="AN236" s="489"/>
      <c r="AO236" s="465"/>
      <c r="AP236" s="460"/>
      <c r="AQ236" s="460"/>
      <c r="AR236" s="460"/>
      <c r="AS236" s="460"/>
      <c r="AT236" s="460"/>
      <c r="AU236" s="460"/>
      <c r="AV236" s="460"/>
      <c r="AW236" s="460"/>
      <c r="AX236" s="460"/>
      <c r="AY236" s="460"/>
      <c r="AZ236" s="460"/>
      <c r="BA236" s="461"/>
      <c r="BB236" s="485"/>
      <c r="BC236" s="671"/>
      <c r="BD236" s="671"/>
      <c r="BE236" s="671"/>
      <c r="BF236" s="672"/>
      <c r="BG236" s="485"/>
      <c r="BH236" s="494"/>
      <c r="BI236" s="494"/>
      <c r="BJ236" s="495"/>
      <c r="BK236" s="465"/>
      <c r="BL236" s="460"/>
      <c r="BM236" s="460"/>
      <c r="BN236" s="460"/>
      <c r="BO236" s="460"/>
      <c r="BP236" s="460"/>
      <c r="BQ236" s="460"/>
      <c r="BR236" s="460"/>
      <c r="BS236" s="460"/>
      <c r="BT236" s="460"/>
      <c r="BU236" s="460"/>
      <c r="BV236" s="460"/>
      <c r="BW236" s="461"/>
      <c r="BX236" s="497"/>
      <c r="BY236" s="498"/>
      <c r="BZ236" s="498"/>
      <c r="CA236" s="498"/>
      <c r="CB236" s="499"/>
      <c r="CC236" s="880"/>
      <c r="CD236" s="881"/>
      <c r="CE236" s="881"/>
      <c r="CF236" s="882"/>
      <c r="CG236" s="430" t="s">
        <v>140</v>
      </c>
      <c r="CH236" s="431"/>
      <c r="CI236" s="883"/>
      <c r="CJ236" s="884"/>
      <c r="CK236" s="885"/>
      <c r="CL236" s="725"/>
      <c r="CM236" s="667"/>
      <c r="CN236" s="667"/>
      <c r="CO236" s="667"/>
      <c r="CP236" s="667"/>
      <c r="CQ236" s="667"/>
      <c r="CR236" s="667"/>
      <c r="CS236" s="251" t="s">
        <v>141</v>
      </c>
      <c r="CT236" s="251"/>
      <c r="CU236" s="251"/>
      <c r="CV236" s="251"/>
      <c r="CW236" s="666"/>
      <c r="CX236" s="667"/>
      <c r="CY236" s="667"/>
      <c r="CZ236" s="667"/>
      <c r="DA236" s="251"/>
      <c r="DB236" s="252" t="s">
        <v>141</v>
      </c>
      <c r="DC236" s="1248"/>
      <c r="DD236" s="1249"/>
      <c r="DE236" s="1249"/>
      <c r="DF236" s="452"/>
      <c r="DG236" s="249" t="s">
        <v>141</v>
      </c>
      <c r="DH236" s="1254"/>
      <c r="DI236" s="1255"/>
      <c r="DJ236" s="1255"/>
      <c r="DK236" s="1255"/>
      <c r="DL236" s="1255"/>
      <c r="DM236" s="341" t="s">
        <v>69</v>
      </c>
      <c r="DN236" s="114"/>
      <c r="DO236" s="114"/>
      <c r="DP236" s="114"/>
      <c r="DQ236" s="114"/>
      <c r="DR236" s="114"/>
      <c r="DS236" s="295">
        <f t="shared" ref="DS236:DS262" si="83">IF(CI236="7.焼却",0,IF(CI236="8.海面処分",0,IF(CI236="9.内陸処分",0,IF(CI236="",0,CL236))))</f>
        <v>0</v>
      </c>
      <c r="DT236" s="390">
        <f>SUM(DS235:DS236)</f>
        <v>0</v>
      </c>
    </row>
    <row r="237" spans="3:125" ht="12.95" customHeight="1">
      <c r="C237" s="699"/>
      <c r="D237" s="698"/>
      <c r="E237" s="587" t="s">
        <v>276</v>
      </c>
      <c r="F237" s="588"/>
      <c r="G237" s="588"/>
      <c r="H237" s="588"/>
      <c r="I237" s="589"/>
      <c r="J237" s="1162">
        <f>S237+CL237+CL238</f>
        <v>0</v>
      </c>
      <c r="K237" s="1163"/>
      <c r="L237" s="1163"/>
      <c r="M237" s="1163"/>
      <c r="N237" s="119"/>
      <c r="O237" s="119"/>
      <c r="P237" s="633"/>
      <c r="Q237" s="634"/>
      <c r="R237" s="635"/>
      <c r="S237" s="950"/>
      <c r="T237" s="951"/>
      <c r="U237" s="951"/>
      <c r="V237" s="951"/>
      <c r="W237" s="952"/>
      <c r="X237" s="950"/>
      <c r="Y237" s="951"/>
      <c r="Z237" s="951"/>
      <c r="AA237" s="951"/>
      <c r="AB237" s="952"/>
      <c r="AC237" s="254"/>
      <c r="AD237" s="254"/>
      <c r="AE237" s="254"/>
      <c r="AF237" s="351"/>
      <c r="AG237" s="254"/>
      <c r="AH237" s="254"/>
      <c r="AI237" s="254"/>
      <c r="AJ237" s="352"/>
      <c r="AK237" s="595" t="s">
        <v>139</v>
      </c>
      <c r="AL237" s="596"/>
      <c r="AM237" s="596"/>
      <c r="AN237" s="596"/>
      <c r="AO237" s="466"/>
      <c r="AP237" s="463"/>
      <c r="AQ237" s="463"/>
      <c r="AR237" s="463"/>
      <c r="AS237" s="463"/>
      <c r="AT237" s="463"/>
      <c r="AU237" s="463"/>
      <c r="AV237" s="463"/>
      <c r="AW237" s="463"/>
      <c r="AX237" s="463"/>
      <c r="AY237" s="463"/>
      <c r="AZ237" s="463"/>
      <c r="BA237" s="464"/>
      <c r="BB237" s="480"/>
      <c r="BC237" s="481"/>
      <c r="BD237" s="481"/>
      <c r="BE237" s="481"/>
      <c r="BF237" s="482"/>
      <c r="BG237" s="480"/>
      <c r="BH237" s="503"/>
      <c r="BI237" s="503"/>
      <c r="BJ237" s="504"/>
      <c r="BK237" s="466"/>
      <c r="BL237" s="463"/>
      <c r="BM237" s="463"/>
      <c r="BN237" s="463"/>
      <c r="BO237" s="463"/>
      <c r="BP237" s="463"/>
      <c r="BQ237" s="463"/>
      <c r="BR237" s="463"/>
      <c r="BS237" s="463"/>
      <c r="BT237" s="463"/>
      <c r="BU237" s="463"/>
      <c r="BV237" s="463"/>
      <c r="BW237" s="464"/>
      <c r="BX237" s="500"/>
      <c r="BY237" s="501"/>
      <c r="BZ237" s="501"/>
      <c r="CA237" s="501"/>
      <c r="CB237" s="502"/>
      <c r="CC237" s="726"/>
      <c r="CD237" s="727"/>
      <c r="CE237" s="727"/>
      <c r="CF237" s="728"/>
      <c r="CG237" s="432" t="s">
        <v>140</v>
      </c>
      <c r="CH237" s="433"/>
      <c r="CI237" s="729"/>
      <c r="CJ237" s="730"/>
      <c r="CK237" s="731"/>
      <c r="CL237" s="732"/>
      <c r="CM237" s="733"/>
      <c r="CN237" s="733"/>
      <c r="CO237" s="733"/>
      <c r="CP237" s="733"/>
      <c r="CQ237" s="733"/>
      <c r="CR237" s="733"/>
      <c r="CS237" s="236" t="s">
        <v>141</v>
      </c>
      <c r="CT237" s="236"/>
      <c r="CU237" s="236"/>
      <c r="CV237" s="235"/>
      <c r="CW237" s="362"/>
      <c r="CX237" s="255"/>
      <c r="CY237" s="255"/>
      <c r="CZ237" s="255"/>
      <c r="DA237" s="255"/>
      <c r="DB237" s="260"/>
      <c r="DC237" s="1244">
        <f t="shared" ref="DC237" si="84">DS237+DS238</f>
        <v>0</v>
      </c>
      <c r="DD237" s="1245"/>
      <c r="DE237" s="1245"/>
      <c r="DF237" s="451"/>
      <c r="DG237" s="270"/>
      <c r="DH237" s="1252">
        <f t="shared" ref="DH237" si="85">IFERROR((S237+DC237)*100/J237,0)</f>
        <v>0</v>
      </c>
      <c r="DI237" s="1253"/>
      <c r="DJ237" s="1253"/>
      <c r="DK237" s="1253"/>
      <c r="DL237" s="1253"/>
      <c r="DM237" s="342"/>
      <c r="DN237" s="114"/>
      <c r="DO237" s="114"/>
      <c r="DP237" s="114"/>
      <c r="DQ237" s="114"/>
      <c r="DR237" s="114"/>
      <c r="DS237" s="295">
        <f t="shared" si="83"/>
        <v>0</v>
      </c>
      <c r="DT237" s="392">
        <f t="shared" ref="DT237" si="86">SUM(J237)</f>
        <v>0</v>
      </c>
      <c r="DU237" s="390">
        <f t="shared" ref="DU237" si="87">SUM(S237)</f>
        <v>0</v>
      </c>
    </row>
    <row r="238" spans="3:125" ht="12.95" customHeight="1">
      <c r="C238" s="699"/>
      <c r="D238" s="698"/>
      <c r="E238" s="668" t="s">
        <v>222</v>
      </c>
      <c r="F238" s="669"/>
      <c r="G238" s="669"/>
      <c r="H238" s="669"/>
      <c r="I238" s="670"/>
      <c r="J238" s="1187"/>
      <c r="K238" s="1188"/>
      <c r="L238" s="1188"/>
      <c r="M238" s="1188"/>
      <c r="N238" s="452"/>
      <c r="O238" s="248" t="s">
        <v>141</v>
      </c>
      <c r="P238" s="625"/>
      <c r="Q238" s="626"/>
      <c r="R238" s="627"/>
      <c r="S238" s="420"/>
      <c r="T238" s="421"/>
      <c r="U238" s="421"/>
      <c r="V238" s="452"/>
      <c r="W238" s="248" t="s">
        <v>141</v>
      </c>
      <c r="X238" s="420"/>
      <c r="Y238" s="421"/>
      <c r="Z238" s="421"/>
      <c r="AA238" s="452"/>
      <c r="AB238" s="249" t="s">
        <v>141</v>
      </c>
      <c r="AC238" s="258"/>
      <c r="AD238" s="258"/>
      <c r="AE238" s="258"/>
      <c r="AF238" s="353"/>
      <c r="AG238" s="258"/>
      <c r="AH238" s="258"/>
      <c r="AI238" s="258"/>
      <c r="AJ238" s="354"/>
      <c r="AK238" s="483" t="s">
        <v>142</v>
      </c>
      <c r="AL238" s="484"/>
      <c r="AM238" s="484"/>
      <c r="AN238" s="484"/>
      <c r="AO238" s="465"/>
      <c r="AP238" s="460"/>
      <c r="AQ238" s="460"/>
      <c r="AR238" s="460"/>
      <c r="AS238" s="460"/>
      <c r="AT238" s="460"/>
      <c r="AU238" s="460"/>
      <c r="AV238" s="460"/>
      <c r="AW238" s="460"/>
      <c r="AX238" s="460"/>
      <c r="AY238" s="460"/>
      <c r="AZ238" s="460"/>
      <c r="BA238" s="461"/>
      <c r="BB238" s="485"/>
      <c r="BC238" s="671"/>
      <c r="BD238" s="671"/>
      <c r="BE238" s="671"/>
      <c r="BF238" s="672"/>
      <c r="BG238" s="485"/>
      <c r="BH238" s="494"/>
      <c r="BI238" s="494"/>
      <c r="BJ238" s="495"/>
      <c r="BK238" s="465"/>
      <c r="BL238" s="460"/>
      <c r="BM238" s="460"/>
      <c r="BN238" s="460"/>
      <c r="BO238" s="460"/>
      <c r="BP238" s="460"/>
      <c r="BQ238" s="460"/>
      <c r="BR238" s="460"/>
      <c r="BS238" s="460"/>
      <c r="BT238" s="460"/>
      <c r="BU238" s="460"/>
      <c r="BV238" s="460"/>
      <c r="BW238" s="461"/>
      <c r="BX238" s="497"/>
      <c r="BY238" s="498"/>
      <c r="BZ238" s="498"/>
      <c r="CA238" s="498"/>
      <c r="CB238" s="499"/>
      <c r="CC238" s="880"/>
      <c r="CD238" s="881"/>
      <c r="CE238" s="881"/>
      <c r="CF238" s="882"/>
      <c r="CG238" s="434" t="s">
        <v>140</v>
      </c>
      <c r="CH238" s="435"/>
      <c r="CI238" s="883"/>
      <c r="CJ238" s="884"/>
      <c r="CK238" s="885"/>
      <c r="CL238" s="725"/>
      <c r="CM238" s="667"/>
      <c r="CN238" s="667"/>
      <c r="CO238" s="667"/>
      <c r="CP238" s="667"/>
      <c r="CQ238" s="667"/>
      <c r="CR238" s="667"/>
      <c r="CS238" s="192" t="s">
        <v>141</v>
      </c>
      <c r="CT238" s="192"/>
      <c r="CU238" s="192"/>
      <c r="CV238" s="435"/>
      <c r="CW238" s="365"/>
      <c r="CX238" s="250"/>
      <c r="CY238" s="250"/>
      <c r="CZ238" s="250"/>
      <c r="DA238" s="250"/>
      <c r="DB238" s="261"/>
      <c r="DC238" s="1244"/>
      <c r="DD238" s="1245"/>
      <c r="DE238" s="1245"/>
      <c r="DF238" s="452"/>
      <c r="DG238" s="249" t="s">
        <v>141</v>
      </c>
      <c r="DH238" s="1254"/>
      <c r="DI238" s="1255"/>
      <c r="DJ238" s="1255"/>
      <c r="DK238" s="1255"/>
      <c r="DL238" s="1255"/>
      <c r="DM238" s="341" t="s">
        <v>69</v>
      </c>
      <c r="DN238" s="114"/>
      <c r="DO238" s="114"/>
      <c r="DP238" s="114"/>
      <c r="DQ238" s="114"/>
      <c r="DR238" s="114"/>
      <c r="DS238" s="295">
        <f t="shared" si="83"/>
        <v>0</v>
      </c>
      <c r="DT238" s="390">
        <f t="shared" ref="DT238" si="88">SUM(DS237:DS238)</f>
        <v>0</v>
      </c>
    </row>
    <row r="239" spans="3:125" ht="12.95" customHeight="1">
      <c r="C239" s="699"/>
      <c r="D239" s="698"/>
      <c r="E239" s="640" t="s">
        <v>143</v>
      </c>
      <c r="F239" s="641"/>
      <c r="G239" s="641"/>
      <c r="H239" s="641"/>
      <c r="I239" s="642"/>
      <c r="J239" s="1185">
        <f t="shared" ref="J239" si="89">S239+CL239+CL240</f>
        <v>0</v>
      </c>
      <c r="K239" s="1186"/>
      <c r="L239" s="1186"/>
      <c r="M239" s="1186"/>
      <c r="N239" s="119"/>
      <c r="O239" s="119"/>
      <c r="P239" s="622"/>
      <c r="Q239" s="623"/>
      <c r="R239" s="624"/>
      <c r="S239" s="950"/>
      <c r="T239" s="951"/>
      <c r="U239" s="951"/>
      <c r="V239" s="951"/>
      <c r="W239" s="952"/>
      <c r="X239" s="950"/>
      <c r="Y239" s="951"/>
      <c r="Z239" s="951"/>
      <c r="AA239" s="951"/>
      <c r="AB239" s="952"/>
      <c r="AC239" s="243"/>
      <c r="AD239" s="243"/>
      <c r="AE239" s="243"/>
      <c r="AF239" s="244"/>
      <c r="AG239" s="243"/>
      <c r="AH239" s="243"/>
      <c r="AI239" s="243"/>
      <c r="AJ239" s="245"/>
      <c r="AK239" s="478" t="s">
        <v>139</v>
      </c>
      <c r="AL239" s="479"/>
      <c r="AM239" s="479"/>
      <c r="AN239" s="479"/>
      <c r="AO239" s="466"/>
      <c r="AP239" s="463"/>
      <c r="AQ239" s="463"/>
      <c r="AR239" s="463"/>
      <c r="AS239" s="463"/>
      <c r="AT239" s="463"/>
      <c r="AU239" s="463"/>
      <c r="AV239" s="463"/>
      <c r="AW239" s="463"/>
      <c r="AX239" s="463"/>
      <c r="AY239" s="463"/>
      <c r="AZ239" s="463"/>
      <c r="BA239" s="464"/>
      <c r="BB239" s="480"/>
      <c r="BC239" s="481"/>
      <c r="BD239" s="481"/>
      <c r="BE239" s="481"/>
      <c r="BF239" s="482"/>
      <c r="BG239" s="480"/>
      <c r="BH239" s="503"/>
      <c r="BI239" s="503"/>
      <c r="BJ239" s="504"/>
      <c r="BK239" s="466"/>
      <c r="BL239" s="463"/>
      <c r="BM239" s="463"/>
      <c r="BN239" s="463"/>
      <c r="BO239" s="463"/>
      <c r="BP239" s="463"/>
      <c r="BQ239" s="463"/>
      <c r="BR239" s="463"/>
      <c r="BS239" s="463"/>
      <c r="BT239" s="463"/>
      <c r="BU239" s="463"/>
      <c r="BV239" s="463"/>
      <c r="BW239" s="464"/>
      <c r="BX239" s="500"/>
      <c r="BY239" s="501"/>
      <c r="BZ239" s="501"/>
      <c r="CA239" s="501"/>
      <c r="CB239" s="502"/>
      <c r="CC239" s="726"/>
      <c r="CD239" s="727"/>
      <c r="CE239" s="727"/>
      <c r="CF239" s="728"/>
      <c r="CG239" s="429" t="s">
        <v>140</v>
      </c>
      <c r="CH239" s="240"/>
      <c r="CI239" s="729"/>
      <c r="CJ239" s="730"/>
      <c r="CK239" s="731"/>
      <c r="CL239" s="732"/>
      <c r="CM239" s="733"/>
      <c r="CN239" s="733"/>
      <c r="CO239" s="733"/>
      <c r="CP239" s="733"/>
      <c r="CQ239" s="733"/>
      <c r="CR239" s="733"/>
      <c r="CS239" s="119" t="s">
        <v>141</v>
      </c>
      <c r="CT239" s="119"/>
      <c r="CU239" s="119"/>
      <c r="CV239" s="119"/>
      <c r="CW239" s="947"/>
      <c r="CX239" s="733"/>
      <c r="CY239" s="733"/>
      <c r="CZ239" s="733"/>
      <c r="DA239" s="119"/>
      <c r="DB239" s="246" t="s">
        <v>141</v>
      </c>
      <c r="DC239" s="1244">
        <f t="shared" ref="DC239" si="90">DS239+DS240</f>
        <v>0</v>
      </c>
      <c r="DD239" s="1245"/>
      <c r="DE239" s="1245"/>
      <c r="DF239" s="119"/>
      <c r="DG239" s="246"/>
      <c r="DH239" s="1252">
        <f t="shared" ref="DH239" si="91">IFERROR((S239+DC239)*100/J239,0)</f>
        <v>0</v>
      </c>
      <c r="DI239" s="1253"/>
      <c r="DJ239" s="1253"/>
      <c r="DK239" s="1253"/>
      <c r="DL239" s="1253"/>
      <c r="DM239" s="340"/>
      <c r="DN239" s="114"/>
      <c r="DO239" s="114"/>
      <c r="DP239" s="114"/>
      <c r="DQ239" s="114"/>
      <c r="DR239" s="114"/>
      <c r="DS239" s="295">
        <f t="shared" si="83"/>
        <v>0</v>
      </c>
      <c r="DT239" s="392">
        <f t="shared" ref="DT239" si="92">SUM(J239)</f>
        <v>0</v>
      </c>
      <c r="DU239" s="390">
        <f t="shared" ref="DU239" si="93">SUM(S239)</f>
        <v>0</v>
      </c>
    </row>
    <row r="240" spans="3:125" ht="12.95" customHeight="1">
      <c r="C240" s="700"/>
      <c r="D240" s="701"/>
      <c r="E240" s="657"/>
      <c r="F240" s="658"/>
      <c r="G240" s="658"/>
      <c r="H240" s="658"/>
      <c r="I240" s="659"/>
      <c r="J240" s="1187"/>
      <c r="K240" s="1188"/>
      <c r="L240" s="1188"/>
      <c r="M240" s="1188"/>
      <c r="N240" s="452"/>
      <c r="O240" s="248" t="s">
        <v>141</v>
      </c>
      <c r="P240" s="625"/>
      <c r="Q240" s="626"/>
      <c r="R240" s="627"/>
      <c r="S240" s="420"/>
      <c r="T240" s="421"/>
      <c r="U240" s="421"/>
      <c r="V240" s="452"/>
      <c r="W240" s="248" t="s">
        <v>141</v>
      </c>
      <c r="X240" s="420"/>
      <c r="Y240" s="421"/>
      <c r="Z240" s="421"/>
      <c r="AA240" s="452"/>
      <c r="AB240" s="249" t="s">
        <v>141</v>
      </c>
      <c r="AC240" s="250"/>
      <c r="AD240" s="250"/>
      <c r="AE240" s="250"/>
      <c r="AF240" s="349"/>
      <c r="AG240" s="250"/>
      <c r="AH240" s="250"/>
      <c r="AI240" s="250"/>
      <c r="AJ240" s="350"/>
      <c r="AK240" s="488" t="s">
        <v>142</v>
      </c>
      <c r="AL240" s="489"/>
      <c r="AM240" s="489"/>
      <c r="AN240" s="489"/>
      <c r="AO240" s="465"/>
      <c r="AP240" s="460"/>
      <c r="AQ240" s="460"/>
      <c r="AR240" s="460"/>
      <c r="AS240" s="460"/>
      <c r="AT240" s="460"/>
      <c r="AU240" s="460"/>
      <c r="AV240" s="460"/>
      <c r="AW240" s="460"/>
      <c r="AX240" s="460"/>
      <c r="AY240" s="460"/>
      <c r="AZ240" s="460"/>
      <c r="BA240" s="461"/>
      <c r="BB240" s="485"/>
      <c r="BC240" s="486"/>
      <c r="BD240" s="486"/>
      <c r="BE240" s="486"/>
      <c r="BF240" s="487"/>
      <c r="BG240" s="485"/>
      <c r="BH240" s="494"/>
      <c r="BI240" s="494"/>
      <c r="BJ240" s="495"/>
      <c r="BK240" s="465"/>
      <c r="BL240" s="460"/>
      <c r="BM240" s="460"/>
      <c r="BN240" s="460"/>
      <c r="BO240" s="460"/>
      <c r="BP240" s="460"/>
      <c r="BQ240" s="460"/>
      <c r="BR240" s="460"/>
      <c r="BS240" s="460"/>
      <c r="BT240" s="460"/>
      <c r="BU240" s="460"/>
      <c r="BV240" s="460"/>
      <c r="BW240" s="461"/>
      <c r="BX240" s="497"/>
      <c r="BY240" s="498"/>
      <c r="BZ240" s="498"/>
      <c r="CA240" s="498"/>
      <c r="CB240" s="499"/>
      <c r="CC240" s="880"/>
      <c r="CD240" s="881"/>
      <c r="CE240" s="881"/>
      <c r="CF240" s="882"/>
      <c r="CG240" s="430" t="s">
        <v>140</v>
      </c>
      <c r="CH240" s="431"/>
      <c r="CI240" s="883"/>
      <c r="CJ240" s="884"/>
      <c r="CK240" s="885"/>
      <c r="CL240" s="725"/>
      <c r="CM240" s="667"/>
      <c r="CN240" s="667"/>
      <c r="CO240" s="667"/>
      <c r="CP240" s="667"/>
      <c r="CQ240" s="667"/>
      <c r="CR240" s="667"/>
      <c r="CS240" s="251" t="s">
        <v>141</v>
      </c>
      <c r="CT240" s="251"/>
      <c r="CU240" s="251"/>
      <c r="CV240" s="251"/>
      <c r="CW240" s="666"/>
      <c r="CX240" s="667"/>
      <c r="CY240" s="667"/>
      <c r="CZ240" s="667"/>
      <c r="DA240" s="251"/>
      <c r="DB240" s="252" t="s">
        <v>141</v>
      </c>
      <c r="DC240" s="1244"/>
      <c r="DD240" s="1245"/>
      <c r="DE240" s="1245"/>
      <c r="DF240" s="452"/>
      <c r="DG240" s="249" t="s">
        <v>141</v>
      </c>
      <c r="DH240" s="1254"/>
      <c r="DI240" s="1255"/>
      <c r="DJ240" s="1255"/>
      <c r="DK240" s="1255"/>
      <c r="DL240" s="1255"/>
      <c r="DM240" s="341" t="s">
        <v>69</v>
      </c>
      <c r="DN240" s="114"/>
      <c r="DO240" s="114"/>
      <c r="DP240" s="114"/>
      <c r="DQ240" s="114"/>
      <c r="DR240" s="114"/>
      <c r="DS240" s="295">
        <f t="shared" si="83"/>
        <v>0</v>
      </c>
      <c r="DT240" s="390">
        <f t="shared" ref="DT240" si="94">SUM(DS239:DS240)</f>
        <v>0</v>
      </c>
    </row>
    <row r="241" spans="3:126" ht="12.95" customHeight="1">
      <c r="C241" s="579" t="s">
        <v>144</v>
      </c>
      <c r="D241" s="580"/>
      <c r="E241" s="587" t="s">
        <v>223</v>
      </c>
      <c r="F241" s="588"/>
      <c r="G241" s="588"/>
      <c r="H241" s="588"/>
      <c r="I241" s="589"/>
      <c r="J241" s="1185">
        <f t="shared" ref="J241" si="95">S241+CL241+CL242</f>
        <v>0</v>
      </c>
      <c r="K241" s="1186"/>
      <c r="L241" s="1186"/>
      <c r="M241" s="1186"/>
      <c r="N241" s="119"/>
      <c r="O241" s="119"/>
      <c r="P241" s="302"/>
      <c r="Q241" s="303"/>
      <c r="R241" s="304"/>
      <c r="S241" s="243"/>
      <c r="T241" s="243"/>
      <c r="U241" s="243"/>
      <c r="V241" s="243"/>
      <c r="W241" s="243"/>
      <c r="X241" s="243"/>
      <c r="Y241" s="243"/>
      <c r="Z241" s="243"/>
      <c r="AA241" s="243"/>
      <c r="AB241" s="355"/>
      <c r="AC241" s="254"/>
      <c r="AD241" s="254"/>
      <c r="AE241" s="254"/>
      <c r="AF241" s="351"/>
      <c r="AG241" s="254"/>
      <c r="AH241" s="254"/>
      <c r="AI241" s="254"/>
      <c r="AJ241" s="352"/>
      <c r="AK241" s="595" t="s">
        <v>139</v>
      </c>
      <c r="AL241" s="596"/>
      <c r="AM241" s="596"/>
      <c r="AN241" s="596"/>
      <c r="AO241" s="466"/>
      <c r="AP241" s="463"/>
      <c r="AQ241" s="463"/>
      <c r="AR241" s="463"/>
      <c r="AS241" s="463"/>
      <c r="AT241" s="463"/>
      <c r="AU241" s="463"/>
      <c r="AV241" s="463"/>
      <c r="AW241" s="463"/>
      <c r="AX241" s="463"/>
      <c r="AY241" s="463"/>
      <c r="AZ241" s="463"/>
      <c r="BA241" s="464"/>
      <c r="BB241" s="480"/>
      <c r="BC241" s="481"/>
      <c r="BD241" s="481"/>
      <c r="BE241" s="481"/>
      <c r="BF241" s="482"/>
      <c r="BG241" s="480"/>
      <c r="BH241" s="503"/>
      <c r="BI241" s="503"/>
      <c r="BJ241" s="504"/>
      <c r="BK241" s="466"/>
      <c r="BL241" s="463"/>
      <c r="BM241" s="463"/>
      <c r="BN241" s="463"/>
      <c r="BO241" s="463"/>
      <c r="BP241" s="463"/>
      <c r="BQ241" s="463"/>
      <c r="BR241" s="463"/>
      <c r="BS241" s="463"/>
      <c r="BT241" s="463"/>
      <c r="BU241" s="463"/>
      <c r="BV241" s="463"/>
      <c r="BW241" s="464"/>
      <c r="BX241" s="500"/>
      <c r="BY241" s="501"/>
      <c r="BZ241" s="501"/>
      <c r="CA241" s="501"/>
      <c r="CB241" s="502"/>
      <c r="CC241" s="726"/>
      <c r="CD241" s="727"/>
      <c r="CE241" s="727"/>
      <c r="CF241" s="728"/>
      <c r="CG241" s="432" t="s">
        <v>140</v>
      </c>
      <c r="CH241" s="433"/>
      <c r="CI241" s="729"/>
      <c r="CJ241" s="730"/>
      <c r="CK241" s="731"/>
      <c r="CL241" s="732"/>
      <c r="CM241" s="733"/>
      <c r="CN241" s="733"/>
      <c r="CO241" s="733"/>
      <c r="CP241" s="733"/>
      <c r="CQ241" s="733"/>
      <c r="CR241" s="733"/>
      <c r="CS241" s="451" t="s">
        <v>141</v>
      </c>
      <c r="CT241" s="451"/>
      <c r="CU241" s="451"/>
      <c r="CV241" s="451"/>
      <c r="CW241" s="362"/>
      <c r="CX241" s="255"/>
      <c r="CY241" s="255"/>
      <c r="CZ241" s="255"/>
      <c r="DA241" s="255"/>
      <c r="DB241" s="260"/>
      <c r="DC241" s="1244">
        <f t="shared" ref="DC241" si="96">DS241+DS242</f>
        <v>0</v>
      </c>
      <c r="DD241" s="1245"/>
      <c r="DE241" s="1245"/>
      <c r="DF241" s="451"/>
      <c r="DG241" s="270"/>
      <c r="DH241" s="1252">
        <f t="shared" ref="DH241" si="97">IFERROR((S241+DC241)*100/J241,0)</f>
        <v>0</v>
      </c>
      <c r="DI241" s="1253"/>
      <c r="DJ241" s="1253"/>
      <c r="DK241" s="1253"/>
      <c r="DL241" s="1253"/>
      <c r="DM241" s="342"/>
      <c r="DN241" s="114"/>
      <c r="DO241" s="114"/>
      <c r="DP241" s="114"/>
      <c r="DQ241" s="114"/>
      <c r="DR241" s="114"/>
      <c r="DS241" s="295">
        <f t="shared" si="83"/>
        <v>0</v>
      </c>
      <c r="DT241" s="392">
        <f t="shared" ref="DT241" si="98">SUM(J241)</f>
        <v>0</v>
      </c>
      <c r="DU241" s="390">
        <f t="shared" ref="DU241" si="99">SUM(S241)</f>
        <v>0</v>
      </c>
    </row>
    <row r="242" spans="3:126" ht="12.95" customHeight="1">
      <c r="C242" s="581"/>
      <c r="D242" s="582"/>
      <c r="E242" s="590"/>
      <c r="F242" s="591"/>
      <c r="G242" s="591"/>
      <c r="H242" s="591"/>
      <c r="I242" s="592"/>
      <c r="J242" s="1187"/>
      <c r="K242" s="1188"/>
      <c r="L242" s="1188"/>
      <c r="M242" s="1188"/>
      <c r="N242" s="452"/>
      <c r="O242" s="248" t="s">
        <v>141</v>
      </c>
      <c r="P242" s="356"/>
      <c r="Q242" s="357"/>
      <c r="R242" s="358"/>
      <c r="S242" s="250"/>
      <c r="T242" s="250"/>
      <c r="U242" s="250"/>
      <c r="V242" s="250"/>
      <c r="W242" s="250"/>
      <c r="X242" s="250"/>
      <c r="Y242" s="250"/>
      <c r="Z242" s="250"/>
      <c r="AA242" s="250"/>
      <c r="AB242" s="348"/>
      <c r="AC242" s="258"/>
      <c r="AD242" s="258"/>
      <c r="AE242" s="258"/>
      <c r="AF242" s="353"/>
      <c r="AG242" s="258"/>
      <c r="AH242" s="258"/>
      <c r="AI242" s="258"/>
      <c r="AJ242" s="354"/>
      <c r="AK242" s="483" t="s">
        <v>142</v>
      </c>
      <c r="AL242" s="484"/>
      <c r="AM242" s="484"/>
      <c r="AN242" s="484"/>
      <c r="AO242" s="465"/>
      <c r="AP242" s="460"/>
      <c r="AQ242" s="460"/>
      <c r="AR242" s="460"/>
      <c r="AS242" s="460"/>
      <c r="AT242" s="460"/>
      <c r="AU242" s="460"/>
      <c r="AV242" s="460"/>
      <c r="AW242" s="460"/>
      <c r="AX242" s="460"/>
      <c r="AY242" s="460"/>
      <c r="AZ242" s="460"/>
      <c r="BA242" s="461"/>
      <c r="BB242" s="485"/>
      <c r="BC242" s="486"/>
      <c r="BD242" s="486"/>
      <c r="BE242" s="486"/>
      <c r="BF242" s="487"/>
      <c r="BG242" s="485"/>
      <c r="BH242" s="494"/>
      <c r="BI242" s="494"/>
      <c r="BJ242" s="495"/>
      <c r="BK242" s="465"/>
      <c r="BL242" s="460"/>
      <c r="BM242" s="460"/>
      <c r="BN242" s="460"/>
      <c r="BO242" s="460"/>
      <c r="BP242" s="460"/>
      <c r="BQ242" s="460"/>
      <c r="BR242" s="460"/>
      <c r="BS242" s="460"/>
      <c r="BT242" s="460"/>
      <c r="BU242" s="460"/>
      <c r="BV242" s="460"/>
      <c r="BW242" s="461"/>
      <c r="BX242" s="497"/>
      <c r="BY242" s="498"/>
      <c r="BZ242" s="498"/>
      <c r="CA242" s="498"/>
      <c r="CB242" s="499"/>
      <c r="CC242" s="880"/>
      <c r="CD242" s="881"/>
      <c r="CE242" s="881"/>
      <c r="CF242" s="882"/>
      <c r="CG242" s="434" t="s">
        <v>140</v>
      </c>
      <c r="CH242" s="435"/>
      <c r="CI242" s="883"/>
      <c r="CJ242" s="884"/>
      <c r="CK242" s="885"/>
      <c r="CL242" s="725"/>
      <c r="CM242" s="667"/>
      <c r="CN242" s="667"/>
      <c r="CO242" s="667"/>
      <c r="CP242" s="667"/>
      <c r="CQ242" s="667"/>
      <c r="CR242" s="667"/>
      <c r="CS242" s="192" t="s">
        <v>141</v>
      </c>
      <c r="CT242" s="192"/>
      <c r="CU242" s="192"/>
      <c r="CV242" s="192"/>
      <c r="CW242" s="365"/>
      <c r="CX242" s="250"/>
      <c r="CY242" s="250"/>
      <c r="CZ242" s="250"/>
      <c r="DA242" s="250"/>
      <c r="DB242" s="261"/>
      <c r="DC242" s="1244"/>
      <c r="DD242" s="1245"/>
      <c r="DE242" s="1245"/>
      <c r="DF242" s="452"/>
      <c r="DG242" s="249" t="s">
        <v>141</v>
      </c>
      <c r="DH242" s="1254"/>
      <c r="DI242" s="1255"/>
      <c r="DJ242" s="1255"/>
      <c r="DK242" s="1255"/>
      <c r="DL242" s="1255"/>
      <c r="DM242" s="341" t="s">
        <v>69</v>
      </c>
      <c r="DN242" s="114"/>
      <c r="DO242" s="114"/>
      <c r="DP242" s="114"/>
      <c r="DQ242" s="114"/>
      <c r="DR242" s="114"/>
      <c r="DS242" s="295">
        <f t="shared" si="83"/>
        <v>0</v>
      </c>
      <c r="DT242" s="390">
        <f t="shared" ref="DT242" si="100">SUM(DS241:DS242)</f>
        <v>0</v>
      </c>
    </row>
    <row r="243" spans="3:126" ht="12.95" customHeight="1">
      <c r="C243" s="581"/>
      <c r="D243" s="582"/>
      <c r="E243" s="587" t="s">
        <v>277</v>
      </c>
      <c r="F243" s="588"/>
      <c r="G243" s="588"/>
      <c r="H243" s="588"/>
      <c r="I243" s="589"/>
      <c r="J243" s="1185">
        <f t="shared" ref="J243" si="101">S243+CL243+CL244</f>
        <v>0</v>
      </c>
      <c r="K243" s="1186"/>
      <c r="L243" s="1186"/>
      <c r="M243" s="1186"/>
      <c r="N243" s="119"/>
      <c r="O243" s="119"/>
      <c r="P243" s="622"/>
      <c r="Q243" s="623"/>
      <c r="R243" s="624"/>
      <c r="S243" s="950"/>
      <c r="T243" s="951"/>
      <c r="U243" s="951"/>
      <c r="V243" s="951"/>
      <c r="W243" s="952"/>
      <c r="X243" s="950"/>
      <c r="Y243" s="951"/>
      <c r="Z243" s="951"/>
      <c r="AA243" s="951"/>
      <c r="AB243" s="952"/>
      <c r="AC243" s="254"/>
      <c r="AD243" s="254"/>
      <c r="AE243" s="254"/>
      <c r="AF243" s="351"/>
      <c r="AG243" s="254"/>
      <c r="AH243" s="254"/>
      <c r="AI243" s="254"/>
      <c r="AJ243" s="352"/>
      <c r="AK243" s="595" t="s">
        <v>139</v>
      </c>
      <c r="AL243" s="596"/>
      <c r="AM243" s="596"/>
      <c r="AN243" s="596"/>
      <c r="AO243" s="466"/>
      <c r="AP243" s="463"/>
      <c r="AQ243" s="463"/>
      <c r="AR243" s="463"/>
      <c r="AS243" s="463"/>
      <c r="AT243" s="463"/>
      <c r="AU243" s="463"/>
      <c r="AV243" s="463"/>
      <c r="AW243" s="463"/>
      <c r="AX243" s="463"/>
      <c r="AY243" s="463"/>
      <c r="AZ243" s="463"/>
      <c r="BA243" s="464"/>
      <c r="BB243" s="480"/>
      <c r="BC243" s="481"/>
      <c r="BD243" s="481"/>
      <c r="BE243" s="481"/>
      <c r="BF243" s="482"/>
      <c r="BG243" s="480"/>
      <c r="BH243" s="503"/>
      <c r="BI243" s="503"/>
      <c r="BJ243" s="504"/>
      <c r="BK243" s="466"/>
      <c r="BL243" s="463"/>
      <c r="BM243" s="463"/>
      <c r="BN243" s="463"/>
      <c r="BO243" s="463"/>
      <c r="BP243" s="463"/>
      <c r="BQ243" s="463"/>
      <c r="BR243" s="463"/>
      <c r="BS243" s="463"/>
      <c r="BT243" s="463"/>
      <c r="BU243" s="463"/>
      <c r="BV243" s="463"/>
      <c r="BW243" s="464"/>
      <c r="BX243" s="500"/>
      <c r="BY243" s="501"/>
      <c r="BZ243" s="501"/>
      <c r="CA243" s="501"/>
      <c r="CB243" s="502"/>
      <c r="CC243" s="726"/>
      <c r="CD243" s="727"/>
      <c r="CE243" s="727"/>
      <c r="CF243" s="728"/>
      <c r="CG243" s="432" t="s">
        <v>140</v>
      </c>
      <c r="CH243" s="433"/>
      <c r="CI243" s="729"/>
      <c r="CJ243" s="730"/>
      <c r="CK243" s="731"/>
      <c r="CL243" s="732"/>
      <c r="CM243" s="733"/>
      <c r="CN243" s="733"/>
      <c r="CO243" s="733"/>
      <c r="CP243" s="733"/>
      <c r="CQ243" s="733"/>
      <c r="CR243" s="733"/>
      <c r="CS243" s="236" t="s">
        <v>141</v>
      </c>
      <c r="CT243" s="236"/>
      <c r="CU243" s="236"/>
      <c r="CV243" s="235"/>
      <c r="CW243" s="362"/>
      <c r="CX243" s="255"/>
      <c r="CY243" s="255"/>
      <c r="CZ243" s="255"/>
      <c r="DA243" s="255"/>
      <c r="DB243" s="260"/>
      <c r="DC243" s="1244">
        <f t="shared" ref="DC243" si="102">DS243+DS244</f>
        <v>0</v>
      </c>
      <c r="DD243" s="1245"/>
      <c r="DE243" s="1245"/>
      <c r="DF243" s="451"/>
      <c r="DG243" s="270"/>
      <c r="DH243" s="1252">
        <f t="shared" ref="DH243" si="103">IFERROR((S243+DC243)*100/J243,0)</f>
        <v>0</v>
      </c>
      <c r="DI243" s="1253"/>
      <c r="DJ243" s="1253"/>
      <c r="DK243" s="1253"/>
      <c r="DL243" s="1253"/>
      <c r="DM243" s="342"/>
      <c r="DN243" s="114"/>
      <c r="DO243" s="114"/>
      <c r="DP243" s="114"/>
      <c r="DQ243" s="114"/>
      <c r="DR243" s="114"/>
      <c r="DS243" s="295">
        <f t="shared" si="83"/>
        <v>0</v>
      </c>
      <c r="DT243" s="392">
        <f t="shared" ref="DT243" si="104">SUM(J243)</f>
        <v>0</v>
      </c>
      <c r="DU243" s="390">
        <f t="shared" ref="DU243" si="105">SUM(S243)</f>
        <v>0</v>
      </c>
    </row>
    <row r="244" spans="3:126" ht="12.95" customHeight="1">
      <c r="C244" s="581"/>
      <c r="D244" s="582"/>
      <c r="E244" s="668" t="s">
        <v>224</v>
      </c>
      <c r="F244" s="669"/>
      <c r="G244" s="669"/>
      <c r="H244" s="669"/>
      <c r="I244" s="670"/>
      <c r="J244" s="1187"/>
      <c r="K244" s="1188"/>
      <c r="L244" s="1188"/>
      <c r="M244" s="1188"/>
      <c r="N244" s="452"/>
      <c r="O244" s="248" t="s">
        <v>141</v>
      </c>
      <c r="P244" s="625"/>
      <c r="Q244" s="626"/>
      <c r="R244" s="627"/>
      <c r="S244" s="420"/>
      <c r="T244" s="421"/>
      <c r="U244" s="421"/>
      <c r="V244" s="452"/>
      <c r="W244" s="248" t="s">
        <v>141</v>
      </c>
      <c r="X244" s="420"/>
      <c r="Y244" s="421"/>
      <c r="Z244" s="421"/>
      <c r="AA244" s="452"/>
      <c r="AB244" s="249" t="s">
        <v>141</v>
      </c>
      <c r="AC244" s="258"/>
      <c r="AD244" s="258"/>
      <c r="AE244" s="258"/>
      <c r="AF244" s="353"/>
      <c r="AG244" s="258"/>
      <c r="AH244" s="258"/>
      <c r="AI244" s="258"/>
      <c r="AJ244" s="354"/>
      <c r="AK244" s="483" t="s">
        <v>142</v>
      </c>
      <c r="AL244" s="484"/>
      <c r="AM244" s="484"/>
      <c r="AN244" s="484"/>
      <c r="AO244" s="465"/>
      <c r="AP244" s="460"/>
      <c r="AQ244" s="460"/>
      <c r="AR244" s="460"/>
      <c r="AS244" s="460"/>
      <c r="AT244" s="460"/>
      <c r="AU244" s="460"/>
      <c r="AV244" s="460"/>
      <c r="AW244" s="460"/>
      <c r="AX244" s="460"/>
      <c r="AY244" s="460"/>
      <c r="AZ244" s="460"/>
      <c r="BA244" s="461"/>
      <c r="BB244" s="485"/>
      <c r="BC244" s="486"/>
      <c r="BD244" s="486"/>
      <c r="BE244" s="486"/>
      <c r="BF244" s="487"/>
      <c r="BG244" s="485"/>
      <c r="BH244" s="494"/>
      <c r="BI244" s="494"/>
      <c r="BJ244" s="495"/>
      <c r="BK244" s="465"/>
      <c r="BL244" s="460"/>
      <c r="BM244" s="460"/>
      <c r="BN244" s="460"/>
      <c r="BO244" s="460"/>
      <c r="BP244" s="460"/>
      <c r="BQ244" s="460"/>
      <c r="BR244" s="460"/>
      <c r="BS244" s="460"/>
      <c r="BT244" s="460"/>
      <c r="BU244" s="460"/>
      <c r="BV244" s="460"/>
      <c r="BW244" s="461"/>
      <c r="BX244" s="497"/>
      <c r="BY244" s="498"/>
      <c r="BZ244" s="498"/>
      <c r="CA244" s="498"/>
      <c r="CB244" s="499"/>
      <c r="CC244" s="880"/>
      <c r="CD244" s="881"/>
      <c r="CE244" s="881"/>
      <c r="CF244" s="882"/>
      <c r="CG244" s="434" t="s">
        <v>140</v>
      </c>
      <c r="CH244" s="435"/>
      <c r="CI244" s="883"/>
      <c r="CJ244" s="884"/>
      <c r="CK244" s="885"/>
      <c r="CL244" s="725"/>
      <c r="CM244" s="667"/>
      <c r="CN244" s="667"/>
      <c r="CO244" s="667"/>
      <c r="CP244" s="667"/>
      <c r="CQ244" s="667"/>
      <c r="CR244" s="667"/>
      <c r="CS244" s="192" t="s">
        <v>141</v>
      </c>
      <c r="CT244" s="192"/>
      <c r="CU244" s="192"/>
      <c r="CV244" s="435"/>
      <c r="CW244" s="365"/>
      <c r="CX244" s="250"/>
      <c r="CY244" s="250"/>
      <c r="CZ244" s="250"/>
      <c r="DA244" s="250"/>
      <c r="DB244" s="261"/>
      <c r="DC244" s="1244"/>
      <c r="DD244" s="1245"/>
      <c r="DE244" s="1245"/>
      <c r="DF244" s="452"/>
      <c r="DG244" s="249" t="s">
        <v>141</v>
      </c>
      <c r="DH244" s="1254"/>
      <c r="DI244" s="1255"/>
      <c r="DJ244" s="1255"/>
      <c r="DK244" s="1255"/>
      <c r="DL244" s="1255"/>
      <c r="DM244" s="341" t="s">
        <v>69</v>
      </c>
      <c r="DN244" s="114"/>
      <c r="DO244" s="114"/>
      <c r="DP244" s="114"/>
      <c r="DQ244" s="114"/>
      <c r="DR244" s="114"/>
      <c r="DS244" s="295">
        <f t="shared" si="83"/>
        <v>0</v>
      </c>
      <c r="DT244" s="390">
        <f t="shared" ref="DT244" si="106">SUM(DS243:DS244)</f>
        <v>0</v>
      </c>
    </row>
    <row r="245" spans="3:126" ht="12.95" customHeight="1">
      <c r="C245" s="581"/>
      <c r="D245" s="582"/>
      <c r="E245" s="509" t="s">
        <v>225</v>
      </c>
      <c r="F245" s="505"/>
      <c r="G245" s="505"/>
      <c r="H245" s="505"/>
      <c r="I245" s="510"/>
      <c r="J245" s="1185">
        <f>S245+AF245+CL245+CL246</f>
        <v>0</v>
      </c>
      <c r="K245" s="1186"/>
      <c r="L245" s="1186"/>
      <c r="M245" s="1186"/>
      <c r="N245" s="119"/>
      <c r="O245" s="119"/>
      <c r="P245" s="622"/>
      <c r="Q245" s="623"/>
      <c r="R245" s="624"/>
      <c r="S245" s="950"/>
      <c r="T245" s="951"/>
      <c r="U245" s="951"/>
      <c r="V245" s="951"/>
      <c r="W245" s="952"/>
      <c r="X245" s="950"/>
      <c r="Y245" s="951"/>
      <c r="Z245" s="951"/>
      <c r="AA245" s="951"/>
      <c r="AB245" s="952"/>
      <c r="AC245" s="695"/>
      <c r="AD245" s="623"/>
      <c r="AE245" s="624"/>
      <c r="AF245" s="1000"/>
      <c r="AG245" s="1001"/>
      <c r="AH245" s="1001"/>
      <c r="AI245" s="1001"/>
      <c r="AJ245" s="1002"/>
      <c r="AK245" s="478" t="s">
        <v>139</v>
      </c>
      <c r="AL245" s="479"/>
      <c r="AM245" s="479"/>
      <c r="AN245" s="479"/>
      <c r="AO245" s="466"/>
      <c r="AP245" s="463"/>
      <c r="AQ245" s="463"/>
      <c r="AR245" s="463"/>
      <c r="AS245" s="463"/>
      <c r="AT245" s="463"/>
      <c r="AU245" s="463"/>
      <c r="AV245" s="463"/>
      <c r="AW245" s="463"/>
      <c r="AX245" s="463"/>
      <c r="AY245" s="463"/>
      <c r="AZ245" s="463"/>
      <c r="BA245" s="464"/>
      <c r="BB245" s="480"/>
      <c r="BC245" s="481"/>
      <c r="BD245" s="481"/>
      <c r="BE245" s="481"/>
      <c r="BF245" s="482"/>
      <c r="BG245" s="480"/>
      <c r="BH245" s="503"/>
      <c r="BI245" s="503"/>
      <c r="BJ245" s="504"/>
      <c r="BK245" s="466"/>
      <c r="BL245" s="463"/>
      <c r="BM245" s="463"/>
      <c r="BN245" s="463"/>
      <c r="BO245" s="463"/>
      <c r="BP245" s="463"/>
      <c r="BQ245" s="463"/>
      <c r="BR245" s="463"/>
      <c r="BS245" s="463"/>
      <c r="BT245" s="463"/>
      <c r="BU245" s="463"/>
      <c r="BV245" s="463"/>
      <c r="BW245" s="464"/>
      <c r="BX245" s="500"/>
      <c r="BY245" s="501"/>
      <c r="BZ245" s="501"/>
      <c r="CA245" s="501"/>
      <c r="CB245" s="502"/>
      <c r="CC245" s="726"/>
      <c r="CD245" s="727"/>
      <c r="CE245" s="727"/>
      <c r="CF245" s="728"/>
      <c r="CG245" s="429" t="s">
        <v>140</v>
      </c>
      <c r="CH245" s="240"/>
      <c r="CI245" s="729"/>
      <c r="CJ245" s="730"/>
      <c r="CK245" s="731"/>
      <c r="CL245" s="732"/>
      <c r="CM245" s="733"/>
      <c r="CN245" s="733"/>
      <c r="CO245" s="733"/>
      <c r="CP245" s="733"/>
      <c r="CQ245" s="733"/>
      <c r="CR245" s="733"/>
      <c r="CS245" s="119" t="s">
        <v>141</v>
      </c>
      <c r="CT245" s="119"/>
      <c r="CU245" s="119"/>
      <c r="CV245" s="119"/>
      <c r="CW245" s="947"/>
      <c r="CX245" s="733"/>
      <c r="CY245" s="733"/>
      <c r="CZ245" s="733"/>
      <c r="DA245" s="119"/>
      <c r="DB245" s="246" t="s">
        <v>141</v>
      </c>
      <c r="DC245" s="1244">
        <f t="shared" ref="DC245" si="107">DS245+DS246</f>
        <v>0</v>
      </c>
      <c r="DD245" s="1245"/>
      <c r="DE245" s="1245"/>
      <c r="DF245" s="119"/>
      <c r="DG245" s="246"/>
      <c r="DH245" s="1252">
        <f t="shared" ref="DH245" si="108">IFERROR((S245+DC245)*100/J245,0)</f>
        <v>0</v>
      </c>
      <c r="DI245" s="1253"/>
      <c r="DJ245" s="1253"/>
      <c r="DK245" s="1253"/>
      <c r="DL245" s="1253"/>
      <c r="DM245" s="340"/>
      <c r="DN245" s="114"/>
      <c r="DO245" s="114"/>
      <c r="DP245" s="114"/>
      <c r="DQ245" s="114"/>
      <c r="DR245" s="114"/>
      <c r="DS245" s="295">
        <f t="shared" si="83"/>
        <v>0</v>
      </c>
      <c r="DT245" s="392">
        <f t="shared" ref="DT245" si="109">SUM(J245)</f>
        <v>0</v>
      </c>
      <c r="DU245" s="390">
        <f t="shared" ref="DU245" si="110">SUM(S245)</f>
        <v>0</v>
      </c>
      <c r="DV245" s="392">
        <f>SUM(AF245)</f>
        <v>0</v>
      </c>
    </row>
    <row r="246" spans="3:126" ht="12.95" customHeight="1">
      <c r="C246" s="581"/>
      <c r="D246" s="582"/>
      <c r="E246" s="511"/>
      <c r="F246" s="506"/>
      <c r="G246" s="506"/>
      <c r="H246" s="506"/>
      <c r="I246" s="512"/>
      <c r="J246" s="1187"/>
      <c r="K246" s="1188"/>
      <c r="L246" s="1188"/>
      <c r="M246" s="1188"/>
      <c r="N246" s="452"/>
      <c r="O246" s="248" t="s">
        <v>141</v>
      </c>
      <c r="P246" s="625"/>
      <c r="Q246" s="626"/>
      <c r="R246" s="627"/>
      <c r="S246" s="420"/>
      <c r="T246" s="421"/>
      <c r="U246" s="421"/>
      <c r="V246" s="452"/>
      <c r="W246" s="248" t="s">
        <v>141</v>
      </c>
      <c r="X246" s="420"/>
      <c r="Y246" s="421"/>
      <c r="Z246" s="421"/>
      <c r="AA246" s="452"/>
      <c r="AB246" s="249" t="s">
        <v>141</v>
      </c>
      <c r="AC246" s="696"/>
      <c r="AD246" s="626"/>
      <c r="AE246" s="627"/>
      <c r="AF246" s="420"/>
      <c r="AG246" s="421"/>
      <c r="AH246" s="421"/>
      <c r="AI246" s="452"/>
      <c r="AJ246" s="422" t="s">
        <v>141</v>
      </c>
      <c r="AK246" s="488" t="s">
        <v>142</v>
      </c>
      <c r="AL246" s="489"/>
      <c r="AM246" s="489"/>
      <c r="AN246" s="489"/>
      <c r="AO246" s="465"/>
      <c r="AP246" s="460"/>
      <c r="AQ246" s="460"/>
      <c r="AR246" s="460"/>
      <c r="AS246" s="460"/>
      <c r="AT246" s="460"/>
      <c r="AU246" s="460"/>
      <c r="AV246" s="460"/>
      <c r="AW246" s="460"/>
      <c r="AX246" s="460"/>
      <c r="AY246" s="460"/>
      <c r="AZ246" s="460"/>
      <c r="BA246" s="461"/>
      <c r="BB246" s="485"/>
      <c r="BC246" s="486"/>
      <c r="BD246" s="486"/>
      <c r="BE246" s="486"/>
      <c r="BF246" s="487"/>
      <c r="BG246" s="485"/>
      <c r="BH246" s="494"/>
      <c r="BI246" s="494"/>
      <c r="BJ246" s="495"/>
      <c r="BK246" s="465"/>
      <c r="BL246" s="460"/>
      <c r="BM246" s="460"/>
      <c r="BN246" s="460"/>
      <c r="BO246" s="460"/>
      <c r="BP246" s="460"/>
      <c r="BQ246" s="460"/>
      <c r="BR246" s="460"/>
      <c r="BS246" s="460"/>
      <c r="BT246" s="460"/>
      <c r="BU246" s="460"/>
      <c r="BV246" s="460"/>
      <c r="BW246" s="461"/>
      <c r="BX246" s="497"/>
      <c r="BY246" s="498"/>
      <c r="BZ246" s="498"/>
      <c r="CA246" s="498"/>
      <c r="CB246" s="499"/>
      <c r="CC246" s="880"/>
      <c r="CD246" s="881"/>
      <c r="CE246" s="881"/>
      <c r="CF246" s="882"/>
      <c r="CG246" s="430" t="s">
        <v>140</v>
      </c>
      <c r="CH246" s="431"/>
      <c r="CI246" s="883"/>
      <c r="CJ246" s="884"/>
      <c r="CK246" s="885"/>
      <c r="CL246" s="725"/>
      <c r="CM246" s="667"/>
      <c r="CN246" s="667"/>
      <c r="CO246" s="667"/>
      <c r="CP246" s="667"/>
      <c r="CQ246" s="667"/>
      <c r="CR246" s="667"/>
      <c r="CS246" s="251" t="s">
        <v>141</v>
      </c>
      <c r="CT246" s="251"/>
      <c r="CU246" s="251"/>
      <c r="CV246" s="251"/>
      <c r="CW246" s="666"/>
      <c r="CX246" s="667"/>
      <c r="CY246" s="667"/>
      <c r="CZ246" s="667"/>
      <c r="DA246" s="251"/>
      <c r="DB246" s="252" t="s">
        <v>141</v>
      </c>
      <c r="DC246" s="1244"/>
      <c r="DD246" s="1245"/>
      <c r="DE246" s="1245"/>
      <c r="DF246" s="452"/>
      <c r="DG246" s="249" t="s">
        <v>141</v>
      </c>
      <c r="DH246" s="1254"/>
      <c r="DI246" s="1255"/>
      <c r="DJ246" s="1255"/>
      <c r="DK246" s="1255"/>
      <c r="DL246" s="1255"/>
      <c r="DM246" s="341" t="s">
        <v>69</v>
      </c>
      <c r="DN246" s="114"/>
      <c r="DO246" s="114"/>
      <c r="DP246" s="114"/>
      <c r="DQ246" s="114"/>
      <c r="DR246" s="114"/>
      <c r="DS246" s="295">
        <f t="shared" si="83"/>
        <v>0</v>
      </c>
      <c r="DT246" s="390">
        <f t="shared" ref="DT246" si="111">SUM(DS245:DS246)</f>
        <v>0</v>
      </c>
    </row>
    <row r="247" spans="3:126" ht="12.95" customHeight="1">
      <c r="C247" s="581"/>
      <c r="D247" s="582"/>
      <c r="E247" s="509" t="s">
        <v>226</v>
      </c>
      <c r="F247" s="505"/>
      <c r="G247" s="505"/>
      <c r="H247" s="505"/>
      <c r="I247" s="510"/>
      <c r="J247" s="1185">
        <f t="shared" ref="J247" si="112">S247+CL247+CL248</f>
        <v>0</v>
      </c>
      <c r="K247" s="1186"/>
      <c r="L247" s="1186"/>
      <c r="M247" s="1186"/>
      <c r="N247" s="451"/>
      <c r="O247" s="451"/>
      <c r="P247" s="359"/>
      <c r="Q247" s="360"/>
      <c r="R247" s="361"/>
      <c r="S247" s="255"/>
      <c r="T247" s="255"/>
      <c r="U247" s="255"/>
      <c r="V247" s="255"/>
      <c r="W247" s="255"/>
      <c r="X247" s="362"/>
      <c r="Y247" s="255"/>
      <c r="Z247" s="255"/>
      <c r="AA247" s="255"/>
      <c r="AB247" s="256"/>
      <c r="AC247" s="255"/>
      <c r="AD247" s="255"/>
      <c r="AE247" s="255"/>
      <c r="AF247" s="262"/>
      <c r="AG247" s="255"/>
      <c r="AH247" s="255"/>
      <c r="AI247" s="255"/>
      <c r="AJ247" s="363"/>
      <c r="AK247" s="595" t="s">
        <v>139</v>
      </c>
      <c r="AL247" s="596"/>
      <c r="AM247" s="596"/>
      <c r="AN247" s="596"/>
      <c r="AO247" s="466"/>
      <c r="AP247" s="463"/>
      <c r="AQ247" s="463"/>
      <c r="AR247" s="463"/>
      <c r="AS247" s="463"/>
      <c r="AT247" s="463"/>
      <c r="AU247" s="463"/>
      <c r="AV247" s="463"/>
      <c r="AW247" s="463"/>
      <c r="AX247" s="463"/>
      <c r="AY247" s="463"/>
      <c r="AZ247" s="463"/>
      <c r="BA247" s="464"/>
      <c r="BB247" s="480"/>
      <c r="BC247" s="481"/>
      <c r="BD247" s="481"/>
      <c r="BE247" s="481"/>
      <c r="BF247" s="482"/>
      <c r="BG247" s="480"/>
      <c r="BH247" s="503"/>
      <c r="BI247" s="503"/>
      <c r="BJ247" s="504"/>
      <c r="BK247" s="466"/>
      <c r="BL247" s="463"/>
      <c r="BM247" s="463"/>
      <c r="BN247" s="463"/>
      <c r="BO247" s="463"/>
      <c r="BP247" s="463"/>
      <c r="BQ247" s="463"/>
      <c r="BR247" s="463"/>
      <c r="BS247" s="463"/>
      <c r="BT247" s="463"/>
      <c r="BU247" s="463"/>
      <c r="BV247" s="463"/>
      <c r="BW247" s="464"/>
      <c r="BX247" s="500"/>
      <c r="BY247" s="501"/>
      <c r="BZ247" s="501"/>
      <c r="CA247" s="501"/>
      <c r="CB247" s="502"/>
      <c r="CC247" s="726"/>
      <c r="CD247" s="727"/>
      <c r="CE247" s="727"/>
      <c r="CF247" s="728"/>
      <c r="CG247" s="432" t="s">
        <v>140</v>
      </c>
      <c r="CH247" s="433"/>
      <c r="CI247" s="729"/>
      <c r="CJ247" s="730"/>
      <c r="CK247" s="731"/>
      <c r="CL247" s="732"/>
      <c r="CM247" s="733"/>
      <c r="CN247" s="733"/>
      <c r="CO247" s="733"/>
      <c r="CP247" s="733"/>
      <c r="CQ247" s="733"/>
      <c r="CR247" s="733"/>
      <c r="CS247" s="451" t="s">
        <v>141</v>
      </c>
      <c r="CT247" s="451"/>
      <c r="CU247" s="451"/>
      <c r="CV247" s="451"/>
      <c r="CW247" s="362"/>
      <c r="CX247" s="255"/>
      <c r="CY247" s="255"/>
      <c r="CZ247" s="255"/>
      <c r="DA247" s="255"/>
      <c r="DB247" s="260"/>
      <c r="DC247" s="1244">
        <f t="shared" ref="DC247" si="113">DS247+DS248</f>
        <v>0</v>
      </c>
      <c r="DD247" s="1245"/>
      <c r="DE247" s="1245"/>
      <c r="DF247" s="451"/>
      <c r="DG247" s="270"/>
      <c r="DH247" s="1252">
        <f t="shared" ref="DH247" si="114">IFERROR((S247+DC247)*100/J247,0)</f>
        <v>0</v>
      </c>
      <c r="DI247" s="1253"/>
      <c r="DJ247" s="1253"/>
      <c r="DK247" s="1253"/>
      <c r="DL247" s="1253"/>
      <c r="DM247" s="342"/>
      <c r="DN247" s="114"/>
      <c r="DO247" s="114"/>
      <c r="DP247" s="114"/>
      <c r="DQ247" s="114"/>
      <c r="DR247" s="114"/>
      <c r="DS247" s="295">
        <f t="shared" si="83"/>
        <v>0</v>
      </c>
      <c r="DT247" s="392">
        <f t="shared" ref="DT247" si="115">SUM(J247)</f>
        <v>0</v>
      </c>
      <c r="DU247" s="390">
        <f t="shared" ref="DU247" si="116">SUM(S247)</f>
        <v>0</v>
      </c>
    </row>
    <row r="248" spans="3:126" ht="12.95" customHeight="1">
      <c r="C248" s="581"/>
      <c r="D248" s="582"/>
      <c r="E248" s="511"/>
      <c r="F248" s="506"/>
      <c r="G248" s="506"/>
      <c r="H248" s="506"/>
      <c r="I248" s="512"/>
      <c r="J248" s="1187"/>
      <c r="K248" s="1188"/>
      <c r="L248" s="1188"/>
      <c r="M248" s="1188"/>
      <c r="N248" s="452"/>
      <c r="O248" s="248" t="s">
        <v>141</v>
      </c>
      <c r="P248" s="356"/>
      <c r="Q248" s="357"/>
      <c r="R248" s="358"/>
      <c r="S248" s="250"/>
      <c r="T248" s="250"/>
      <c r="U248" s="250"/>
      <c r="V248" s="250"/>
      <c r="W248" s="364"/>
      <c r="X248" s="365"/>
      <c r="Y248" s="250"/>
      <c r="Z248" s="250"/>
      <c r="AA248" s="250"/>
      <c r="AB248" s="261"/>
      <c r="AC248" s="250"/>
      <c r="AD248" s="250"/>
      <c r="AE248" s="250"/>
      <c r="AF248" s="349"/>
      <c r="AG248" s="250"/>
      <c r="AH248" s="250"/>
      <c r="AI248" s="250"/>
      <c r="AJ248" s="350"/>
      <c r="AK248" s="483" t="s">
        <v>142</v>
      </c>
      <c r="AL248" s="484"/>
      <c r="AM248" s="484"/>
      <c r="AN248" s="484"/>
      <c r="AO248" s="465"/>
      <c r="AP248" s="460"/>
      <c r="AQ248" s="460"/>
      <c r="AR248" s="460"/>
      <c r="AS248" s="460"/>
      <c r="AT248" s="460"/>
      <c r="AU248" s="460"/>
      <c r="AV248" s="460"/>
      <c r="AW248" s="460"/>
      <c r="AX248" s="460"/>
      <c r="AY248" s="460"/>
      <c r="AZ248" s="460"/>
      <c r="BA248" s="461"/>
      <c r="BB248" s="485"/>
      <c r="BC248" s="486"/>
      <c r="BD248" s="486"/>
      <c r="BE248" s="486"/>
      <c r="BF248" s="487"/>
      <c r="BG248" s="485"/>
      <c r="BH248" s="494"/>
      <c r="BI248" s="494"/>
      <c r="BJ248" s="495"/>
      <c r="BK248" s="465"/>
      <c r="BL248" s="460"/>
      <c r="BM248" s="460"/>
      <c r="BN248" s="460"/>
      <c r="BO248" s="460"/>
      <c r="BP248" s="460"/>
      <c r="BQ248" s="460"/>
      <c r="BR248" s="460"/>
      <c r="BS248" s="460"/>
      <c r="BT248" s="460"/>
      <c r="BU248" s="460"/>
      <c r="BV248" s="460"/>
      <c r="BW248" s="461"/>
      <c r="BX248" s="497"/>
      <c r="BY248" s="498"/>
      <c r="BZ248" s="498"/>
      <c r="CA248" s="498"/>
      <c r="CB248" s="499"/>
      <c r="CC248" s="880"/>
      <c r="CD248" s="881"/>
      <c r="CE248" s="881"/>
      <c r="CF248" s="882"/>
      <c r="CG248" s="434" t="s">
        <v>140</v>
      </c>
      <c r="CH248" s="435"/>
      <c r="CI248" s="883"/>
      <c r="CJ248" s="884"/>
      <c r="CK248" s="885"/>
      <c r="CL248" s="725"/>
      <c r="CM248" s="667"/>
      <c r="CN248" s="667"/>
      <c r="CO248" s="667"/>
      <c r="CP248" s="667"/>
      <c r="CQ248" s="667"/>
      <c r="CR248" s="667"/>
      <c r="CS248" s="192" t="s">
        <v>141</v>
      </c>
      <c r="CT248" s="192"/>
      <c r="CU248" s="192"/>
      <c r="CV248" s="192"/>
      <c r="CW248" s="365"/>
      <c r="CX248" s="250"/>
      <c r="CY248" s="250"/>
      <c r="CZ248" s="250"/>
      <c r="DA248" s="250"/>
      <c r="DB248" s="261"/>
      <c r="DC248" s="1244"/>
      <c r="DD248" s="1245"/>
      <c r="DE248" s="1245"/>
      <c r="DF248" s="452"/>
      <c r="DG248" s="249" t="s">
        <v>141</v>
      </c>
      <c r="DH248" s="1254"/>
      <c r="DI248" s="1255"/>
      <c r="DJ248" s="1255"/>
      <c r="DK248" s="1255"/>
      <c r="DL248" s="1255"/>
      <c r="DM248" s="341" t="s">
        <v>69</v>
      </c>
      <c r="DN248" s="114"/>
      <c r="DO248" s="114"/>
      <c r="DP248" s="114"/>
      <c r="DQ248" s="114"/>
      <c r="DR248" s="114"/>
      <c r="DS248" s="295">
        <f t="shared" si="83"/>
        <v>0</v>
      </c>
      <c r="DT248" s="390">
        <f t="shared" ref="DT248" si="117">SUM(DS247:DS248)</f>
        <v>0</v>
      </c>
    </row>
    <row r="249" spans="3:126" ht="12.95" customHeight="1">
      <c r="C249" s="581"/>
      <c r="D249" s="582"/>
      <c r="E249" s="660" t="s">
        <v>227</v>
      </c>
      <c r="F249" s="661"/>
      <c r="G249" s="661"/>
      <c r="H249" s="661"/>
      <c r="I249" s="662"/>
      <c r="J249" s="1185">
        <f t="shared" ref="J249" si="118">S249+CL249+CL250</f>
        <v>0</v>
      </c>
      <c r="K249" s="1186"/>
      <c r="L249" s="1186"/>
      <c r="M249" s="1186"/>
      <c r="N249" s="119"/>
      <c r="O249" s="119"/>
      <c r="P249" s="302"/>
      <c r="Q249" s="303"/>
      <c r="R249" s="304"/>
      <c r="S249" s="243"/>
      <c r="T249" s="243"/>
      <c r="U249" s="243"/>
      <c r="V249" s="243"/>
      <c r="W249" s="243"/>
      <c r="X249" s="366"/>
      <c r="Y249" s="243"/>
      <c r="Z249" s="243"/>
      <c r="AA249" s="243"/>
      <c r="AB249" s="355"/>
      <c r="AC249" s="243"/>
      <c r="AD249" s="243"/>
      <c r="AE249" s="243"/>
      <c r="AF249" s="244"/>
      <c r="AG249" s="243"/>
      <c r="AH249" s="243"/>
      <c r="AI249" s="243"/>
      <c r="AJ249" s="245"/>
      <c r="AK249" s="478" t="s">
        <v>139</v>
      </c>
      <c r="AL249" s="479"/>
      <c r="AM249" s="479"/>
      <c r="AN249" s="479"/>
      <c r="AO249" s="466"/>
      <c r="AP249" s="463"/>
      <c r="AQ249" s="463"/>
      <c r="AR249" s="463"/>
      <c r="AS249" s="463"/>
      <c r="AT249" s="463"/>
      <c r="AU249" s="463"/>
      <c r="AV249" s="463"/>
      <c r="AW249" s="463"/>
      <c r="AX249" s="463"/>
      <c r="AY249" s="463"/>
      <c r="AZ249" s="463"/>
      <c r="BA249" s="464"/>
      <c r="BB249" s="480"/>
      <c r="BC249" s="481"/>
      <c r="BD249" s="481"/>
      <c r="BE249" s="481"/>
      <c r="BF249" s="482"/>
      <c r="BG249" s="480"/>
      <c r="BH249" s="503"/>
      <c r="BI249" s="503"/>
      <c r="BJ249" s="504"/>
      <c r="BK249" s="466"/>
      <c r="BL249" s="463"/>
      <c r="BM249" s="463"/>
      <c r="BN249" s="463"/>
      <c r="BO249" s="463"/>
      <c r="BP249" s="463"/>
      <c r="BQ249" s="463"/>
      <c r="BR249" s="463"/>
      <c r="BS249" s="463"/>
      <c r="BT249" s="463"/>
      <c r="BU249" s="463"/>
      <c r="BV249" s="463"/>
      <c r="BW249" s="464"/>
      <c r="BX249" s="500"/>
      <c r="BY249" s="501"/>
      <c r="BZ249" s="501"/>
      <c r="CA249" s="501"/>
      <c r="CB249" s="502"/>
      <c r="CC249" s="726"/>
      <c r="CD249" s="727"/>
      <c r="CE249" s="727"/>
      <c r="CF249" s="728"/>
      <c r="CG249" s="429" t="s">
        <v>140</v>
      </c>
      <c r="CH249" s="240"/>
      <c r="CI249" s="729"/>
      <c r="CJ249" s="730"/>
      <c r="CK249" s="731"/>
      <c r="CL249" s="732"/>
      <c r="CM249" s="733"/>
      <c r="CN249" s="733"/>
      <c r="CO249" s="733"/>
      <c r="CP249" s="733"/>
      <c r="CQ249" s="733"/>
      <c r="CR249" s="733"/>
      <c r="CS249" s="451" t="s">
        <v>141</v>
      </c>
      <c r="CT249" s="451"/>
      <c r="CU249" s="119"/>
      <c r="CV249" s="119"/>
      <c r="CW249" s="366"/>
      <c r="CX249" s="243"/>
      <c r="CY249" s="243"/>
      <c r="CZ249" s="243"/>
      <c r="DA249" s="243"/>
      <c r="DB249" s="263"/>
      <c r="DC249" s="1244">
        <f t="shared" ref="DC249" si="119">DS249+DS250</f>
        <v>0</v>
      </c>
      <c r="DD249" s="1245"/>
      <c r="DE249" s="1245"/>
      <c r="DF249" s="119"/>
      <c r="DG249" s="246"/>
      <c r="DH249" s="1252">
        <f t="shared" ref="DH249" si="120">IFERROR((S249+DC249)*100/J249,0)</f>
        <v>0</v>
      </c>
      <c r="DI249" s="1253"/>
      <c r="DJ249" s="1253"/>
      <c r="DK249" s="1253"/>
      <c r="DL249" s="1253"/>
      <c r="DM249" s="340"/>
      <c r="DN249" s="114"/>
      <c r="DO249" s="114"/>
      <c r="DP249" s="114"/>
      <c r="DQ249" s="114"/>
      <c r="DR249" s="114"/>
      <c r="DS249" s="295">
        <f t="shared" si="83"/>
        <v>0</v>
      </c>
      <c r="DT249" s="392">
        <f t="shared" ref="DT249" si="121">SUM(J249)</f>
        <v>0</v>
      </c>
      <c r="DU249" s="390">
        <f t="shared" ref="DU249" si="122">SUM(S249)</f>
        <v>0</v>
      </c>
    </row>
    <row r="250" spans="3:126" ht="12.95" customHeight="1">
      <c r="C250" s="581"/>
      <c r="D250" s="582"/>
      <c r="E250" s="663"/>
      <c r="F250" s="664"/>
      <c r="G250" s="664"/>
      <c r="H250" s="664"/>
      <c r="I250" s="665"/>
      <c r="J250" s="1187"/>
      <c r="K250" s="1188"/>
      <c r="L250" s="1188"/>
      <c r="M250" s="1188"/>
      <c r="N250" s="452"/>
      <c r="O250" s="248" t="s">
        <v>141</v>
      </c>
      <c r="P250" s="356"/>
      <c r="Q250" s="357"/>
      <c r="R250" s="358"/>
      <c r="S250" s="250"/>
      <c r="T250" s="250"/>
      <c r="U250" s="250"/>
      <c r="V250" s="250"/>
      <c r="W250" s="250"/>
      <c r="X250" s="365"/>
      <c r="Y250" s="250"/>
      <c r="Z250" s="250"/>
      <c r="AA250" s="250"/>
      <c r="AB250" s="348"/>
      <c r="AC250" s="250"/>
      <c r="AD250" s="250"/>
      <c r="AE250" s="250"/>
      <c r="AF250" s="349"/>
      <c r="AG250" s="250"/>
      <c r="AH250" s="250"/>
      <c r="AI250" s="250"/>
      <c r="AJ250" s="367"/>
      <c r="AK250" s="483" t="s">
        <v>142</v>
      </c>
      <c r="AL250" s="484"/>
      <c r="AM250" s="484"/>
      <c r="AN250" s="484"/>
      <c r="AO250" s="465"/>
      <c r="AP250" s="460"/>
      <c r="AQ250" s="460"/>
      <c r="AR250" s="460"/>
      <c r="AS250" s="460"/>
      <c r="AT250" s="460"/>
      <c r="AU250" s="460"/>
      <c r="AV250" s="460"/>
      <c r="AW250" s="460"/>
      <c r="AX250" s="460"/>
      <c r="AY250" s="460"/>
      <c r="AZ250" s="460"/>
      <c r="BA250" s="461"/>
      <c r="BB250" s="485"/>
      <c r="BC250" s="486"/>
      <c r="BD250" s="486"/>
      <c r="BE250" s="486"/>
      <c r="BF250" s="487"/>
      <c r="BG250" s="485"/>
      <c r="BH250" s="494"/>
      <c r="BI250" s="494"/>
      <c r="BJ250" s="495"/>
      <c r="BK250" s="465"/>
      <c r="BL250" s="460"/>
      <c r="BM250" s="460"/>
      <c r="BN250" s="460"/>
      <c r="BO250" s="460"/>
      <c r="BP250" s="460"/>
      <c r="BQ250" s="460"/>
      <c r="BR250" s="460"/>
      <c r="BS250" s="460"/>
      <c r="BT250" s="460"/>
      <c r="BU250" s="460"/>
      <c r="BV250" s="460"/>
      <c r="BW250" s="461"/>
      <c r="BX250" s="497"/>
      <c r="BY250" s="498"/>
      <c r="BZ250" s="498"/>
      <c r="CA250" s="498"/>
      <c r="CB250" s="499"/>
      <c r="CC250" s="880"/>
      <c r="CD250" s="881"/>
      <c r="CE250" s="881"/>
      <c r="CF250" s="882"/>
      <c r="CG250" s="434" t="s">
        <v>140</v>
      </c>
      <c r="CH250" s="435"/>
      <c r="CI250" s="883"/>
      <c r="CJ250" s="884"/>
      <c r="CK250" s="885"/>
      <c r="CL250" s="725"/>
      <c r="CM250" s="667"/>
      <c r="CN250" s="667"/>
      <c r="CO250" s="667"/>
      <c r="CP250" s="667"/>
      <c r="CQ250" s="667"/>
      <c r="CR250" s="667"/>
      <c r="CS250" s="192" t="s">
        <v>141</v>
      </c>
      <c r="CT250" s="192"/>
      <c r="CU250" s="192"/>
      <c r="CV250" s="192"/>
      <c r="CW250" s="365"/>
      <c r="CX250" s="250"/>
      <c r="CY250" s="250"/>
      <c r="CZ250" s="250"/>
      <c r="DA250" s="250"/>
      <c r="DB250" s="261"/>
      <c r="DC250" s="1244"/>
      <c r="DD250" s="1245"/>
      <c r="DE250" s="1245"/>
      <c r="DF250" s="452"/>
      <c r="DG250" s="249" t="s">
        <v>141</v>
      </c>
      <c r="DH250" s="1254"/>
      <c r="DI250" s="1255"/>
      <c r="DJ250" s="1255"/>
      <c r="DK250" s="1255"/>
      <c r="DL250" s="1255"/>
      <c r="DM250" s="341" t="s">
        <v>69</v>
      </c>
      <c r="DN250" s="114"/>
      <c r="DO250" s="114"/>
      <c r="DP250" s="114"/>
      <c r="DQ250" s="114"/>
      <c r="DR250" s="114"/>
      <c r="DS250" s="295">
        <f t="shared" si="83"/>
        <v>0</v>
      </c>
      <c r="DT250" s="390">
        <f t="shared" ref="DT250" si="123">SUM(DS249:DS250)</f>
        <v>0</v>
      </c>
    </row>
    <row r="251" spans="3:126" ht="12.95" customHeight="1">
      <c r="C251" s="581"/>
      <c r="D251" s="582"/>
      <c r="E251" s="640" t="s">
        <v>228</v>
      </c>
      <c r="F251" s="641"/>
      <c r="G251" s="641"/>
      <c r="H251" s="641"/>
      <c r="I251" s="642"/>
      <c r="J251" s="1185">
        <f t="shared" ref="J251" si="124">S251+CL251+CL252</f>
        <v>0</v>
      </c>
      <c r="K251" s="1186"/>
      <c r="L251" s="1186"/>
      <c r="M251" s="1186"/>
      <c r="N251" s="119"/>
      <c r="O251" s="119"/>
      <c r="P251" s="302"/>
      <c r="Q251" s="303"/>
      <c r="R251" s="304"/>
      <c r="S251" s="243"/>
      <c r="T251" s="243"/>
      <c r="U251" s="243"/>
      <c r="V251" s="243"/>
      <c r="W251" s="243"/>
      <c r="X251" s="366"/>
      <c r="Y251" s="243"/>
      <c r="Z251" s="243"/>
      <c r="AA251" s="243"/>
      <c r="AB251" s="355"/>
      <c r="AC251" s="243"/>
      <c r="AD251" s="243"/>
      <c r="AE251" s="243"/>
      <c r="AF251" s="244"/>
      <c r="AG251" s="243"/>
      <c r="AH251" s="243"/>
      <c r="AI251" s="243"/>
      <c r="AJ251" s="245"/>
      <c r="AK251" s="595" t="s">
        <v>139</v>
      </c>
      <c r="AL251" s="596"/>
      <c r="AM251" s="596"/>
      <c r="AN251" s="596"/>
      <c r="AO251" s="466"/>
      <c r="AP251" s="463"/>
      <c r="AQ251" s="463"/>
      <c r="AR251" s="463"/>
      <c r="AS251" s="463"/>
      <c r="AT251" s="463"/>
      <c r="AU251" s="463"/>
      <c r="AV251" s="463"/>
      <c r="AW251" s="463"/>
      <c r="AX251" s="463"/>
      <c r="AY251" s="463"/>
      <c r="AZ251" s="463"/>
      <c r="BA251" s="464"/>
      <c r="BB251" s="480"/>
      <c r="BC251" s="481"/>
      <c r="BD251" s="481"/>
      <c r="BE251" s="481"/>
      <c r="BF251" s="482"/>
      <c r="BG251" s="480"/>
      <c r="BH251" s="503"/>
      <c r="BI251" s="503"/>
      <c r="BJ251" s="504"/>
      <c r="BK251" s="466"/>
      <c r="BL251" s="463"/>
      <c r="BM251" s="463"/>
      <c r="BN251" s="463"/>
      <c r="BO251" s="463"/>
      <c r="BP251" s="463"/>
      <c r="BQ251" s="463"/>
      <c r="BR251" s="463"/>
      <c r="BS251" s="463"/>
      <c r="BT251" s="463"/>
      <c r="BU251" s="463"/>
      <c r="BV251" s="463"/>
      <c r="BW251" s="464"/>
      <c r="BX251" s="500"/>
      <c r="BY251" s="501"/>
      <c r="BZ251" s="501"/>
      <c r="CA251" s="501"/>
      <c r="CB251" s="502"/>
      <c r="CC251" s="726"/>
      <c r="CD251" s="727"/>
      <c r="CE251" s="727"/>
      <c r="CF251" s="728"/>
      <c r="CG251" s="432" t="s">
        <v>140</v>
      </c>
      <c r="CH251" s="433"/>
      <c r="CI251" s="729"/>
      <c r="CJ251" s="730"/>
      <c r="CK251" s="731"/>
      <c r="CL251" s="732"/>
      <c r="CM251" s="733"/>
      <c r="CN251" s="733"/>
      <c r="CO251" s="733"/>
      <c r="CP251" s="733"/>
      <c r="CQ251" s="733"/>
      <c r="CR251" s="733"/>
      <c r="CS251" s="451" t="s">
        <v>141</v>
      </c>
      <c r="CT251" s="451"/>
      <c r="CU251" s="451"/>
      <c r="CV251" s="451"/>
      <c r="CW251" s="362"/>
      <c r="CX251" s="255"/>
      <c r="CY251" s="255"/>
      <c r="CZ251" s="255"/>
      <c r="DA251" s="255"/>
      <c r="DB251" s="260"/>
      <c r="DC251" s="1244">
        <f t="shared" ref="DC251" si="125">DS251+DS252</f>
        <v>0</v>
      </c>
      <c r="DD251" s="1245"/>
      <c r="DE251" s="1245"/>
      <c r="DF251" s="451"/>
      <c r="DG251" s="270"/>
      <c r="DH251" s="1252">
        <f t="shared" ref="DH251" si="126">IFERROR((S251+DC251)*100/J251,0)</f>
        <v>0</v>
      </c>
      <c r="DI251" s="1253"/>
      <c r="DJ251" s="1253"/>
      <c r="DK251" s="1253"/>
      <c r="DL251" s="1253"/>
      <c r="DM251" s="342"/>
      <c r="DN251" s="114"/>
      <c r="DO251" s="114"/>
      <c r="DP251" s="114"/>
      <c r="DQ251" s="114"/>
      <c r="DR251" s="114"/>
      <c r="DS251" s="295">
        <f t="shared" si="83"/>
        <v>0</v>
      </c>
      <c r="DT251" s="392">
        <f t="shared" ref="DT251" si="127">SUM(J251)</f>
        <v>0</v>
      </c>
      <c r="DU251" s="390">
        <f t="shared" ref="DU251" si="128">SUM(S251)</f>
        <v>0</v>
      </c>
    </row>
    <row r="252" spans="3:126" ht="12.95" customHeight="1">
      <c r="C252" s="581"/>
      <c r="D252" s="582"/>
      <c r="E252" s="657"/>
      <c r="F252" s="658"/>
      <c r="G252" s="658"/>
      <c r="H252" s="658"/>
      <c r="I252" s="659"/>
      <c r="J252" s="1187"/>
      <c r="K252" s="1188"/>
      <c r="L252" s="1188"/>
      <c r="M252" s="1188"/>
      <c r="N252" s="452"/>
      <c r="O252" s="248" t="s">
        <v>141</v>
      </c>
      <c r="P252" s="356"/>
      <c r="Q252" s="357"/>
      <c r="R252" s="358"/>
      <c r="S252" s="250"/>
      <c r="T252" s="250"/>
      <c r="U252" s="250"/>
      <c r="V252" s="250"/>
      <c r="W252" s="364"/>
      <c r="X252" s="365"/>
      <c r="Y252" s="250"/>
      <c r="Z252" s="250"/>
      <c r="AA252" s="250"/>
      <c r="AB252" s="261"/>
      <c r="AC252" s="250"/>
      <c r="AD252" s="250"/>
      <c r="AE252" s="250"/>
      <c r="AF252" s="349"/>
      <c r="AG252" s="250"/>
      <c r="AH252" s="250"/>
      <c r="AI252" s="250"/>
      <c r="AJ252" s="350"/>
      <c r="AK252" s="483" t="s">
        <v>142</v>
      </c>
      <c r="AL252" s="484"/>
      <c r="AM252" s="484"/>
      <c r="AN252" s="484"/>
      <c r="AO252" s="465"/>
      <c r="AP252" s="460"/>
      <c r="AQ252" s="460"/>
      <c r="AR252" s="460"/>
      <c r="AS252" s="460"/>
      <c r="AT252" s="460"/>
      <c r="AU252" s="460"/>
      <c r="AV252" s="460"/>
      <c r="AW252" s="460"/>
      <c r="AX252" s="460"/>
      <c r="AY252" s="460"/>
      <c r="AZ252" s="460"/>
      <c r="BA252" s="461"/>
      <c r="BB252" s="485"/>
      <c r="BC252" s="486"/>
      <c r="BD252" s="486"/>
      <c r="BE252" s="486"/>
      <c r="BF252" s="487"/>
      <c r="BG252" s="485"/>
      <c r="BH252" s="494"/>
      <c r="BI252" s="494"/>
      <c r="BJ252" s="495"/>
      <c r="BK252" s="465"/>
      <c r="BL252" s="460"/>
      <c r="BM252" s="460"/>
      <c r="BN252" s="460"/>
      <c r="BO252" s="460"/>
      <c r="BP252" s="460"/>
      <c r="BQ252" s="460"/>
      <c r="BR252" s="460"/>
      <c r="BS252" s="460"/>
      <c r="BT252" s="460"/>
      <c r="BU252" s="460"/>
      <c r="BV252" s="460"/>
      <c r="BW252" s="461"/>
      <c r="BX252" s="497"/>
      <c r="BY252" s="498"/>
      <c r="BZ252" s="498"/>
      <c r="CA252" s="498"/>
      <c r="CB252" s="499"/>
      <c r="CC252" s="880"/>
      <c r="CD252" s="881"/>
      <c r="CE252" s="881"/>
      <c r="CF252" s="882"/>
      <c r="CG252" s="434" t="s">
        <v>140</v>
      </c>
      <c r="CH252" s="435"/>
      <c r="CI252" s="883"/>
      <c r="CJ252" s="884"/>
      <c r="CK252" s="885"/>
      <c r="CL252" s="725"/>
      <c r="CM252" s="667"/>
      <c r="CN252" s="667"/>
      <c r="CO252" s="667"/>
      <c r="CP252" s="667"/>
      <c r="CQ252" s="667"/>
      <c r="CR252" s="667"/>
      <c r="CS252" s="192" t="s">
        <v>141</v>
      </c>
      <c r="CT252" s="192"/>
      <c r="CU252" s="192"/>
      <c r="CV252" s="192"/>
      <c r="CW252" s="365"/>
      <c r="CX252" s="250"/>
      <c r="CY252" s="250"/>
      <c r="CZ252" s="250"/>
      <c r="DA252" s="250"/>
      <c r="DB252" s="261"/>
      <c r="DC252" s="1244"/>
      <c r="DD252" s="1245"/>
      <c r="DE252" s="1245"/>
      <c r="DF252" s="452"/>
      <c r="DG252" s="249" t="s">
        <v>141</v>
      </c>
      <c r="DH252" s="1254"/>
      <c r="DI252" s="1255"/>
      <c r="DJ252" s="1255"/>
      <c r="DK252" s="1255"/>
      <c r="DL252" s="1255"/>
      <c r="DM252" s="341" t="s">
        <v>69</v>
      </c>
      <c r="DN252" s="114"/>
      <c r="DO252" s="114"/>
      <c r="DP252" s="114"/>
      <c r="DQ252" s="114"/>
      <c r="DR252" s="114"/>
      <c r="DS252" s="295">
        <f t="shared" si="83"/>
        <v>0</v>
      </c>
      <c r="DT252" s="390">
        <f t="shared" ref="DT252" si="129">SUM(DS251:DS252)</f>
        <v>0</v>
      </c>
    </row>
    <row r="253" spans="3:126" ht="12.95" customHeight="1">
      <c r="C253" s="581"/>
      <c r="D253" s="582"/>
      <c r="E253" s="509" t="s">
        <v>229</v>
      </c>
      <c r="F253" s="505"/>
      <c r="G253" s="505"/>
      <c r="H253" s="505"/>
      <c r="I253" s="510"/>
      <c r="J253" s="1185">
        <f t="shared" ref="J253" si="130">S253+CL253+CL254</f>
        <v>0</v>
      </c>
      <c r="K253" s="1186"/>
      <c r="L253" s="1186"/>
      <c r="M253" s="1186"/>
      <c r="N253" s="119"/>
      <c r="O253" s="119"/>
      <c r="P253" s="302"/>
      <c r="Q253" s="303"/>
      <c r="R253" s="304"/>
      <c r="S253" s="243"/>
      <c r="T253" s="243"/>
      <c r="U253" s="243"/>
      <c r="V253" s="243"/>
      <c r="W253" s="243"/>
      <c r="X253" s="366"/>
      <c r="Y253" s="243"/>
      <c r="Z253" s="243"/>
      <c r="AA253" s="243"/>
      <c r="AB253" s="355"/>
      <c r="AC253" s="243"/>
      <c r="AD253" s="243"/>
      <c r="AE253" s="243"/>
      <c r="AF253" s="244"/>
      <c r="AG253" s="243"/>
      <c r="AH253" s="243"/>
      <c r="AI253" s="243"/>
      <c r="AJ253" s="245"/>
      <c r="AK253" s="595" t="s">
        <v>139</v>
      </c>
      <c r="AL253" s="596"/>
      <c r="AM253" s="596"/>
      <c r="AN253" s="596"/>
      <c r="AO253" s="466"/>
      <c r="AP253" s="463"/>
      <c r="AQ253" s="463"/>
      <c r="AR253" s="463"/>
      <c r="AS253" s="463"/>
      <c r="AT253" s="463"/>
      <c r="AU253" s="463"/>
      <c r="AV253" s="463"/>
      <c r="AW253" s="463"/>
      <c r="AX253" s="463"/>
      <c r="AY253" s="463"/>
      <c r="AZ253" s="463"/>
      <c r="BA253" s="464"/>
      <c r="BB253" s="480"/>
      <c r="BC253" s="481"/>
      <c r="BD253" s="481"/>
      <c r="BE253" s="481"/>
      <c r="BF253" s="482"/>
      <c r="BG253" s="480"/>
      <c r="BH253" s="503"/>
      <c r="BI253" s="503"/>
      <c r="BJ253" s="504"/>
      <c r="BK253" s="466"/>
      <c r="BL253" s="463"/>
      <c r="BM253" s="463"/>
      <c r="BN253" s="463"/>
      <c r="BO253" s="463"/>
      <c r="BP253" s="463"/>
      <c r="BQ253" s="463"/>
      <c r="BR253" s="463"/>
      <c r="BS253" s="463"/>
      <c r="BT253" s="463"/>
      <c r="BU253" s="463"/>
      <c r="BV253" s="463"/>
      <c r="BW253" s="464"/>
      <c r="BX253" s="500"/>
      <c r="BY253" s="501"/>
      <c r="BZ253" s="501"/>
      <c r="CA253" s="501"/>
      <c r="CB253" s="502"/>
      <c r="CC253" s="726"/>
      <c r="CD253" s="727"/>
      <c r="CE253" s="727"/>
      <c r="CF253" s="728"/>
      <c r="CG253" s="432" t="s">
        <v>140</v>
      </c>
      <c r="CH253" s="433"/>
      <c r="CI253" s="729"/>
      <c r="CJ253" s="730"/>
      <c r="CK253" s="731"/>
      <c r="CL253" s="732"/>
      <c r="CM253" s="733"/>
      <c r="CN253" s="733"/>
      <c r="CO253" s="733"/>
      <c r="CP253" s="733"/>
      <c r="CQ253" s="733"/>
      <c r="CR253" s="733"/>
      <c r="CS253" s="451" t="s">
        <v>141</v>
      </c>
      <c r="CT253" s="451"/>
      <c r="CU253" s="451"/>
      <c r="CV253" s="451"/>
      <c r="CW253" s="362"/>
      <c r="CX253" s="255"/>
      <c r="CY253" s="255"/>
      <c r="CZ253" s="255"/>
      <c r="DA253" s="255"/>
      <c r="DB253" s="260"/>
      <c r="DC253" s="1244">
        <f t="shared" ref="DC253" si="131">DS253+DS254</f>
        <v>0</v>
      </c>
      <c r="DD253" s="1245"/>
      <c r="DE253" s="1245"/>
      <c r="DF253" s="451"/>
      <c r="DG253" s="270"/>
      <c r="DH253" s="1252">
        <f t="shared" ref="DH253" si="132">IFERROR((S253+DC253)*100/J253,0)</f>
        <v>0</v>
      </c>
      <c r="DI253" s="1253"/>
      <c r="DJ253" s="1253"/>
      <c r="DK253" s="1253"/>
      <c r="DL253" s="1253"/>
      <c r="DM253" s="342"/>
      <c r="DN253" s="114"/>
      <c r="DO253" s="114"/>
      <c r="DP253" s="114"/>
      <c r="DQ253" s="114"/>
      <c r="DR253" s="114"/>
      <c r="DS253" s="295">
        <f t="shared" si="83"/>
        <v>0</v>
      </c>
      <c r="DT253" s="392">
        <f t="shared" ref="DT253" si="133">SUM(J253)</f>
        <v>0</v>
      </c>
      <c r="DU253" s="390">
        <f t="shared" ref="DU253" si="134">SUM(S253)</f>
        <v>0</v>
      </c>
    </row>
    <row r="254" spans="3:126" ht="12.95" customHeight="1">
      <c r="C254" s="581"/>
      <c r="D254" s="582"/>
      <c r="E254" s="511"/>
      <c r="F254" s="506"/>
      <c r="G254" s="506"/>
      <c r="H254" s="506"/>
      <c r="I254" s="512"/>
      <c r="J254" s="1187"/>
      <c r="K254" s="1188"/>
      <c r="L254" s="1188"/>
      <c r="M254" s="1188"/>
      <c r="N254" s="452"/>
      <c r="O254" s="248" t="s">
        <v>141</v>
      </c>
      <c r="P254" s="356"/>
      <c r="Q254" s="357"/>
      <c r="R254" s="358"/>
      <c r="S254" s="250"/>
      <c r="T254" s="250"/>
      <c r="U254" s="250"/>
      <c r="V254" s="250"/>
      <c r="W254" s="250"/>
      <c r="X254" s="365"/>
      <c r="Y254" s="250"/>
      <c r="Z254" s="250"/>
      <c r="AA254" s="250"/>
      <c r="AB254" s="348"/>
      <c r="AC254" s="250"/>
      <c r="AD254" s="250"/>
      <c r="AE254" s="250"/>
      <c r="AF254" s="349"/>
      <c r="AG254" s="250"/>
      <c r="AH254" s="250"/>
      <c r="AI254" s="250"/>
      <c r="AJ254" s="367"/>
      <c r="AK254" s="483" t="s">
        <v>142</v>
      </c>
      <c r="AL254" s="484"/>
      <c r="AM254" s="484"/>
      <c r="AN254" s="484"/>
      <c r="AO254" s="465"/>
      <c r="AP254" s="460"/>
      <c r="AQ254" s="460"/>
      <c r="AR254" s="460"/>
      <c r="AS254" s="460"/>
      <c r="AT254" s="460"/>
      <c r="AU254" s="460"/>
      <c r="AV254" s="460"/>
      <c r="AW254" s="460"/>
      <c r="AX254" s="460"/>
      <c r="AY254" s="460"/>
      <c r="AZ254" s="460"/>
      <c r="BA254" s="461"/>
      <c r="BB254" s="485"/>
      <c r="BC254" s="486"/>
      <c r="BD254" s="486"/>
      <c r="BE254" s="486"/>
      <c r="BF254" s="487"/>
      <c r="BG254" s="485"/>
      <c r="BH254" s="494"/>
      <c r="BI254" s="494"/>
      <c r="BJ254" s="495"/>
      <c r="BK254" s="465"/>
      <c r="BL254" s="460"/>
      <c r="BM254" s="460"/>
      <c r="BN254" s="460"/>
      <c r="BO254" s="460"/>
      <c r="BP254" s="460"/>
      <c r="BQ254" s="460"/>
      <c r="BR254" s="460"/>
      <c r="BS254" s="460"/>
      <c r="BT254" s="460"/>
      <c r="BU254" s="460"/>
      <c r="BV254" s="460"/>
      <c r="BW254" s="461"/>
      <c r="BX254" s="497"/>
      <c r="BY254" s="498"/>
      <c r="BZ254" s="498"/>
      <c r="CA254" s="498"/>
      <c r="CB254" s="499"/>
      <c r="CC254" s="880"/>
      <c r="CD254" s="881"/>
      <c r="CE254" s="881"/>
      <c r="CF254" s="882"/>
      <c r="CG254" s="434" t="s">
        <v>140</v>
      </c>
      <c r="CH254" s="435"/>
      <c r="CI254" s="883"/>
      <c r="CJ254" s="884"/>
      <c r="CK254" s="885"/>
      <c r="CL254" s="725"/>
      <c r="CM254" s="667"/>
      <c r="CN254" s="667"/>
      <c r="CO254" s="667"/>
      <c r="CP254" s="667"/>
      <c r="CQ254" s="667"/>
      <c r="CR254" s="667"/>
      <c r="CS254" s="192" t="s">
        <v>141</v>
      </c>
      <c r="CT254" s="192"/>
      <c r="CU254" s="192"/>
      <c r="CV254" s="192"/>
      <c r="CW254" s="365"/>
      <c r="CX254" s="250"/>
      <c r="CY254" s="250"/>
      <c r="CZ254" s="250"/>
      <c r="DA254" s="250"/>
      <c r="DB254" s="261"/>
      <c r="DC254" s="1244"/>
      <c r="DD254" s="1245"/>
      <c r="DE254" s="1245"/>
      <c r="DF254" s="452"/>
      <c r="DG254" s="249" t="s">
        <v>141</v>
      </c>
      <c r="DH254" s="1254"/>
      <c r="DI254" s="1255"/>
      <c r="DJ254" s="1255"/>
      <c r="DK254" s="1255"/>
      <c r="DL254" s="1255"/>
      <c r="DM254" s="341" t="s">
        <v>69</v>
      </c>
      <c r="DN254" s="114"/>
      <c r="DO254" s="114"/>
      <c r="DP254" s="114"/>
      <c r="DQ254" s="114"/>
      <c r="DR254" s="114"/>
      <c r="DS254" s="295">
        <f t="shared" si="83"/>
        <v>0</v>
      </c>
      <c r="DT254" s="390">
        <f t="shared" ref="DT254" si="135">SUM(DS253:DS254)</f>
        <v>0</v>
      </c>
    </row>
    <row r="255" spans="3:126" ht="12.95" customHeight="1">
      <c r="C255" s="581"/>
      <c r="D255" s="582"/>
      <c r="E255" s="509" t="s">
        <v>230</v>
      </c>
      <c r="F255" s="505"/>
      <c r="G255" s="505"/>
      <c r="H255" s="505"/>
      <c r="I255" s="510"/>
      <c r="J255" s="1185">
        <f t="shared" ref="J255" si="136">S255+CL255+CL256</f>
        <v>0</v>
      </c>
      <c r="K255" s="1186"/>
      <c r="L255" s="1186"/>
      <c r="M255" s="1186"/>
      <c r="N255" s="451"/>
      <c r="O255" s="451"/>
      <c r="P255" s="359"/>
      <c r="Q255" s="360"/>
      <c r="R255" s="361"/>
      <c r="S255" s="255"/>
      <c r="T255" s="255"/>
      <c r="U255" s="255"/>
      <c r="V255" s="255"/>
      <c r="W255" s="255"/>
      <c r="X255" s="362"/>
      <c r="Y255" s="255"/>
      <c r="Z255" s="255"/>
      <c r="AA255" s="255"/>
      <c r="AB255" s="256"/>
      <c r="AC255" s="254"/>
      <c r="AD255" s="254"/>
      <c r="AE255" s="254"/>
      <c r="AF255" s="351"/>
      <c r="AG255" s="254"/>
      <c r="AH255" s="254"/>
      <c r="AI255" s="254"/>
      <c r="AJ255" s="352"/>
      <c r="AK255" s="595" t="s">
        <v>139</v>
      </c>
      <c r="AL255" s="596"/>
      <c r="AM255" s="596"/>
      <c r="AN255" s="596"/>
      <c r="AO255" s="466"/>
      <c r="AP255" s="463"/>
      <c r="AQ255" s="463"/>
      <c r="AR255" s="463"/>
      <c r="AS255" s="463"/>
      <c r="AT255" s="463"/>
      <c r="AU255" s="463"/>
      <c r="AV255" s="463"/>
      <c r="AW255" s="463"/>
      <c r="AX255" s="463"/>
      <c r="AY255" s="463"/>
      <c r="AZ255" s="463"/>
      <c r="BA255" s="464"/>
      <c r="BB255" s="480"/>
      <c r="BC255" s="481"/>
      <c r="BD255" s="481"/>
      <c r="BE255" s="481"/>
      <c r="BF255" s="482"/>
      <c r="BG255" s="480"/>
      <c r="BH255" s="503"/>
      <c r="BI255" s="503"/>
      <c r="BJ255" s="504"/>
      <c r="BK255" s="466"/>
      <c r="BL255" s="463"/>
      <c r="BM255" s="463"/>
      <c r="BN255" s="463"/>
      <c r="BO255" s="463"/>
      <c r="BP255" s="463"/>
      <c r="BQ255" s="463"/>
      <c r="BR255" s="463"/>
      <c r="BS255" s="463"/>
      <c r="BT255" s="463"/>
      <c r="BU255" s="463"/>
      <c r="BV255" s="463"/>
      <c r="BW255" s="464"/>
      <c r="BX255" s="500"/>
      <c r="BY255" s="501"/>
      <c r="BZ255" s="501"/>
      <c r="CA255" s="501"/>
      <c r="CB255" s="502"/>
      <c r="CC255" s="726"/>
      <c r="CD255" s="727"/>
      <c r="CE255" s="727"/>
      <c r="CF255" s="728"/>
      <c r="CG255" s="432" t="s">
        <v>140</v>
      </c>
      <c r="CH255" s="433"/>
      <c r="CI255" s="729"/>
      <c r="CJ255" s="730"/>
      <c r="CK255" s="731"/>
      <c r="CL255" s="732"/>
      <c r="CM255" s="733"/>
      <c r="CN255" s="733"/>
      <c r="CO255" s="733"/>
      <c r="CP255" s="733"/>
      <c r="CQ255" s="733"/>
      <c r="CR255" s="733"/>
      <c r="CS255" s="236" t="s">
        <v>141</v>
      </c>
      <c r="CT255" s="236"/>
      <c r="CU255" s="236"/>
      <c r="CV255" s="235"/>
      <c r="CW255" s="362"/>
      <c r="CX255" s="255"/>
      <c r="CY255" s="255"/>
      <c r="CZ255" s="255"/>
      <c r="DA255" s="255"/>
      <c r="DB255" s="260"/>
      <c r="DC255" s="1244">
        <f t="shared" ref="DC255" si="137">DS255+DS256</f>
        <v>0</v>
      </c>
      <c r="DD255" s="1245"/>
      <c r="DE255" s="1245"/>
      <c r="DF255" s="451"/>
      <c r="DG255" s="270"/>
      <c r="DH255" s="1252">
        <f t="shared" ref="DH255" si="138">IFERROR((S255+DC255)*100/J255,0)</f>
        <v>0</v>
      </c>
      <c r="DI255" s="1253"/>
      <c r="DJ255" s="1253"/>
      <c r="DK255" s="1253"/>
      <c r="DL255" s="1253"/>
      <c r="DM255" s="342"/>
      <c r="DN255" s="114"/>
      <c r="DO255" s="114"/>
      <c r="DP255" s="114"/>
      <c r="DQ255" s="114"/>
      <c r="DR255" s="114"/>
      <c r="DS255" s="295">
        <f t="shared" si="83"/>
        <v>0</v>
      </c>
      <c r="DT255" s="392">
        <f t="shared" ref="DT255" si="139">SUM(J255)</f>
        <v>0</v>
      </c>
      <c r="DU255" s="390">
        <f t="shared" ref="DU255" si="140">SUM(S255)</f>
        <v>0</v>
      </c>
    </row>
    <row r="256" spans="3:126" ht="12.95" customHeight="1">
      <c r="C256" s="581"/>
      <c r="D256" s="582"/>
      <c r="E256" s="511"/>
      <c r="F256" s="506"/>
      <c r="G256" s="506"/>
      <c r="H256" s="506"/>
      <c r="I256" s="512"/>
      <c r="J256" s="1187"/>
      <c r="K256" s="1188"/>
      <c r="L256" s="1188"/>
      <c r="M256" s="1188"/>
      <c r="N256" s="452"/>
      <c r="O256" s="248" t="s">
        <v>141</v>
      </c>
      <c r="P256" s="356"/>
      <c r="Q256" s="357"/>
      <c r="R256" s="358"/>
      <c r="S256" s="250"/>
      <c r="T256" s="250"/>
      <c r="U256" s="250"/>
      <c r="V256" s="250"/>
      <c r="W256" s="250"/>
      <c r="X256" s="365"/>
      <c r="Y256" s="250"/>
      <c r="Z256" s="250"/>
      <c r="AA256" s="250"/>
      <c r="AB256" s="348"/>
      <c r="AC256" s="258"/>
      <c r="AD256" s="258"/>
      <c r="AE256" s="258"/>
      <c r="AF256" s="353"/>
      <c r="AG256" s="258"/>
      <c r="AH256" s="258"/>
      <c r="AI256" s="258"/>
      <c r="AJ256" s="354"/>
      <c r="AK256" s="483" t="s">
        <v>142</v>
      </c>
      <c r="AL256" s="484"/>
      <c r="AM256" s="484"/>
      <c r="AN256" s="484"/>
      <c r="AO256" s="465"/>
      <c r="AP256" s="460"/>
      <c r="AQ256" s="460"/>
      <c r="AR256" s="460"/>
      <c r="AS256" s="460"/>
      <c r="AT256" s="460"/>
      <c r="AU256" s="460"/>
      <c r="AV256" s="460"/>
      <c r="AW256" s="460"/>
      <c r="AX256" s="460"/>
      <c r="AY256" s="460"/>
      <c r="AZ256" s="460"/>
      <c r="BA256" s="461"/>
      <c r="BB256" s="485"/>
      <c r="BC256" s="486"/>
      <c r="BD256" s="486"/>
      <c r="BE256" s="486"/>
      <c r="BF256" s="487"/>
      <c r="BG256" s="485"/>
      <c r="BH256" s="494"/>
      <c r="BI256" s="494"/>
      <c r="BJ256" s="495"/>
      <c r="BK256" s="465"/>
      <c r="BL256" s="460"/>
      <c r="BM256" s="460"/>
      <c r="BN256" s="460"/>
      <c r="BO256" s="460"/>
      <c r="BP256" s="460"/>
      <c r="BQ256" s="460"/>
      <c r="BR256" s="460"/>
      <c r="BS256" s="460"/>
      <c r="BT256" s="460"/>
      <c r="BU256" s="460"/>
      <c r="BV256" s="460"/>
      <c r="BW256" s="461"/>
      <c r="BX256" s="497"/>
      <c r="BY256" s="498"/>
      <c r="BZ256" s="498"/>
      <c r="CA256" s="498"/>
      <c r="CB256" s="499"/>
      <c r="CC256" s="880"/>
      <c r="CD256" s="881"/>
      <c r="CE256" s="881"/>
      <c r="CF256" s="882"/>
      <c r="CG256" s="434" t="s">
        <v>140</v>
      </c>
      <c r="CH256" s="435"/>
      <c r="CI256" s="883"/>
      <c r="CJ256" s="884"/>
      <c r="CK256" s="885"/>
      <c r="CL256" s="725"/>
      <c r="CM256" s="667"/>
      <c r="CN256" s="667"/>
      <c r="CO256" s="667"/>
      <c r="CP256" s="667"/>
      <c r="CQ256" s="667"/>
      <c r="CR256" s="667"/>
      <c r="CS256" s="192" t="s">
        <v>141</v>
      </c>
      <c r="CT256" s="192"/>
      <c r="CU256" s="192"/>
      <c r="CV256" s="435"/>
      <c r="CW256" s="365"/>
      <c r="CX256" s="250"/>
      <c r="CY256" s="250"/>
      <c r="CZ256" s="250"/>
      <c r="DA256" s="250"/>
      <c r="DB256" s="261"/>
      <c r="DC256" s="1244"/>
      <c r="DD256" s="1245"/>
      <c r="DE256" s="1245"/>
      <c r="DF256" s="452"/>
      <c r="DG256" s="249" t="s">
        <v>141</v>
      </c>
      <c r="DH256" s="1254"/>
      <c r="DI256" s="1255"/>
      <c r="DJ256" s="1255"/>
      <c r="DK256" s="1255"/>
      <c r="DL256" s="1255"/>
      <c r="DM256" s="341" t="s">
        <v>69</v>
      </c>
      <c r="DN256" s="114"/>
      <c r="DO256" s="114"/>
      <c r="DP256" s="114"/>
      <c r="DQ256" s="114"/>
      <c r="DR256" s="114"/>
      <c r="DS256" s="295">
        <f t="shared" si="83"/>
        <v>0</v>
      </c>
      <c r="DT256" s="390">
        <f t="shared" ref="DT256" si="141">SUM(DS255:DS256)</f>
        <v>0</v>
      </c>
    </row>
    <row r="257" spans="3:125" ht="12.95" customHeight="1">
      <c r="C257" s="581"/>
      <c r="D257" s="582"/>
      <c r="E257" s="654" t="s">
        <v>145</v>
      </c>
      <c r="F257" s="655"/>
      <c r="G257" s="655"/>
      <c r="H257" s="655"/>
      <c r="I257" s="656"/>
      <c r="J257" s="1185">
        <f t="shared" ref="J257" si="142">S257+CL257+CL258</f>
        <v>0</v>
      </c>
      <c r="K257" s="1186"/>
      <c r="L257" s="1186"/>
      <c r="M257" s="1186"/>
      <c r="N257" s="119"/>
      <c r="O257" s="119"/>
      <c r="P257" s="302"/>
      <c r="Q257" s="303"/>
      <c r="R257" s="304"/>
      <c r="S257" s="243"/>
      <c r="T257" s="243"/>
      <c r="U257" s="243"/>
      <c r="V257" s="243"/>
      <c r="W257" s="243"/>
      <c r="X257" s="366"/>
      <c r="Y257" s="243"/>
      <c r="Z257" s="243"/>
      <c r="AA257" s="243"/>
      <c r="AB257" s="355"/>
      <c r="AC257" s="243"/>
      <c r="AD257" s="243"/>
      <c r="AE257" s="243"/>
      <c r="AF257" s="244"/>
      <c r="AG257" s="243"/>
      <c r="AH257" s="243"/>
      <c r="AI257" s="243"/>
      <c r="AJ257" s="245"/>
      <c r="AK257" s="478" t="s">
        <v>139</v>
      </c>
      <c r="AL257" s="479"/>
      <c r="AM257" s="479"/>
      <c r="AN257" s="479"/>
      <c r="AO257" s="466"/>
      <c r="AP257" s="463"/>
      <c r="AQ257" s="463"/>
      <c r="AR257" s="463"/>
      <c r="AS257" s="463"/>
      <c r="AT257" s="463"/>
      <c r="AU257" s="463"/>
      <c r="AV257" s="463"/>
      <c r="AW257" s="463"/>
      <c r="AX257" s="463"/>
      <c r="AY257" s="463"/>
      <c r="AZ257" s="463"/>
      <c r="BA257" s="464"/>
      <c r="BB257" s="480"/>
      <c r="BC257" s="481"/>
      <c r="BD257" s="481"/>
      <c r="BE257" s="481"/>
      <c r="BF257" s="482"/>
      <c r="BG257" s="480"/>
      <c r="BH257" s="503"/>
      <c r="BI257" s="503"/>
      <c r="BJ257" s="504"/>
      <c r="BK257" s="466"/>
      <c r="BL257" s="463"/>
      <c r="BM257" s="463"/>
      <c r="BN257" s="463"/>
      <c r="BO257" s="463"/>
      <c r="BP257" s="463"/>
      <c r="BQ257" s="463"/>
      <c r="BR257" s="463"/>
      <c r="BS257" s="463"/>
      <c r="BT257" s="463"/>
      <c r="BU257" s="463"/>
      <c r="BV257" s="463"/>
      <c r="BW257" s="464"/>
      <c r="BX257" s="500"/>
      <c r="BY257" s="501"/>
      <c r="BZ257" s="501"/>
      <c r="CA257" s="501"/>
      <c r="CB257" s="502"/>
      <c r="CC257" s="726"/>
      <c r="CD257" s="727"/>
      <c r="CE257" s="727"/>
      <c r="CF257" s="728"/>
      <c r="CG257" s="429" t="s">
        <v>140</v>
      </c>
      <c r="CH257" s="240"/>
      <c r="CI257" s="729"/>
      <c r="CJ257" s="730"/>
      <c r="CK257" s="731"/>
      <c r="CL257" s="732"/>
      <c r="CM257" s="733"/>
      <c r="CN257" s="733"/>
      <c r="CO257" s="733"/>
      <c r="CP257" s="733"/>
      <c r="CQ257" s="733"/>
      <c r="CR257" s="733"/>
      <c r="CS257" s="119" t="s">
        <v>141</v>
      </c>
      <c r="CT257" s="119"/>
      <c r="CU257" s="119"/>
      <c r="CV257" s="119"/>
      <c r="CW257" s="366"/>
      <c r="CX257" s="243"/>
      <c r="CY257" s="243"/>
      <c r="CZ257" s="243"/>
      <c r="DA257" s="243"/>
      <c r="DB257" s="263"/>
      <c r="DC257" s="1244">
        <f t="shared" ref="DC257" si="143">DS257+DS258</f>
        <v>0</v>
      </c>
      <c r="DD257" s="1245"/>
      <c r="DE257" s="1245"/>
      <c r="DF257" s="119"/>
      <c r="DG257" s="246"/>
      <c r="DH257" s="1252">
        <f t="shared" ref="DH257" si="144">IFERROR((S257+DC257)*100/J257,0)</f>
        <v>0</v>
      </c>
      <c r="DI257" s="1253"/>
      <c r="DJ257" s="1253"/>
      <c r="DK257" s="1253"/>
      <c r="DL257" s="1253"/>
      <c r="DM257" s="340"/>
      <c r="DN257" s="114"/>
      <c r="DO257" s="114"/>
      <c r="DP257" s="114"/>
      <c r="DQ257" s="114"/>
      <c r="DR257" s="114"/>
      <c r="DS257" s="295">
        <f t="shared" si="83"/>
        <v>0</v>
      </c>
      <c r="DT257" s="392">
        <f t="shared" ref="DT257" si="145">SUM(J257)</f>
        <v>0</v>
      </c>
      <c r="DU257" s="390">
        <f t="shared" ref="DU257" si="146">SUM(S257)</f>
        <v>0</v>
      </c>
    </row>
    <row r="258" spans="3:125" ht="12.95" customHeight="1">
      <c r="C258" s="581"/>
      <c r="D258" s="582"/>
      <c r="E258" s="657"/>
      <c r="F258" s="658"/>
      <c r="G258" s="658"/>
      <c r="H258" s="658"/>
      <c r="I258" s="659"/>
      <c r="J258" s="1187"/>
      <c r="K258" s="1188"/>
      <c r="L258" s="1188"/>
      <c r="M258" s="1188"/>
      <c r="N258" s="452"/>
      <c r="O258" s="248" t="s">
        <v>141</v>
      </c>
      <c r="P258" s="356"/>
      <c r="Q258" s="357"/>
      <c r="R258" s="358"/>
      <c r="S258" s="250"/>
      <c r="T258" s="250"/>
      <c r="U258" s="250"/>
      <c r="V258" s="250"/>
      <c r="W258" s="364"/>
      <c r="X258" s="365"/>
      <c r="Y258" s="250"/>
      <c r="Z258" s="250"/>
      <c r="AA258" s="250"/>
      <c r="AB258" s="261"/>
      <c r="AC258" s="250"/>
      <c r="AD258" s="250"/>
      <c r="AE258" s="250"/>
      <c r="AF258" s="349"/>
      <c r="AG258" s="250"/>
      <c r="AH258" s="250"/>
      <c r="AI258" s="250"/>
      <c r="AJ258" s="367"/>
      <c r="AK258" s="483" t="s">
        <v>142</v>
      </c>
      <c r="AL258" s="484"/>
      <c r="AM258" s="484"/>
      <c r="AN258" s="484"/>
      <c r="AO258" s="465"/>
      <c r="AP258" s="460"/>
      <c r="AQ258" s="460"/>
      <c r="AR258" s="460"/>
      <c r="AS258" s="460"/>
      <c r="AT258" s="460"/>
      <c r="AU258" s="460"/>
      <c r="AV258" s="460"/>
      <c r="AW258" s="460"/>
      <c r="AX258" s="460"/>
      <c r="AY258" s="460"/>
      <c r="AZ258" s="460"/>
      <c r="BA258" s="461"/>
      <c r="BB258" s="485"/>
      <c r="BC258" s="486"/>
      <c r="BD258" s="486"/>
      <c r="BE258" s="486"/>
      <c r="BF258" s="487"/>
      <c r="BG258" s="485"/>
      <c r="BH258" s="494"/>
      <c r="BI258" s="494"/>
      <c r="BJ258" s="495"/>
      <c r="BK258" s="465"/>
      <c r="BL258" s="460"/>
      <c r="BM258" s="460"/>
      <c r="BN258" s="460"/>
      <c r="BO258" s="460"/>
      <c r="BP258" s="460"/>
      <c r="BQ258" s="460"/>
      <c r="BR258" s="460"/>
      <c r="BS258" s="460"/>
      <c r="BT258" s="460"/>
      <c r="BU258" s="460"/>
      <c r="BV258" s="460"/>
      <c r="BW258" s="461"/>
      <c r="BX258" s="497"/>
      <c r="BY258" s="498"/>
      <c r="BZ258" s="498"/>
      <c r="CA258" s="498"/>
      <c r="CB258" s="499"/>
      <c r="CC258" s="880"/>
      <c r="CD258" s="881"/>
      <c r="CE258" s="881"/>
      <c r="CF258" s="882"/>
      <c r="CG258" s="434" t="s">
        <v>140</v>
      </c>
      <c r="CH258" s="435"/>
      <c r="CI258" s="883"/>
      <c r="CJ258" s="884"/>
      <c r="CK258" s="885"/>
      <c r="CL258" s="725"/>
      <c r="CM258" s="667"/>
      <c r="CN258" s="667"/>
      <c r="CO258" s="667"/>
      <c r="CP258" s="667"/>
      <c r="CQ258" s="667"/>
      <c r="CR258" s="667"/>
      <c r="CS258" s="192" t="s">
        <v>141</v>
      </c>
      <c r="CT258" s="192"/>
      <c r="CU258" s="192"/>
      <c r="CV258" s="192"/>
      <c r="CW258" s="365"/>
      <c r="CX258" s="250"/>
      <c r="CY258" s="250"/>
      <c r="CZ258" s="250"/>
      <c r="DA258" s="250"/>
      <c r="DB258" s="261"/>
      <c r="DC258" s="1244"/>
      <c r="DD258" s="1245"/>
      <c r="DE258" s="1245"/>
      <c r="DF258" s="452"/>
      <c r="DG258" s="249" t="s">
        <v>141</v>
      </c>
      <c r="DH258" s="1254"/>
      <c r="DI258" s="1255"/>
      <c r="DJ258" s="1255"/>
      <c r="DK258" s="1255"/>
      <c r="DL258" s="1255"/>
      <c r="DM258" s="341" t="s">
        <v>69</v>
      </c>
      <c r="DN258" s="114"/>
      <c r="DO258" s="114"/>
      <c r="DP258" s="114"/>
      <c r="DQ258" s="114"/>
      <c r="DR258" s="114"/>
      <c r="DS258" s="295">
        <f t="shared" si="83"/>
        <v>0</v>
      </c>
      <c r="DT258" s="390">
        <f t="shared" ref="DT258" si="147">SUM(DS257:DS258)</f>
        <v>0</v>
      </c>
    </row>
    <row r="259" spans="3:125" ht="12.95" customHeight="1">
      <c r="C259" s="581"/>
      <c r="D259" s="582"/>
      <c r="E259" s="640" t="s">
        <v>231</v>
      </c>
      <c r="F259" s="641"/>
      <c r="G259" s="641"/>
      <c r="H259" s="641"/>
      <c r="I259" s="642"/>
      <c r="J259" s="1185">
        <f t="shared" ref="J259" si="148">S259+CL259+CL260</f>
        <v>0</v>
      </c>
      <c r="K259" s="1186"/>
      <c r="L259" s="1186"/>
      <c r="M259" s="1186"/>
      <c r="N259" s="451"/>
      <c r="O259" s="451"/>
      <c r="P259" s="359"/>
      <c r="Q259" s="360"/>
      <c r="R259" s="361"/>
      <c r="S259" s="255"/>
      <c r="T259" s="255"/>
      <c r="U259" s="255"/>
      <c r="V259" s="255"/>
      <c r="W259" s="255"/>
      <c r="X259" s="362"/>
      <c r="Y259" s="255"/>
      <c r="Z259" s="255"/>
      <c r="AA259" s="255"/>
      <c r="AB259" s="256"/>
      <c r="AC259" s="255"/>
      <c r="AD259" s="255"/>
      <c r="AE259" s="255"/>
      <c r="AF259" s="262"/>
      <c r="AG259" s="255"/>
      <c r="AH259" s="255"/>
      <c r="AI259" s="255"/>
      <c r="AJ259" s="363"/>
      <c r="AK259" s="595" t="s">
        <v>139</v>
      </c>
      <c r="AL259" s="596"/>
      <c r="AM259" s="596"/>
      <c r="AN259" s="596"/>
      <c r="AO259" s="466"/>
      <c r="AP259" s="463"/>
      <c r="AQ259" s="463"/>
      <c r="AR259" s="463"/>
      <c r="AS259" s="463"/>
      <c r="AT259" s="463"/>
      <c r="AU259" s="463"/>
      <c r="AV259" s="463"/>
      <c r="AW259" s="463"/>
      <c r="AX259" s="463"/>
      <c r="AY259" s="463"/>
      <c r="AZ259" s="463"/>
      <c r="BA259" s="464"/>
      <c r="BB259" s="480"/>
      <c r="BC259" s="481"/>
      <c r="BD259" s="481"/>
      <c r="BE259" s="481"/>
      <c r="BF259" s="482"/>
      <c r="BG259" s="480"/>
      <c r="BH259" s="503"/>
      <c r="BI259" s="503"/>
      <c r="BJ259" s="504"/>
      <c r="BK259" s="466"/>
      <c r="BL259" s="463"/>
      <c r="BM259" s="463"/>
      <c r="BN259" s="463"/>
      <c r="BO259" s="463"/>
      <c r="BP259" s="463"/>
      <c r="BQ259" s="463"/>
      <c r="BR259" s="463"/>
      <c r="BS259" s="463"/>
      <c r="BT259" s="463"/>
      <c r="BU259" s="463"/>
      <c r="BV259" s="463"/>
      <c r="BW259" s="464"/>
      <c r="BX259" s="500"/>
      <c r="BY259" s="501"/>
      <c r="BZ259" s="501"/>
      <c r="CA259" s="501"/>
      <c r="CB259" s="502"/>
      <c r="CC259" s="726"/>
      <c r="CD259" s="727"/>
      <c r="CE259" s="727"/>
      <c r="CF259" s="728"/>
      <c r="CG259" s="432" t="s">
        <v>140</v>
      </c>
      <c r="CH259" s="433"/>
      <c r="CI259" s="729"/>
      <c r="CJ259" s="730"/>
      <c r="CK259" s="731"/>
      <c r="CL259" s="732"/>
      <c r="CM259" s="733"/>
      <c r="CN259" s="733"/>
      <c r="CO259" s="733"/>
      <c r="CP259" s="733"/>
      <c r="CQ259" s="733"/>
      <c r="CR259" s="733"/>
      <c r="CS259" s="451" t="s">
        <v>141</v>
      </c>
      <c r="CT259" s="451"/>
      <c r="CU259" s="451"/>
      <c r="CV259" s="451"/>
      <c r="CW259" s="362"/>
      <c r="CX259" s="255"/>
      <c r="CY259" s="255"/>
      <c r="CZ259" s="255"/>
      <c r="DA259" s="255"/>
      <c r="DB259" s="260"/>
      <c r="DC259" s="1244">
        <f t="shared" ref="DC259" si="149">DS259+DS260</f>
        <v>0</v>
      </c>
      <c r="DD259" s="1245"/>
      <c r="DE259" s="1245"/>
      <c r="DF259" s="451"/>
      <c r="DG259" s="270"/>
      <c r="DH259" s="1252">
        <f t="shared" ref="DH259" si="150">IFERROR((S259+DC259)*100/J259,0)</f>
        <v>0</v>
      </c>
      <c r="DI259" s="1253"/>
      <c r="DJ259" s="1253"/>
      <c r="DK259" s="1253"/>
      <c r="DL259" s="1253"/>
      <c r="DM259" s="342"/>
      <c r="DN259" s="114"/>
      <c r="DO259" s="114"/>
      <c r="DP259" s="114"/>
      <c r="DQ259" s="114"/>
      <c r="DR259" s="114"/>
      <c r="DS259" s="295">
        <f t="shared" si="83"/>
        <v>0</v>
      </c>
      <c r="DT259" s="392">
        <f t="shared" ref="DT259" si="151">SUM(J259)</f>
        <v>0</v>
      </c>
      <c r="DU259" s="390">
        <f t="shared" ref="DU259" si="152">SUM(S259)</f>
        <v>0</v>
      </c>
    </row>
    <row r="260" spans="3:125" ht="12.95" customHeight="1">
      <c r="C260" s="581"/>
      <c r="D260" s="582"/>
      <c r="E260" s="643"/>
      <c r="F260" s="644"/>
      <c r="G260" s="644"/>
      <c r="H260" s="644"/>
      <c r="I260" s="645"/>
      <c r="J260" s="1187"/>
      <c r="K260" s="1188"/>
      <c r="L260" s="1188"/>
      <c r="M260" s="1188"/>
      <c r="N260" s="452"/>
      <c r="O260" s="248" t="s">
        <v>141</v>
      </c>
      <c r="P260" s="356"/>
      <c r="Q260" s="357"/>
      <c r="R260" s="358"/>
      <c r="S260" s="250"/>
      <c r="T260" s="250"/>
      <c r="U260" s="250"/>
      <c r="V260" s="250"/>
      <c r="W260" s="364"/>
      <c r="X260" s="365"/>
      <c r="Y260" s="250"/>
      <c r="Z260" s="250"/>
      <c r="AA260" s="250"/>
      <c r="AB260" s="261"/>
      <c r="AC260" s="250"/>
      <c r="AD260" s="250"/>
      <c r="AE260" s="250"/>
      <c r="AF260" s="349"/>
      <c r="AG260" s="250"/>
      <c r="AH260" s="250"/>
      <c r="AI260" s="250"/>
      <c r="AJ260" s="367"/>
      <c r="AK260" s="483" t="s">
        <v>142</v>
      </c>
      <c r="AL260" s="484"/>
      <c r="AM260" s="484"/>
      <c r="AN260" s="484"/>
      <c r="AO260" s="465"/>
      <c r="AP260" s="460"/>
      <c r="AQ260" s="460"/>
      <c r="AR260" s="460"/>
      <c r="AS260" s="460"/>
      <c r="AT260" s="460"/>
      <c r="AU260" s="460"/>
      <c r="AV260" s="460"/>
      <c r="AW260" s="460"/>
      <c r="AX260" s="460"/>
      <c r="AY260" s="460"/>
      <c r="AZ260" s="460"/>
      <c r="BA260" s="461"/>
      <c r="BB260" s="485"/>
      <c r="BC260" s="486"/>
      <c r="BD260" s="486"/>
      <c r="BE260" s="486"/>
      <c r="BF260" s="487"/>
      <c r="BG260" s="485"/>
      <c r="BH260" s="494"/>
      <c r="BI260" s="494"/>
      <c r="BJ260" s="495"/>
      <c r="BK260" s="465"/>
      <c r="BL260" s="460"/>
      <c r="BM260" s="460"/>
      <c r="BN260" s="460"/>
      <c r="BO260" s="460"/>
      <c r="BP260" s="460"/>
      <c r="BQ260" s="460"/>
      <c r="BR260" s="460"/>
      <c r="BS260" s="460"/>
      <c r="BT260" s="460"/>
      <c r="BU260" s="460"/>
      <c r="BV260" s="460"/>
      <c r="BW260" s="461"/>
      <c r="BX260" s="497"/>
      <c r="BY260" s="498"/>
      <c r="BZ260" s="498"/>
      <c r="CA260" s="498"/>
      <c r="CB260" s="499"/>
      <c r="CC260" s="880"/>
      <c r="CD260" s="881"/>
      <c r="CE260" s="881"/>
      <c r="CF260" s="882"/>
      <c r="CG260" s="434" t="s">
        <v>140</v>
      </c>
      <c r="CH260" s="435"/>
      <c r="CI260" s="883"/>
      <c r="CJ260" s="884"/>
      <c r="CK260" s="885"/>
      <c r="CL260" s="725"/>
      <c r="CM260" s="667"/>
      <c r="CN260" s="667"/>
      <c r="CO260" s="667"/>
      <c r="CP260" s="667"/>
      <c r="CQ260" s="667"/>
      <c r="CR260" s="667"/>
      <c r="CS260" s="192" t="s">
        <v>141</v>
      </c>
      <c r="CT260" s="192"/>
      <c r="CU260" s="192"/>
      <c r="CV260" s="192"/>
      <c r="CW260" s="365"/>
      <c r="CX260" s="250"/>
      <c r="CY260" s="250"/>
      <c r="CZ260" s="250"/>
      <c r="DA260" s="250"/>
      <c r="DB260" s="261"/>
      <c r="DC260" s="1244"/>
      <c r="DD260" s="1245"/>
      <c r="DE260" s="1245"/>
      <c r="DF260" s="452"/>
      <c r="DG260" s="249" t="s">
        <v>141</v>
      </c>
      <c r="DH260" s="1254"/>
      <c r="DI260" s="1255"/>
      <c r="DJ260" s="1255"/>
      <c r="DK260" s="1255"/>
      <c r="DL260" s="1255"/>
      <c r="DM260" s="341" t="s">
        <v>69</v>
      </c>
      <c r="DN260" s="114"/>
      <c r="DO260" s="114"/>
      <c r="DP260" s="114"/>
      <c r="DQ260" s="114"/>
      <c r="DR260" s="114"/>
      <c r="DS260" s="295">
        <f t="shared" si="83"/>
        <v>0</v>
      </c>
      <c r="DT260" s="390">
        <f t="shared" ref="DT260" si="153">SUM(DS259:DS260)</f>
        <v>0</v>
      </c>
    </row>
    <row r="261" spans="3:125" ht="12.95" customHeight="1">
      <c r="C261" s="583"/>
      <c r="D261" s="584"/>
      <c r="E261" s="646" t="s">
        <v>232</v>
      </c>
      <c r="F261" s="647"/>
      <c r="G261" s="647"/>
      <c r="H261" s="647"/>
      <c r="I261" s="648"/>
      <c r="J261" s="1185">
        <f t="shared" ref="J261" si="154">S261+CL261+CL262</f>
        <v>0</v>
      </c>
      <c r="K261" s="1186"/>
      <c r="L261" s="1186"/>
      <c r="M261" s="1186"/>
      <c r="N261" s="119"/>
      <c r="O261" s="119"/>
      <c r="P261" s="368"/>
      <c r="Q261" s="369"/>
      <c r="R261" s="370"/>
      <c r="S261" s="254"/>
      <c r="T261" s="254"/>
      <c r="U261" s="254"/>
      <c r="V261" s="254"/>
      <c r="W261" s="254"/>
      <c r="X261" s="371"/>
      <c r="Y261" s="254"/>
      <c r="Z261" s="254"/>
      <c r="AA261" s="254"/>
      <c r="AB261" s="372"/>
      <c r="AC261" s="254"/>
      <c r="AD261" s="254"/>
      <c r="AE261" s="254"/>
      <c r="AF261" s="351"/>
      <c r="AG261" s="254"/>
      <c r="AH261" s="254"/>
      <c r="AI261" s="254"/>
      <c r="AJ261" s="352"/>
      <c r="AK261" s="478" t="s">
        <v>139</v>
      </c>
      <c r="AL261" s="479"/>
      <c r="AM261" s="479"/>
      <c r="AN261" s="479"/>
      <c r="AO261" s="466"/>
      <c r="AP261" s="463"/>
      <c r="AQ261" s="463"/>
      <c r="AR261" s="463"/>
      <c r="AS261" s="463"/>
      <c r="AT261" s="463"/>
      <c r="AU261" s="463"/>
      <c r="AV261" s="463"/>
      <c r="AW261" s="463"/>
      <c r="AX261" s="463"/>
      <c r="AY261" s="463"/>
      <c r="AZ261" s="463"/>
      <c r="BA261" s="464"/>
      <c r="BB261" s="480"/>
      <c r="BC261" s="481"/>
      <c r="BD261" s="481"/>
      <c r="BE261" s="481"/>
      <c r="BF261" s="482"/>
      <c r="BG261" s="480"/>
      <c r="BH261" s="503"/>
      <c r="BI261" s="503"/>
      <c r="BJ261" s="504"/>
      <c r="BK261" s="466"/>
      <c r="BL261" s="463"/>
      <c r="BM261" s="463"/>
      <c r="BN261" s="463"/>
      <c r="BO261" s="463"/>
      <c r="BP261" s="463"/>
      <c r="BQ261" s="463"/>
      <c r="BR261" s="463"/>
      <c r="BS261" s="463"/>
      <c r="BT261" s="463"/>
      <c r="BU261" s="463"/>
      <c r="BV261" s="463"/>
      <c r="BW261" s="464"/>
      <c r="BX261" s="500"/>
      <c r="BY261" s="501"/>
      <c r="BZ261" s="501"/>
      <c r="CA261" s="501"/>
      <c r="CB261" s="502"/>
      <c r="CC261" s="726"/>
      <c r="CD261" s="727"/>
      <c r="CE261" s="727"/>
      <c r="CF261" s="728"/>
      <c r="CG261" s="429" t="s">
        <v>140</v>
      </c>
      <c r="CH261" s="240"/>
      <c r="CI261" s="729"/>
      <c r="CJ261" s="730"/>
      <c r="CK261" s="731"/>
      <c r="CL261" s="732"/>
      <c r="CM261" s="733"/>
      <c r="CN261" s="733"/>
      <c r="CO261" s="733"/>
      <c r="CP261" s="733"/>
      <c r="CQ261" s="733"/>
      <c r="CR261" s="733"/>
      <c r="CS261" s="119" t="s">
        <v>141</v>
      </c>
      <c r="CT261" s="119"/>
      <c r="CU261" s="119"/>
      <c r="CV261" s="119"/>
      <c r="CW261" s="371"/>
      <c r="CX261" s="254"/>
      <c r="CY261" s="254"/>
      <c r="CZ261" s="254"/>
      <c r="DA261" s="254"/>
      <c r="DB261" s="264"/>
      <c r="DC261" s="1248">
        <f t="shared" ref="DC261" si="155">DS261+DS262</f>
        <v>0</v>
      </c>
      <c r="DD261" s="1249"/>
      <c r="DE261" s="1249"/>
      <c r="DF261" s="119"/>
      <c r="DG261" s="246"/>
      <c r="DH261" s="1254">
        <f t="shared" ref="DH261" si="156">IFERROR((S261+DC261)*100/J261,0)</f>
        <v>0</v>
      </c>
      <c r="DI261" s="1255"/>
      <c r="DJ261" s="1255"/>
      <c r="DK261" s="1255"/>
      <c r="DL261" s="1255"/>
      <c r="DM261" s="340"/>
      <c r="DN261" s="114"/>
      <c r="DO261" s="114"/>
      <c r="DP261" s="114"/>
      <c r="DQ261" s="114"/>
      <c r="DR261" s="114"/>
      <c r="DS261" s="295">
        <f t="shared" si="83"/>
        <v>0</v>
      </c>
      <c r="DT261" s="392">
        <f t="shared" ref="DT261" si="157">SUM(J261)</f>
        <v>0</v>
      </c>
      <c r="DU261" s="390">
        <f>SUM(S261)</f>
        <v>0</v>
      </c>
    </row>
    <row r="262" spans="3:125" ht="12.95" customHeight="1" thickBot="1">
      <c r="C262" s="585"/>
      <c r="D262" s="586"/>
      <c r="E262" s="608" t="s">
        <v>233</v>
      </c>
      <c r="F262" s="609"/>
      <c r="G262" s="609"/>
      <c r="H262" s="609"/>
      <c r="I262" s="610"/>
      <c r="J262" s="1164"/>
      <c r="K262" s="1165"/>
      <c r="L262" s="1165"/>
      <c r="M262" s="1165"/>
      <c r="N262" s="452"/>
      <c r="O262" s="248" t="s">
        <v>141</v>
      </c>
      <c r="P262" s="373"/>
      <c r="Q262" s="374"/>
      <c r="R262" s="375"/>
      <c r="S262" s="376"/>
      <c r="T262" s="258"/>
      <c r="U262" s="258"/>
      <c r="V262" s="258"/>
      <c r="W262" s="377"/>
      <c r="X262" s="378"/>
      <c r="Y262" s="258"/>
      <c r="Z262" s="258"/>
      <c r="AA262" s="258"/>
      <c r="AB262" s="265"/>
      <c r="AC262" s="258"/>
      <c r="AD262" s="258"/>
      <c r="AE262" s="258"/>
      <c r="AF262" s="353"/>
      <c r="AG262" s="258"/>
      <c r="AH262" s="258"/>
      <c r="AI262" s="258"/>
      <c r="AJ262" s="354"/>
      <c r="AK262" s="483" t="s">
        <v>142</v>
      </c>
      <c r="AL262" s="484"/>
      <c r="AM262" s="484"/>
      <c r="AN262" s="484"/>
      <c r="AO262" s="931"/>
      <c r="AP262" s="932"/>
      <c r="AQ262" s="932"/>
      <c r="AR262" s="932"/>
      <c r="AS262" s="932"/>
      <c r="AT262" s="932"/>
      <c r="AU262" s="932"/>
      <c r="AV262" s="932"/>
      <c r="AW262" s="932"/>
      <c r="AX262" s="932"/>
      <c r="AY262" s="932"/>
      <c r="AZ262" s="932"/>
      <c r="BA262" s="933"/>
      <c r="BB262" s="651"/>
      <c r="BC262" s="652"/>
      <c r="BD262" s="652"/>
      <c r="BE262" s="652"/>
      <c r="BF262" s="653"/>
      <c r="BG262" s="651"/>
      <c r="BH262" s="934"/>
      <c r="BI262" s="934"/>
      <c r="BJ262" s="935"/>
      <c r="BK262" s="931"/>
      <c r="BL262" s="932"/>
      <c r="BM262" s="932"/>
      <c r="BN262" s="932"/>
      <c r="BO262" s="932"/>
      <c r="BP262" s="932"/>
      <c r="BQ262" s="932"/>
      <c r="BR262" s="932"/>
      <c r="BS262" s="932"/>
      <c r="BT262" s="932"/>
      <c r="BU262" s="932"/>
      <c r="BV262" s="932"/>
      <c r="BW262" s="933"/>
      <c r="BX262" s="936"/>
      <c r="BY262" s="937"/>
      <c r="BZ262" s="937"/>
      <c r="CA262" s="937"/>
      <c r="CB262" s="938"/>
      <c r="CC262" s="939"/>
      <c r="CD262" s="940"/>
      <c r="CE262" s="940"/>
      <c r="CF262" s="941"/>
      <c r="CG262" s="434" t="s">
        <v>140</v>
      </c>
      <c r="CH262" s="435"/>
      <c r="CI262" s="942"/>
      <c r="CJ262" s="943"/>
      <c r="CK262" s="944"/>
      <c r="CL262" s="945"/>
      <c r="CM262" s="946"/>
      <c r="CN262" s="946"/>
      <c r="CO262" s="946"/>
      <c r="CP262" s="946"/>
      <c r="CQ262" s="946"/>
      <c r="CR262" s="946"/>
      <c r="CS262" s="192" t="s">
        <v>141</v>
      </c>
      <c r="CT262" s="192"/>
      <c r="CU262" s="192"/>
      <c r="CV262" s="192"/>
      <c r="CW262" s="378"/>
      <c r="CX262" s="258"/>
      <c r="CY262" s="258"/>
      <c r="CZ262" s="258"/>
      <c r="DA262" s="258"/>
      <c r="DB262" s="265"/>
      <c r="DC262" s="1258"/>
      <c r="DD262" s="1259"/>
      <c r="DE262" s="1259"/>
      <c r="DF262" s="452"/>
      <c r="DG262" s="249" t="s">
        <v>141</v>
      </c>
      <c r="DH262" s="1260"/>
      <c r="DI262" s="1261"/>
      <c r="DJ262" s="1261"/>
      <c r="DK262" s="1261"/>
      <c r="DL262" s="1261"/>
      <c r="DM262" s="341" t="s">
        <v>69</v>
      </c>
      <c r="DN262" s="114"/>
      <c r="DO262" s="114"/>
      <c r="DP262" s="114"/>
      <c r="DQ262" s="114"/>
      <c r="DR262" s="114"/>
      <c r="DS262" s="295">
        <f t="shared" si="83"/>
        <v>0</v>
      </c>
      <c r="DT262" s="390">
        <f t="shared" ref="DT262" si="158">SUM(DS261:DS262)</f>
        <v>0</v>
      </c>
    </row>
    <row r="263" spans="3:125" ht="12.95" customHeight="1">
      <c r="C263" s="165"/>
      <c r="D263" s="119"/>
      <c r="E263" s="628" t="s">
        <v>146</v>
      </c>
      <c r="F263" s="629"/>
      <c r="G263" s="629"/>
      <c r="H263" s="629"/>
      <c r="I263" s="630"/>
      <c r="J263" s="1183">
        <f>S263+CL263+CL264</f>
        <v>0</v>
      </c>
      <c r="K263" s="1184"/>
      <c r="L263" s="1184"/>
      <c r="M263" s="126"/>
      <c r="N263" s="126"/>
      <c r="O263" s="126"/>
      <c r="P263" s="633"/>
      <c r="Q263" s="634"/>
      <c r="R263" s="635"/>
      <c r="S263" s="1129"/>
      <c r="T263" s="1130"/>
      <c r="U263" s="1130"/>
      <c r="V263" s="1130"/>
      <c r="W263" s="1131"/>
      <c r="X263" s="1132"/>
      <c r="Y263" s="1130"/>
      <c r="Z263" s="1130"/>
      <c r="AA263" s="1130"/>
      <c r="AB263" s="1133"/>
      <c r="AC263" s="379"/>
      <c r="AD263" s="379"/>
      <c r="AE263" s="379"/>
      <c r="AF263" s="380"/>
      <c r="AG263" s="379"/>
      <c r="AH263" s="379"/>
      <c r="AI263" s="379"/>
      <c r="AJ263" s="381"/>
      <c r="AK263" s="636" t="s">
        <v>139</v>
      </c>
      <c r="AL263" s="637"/>
      <c r="AM263" s="637"/>
      <c r="AN263" s="637"/>
      <c r="AO263" s="918"/>
      <c r="AP263" s="919"/>
      <c r="AQ263" s="919"/>
      <c r="AR263" s="919"/>
      <c r="AS263" s="919"/>
      <c r="AT263" s="919"/>
      <c r="AU263" s="919"/>
      <c r="AV263" s="919"/>
      <c r="AW263" s="919"/>
      <c r="AX263" s="919"/>
      <c r="AY263" s="919"/>
      <c r="AZ263" s="919"/>
      <c r="BA263" s="920"/>
      <c r="BB263" s="480"/>
      <c r="BC263" s="481"/>
      <c r="BD263" s="481"/>
      <c r="BE263" s="481"/>
      <c r="BF263" s="482"/>
      <c r="BG263" s="480"/>
      <c r="BH263" s="503"/>
      <c r="BI263" s="503"/>
      <c r="BJ263" s="504"/>
      <c r="BK263" s="918"/>
      <c r="BL263" s="919"/>
      <c r="BM263" s="919"/>
      <c r="BN263" s="919"/>
      <c r="BO263" s="919"/>
      <c r="BP263" s="919"/>
      <c r="BQ263" s="919"/>
      <c r="BR263" s="919"/>
      <c r="BS263" s="919"/>
      <c r="BT263" s="919"/>
      <c r="BU263" s="919"/>
      <c r="BV263" s="919"/>
      <c r="BW263" s="920"/>
      <c r="BX263" s="921"/>
      <c r="BY263" s="922"/>
      <c r="BZ263" s="922"/>
      <c r="CA263" s="922"/>
      <c r="CB263" s="923"/>
      <c r="CC263" s="924"/>
      <c r="CD263" s="925"/>
      <c r="CE263" s="925"/>
      <c r="CF263" s="926"/>
      <c r="CG263" s="436" t="s">
        <v>140</v>
      </c>
      <c r="CH263" s="437"/>
      <c r="CI263" s="729"/>
      <c r="CJ263" s="730"/>
      <c r="CK263" s="731"/>
      <c r="CL263" s="927"/>
      <c r="CM263" s="928"/>
      <c r="CN263" s="928"/>
      <c r="CO263" s="928"/>
      <c r="CP263" s="928"/>
      <c r="CQ263" s="928"/>
      <c r="CR263" s="928"/>
      <c r="CS263" s="126" t="s">
        <v>14172</v>
      </c>
      <c r="CT263" s="126"/>
      <c r="CU263" s="126"/>
      <c r="CV263" s="126"/>
      <c r="CW263" s="929"/>
      <c r="CX263" s="930"/>
      <c r="CY263" s="930"/>
      <c r="CZ263" s="126"/>
      <c r="DA263" s="126"/>
      <c r="DB263" s="266" t="s">
        <v>14172</v>
      </c>
      <c r="DC263" s="1179">
        <f>DS263+DS264</f>
        <v>0</v>
      </c>
      <c r="DD263" s="1180"/>
      <c r="DE263" s="126"/>
      <c r="DF263" s="126"/>
      <c r="DG263" s="266"/>
      <c r="DH263" s="1250">
        <f>IFERROR((S263+DS263+DS264)/J263,0)*100</f>
        <v>0</v>
      </c>
      <c r="DI263" s="1251"/>
      <c r="DJ263" s="1251"/>
      <c r="DK263" s="1251"/>
      <c r="DL263" s="1251"/>
      <c r="DM263" s="343"/>
      <c r="DN263" s="114"/>
      <c r="DO263" s="114"/>
      <c r="DP263" s="114"/>
      <c r="DQ263" s="114"/>
      <c r="DR263" s="114"/>
      <c r="DS263" s="295">
        <f>IF(CI263="6.仮置(無)",0,IF(CI263="9.最終覆外",0,IF(CI263="10.土捨場",0,IF(CI263="",0,CL263))))</f>
        <v>0</v>
      </c>
      <c r="DT263" s="392">
        <f>SUM(J263)</f>
        <v>0</v>
      </c>
      <c r="DU263" s="390">
        <f t="shared" ref="DU263" si="159">SUM(S263)</f>
        <v>0</v>
      </c>
    </row>
    <row r="264" spans="3:125" ht="12.95" customHeight="1">
      <c r="C264" s="165"/>
      <c r="D264" s="119"/>
      <c r="E264" s="511" t="s">
        <v>234</v>
      </c>
      <c r="F264" s="506"/>
      <c r="G264" s="506"/>
      <c r="H264" s="506"/>
      <c r="I264" s="512"/>
      <c r="J264" s="1158"/>
      <c r="K264" s="1159"/>
      <c r="L264" s="1159"/>
      <c r="M264" s="119"/>
      <c r="N264" s="119"/>
      <c r="O264" s="212" t="s">
        <v>278</v>
      </c>
      <c r="P264" s="625"/>
      <c r="Q264" s="626"/>
      <c r="R264" s="627"/>
      <c r="S264" s="423"/>
      <c r="T264" s="424"/>
      <c r="U264" s="452"/>
      <c r="V264" s="452"/>
      <c r="W264" s="248" t="s">
        <v>14172</v>
      </c>
      <c r="X264" s="425"/>
      <c r="Y264" s="424"/>
      <c r="Z264" s="452"/>
      <c r="AA264" s="452"/>
      <c r="AB264" s="249" t="s">
        <v>14172</v>
      </c>
      <c r="AC264" s="243"/>
      <c r="AD264" s="243"/>
      <c r="AE264" s="243"/>
      <c r="AF264" s="244"/>
      <c r="AG264" s="243"/>
      <c r="AH264" s="243"/>
      <c r="AI264" s="243"/>
      <c r="AJ264" s="245"/>
      <c r="AK264" s="638" t="s">
        <v>142</v>
      </c>
      <c r="AL264" s="639"/>
      <c r="AM264" s="639"/>
      <c r="AN264" s="639"/>
      <c r="AO264" s="465"/>
      <c r="AP264" s="460"/>
      <c r="AQ264" s="460"/>
      <c r="AR264" s="460"/>
      <c r="AS264" s="460"/>
      <c r="AT264" s="460"/>
      <c r="AU264" s="460"/>
      <c r="AV264" s="460"/>
      <c r="AW264" s="460"/>
      <c r="AX264" s="460"/>
      <c r="AY264" s="460"/>
      <c r="AZ264" s="460"/>
      <c r="BA264" s="461"/>
      <c r="BB264" s="485"/>
      <c r="BC264" s="486"/>
      <c r="BD264" s="486"/>
      <c r="BE264" s="486"/>
      <c r="BF264" s="487"/>
      <c r="BG264" s="485"/>
      <c r="BH264" s="494"/>
      <c r="BI264" s="494"/>
      <c r="BJ264" s="495"/>
      <c r="BK264" s="465"/>
      <c r="BL264" s="460"/>
      <c r="BM264" s="460"/>
      <c r="BN264" s="460"/>
      <c r="BO264" s="460"/>
      <c r="BP264" s="460"/>
      <c r="BQ264" s="460"/>
      <c r="BR264" s="460"/>
      <c r="BS264" s="460"/>
      <c r="BT264" s="460"/>
      <c r="BU264" s="460"/>
      <c r="BV264" s="460"/>
      <c r="BW264" s="461"/>
      <c r="BX264" s="497"/>
      <c r="BY264" s="498"/>
      <c r="BZ264" s="498"/>
      <c r="CA264" s="498"/>
      <c r="CB264" s="499"/>
      <c r="CC264" s="880"/>
      <c r="CD264" s="881"/>
      <c r="CE264" s="881"/>
      <c r="CF264" s="882"/>
      <c r="CG264" s="438" t="s">
        <v>140</v>
      </c>
      <c r="CH264" s="439"/>
      <c r="CI264" s="883"/>
      <c r="CJ264" s="884"/>
      <c r="CK264" s="885"/>
      <c r="CL264" s="725"/>
      <c r="CM264" s="667"/>
      <c r="CN264" s="667"/>
      <c r="CO264" s="667"/>
      <c r="CP264" s="667"/>
      <c r="CQ264" s="667"/>
      <c r="CR264" s="667"/>
      <c r="CS264" s="267" t="s">
        <v>14172</v>
      </c>
      <c r="CT264" s="267"/>
      <c r="CU264" s="267"/>
      <c r="CV264" s="267"/>
      <c r="CW264" s="886"/>
      <c r="CX264" s="491"/>
      <c r="CY264" s="491"/>
      <c r="CZ264" s="267"/>
      <c r="DA264" s="267"/>
      <c r="DB264" s="268" t="s">
        <v>14172</v>
      </c>
      <c r="DC264" s="1181"/>
      <c r="DD264" s="1182"/>
      <c r="DE264" s="119"/>
      <c r="DF264" s="119"/>
      <c r="DG264" s="246" t="s">
        <v>14172</v>
      </c>
      <c r="DH264" s="1250"/>
      <c r="DI264" s="1251"/>
      <c r="DJ264" s="1251"/>
      <c r="DK264" s="1251"/>
      <c r="DL264" s="1251"/>
      <c r="DM264" s="344" t="s">
        <v>69</v>
      </c>
      <c r="DN264" s="114"/>
      <c r="DO264" s="114"/>
      <c r="DP264" s="114"/>
      <c r="DQ264" s="114"/>
      <c r="DR264" s="114"/>
      <c r="DS264" s="295">
        <f t="shared" ref="DS264:DS276" si="160">IF(CI264="6.仮置(無)",0,IF(CI264="9.最終覆外",0,IF(CI264="10.土捨場",0,IF(CI264="",0,CL264))))</f>
        <v>0</v>
      </c>
      <c r="DT264" s="390">
        <f>SUM(DS263:DS264)</f>
        <v>0</v>
      </c>
    </row>
    <row r="265" spans="3:125" ht="12.95" customHeight="1">
      <c r="C265" s="603"/>
      <c r="D265" s="604"/>
      <c r="E265" s="509" t="s">
        <v>147</v>
      </c>
      <c r="F265" s="505"/>
      <c r="G265" s="505"/>
      <c r="H265" s="505"/>
      <c r="I265" s="510"/>
      <c r="J265" s="1172">
        <f t="shared" ref="J265" si="161">S265+CL265+CL266</f>
        <v>0</v>
      </c>
      <c r="K265" s="1173"/>
      <c r="L265" s="1173"/>
      <c r="M265" s="451"/>
      <c r="N265" s="451"/>
      <c r="O265" s="451"/>
      <c r="P265" s="622"/>
      <c r="Q265" s="623"/>
      <c r="R265" s="624"/>
      <c r="S265" s="615"/>
      <c r="T265" s="616"/>
      <c r="U265" s="616"/>
      <c r="V265" s="616"/>
      <c r="W265" s="617"/>
      <c r="X265" s="618"/>
      <c r="Y265" s="616"/>
      <c r="Z265" s="616"/>
      <c r="AA265" s="616"/>
      <c r="AB265" s="619"/>
      <c r="AC265" s="255"/>
      <c r="AD265" s="255"/>
      <c r="AE265" s="255"/>
      <c r="AF265" s="262"/>
      <c r="AG265" s="255"/>
      <c r="AH265" s="255"/>
      <c r="AI265" s="255"/>
      <c r="AJ265" s="363"/>
      <c r="AK265" s="595" t="s">
        <v>139</v>
      </c>
      <c r="AL265" s="596"/>
      <c r="AM265" s="596"/>
      <c r="AN265" s="596"/>
      <c r="AO265" s="466"/>
      <c r="AP265" s="463"/>
      <c r="AQ265" s="463"/>
      <c r="AR265" s="463"/>
      <c r="AS265" s="463"/>
      <c r="AT265" s="463"/>
      <c r="AU265" s="463"/>
      <c r="AV265" s="463"/>
      <c r="AW265" s="463"/>
      <c r="AX265" s="463"/>
      <c r="AY265" s="463"/>
      <c r="AZ265" s="463"/>
      <c r="BA265" s="464"/>
      <c r="BB265" s="480"/>
      <c r="BC265" s="481"/>
      <c r="BD265" s="481"/>
      <c r="BE265" s="481"/>
      <c r="BF265" s="482"/>
      <c r="BG265" s="480"/>
      <c r="BH265" s="503"/>
      <c r="BI265" s="503"/>
      <c r="BJ265" s="504"/>
      <c r="BK265" s="466"/>
      <c r="BL265" s="463"/>
      <c r="BM265" s="463"/>
      <c r="BN265" s="463"/>
      <c r="BO265" s="463"/>
      <c r="BP265" s="463"/>
      <c r="BQ265" s="463"/>
      <c r="BR265" s="463"/>
      <c r="BS265" s="463"/>
      <c r="BT265" s="463"/>
      <c r="BU265" s="463"/>
      <c r="BV265" s="463"/>
      <c r="BW265" s="464"/>
      <c r="BX265" s="500"/>
      <c r="BY265" s="501"/>
      <c r="BZ265" s="501"/>
      <c r="CA265" s="501"/>
      <c r="CB265" s="502"/>
      <c r="CC265" s="726"/>
      <c r="CD265" s="727"/>
      <c r="CE265" s="727"/>
      <c r="CF265" s="728"/>
      <c r="CG265" s="432" t="s">
        <v>140</v>
      </c>
      <c r="CH265" s="433"/>
      <c r="CI265" s="729"/>
      <c r="CJ265" s="730"/>
      <c r="CK265" s="731"/>
      <c r="CL265" s="732"/>
      <c r="CM265" s="733"/>
      <c r="CN265" s="733"/>
      <c r="CO265" s="733"/>
      <c r="CP265" s="733"/>
      <c r="CQ265" s="733"/>
      <c r="CR265" s="733"/>
      <c r="CS265" s="451" t="s">
        <v>14172</v>
      </c>
      <c r="CT265" s="451"/>
      <c r="CU265" s="451"/>
      <c r="CV265" s="451"/>
      <c r="CW265" s="907"/>
      <c r="CX265" s="908"/>
      <c r="CY265" s="908"/>
      <c r="CZ265" s="451"/>
      <c r="DA265" s="451"/>
      <c r="DB265" s="270" t="s">
        <v>14172</v>
      </c>
      <c r="DC265" s="1170">
        <f>DS265+DS266</f>
        <v>0</v>
      </c>
      <c r="DD265" s="1171"/>
      <c r="DE265" s="451"/>
      <c r="DF265" s="451"/>
      <c r="DG265" s="270"/>
      <c r="DH265" s="1256">
        <f t="shared" ref="DH265" si="162">IFERROR((S265+DS265+DS266)/J265,0)*100</f>
        <v>0</v>
      </c>
      <c r="DI265" s="1257"/>
      <c r="DJ265" s="1257"/>
      <c r="DK265" s="1257"/>
      <c r="DL265" s="1257"/>
      <c r="DM265" s="342"/>
      <c r="DN265" s="114"/>
      <c r="DO265" s="114"/>
      <c r="DP265" s="114"/>
      <c r="DQ265" s="114"/>
      <c r="DR265" s="114"/>
      <c r="DS265" s="295">
        <f t="shared" si="160"/>
        <v>0</v>
      </c>
      <c r="DT265" s="392">
        <f t="shared" ref="DT265" si="163">SUM(J265)</f>
        <v>0</v>
      </c>
      <c r="DU265" s="390">
        <f t="shared" ref="DU265" si="164">SUM(S265)</f>
        <v>0</v>
      </c>
    </row>
    <row r="266" spans="3:125" ht="12.95" customHeight="1">
      <c r="C266" s="603" t="s">
        <v>235</v>
      </c>
      <c r="D266" s="604"/>
      <c r="E266" s="511" t="s">
        <v>234</v>
      </c>
      <c r="F266" s="506"/>
      <c r="G266" s="506"/>
      <c r="H266" s="506"/>
      <c r="I266" s="512"/>
      <c r="J266" s="1172"/>
      <c r="K266" s="1173"/>
      <c r="L266" s="1173"/>
      <c r="M266" s="452"/>
      <c r="N266" s="452"/>
      <c r="O266" s="248" t="s">
        <v>278</v>
      </c>
      <c r="P266" s="625"/>
      <c r="Q266" s="626"/>
      <c r="R266" s="627"/>
      <c r="S266" s="423"/>
      <c r="T266" s="424"/>
      <c r="U266" s="452"/>
      <c r="V266" s="452"/>
      <c r="W266" s="248" t="s">
        <v>14172</v>
      </c>
      <c r="X266" s="425"/>
      <c r="Y266" s="424"/>
      <c r="Z266" s="452"/>
      <c r="AA266" s="452"/>
      <c r="AB266" s="249" t="s">
        <v>14172</v>
      </c>
      <c r="AC266" s="250"/>
      <c r="AD266" s="250"/>
      <c r="AE266" s="250"/>
      <c r="AF266" s="349"/>
      <c r="AG266" s="250"/>
      <c r="AH266" s="250"/>
      <c r="AI266" s="250"/>
      <c r="AJ266" s="350"/>
      <c r="AK266" s="488" t="s">
        <v>142</v>
      </c>
      <c r="AL266" s="489"/>
      <c r="AM266" s="489"/>
      <c r="AN266" s="489"/>
      <c r="AO266" s="465"/>
      <c r="AP266" s="460"/>
      <c r="AQ266" s="460"/>
      <c r="AR266" s="460"/>
      <c r="AS266" s="460"/>
      <c r="AT266" s="460"/>
      <c r="AU266" s="460"/>
      <c r="AV266" s="460"/>
      <c r="AW266" s="460"/>
      <c r="AX266" s="460"/>
      <c r="AY266" s="460"/>
      <c r="AZ266" s="460"/>
      <c r="BA266" s="461"/>
      <c r="BB266" s="485"/>
      <c r="BC266" s="486"/>
      <c r="BD266" s="486"/>
      <c r="BE266" s="486"/>
      <c r="BF266" s="487"/>
      <c r="BG266" s="485"/>
      <c r="BH266" s="494"/>
      <c r="BI266" s="494"/>
      <c r="BJ266" s="495"/>
      <c r="BK266" s="465"/>
      <c r="BL266" s="460"/>
      <c r="BM266" s="460"/>
      <c r="BN266" s="460"/>
      <c r="BO266" s="460"/>
      <c r="BP266" s="460"/>
      <c r="BQ266" s="460"/>
      <c r="BR266" s="460"/>
      <c r="BS266" s="460"/>
      <c r="BT266" s="460"/>
      <c r="BU266" s="460"/>
      <c r="BV266" s="460"/>
      <c r="BW266" s="461"/>
      <c r="BX266" s="497"/>
      <c r="BY266" s="498"/>
      <c r="BZ266" s="498"/>
      <c r="CA266" s="498"/>
      <c r="CB266" s="499"/>
      <c r="CC266" s="880"/>
      <c r="CD266" s="881"/>
      <c r="CE266" s="881"/>
      <c r="CF266" s="882"/>
      <c r="CG266" s="430" t="s">
        <v>140</v>
      </c>
      <c r="CH266" s="431"/>
      <c r="CI266" s="883"/>
      <c r="CJ266" s="884"/>
      <c r="CK266" s="885"/>
      <c r="CL266" s="725"/>
      <c r="CM266" s="667"/>
      <c r="CN266" s="667"/>
      <c r="CO266" s="667"/>
      <c r="CP266" s="667"/>
      <c r="CQ266" s="667"/>
      <c r="CR266" s="667"/>
      <c r="CS266" s="251" t="s">
        <v>14172</v>
      </c>
      <c r="CT266" s="251"/>
      <c r="CU266" s="251"/>
      <c r="CV266" s="251"/>
      <c r="CW266" s="886"/>
      <c r="CX266" s="491"/>
      <c r="CY266" s="491"/>
      <c r="CZ266" s="251"/>
      <c r="DA266" s="251"/>
      <c r="DB266" s="252" t="s">
        <v>14172</v>
      </c>
      <c r="DC266" s="1170"/>
      <c r="DD266" s="1171"/>
      <c r="DE266" s="119"/>
      <c r="DF266" s="119"/>
      <c r="DG266" s="246" t="s">
        <v>14172</v>
      </c>
      <c r="DH266" s="1256"/>
      <c r="DI266" s="1257"/>
      <c r="DJ266" s="1257"/>
      <c r="DK266" s="1257"/>
      <c r="DL266" s="1257"/>
      <c r="DM266" s="344" t="s">
        <v>69</v>
      </c>
      <c r="DN266" s="114"/>
      <c r="DO266" s="114"/>
      <c r="DP266" s="114"/>
      <c r="DQ266" s="114"/>
      <c r="DR266" s="114"/>
      <c r="DS266" s="295">
        <f t="shared" si="160"/>
        <v>0</v>
      </c>
      <c r="DT266" s="390">
        <f t="shared" ref="DT266" si="165">SUM(DS265:DS266)</f>
        <v>0</v>
      </c>
    </row>
    <row r="267" spans="3:125" ht="12.95" customHeight="1">
      <c r="C267" s="603" t="s">
        <v>236</v>
      </c>
      <c r="D267" s="604"/>
      <c r="E267" s="509" t="s">
        <v>148</v>
      </c>
      <c r="F267" s="505"/>
      <c r="G267" s="505"/>
      <c r="H267" s="505"/>
      <c r="I267" s="510"/>
      <c r="J267" s="1172">
        <f t="shared" ref="J267" si="166">S267+CL267+CL268</f>
        <v>0</v>
      </c>
      <c r="K267" s="1173"/>
      <c r="L267" s="1173"/>
      <c r="M267" s="119"/>
      <c r="N267" s="119"/>
      <c r="O267" s="119"/>
      <c r="P267" s="622"/>
      <c r="Q267" s="623"/>
      <c r="R267" s="624"/>
      <c r="S267" s="615"/>
      <c r="T267" s="616"/>
      <c r="U267" s="616"/>
      <c r="V267" s="616"/>
      <c r="W267" s="617"/>
      <c r="X267" s="618"/>
      <c r="Y267" s="616"/>
      <c r="Z267" s="616"/>
      <c r="AA267" s="616"/>
      <c r="AB267" s="619"/>
      <c r="AC267" s="243"/>
      <c r="AD267" s="243"/>
      <c r="AE267" s="243"/>
      <c r="AF267" s="244"/>
      <c r="AG267" s="243"/>
      <c r="AH267" s="243"/>
      <c r="AI267" s="243"/>
      <c r="AJ267" s="245"/>
      <c r="AK267" s="595" t="s">
        <v>139</v>
      </c>
      <c r="AL267" s="596"/>
      <c r="AM267" s="596"/>
      <c r="AN267" s="596"/>
      <c r="AO267" s="466"/>
      <c r="AP267" s="463"/>
      <c r="AQ267" s="463"/>
      <c r="AR267" s="463"/>
      <c r="AS267" s="463"/>
      <c r="AT267" s="463"/>
      <c r="AU267" s="463"/>
      <c r="AV267" s="463"/>
      <c r="AW267" s="463"/>
      <c r="AX267" s="463"/>
      <c r="AY267" s="463"/>
      <c r="AZ267" s="463"/>
      <c r="BA267" s="464"/>
      <c r="BB267" s="480"/>
      <c r="BC267" s="481"/>
      <c r="BD267" s="481"/>
      <c r="BE267" s="481"/>
      <c r="BF267" s="482"/>
      <c r="BG267" s="480"/>
      <c r="BH267" s="503"/>
      <c r="BI267" s="503"/>
      <c r="BJ267" s="504"/>
      <c r="BK267" s="466"/>
      <c r="BL267" s="463"/>
      <c r="BM267" s="463"/>
      <c r="BN267" s="463"/>
      <c r="BO267" s="463"/>
      <c r="BP267" s="463"/>
      <c r="BQ267" s="463"/>
      <c r="BR267" s="463"/>
      <c r="BS267" s="463"/>
      <c r="BT267" s="463"/>
      <c r="BU267" s="463"/>
      <c r="BV267" s="463"/>
      <c r="BW267" s="464"/>
      <c r="BX267" s="500"/>
      <c r="BY267" s="501"/>
      <c r="BZ267" s="501"/>
      <c r="CA267" s="501"/>
      <c r="CB267" s="502"/>
      <c r="CC267" s="726"/>
      <c r="CD267" s="727"/>
      <c r="CE267" s="727"/>
      <c r="CF267" s="728"/>
      <c r="CG267" s="432" t="s">
        <v>140</v>
      </c>
      <c r="CH267" s="433"/>
      <c r="CI267" s="729"/>
      <c r="CJ267" s="730"/>
      <c r="CK267" s="731"/>
      <c r="CL267" s="732"/>
      <c r="CM267" s="733"/>
      <c r="CN267" s="733"/>
      <c r="CO267" s="733"/>
      <c r="CP267" s="733"/>
      <c r="CQ267" s="733"/>
      <c r="CR267" s="733"/>
      <c r="CS267" s="451" t="s">
        <v>14172</v>
      </c>
      <c r="CT267" s="451"/>
      <c r="CU267" s="451"/>
      <c r="CV267" s="451"/>
      <c r="CW267" s="907"/>
      <c r="CX267" s="908"/>
      <c r="CY267" s="908"/>
      <c r="CZ267" s="451"/>
      <c r="DA267" s="451"/>
      <c r="DB267" s="270" t="s">
        <v>14172</v>
      </c>
      <c r="DC267" s="1170">
        <f>DS267+DS268</f>
        <v>0</v>
      </c>
      <c r="DD267" s="1171"/>
      <c r="DE267" s="451"/>
      <c r="DF267" s="451"/>
      <c r="DG267" s="270"/>
      <c r="DH267" s="1256">
        <f t="shared" ref="DH267" si="167">IFERROR((S267+DS267+DS268)/J267,0)*100</f>
        <v>0</v>
      </c>
      <c r="DI267" s="1257"/>
      <c r="DJ267" s="1257"/>
      <c r="DK267" s="1257"/>
      <c r="DL267" s="1257"/>
      <c r="DM267" s="342"/>
      <c r="DN267" s="114"/>
      <c r="DO267" s="114"/>
      <c r="DP267" s="114"/>
      <c r="DQ267" s="114"/>
      <c r="DR267" s="114"/>
      <c r="DS267" s="295">
        <f t="shared" si="160"/>
        <v>0</v>
      </c>
      <c r="DT267" s="392">
        <f t="shared" ref="DT267" si="168">SUM(J267)</f>
        <v>0</v>
      </c>
      <c r="DU267" s="390">
        <f t="shared" ref="DU267" si="169">SUM(S267)</f>
        <v>0</v>
      </c>
    </row>
    <row r="268" spans="3:125" ht="12.95" customHeight="1">
      <c r="C268" s="603" t="s">
        <v>237</v>
      </c>
      <c r="D268" s="604"/>
      <c r="E268" s="511" t="s">
        <v>234</v>
      </c>
      <c r="F268" s="506"/>
      <c r="G268" s="506"/>
      <c r="H268" s="506"/>
      <c r="I268" s="512"/>
      <c r="J268" s="1172"/>
      <c r="K268" s="1173"/>
      <c r="L268" s="1173"/>
      <c r="M268" s="119"/>
      <c r="N268" s="119"/>
      <c r="O268" s="212" t="s">
        <v>278</v>
      </c>
      <c r="P268" s="625"/>
      <c r="Q268" s="626"/>
      <c r="R268" s="627"/>
      <c r="S268" s="423"/>
      <c r="T268" s="424"/>
      <c r="U268" s="452"/>
      <c r="V268" s="452"/>
      <c r="W268" s="248" t="s">
        <v>14172</v>
      </c>
      <c r="X268" s="425"/>
      <c r="Y268" s="424"/>
      <c r="Z268" s="452"/>
      <c r="AA268" s="452"/>
      <c r="AB268" s="249" t="s">
        <v>14172</v>
      </c>
      <c r="AC268" s="243"/>
      <c r="AD268" s="243"/>
      <c r="AE268" s="243"/>
      <c r="AF268" s="244"/>
      <c r="AG268" s="243"/>
      <c r="AH268" s="243"/>
      <c r="AI268" s="243"/>
      <c r="AJ268" s="245"/>
      <c r="AK268" s="483" t="s">
        <v>142</v>
      </c>
      <c r="AL268" s="484"/>
      <c r="AM268" s="484"/>
      <c r="AN268" s="484"/>
      <c r="AO268" s="465"/>
      <c r="AP268" s="460"/>
      <c r="AQ268" s="460"/>
      <c r="AR268" s="460"/>
      <c r="AS268" s="460"/>
      <c r="AT268" s="460"/>
      <c r="AU268" s="460"/>
      <c r="AV268" s="460"/>
      <c r="AW268" s="460"/>
      <c r="AX268" s="460"/>
      <c r="AY268" s="460"/>
      <c r="AZ268" s="460"/>
      <c r="BA268" s="461"/>
      <c r="BB268" s="485"/>
      <c r="BC268" s="486"/>
      <c r="BD268" s="486"/>
      <c r="BE268" s="486"/>
      <c r="BF268" s="487"/>
      <c r="BG268" s="485"/>
      <c r="BH268" s="494"/>
      <c r="BI268" s="494"/>
      <c r="BJ268" s="495"/>
      <c r="BK268" s="465"/>
      <c r="BL268" s="460"/>
      <c r="BM268" s="460"/>
      <c r="BN268" s="460"/>
      <c r="BO268" s="460"/>
      <c r="BP268" s="460"/>
      <c r="BQ268" s="460"/>
      <c r="BR268" s="460"/>
      <c r="BS268" s="460"/>
      <c r="BT268" s="460"/>
      <c r="BU268" s="460"/>
      <c r="BV268" s="460"/>
      <c r="BW268" s="461"/>
      <c r="BX268" s="497"/>
      <c r="BY268" s="498"/>
      <c r="BZ268" s="498"/>
      <c r="CA268" s="498"/>
      <c r="CB268" s="499"/>
      <c r="CC268" s="880"/>
      <c r="CD268" s="881"/>
      <c r="CE268" s="881"/>
      <c r="CF268" s="882"/>
      <c r="CG268" s="434" t="s">
        <v>140</v>
      </c>
      <c r="CH268" s="435"/>
      <c r="CI268" s="883"/>
      <c r="CJ268" s="884"/>
      <c r="CK268" s="885"/>
      <c r="CL268" s="725"/>
      <c r="CM268" s="667"/>
      <c r="CN268" s="667"/>
      <c r="CO268" s="667"/>
      <c r="CP268" s="667"/>
      <c r="CQ268" s="667"/>
      <c r="CR268" s="667"/>
      <c r="CS268" s="192" t="s">
        <v>14172</v>
      </c>
      <c r="CT268" s="192"/>
      <c r="CU268" s="192"/>
      <c r="CV268" s="192"/>
      <c r="CW268" s="886"/>
      <c r="CX268" s="491"/>
      <c r="CY268" s="491"/>
      <c r="CZ268" s="192"/>
      <c r="DA268" s="192"/>
      <c r="DB268" s="271" t="s">
        <v>14172</v>
      </c>
      <c r="DC268" s="1170"/>
      <c r="DD268" s="1171"/>
      <c r="DE268" s="452"/>
      <c r="DF268" s="452"/>
      <c r="DG268" s="249" t="s">
        <v>14172</v>
      </c>
      <c r="DH268" s="1256"/>
      <c r="DI268" s="1257"/>
      <c r="DJ268" s="1257"/>
      <c r="DK268" s="1257"/>
      <c r="DL268" s="1257"/>
      <c r="DM268" s="341" t="s">
        <v>69</v>
      </c>
      <c r="DN268" s="114"/>
      <c r="DO268" s="114"/>
      <c r="DP268" s="114"/>
      <c r="DQ268" s="114"/>
      <c r="DR268" s="114"/>
      <c r="DS268" s="295">
        <f t="shared" si="160"/>
        <v>0</v>
      </c>
      <c r="DT268" s="390">
        <f t="shared" ref="DT268" si="170">SUM(DS267:DS268)</f>
        <v>0</v>
      </c>
    </row>
    <row r="269" spans="3:125" ht="12.95" customHeight="1">
      <c r="C269" s="603" t="s">
        <v>149</v>
      </c>
      <c r="D269" s="604"/>
      <c r="E269" s="509" t="s">
        <v>150</v>
      </c>
      <c r="F269" s="505"/>
      <c r="G269" s="505"/>
      <c r="H269" s="505"/>
      <c r="I269" s="510"/>
      <c r="J269" s="1172">
        <f t="shared" ref="J269" si="171">S269+CL269+CL270</f>
        <v>0</v>
      </c>
      <c r="K269" s="1173"/>
      <c r="L269" s="1173"/>
      <c r="M269" s="451"/>
      <c r="N269" s="451"/>
      <c r="O269" s="451"/>
      <c r="P269" s="622"/>
      <c r="Q269" s="623"/>
      <c r="R269" s="624"/>
      <c r="S269" s="615"/>
      <c r="T269" s="616"/>
      <c r="U269" s="616"/>
      <c r="V269" s="616"/>
      <c r="W269" s="617"/>
      <c r="X269" s="618"/>
      <c r="Y269" s="616"/>
      <c r="Z269" s="616"/>
      <c r="AA269" s="616"/>
      <c r="AB269" s="619"/>
      <c r="AC269" s="255"/>
      <c r="AD269" s="255"/>
      <c r="AE269" s="255"/>
      <c r="AF269" s="262"/>
      <c r="AG269" s="255"/>
      <c r="AH269" s="255"/>
      <c r="AI269" s="255"/>
      <c r="AJ269" s="363"/>
      <c r="AK269" s="595" t="s">
        <v>139</v>
      </c>
      <c r="AL269" s="596"/>
      <c r="AM269" s="596"/>
      <c r="AN269" s="596"/>
      <c r="AO269" s="466"/>
      <c r="AP269" s="463"/>
      <c r="AQ269" s="463"/>
      <c r="AR269" s="463"/>
      <c r="AS269" s="463"/>
      <c r="AT269" s="463"/>
      <c r="AU269" s="463"/>
      <c r="AV269" s="463"/>
      <c r="AW269" s="463"/>
      <c r="AX269" s="463"/>
      <c r="AY269" s="463"/>
      <c r="AZ269" s="463"/>
      <c r="BA269" s="464"/>
      <c r="BB269" s="480"/>
      <c r="BC269" s="481"/>
      <c r="BD269" s="481"/>
      <c r="BE269" s="481"/>
      <c r="BF269" s="482"/>
      <c r="BG269" s="480"/>
      <c r="BH269" s="503"/>
      <c r="BI269" s="503"/>
      <c r="BJ269" s="504"/>
      <c r="BK269" s="462"/>
      <c r="BL269" s="463"/>
      <c r="BM269" s="463"/>
      <c r="BN269" s="463"/>
      <c r="BO269" s="463"/>
      <c r="BP269" s="463"/>
      <c r="BQ269" s="463"/>
      <c r="BR269" s="463"/>
      <c r="BS269" s="463"/>
      <c r="BT269" s="463"/>
      <c r="BU269" s="463"/>
      <c r="BV269" s="463"/>
      <c r="BW269" s="464"/>
      <c r="BX269" s="500"/>
      <c r="BY269" s="501"/>
      <c r="BZ269" s="501"/>
      <c r="CA269" s="501"/>
      <c r="CB269" s="502"/>
      <c r="CC269" s="726"/>
      <c r="CD269" s="727"/>
      <c r="CE269" s="727"/>
      <c r="CF269" s="728"/>
      <c r="CG269" s="432" t="s">
        <v>140</v>
      </c>
      <c r="CH269" s="433"/>
      <c r="CI269" s="729"/>
      <c r="CJ269" s="730"/>
      <c r="CK269" s="731"/>
      <c r="CL269" s="732"/>
      <c r="CM269" s="733"/>
      <c r="CN269" s="733"/>
      <c r="CO269" s="733"/>
      <c r="CP269" s="733"/>
      <c r="CQ269" s="733"/>
      <c r="CR269" s="733"/>
      <c r="CS269" s="451" t="s">
        <v>14172</v>
      </c>
      <c r="CT269" s="451"/>
      <c r="CU269" s="451"/>
      <c r="CV269" s="451"/>
      <c r="CW269" s="907"/>
      <c r="CX269" s="908"/>
      <c r="CY269" s="908"/>
      <c r="CZ269" s="451"/>
      <c r="DA269" s="451"/>
      <c r="DB269" s="270" t="s">
        <v>14172</v>
      </c>
      <c r="DC269" s="1170">
        <f>DS269+DS270</f>
        <v>0</v>
      </c>
      <c r="DD269" s="1171"/>
      <c r="DE269" s="451"/>
      <c r="DF269" s="451"/>
      <c r="DG269" s="270"/>
      <c r="DH269" s="1256">
        <f t="shared" ref="DH269" si="172">IFERROR((S269+DS269+DS270)/J269,0)*100</f>
        <v>0</v>
      </c>
      <c r="DI269" s="1257"/>
      <c r="DJ269" s="1257"/>
      <c r="DK269" s="1257"/>
      <c r="DL269" s="1257"/>
      <c r="DM269" s="342"/>
      <c r="DN269" s="114"/>
      <c r="DO269" s="114"/>
      <c r="DP269" s="114"/>
      <c r="DQ269" s="114"/>
      <c r="DR269" s="114"/>
      <c r="DS269" s="295">
        <f t="shared" si="160"/>
        <v>0</v>
      </c>
      <c r="DT269" s="392">
        <f t="shared" ref="DT269" si="173">SUM(J269)</f>
        <v>0</v>
      </c>
      <c r="DU269" s="390">
        <f t="shared" ref="DU269" si="174">SUM(S269)</f>
        <v>0</v>
      </c>
    </row>
    <row r="270" spans="3:125" ht="12.95" customHeight="1">
      <c r="C270" s="603" t="s">
        <v>151</v>
      </c>
      <c r="D270" s="604"/>
      <c r="E270" s="511" t="s">
        <v>234</v>
      </c>
      <c r="F270" s="506"/>
      <c r="G270" s="506"/>
      <c r="H270" s="506"/>
      <c r="I270" s="512"/>
      <c r="J270" s="1172"/>
      <c r="K270" s="1173"/>
      <c r="L270" s="1173"/>
      <c r="M270" s="452"/>
      <c r="N270" s="452"/>
      <c r="O270" s="248" t="s">
        <v>278</v>
      </c>
      <c r="P270" s="625"/>
      <c r="Q270" s="626"/>
      <c r="R270" s="627"/>
      <c r="S270" s="423"/>
      <c r="T270" s="424"/>
      <c r="U270" s="452"/>
      <c r="V270" s="452"/>
      <c r="W270" s="248" t="s">
        <v>14172</v>
      </c>
      <c r="X270" s="425"/>
      <c r="Y270" s="424"/>
      <c r="Z270" s="452"/>
      <c r="AA270" s="452"/>
      <c r="AB270" s="249" t="s">
        <v>14172</v>
      </c>
      <c r="AC270" s="250"/>
      <c r="AD270" s="250"/>
      <c r="AE270" s="250"/>
      <c r="AF270" s="349"/>
      <c r="AG270" s="250"/>
      <c r="AH270" s="250"/>
      <c r="AI270" s="250"/>
      <c r="AJ270" s="350"/>
      <c r="AK270" s="488" t="s">
        <v>142</v>
      </c>
      <c r="AL270" s="489"/>
      <c r="AM270" s="489"/>
      <c r="AN270" s="489"/>
      <c r="AO270" s="465"/>
      <c r="AP270" s="460"/>
      <c r="AQ270" s="460"/>
      <c r="AR270" s="460"/>
      <c r="AS270" s="460"/>
      <c r="AT270" s="460"/>
      <c r="AU270" s="460"/>
      <c r="AV270" s="460"/>
      <c r="AW270" s="460"/>
      <c r="AX270" s="460"/>
      <c r="AY270" s="460"/>
      <c r="AZ270" s="460"/>
      <c r="BA270" s="461"/>
      <c r="BB270" s="485"/>
      <c r="BC270" s="486"/>
      <c r="BD270" s="486"/>
      <c r="BE270" s="486"/>
      <c r="BF270" s="487"/>
      <c r="BG270" s="485"/>
      <c r="BH270" s="494"/>
      <c r="BI270" s="494"/>
      <c r="BJ270" s="495"/>
      <c r="BK270" s="459"/>
      <c r="BL270" s="460"/>
      <c r="BM270" s="460"/>
      <c r="BN270" s="460"/>
      <c r="BO270" s="460"/>
      <c r="BP270" s="460"/>
      <c r="BQ270" s="460"/>
      <c r="BR270" s="460"/>
      <c r="BS270" s="460"/>
      <c r="BT270" s="460"/>
      <c r="BU270" s="460"/>
      <c r="BV270" s="460"/>
      <c r="BW270" s="461"/>
      <c r="BX270" s="497"/>
      <c r="BY270" s="498"/>
      <c r="BZ270" s="498"/>
      <c r="CA270" s="498"/>
      <c r="CB270" s="499"/>
      <c r="CC270" s="880"/>
      <c r="CD270" s="881"/>
      <c r="CE270" s="881"/>
      <c r="CF270" s="882"/>
      <c r="CG270" s="430" t="s">
        <v>140</v>
      </c>
      <c r="CH270" s="431"/>
      <c r="CI270" s="883"/>
      <c r="CJ270" s="884"/>
      <c r="CK270" s="885"/>
      <c r="CL270" s="725"/>
      <c r="CM270" s="667"/>
      <c r="CN270" s="667"/>
      <c r="CO270" s="667"/>
      <c r="CP270" s="667"/>
      <c r="CQ270" s="667"/>
      <c r="CR270" s="667"/>
      <c r="CS270" s="251" t="s">
        <v>14172</v>
      </c>
      <c r="CT270" s="251"/>
      <c r="CU270" s="251"/>
      <c r="CV270" s="251"/>
      <c r="CW270" s="886"/>
      <c r="CX270" s="491"/>
      <c r="CY270" s="491"/>
      <c r="CZ270" s="251"/>
      <c r="DA270" s="251"/>
      <c r="DB270" s="252" t="s">
        <v>14172</v>
      </c>
      <c r="DC270" s="1170"/>
      <c r="DD270" s="1171"/>
      <c r="DE270" s="119"/>
      <c r="DF270" s="119"/>
      <c r="DG270" s="246" t="s">
        <v>14172</v>
      </c>
      <c r="DH270" s="1256"/>
      <c r="DI270" s="1257"/>
      <c r="DJ270" s="1257"/>
      <c r="DK270" s="1257"/>
      <c r="DL270" s="1257"/>
      <c r="DM270" s="344" t="s">
        <v>69</v>
      </c>
      <c r="DN270" s="114"/>
      <c r="DO270" s="114"/>
      <c r="DP270" s="114"/>
      <c r="DQ270" s="114"/>
      <c r="DR270" s="114"/>
      <c r="DS270" s="295">
        <f t="shared" si="160"/>
        <v>0</v>
      </c>
      <c r="DT270" s="390">
        <f t="shared" ref="DT270" si="175">SUM(DS269:DS270)</f>
        <v>0</v>
      </c>
    </row>
    <row r="271" spans="3:125" ht="12.95" customHeight="1">
      <c r="C271" s="603"/>
      <c r="D271" s="604"/>
      <c r="E271" s="605" t="s">
        <v>292</v>
      </c>
      <c r="F271" s="606"/>
      <c r="G271" s="606"/>
      <c r="H271" s="606"/>
      <c r="I271" s="607"/>
      <c r="J271" s="1172">
        <f t="shared" ref="J271" si="176">S271+CL271+CL272</f>
        <v>0</v>
      </c>
      <c r="K271" s="1173"/>
      <c r="L271" s="1173"/>
      <c r="M271" s="451"/>
      <c r="N271" s="451"/>
      <c r="O271" s="451"/>
      <c r="P271" s="622"/>
      <c r="Q271" s="623"/>
      <c r="R271" s="624"/>
      <c r="S271" s="615"/>
      <c r="T271" s="616"/>
      <c r="U271" s="616"/>
      <c r="V271" s="616"/>
      <c r="W271" s="617"/>
      <c r="X271" s="618"/>
      <c r="Y271" s="616"/>
      <c r="Z271" s="616"/>
      <c r="AA271" s="616"/>
      <c r="AB271" s="619"/>
      <c r="AC271" s="255"/>
      <c r="AD271" s="255"/>
      <c r="AE271" s="255"/>
      <c r="AF271" s="262"/>
      <c r="AG271" s="255"/>
      <c r="AH271" s="255"/>
      <c r="AI271" s="255"/>
      <c r="AJ271" s="363"/>
      <c r="AK271" s="595" t="s">
        <v>139</v>
      </c>
      <c r="AL271" s="596"/>
      <c r="AM271" s="596"/>
      <c r="AN271" s="596"/>
      <c r="AO271" s="466"/>
      <c r="AP271" s="463"/>
      <c r="AQ271" s="463"/>
      <c r="AR271" s="463"/>
      <c r="AS271" s="463"/>
      <c r="AT271" s="463"/>
      <c r="AU271" s="463"/>
      <c r="AV271" s="463"/>
      <c r="AW271" s="463"/>
      <c r="AX271" s="463"/>
      <c r="AY271" s="463"/>
      <c r="AZ271" s="463"/>
      <c r="BA271" s="464"/>
      <c r="BB271" s="480"/>
      <c r="BC271" s="481"/>
      <c r="BD271" s="481"/>
      <c r="BE271" s="481"/>
      <c r="BF271" s="482"/>
      <c r="BG271" s="480"/>
      <c r="BH271" s="503"/>
      <c r="BI271" s="503"/>
      <c r="BJ271" s="504"/>
      <c r="BK271" s="462"/>
      <c r="BL271" s="463"/>
      <c r="BM271" s="463"/>
      <c r="BN271" s="463"/>
      <c r="BO271" s="463"/>
      <c r="BP271" s="463"/>
      <c r="BQ271" s="463"/>
      <c r="BR271" s="463"/>
      <c r="BS271" s="463"/>
      <c r="BT271" s="463"/>
      <c r="BU271" s="463"/>
      <c r="BV271" s="463"/>
      <c r="BW271" s="464"/>
      <c r="BX271" s="500"/>
      <c r="BY271" s="501"/>
      <c r="BZ271" s="501"/>
      <c r="CA271" s="501"/>
      <c r="CB271" s="502"/>
      <c r="CC271" s="726"/>
      <c r="CD271" s="727"/>
      <c r="CE271" s="727"/>
      <c r="CF271" s="728"/>
      <c r="CG271" s="432" t="s">
        <v>140</v>
      </c>
      <c r="CH271" s="433"/>
      <c r="CI271" s="729"/>
      <c r="CJ271" s="730"/>
      <c r="CK271" s="731"/>
      <c r="CL271" s="732"/>
      <c r="CM271" s="733"/>
      <c r="CN271" s="733"/>
      <c r="CO271" s="733"/>
      <c r="CP271" s="733"/>
      <c r="CQ271" s="733"/>
      <c r="CR271" s="733"/>
      <c r="CS271" s="451" t="s">
        <v>14172</v>
      </c>
      <c r="CT271" s="451"/>
      <c r="CU271" s="451"/>
      <c r="CV271" s="451"/>
      <c r="CW271" s="907"/>
      <c r="CX271" s="908"/>
      <c r="CY271" s="908"/>
      <c r="CZ271" s="451"/>
      <c r="DA271" s="451"/>
      <c r="DB271" s="270" t="s">
        <v>14172</v>
      </c>
      <c r="DC271" s="1170">
        <f>DS271+DS272</f>
        <v>0</v>
      </c>
      <c r="DD271" s="1171"/>
      <c r="DE271" s="451"/>
      <c r="DF271" s="451"/>
      <c r="DG271" s="270"/>
      <c r="DH271" s="1256">
        <f t="shared" ref="DH271" si="177">IFERROR((S271+DS271+DS272)/J271,0)*100</f>
        <v>0</v>
      </c>
      <c r="DI271" s="1257"/>
      <c r="DJ271" s="1257"/>
      <c r="DK271" s="1257"/>
      <c r="DL271" s="1257"/>
      <c r="DM271" s="342"/>
      <c r="DN271" s="114"/>
      <c r="DO271" s="114"/>
      <c r="DP271" s="114"/>
      <c r="DQ271" s="114"/>
      <c r="DR271" s="114"/>
      <c r="DS271" s="295">
        <f t="shared" si="160"/>
        <v>0</v>
      </c>
      <c r="DT271" s="392">
        <f t="shared" ref="DT271" si="178">SUM(J271)</f>
        <v>0</v>
      </c>
      <c r="DU271" s="390">
        <f t="shared" ref="DU271" si="179">SUM(S271)</f>
        <v>0</v>
      </c>
    </row>
    <row r="272" spans="3:125" ht="12.95" customHeight="1">
      <c r="C272" s="603"/>
      <c r="D272" s="604"/>
      <c r="E272" s="608"/>
      <c r="F272" s="609"/>
      <c r="G272" s="609"/>
      <c r="H272" s="609"/>
      <c r="I272" s="610"/>
      <c r="J272" s="1172"/>
      <c r="K272" s="1173"/>
      <c r="L272" s="1173"/>
      <c r="M272" s="452"/>
      <c r="N272" s="452"/>
      <c r="O272" s="248" t="s">
        <v>278</v>
      </c>
      <c r="P272" s="625"/>
      <c r="Q272" s="626"/>
      <c r="R272" s="627"/>
      <c r="S272" s="423"/>
      <c r="T272" s="424"/>
      <c r="U272" s="452"/>
      <c r="V272" s="452"/>
      <c r="W272" s="248" t="s">
        <v>14172</v>
      </c>
      <c r="X272" s="425"/>
      <c r="Y272" s="424"/>
      <c r="Z272" s="452"/>
      <c r="AA272" s="452"/>
      <c r="AB272" s="249" t="s">
        <v>14172</v>
      </c>
      <c r="AC272" s="250"/>
      <c r="AD272" s="250"/>
      <c r="AE272" s="250"/>
      <c r="AF272" s="349"/>
      <c r="AG272" s="250"/>
      <c r="AH272" s="250"/>
      <c r="AI272" s="250"/>
      <c r="AJ272" s="350"/>
      <c r="AK272" s="488" t="s">
        <v>142</v>
      </c>
      <c r="AL272" s="489"/>
      <c r="AM272" s="489"/>
      <c r="AN272" s="489"/>
      <c r="AO272" s="465"/>
      <c r="AP272" s="460"/>
      <c r="AQ272" s="460"/>
      <c r="AR272" s="460"/>
      <c r="AS272" s="460"/>
      <c r="AT272" s="460"/>
      <c r="AU272" s="460"/>
      <c r="AV272" s="460"/>
      <c r="AW272" s="460"/>
      <c r="AX272" s="460"/>
      <c r="AY272" s="460"/>
      <c r="AZ272" s="460"/>
      <c r="BA272" s="461"/>
      <c r="BB272" s="485"/>
      <c r="BC272" s="486"/>
      <c r="BD272" s="486"/>
      <c r="BE272" s="486"/>
      <c r="BF272" s="487"/>
      <c r="BG272" s="485"/>
      <c r="BH272" s="494"/>
      <c r="BI272" s="494"/>
      <c r="BJ272" s="495"/>
      <c r="BK272" s="459"/>
      <c r="BL272" s="460"/>
      <c r="BM272" s="460"/>
      <c r="BN272" s="460"/>
      <c r="BO272" s="460"/>
      <c r="BP272" s="460"/>
      <c r="BQ272" s="460"/>
      <c r="BR272" s="460"/>
      <c r="BS272" s="460"/>
      <c r="BT272" s="460"/>
      <c r="BU272" s="460"/>
      <c r="BV272" s="460"/>
      <c r="BW272" s="461"/>
      <c r="BX272" s="497"/>
      <c r="BY272" s="498"/>
      <c r="BZ272" s="498"/>
      <c r="CA272" s="498"/>
      <c r="CB272" s="499"/>
      <c r="CC272" s="880"/>
      <c r="CD272" s="881"/>
      <c r="CE272" s="881"/>
      <c r="CF272" s="882"/>
      <c r="CG272" s="430" t="s">
        <v>140</v>
      </c>
      <c r="CH272" s="431"/>
      <c r="CI272" s="883"/>
      <c r="CJ272" s="884"/>
      <c r="CK272" s="885"/>
      <c r="CL272" s="725"/>
      <c r="CM272" s="667"/>
      <c r="CN272" s="667"/>
      <c r="CO272" s="667"/>
      <c r="CP272" s="667"/>
      <c r="CQ272" s="667"/>
      <c r="CR272" s="667"/>
      <c r="CS272" s="251" t="s">
        <v>14172</v>
      </c>
      <c r="CT272" s="251"/>
      <c r="CU272" s="251"/>
      <c r="CV272" s="251"/>
      <c r="CW272" s="886"/>
      <c r="CX272" s="491"/>
      <c r="CY272" s="491"/>
      <c r="CZ272" s="251"/>
      <c r="DA272" s="251"/>
      <c r="DB272" s="252" t="s">
        <v>14172</v>
      </c>
      <c r="DC272" s="1170"/>
      <c r="DD272" s="1171"/>
      <c r="DE272" s="119"/>
      <c r="DF272" s="119"/>
      <c r="DG272" s="246" t="s">
        <v>14172</v>
      </c>
      <c r="DH272" s="1256"/>
      <c r="DI272" s="1257"/>
      <c r="DJ272" s="1257"/>
      <c r="DK272" s="1257"/>
      <c r="DL272" s="1257"/>
      <c r="DM272" s="344" t="s">
        <v>69</v>
      </c>
      <c r="DN272" s="114"/>
      <c r="DO272" s="114"/>
      <c r="DP272" s="114"/>
      <c r="DQ272" s="114"/>
      <c r="DR272" s="114"/>
      <c r="DS272" s="295">
        <f t="shared" si="160"/>
        <v>0</v>
      </c>
      <c r="DT272" s="390">
        <f t="shared" ref="DT272" si="180">SUM(DS271:DS272)</f>
        <v>0</v>
      </c>
    </row>
    <row r="273" spans="3:129" ht="12.95" customHeight="1">
      <c r="C273" s="165"/>
      <c r="D273" s="119"/>
      <c r="E273" s="509" t="s">
        <v>238</v>
      </c>
      <c r="F273" s="505"/>
      <c r="G273" s="505"/>
      <c r="H273" s="505"/>
      <c r="I273" s="510"/>
      <c r="J273" s="1172">
        <f t="shared" ref="J273" si="181">S273+CL273+CL274</f>
        <v>0</v>
      </c>
      <c r="K273" s="1173"/>
      <c r="L273" s="1173"/>
      <c r="M273" s="119"/>
      <c r="N273" s="119"/>
      <c r="O273" s="119"/>
      <c r="P273" s="622"/>
      <c r="Q273" s="623"/>
      <c r="R273" s="624"/>
      <c r="S273" s="615"/>
      <c r="T273" s="616"/>
      <c r="U273" s="616"/>
      <c r="V273" s="616"/>
      <c r="W273" s="617"/>
      <c r="X273" s="618"/>
      <c r="Y273" s="616"/>
      <c r="Z273" s="616"/>
      <c r="AA273" s="616"/>
      <c r="AB273" s="619"/>
      <c r="AC273" s="243"/>
      <c r="AD273" s="243"/>
      <c r="AE273" s="243"/>
      <c r="AF273" s="244"/>
      <c r="AG273" s="243"/>
      <c r="AH273" s="243"/>
      <c r="AI273" s="243"/>
      <c r="AJ273" s="245"/>
      <c r="AK273" s="595" t="s">
        <v>139</v>
      </c>
      <c r="AL273" s="596"/>
      <c r="AM273" s="596"/>
      <c r="AN273" s="596"/>
      <c r="AO273" s="466"/>
      <c r="AP273" s="463"/>
      <c r="AQ273" s="463"/>
      <c r="AR273" s="463"/>
      <c r="AS273" s="463"/>
      <c r="AT273" s="463"/>
      <c r="AU273" s="463"/>
      <c r="AV273" s="463"/>
      <c r="AW273" s="463"/>
      <c r="AX273" s="463"/>
      <c r="AY273" s="463"/>
      <c r="AZ273" s="463"/>
      <c r="BA273" s="464"/>
      <c r="BB273" s="480"/>
      <c r="BC273" s="481"/>
      <c r="BD273" s="481"/>
      <c r="BE273" s="481"/>
      <c r="BF273" s="482"/>
      <c r="BG273" s="480"/>
      <c r="BH273" s="503"/>
      <c r="BI273" s="503"/>
      <c r="BJ273" s="504"/>
      <c r="BK273" s="462"/>
      <c r="BL273" s="463"/>
      <c r="BM273" s="463"/>
      <c r="BN273" s="463"/>
      <c r="BO273" s="463"/>
      <c r="BP273" s="463"/>
      <c r="BQ273" s="463"/>
      <c r="BR273" s="463"/>
      <c r="BS273" s="463"/>
      <c r="BT273" s="463"/>
      <c r="BU273" s="463"/>
      <c r="BV273" s="463"/>
      <c r="BW273" s="464"/>
      <c r="BX273" s="500"/>
      <c r="BY273" s="501"/>
      <c r="BZ273" s="501"/>
      <c r="CA273" s="501"/>
      <c r="CB273" s="502"/>
      <c r="CC273" s="726"/>
      <c r="CD273" s="727"/>
      <c r="CE273" s="727"/>
      <c r="CF273" s="728"/>
      <c r="CG273" s="432" t="s">
        <v>140</v>
      </c>
      <c r="CH273" s="433"/>
      <c r="CI273" s="729"/>
      <c r="CJ273" s="730"/>
      <c r="CK273" s="731"/>
      <c r="CL273" s="732"/>
      <c r="CM273" s="733"/>
      <c r="CN273" s="733"/>
      <c r="CO273" s="733"/>
      <c r="CP273" s="733"/>
      <c r="CQ273" s="733"/>
      <c r="CR273" s="733"/>
      <c r="CS273" s="451" t="s">
        <v>14172</v>
      </c>
      <c r="CT273" s="451"/>
      <c r="CU273" s="451"/>
      <c r="CV273" s="451"/>
      <c r="CW273" s="907"/>
      <c r="CX273" s="908"/>
      <c r="CY273" s="908"/>
      <c r="CZ273" s="451"/>
      <c r="DA273" s="451"/>
      <c r="DB273" s="270" t="s">
        <v>14172</v>
      </c>
      <c r="DC273" s="1170">
        <f>DS273+DS274</f>
        <v>0</v>
      </c>
      <c r="DD273" s="1171"/>
      <c r="DE273" s="451"/>
      <c r="DF273" s="451"/>
      <c r="DG273" s="270"/>
      <c r="DH273" s="1256">
        <f t="shared" ref="DH273" si="182">IFERROR((S273+DS273+DS274)/J273,0)*100</f>
        <v>0</v>
      </c>
      <c r="DI273" s="1257"/>
      <c r="DJ273" s="1257"/>
      <c r="DK273" s="1257"/>
      <c r="DL273" s="1257"/>
      <c r="DM273" s="342"/>
      <c r="DN273" s="114"/>
      <c r="DO273" s="114"/>
      <c r="DP273" s="114"/>
      <c r="DQ273" s="114"/>
      <c r="DR273" s="114"/>
      <c r="DS273" s="295">
        <f t="shared" si="160"/>
        <v>0</v>
      </c>
      <c r="DT273" s="392">
        <f t="shared" ref="DT273" si="183">SUM(J273)</f>
        <v>0</v>
      </c>
      <c r="DU273" s="392">
        <f>SUM(S273)</f>
        <v>0</v>
      </c>
    </row>
    <row r="274" spans="3:129" ht="12.95" customHeight="1">
      <c r="C274" s="165"/>
      <c r="D274" s="119"/>
      <c r="E274" s="597" t="s">
        <v>293</v>
      </c>
      <c r="F274" s="598"/>
      <c r="G274" s="598"/>
      <c r="H274" s="598"/>
      <c r="I274" s="599"/>
      <c r="J274" s="1172"/>
      <c r="K274" s="1173"/>
      <c r="L274" s="1173"/>
      <c r="M274" s="452"/>
      <c r="N274" s="452"/>
      <c r="O274" s="248" t="s">
        <v>278</v>
      </c>
      <c r="P274" s="625"/>
      <c r="Q274" s="626"/>
      <c r="R274" s="627"/>
      <c r="S274" s="423"/>
      <c r="T274" s="424"/>
      <c r="U274" s="452"/>
      <c r="V274" s="452"/>
      <c r="W274" s="248" t="s">
        <v>14172</v>
      </c>
      <c r="X274" s="425"/>
      <c r="Y274" s="424"/>
      <c r="Z274" s="452"/>
      <c r="AA274" s="452"/>
      <c r="AB274" s="249" t="s">
        <v>14172</v>
      </c>
      <c r="AC274" s="250"/>
      <c r="AD274" s="250"/>
      <c r="AE274" s="250"/>
      <c r="AF274" s="349"/>
      <c r="AG274" s="250"/>
      <c r="AH274" s="250"/>
      <c r="AI274" s="250"/>
      <c r="AJ274" s="350"/>
      <c r="AK274" s="483" t="s">
        <v>142</v>
      </c>
      <c r="AL274" s="484"/>
      <c r="AM274" s="484"/>
      <c r="AN274" s="484"/>
      <c r="AO274" s="465"/>
      <c r="AP274" s="460"/>
      <c r="AQ274" s="460"/>
      <c r="AR274" s="460"/>
      <c r="AS274" s="460"/>
      <c r="AT274" s="460"/>
      <c r="AU274" s="460"/>
      <c r="AV274" s="460"/>
      <c r="AW274" s="460"/>
      <c r="AX274" s="460"/>
      <c r="AY274" s="460"/>
      <c r="AZ274" s="460"/>
      <c r="BA274" s="461"/>
      <c r="BB274" s="485"/>
      <c r="BC274" s="486"/>
      <c r="BD274" s="486"/>
      <c r="BE274" s="486"/>
      <c r="BF274" s="487"/>
      <c r="BG274" s="485"/>
      <c r="BH274" s="494"/>
      <c r="BI274" s="494"/>
      <c r="BJ274" s="495"/>
      <c r="BK274" s="459"/>
      <c r="BL274" s="460"/>
      <c r="BM274" s="460"/>
      <c r="BN274" s="460"/>
      <c r="BO274" s="460"/>
      <c r="BP274" s="460"/>
      <c r="BQ274" s="460"/>
      <c r="BR274" s="460"/>
      <c r="BS274" s="460"/>
      <c r="BT274" s="460"/>
      <c r="BU274" s="460"/>
      <c r="BV274" s="460"/>
      <c r="BW274" s="461"/>
      <c r="BX274" s="497"/>
      <c r="BY274" s="498"/>
      <c r="BZ274" s="498"/>
      <c r="CA274" s="498"/>
      <c r="CB274" s="499"/>
      <c r="CC274" s="880"/>
      <c r="CD274" s="881"/>
      <c r="CE274" s="881"/>
      <c r="CF274" s="882"/>
      <c r="CG274" s="434" t="s">
        <v>140</v>
      </c>
      <c r="CH274" s="435"/>
      <c r="CI274" s="883"/>
      <c r="CJ274" s="884"/>
      <c r="CK274" s="885"/>
      <c r="CL274" s="725"/>
      <c r="CM274" s="667"/>
      <c r="CN274" s="667"/>
      <c r="CO274" s="667"/>
      <c r="CP274" s="667"/>
      <c r="CQ274" s="667"/>
      <c r="CR274" s="667"/>
      <c r="CS274" s="192" t="s">
        <v>14172</v>
      </c>
      <c r="CT274" s="192"/>
      <c r="CU274" s="192"/>
      <c r="CV274" s="192"/>
      <c r="CW274" s="886"/>
      <c r="CX274" s="491"/>
      <c r="CY274" s="491"/>
      <c r="CZ274" s="192"/>
      <c r="DA274" s="192"/>
      <c r="DB274" s="271" t="s">
        <v>14172</v>
      </c>
      <c r="DC274" s="1170"/>
      <c r="DD274" s="1171"/>
      <c r="DE274" s="452"/>
      <c r="DF274" s="452"/>
      <c r="DG274" s="249" t="s">
        <v>14172</v>
      </c>
      <c r="DH274" s="1256"/>
      <c r="DI274" s="1257"/>
      <c r="DJ274" s="1257"/>
      <c r="DK274" s="1257"/>
      <c r="DL274" s="1257"/>
      <c r="DM274" s="341" t="s">
        <v>69</v>
      </c>
      <c r="DN274" s="114"/>
      <c r="DO274" s="114"/>
      <c r="DP274" s="114"/>
      <c r="DQ274" s="114"/>
      <c r="DR274" s="114"/>
      <c r="DS274" s="295">
        <f t="shared" si="160"/>
        <v>0</v>
      </c>
      <c r="DT274" s="390">
        <f t="shared" ref="DT274" si="184">SUM(DS273:DS274)</f>
        <v>0</v>
      </c>
      <c r="DU274" s="392"/>
    </row>
    <row r="275" spans="3:129" ht="12.95" customHeight="1">
      <c r="C275" s="165"/>
      <c r="D275" s="119"/>
      <c r="E275" s="509" t="s">
        <v>152</v>
      </c>
      <c r="F275" s="505"/>
      <c r="G275" s="505"/>
      <c r="H275" s="505"/>
      <c r="I275" s="510"/>
      <c r="J275" s="1158">
        <f>S275+CL275+CL276</f>
        <v>0</v>
      </c>
      <c r="K275" s="1159"/>
      <c r="L275" s="1159"/>
      <c r="M275" s="119"/>
      <c r="N275" s="119"/>
      <c r="O275" s="119"/>
      <c r="P275" s="302"/>
      <c r="Q275" s="303"/>
      <c r="R275" s="304"/>
      <c r="S275" s="1174">
        <f>S263+S265+S267+S269+S271+S273</f>
        <v>0</v>
      </c>
      <c r="T275" s="1175"/>
      <c r="U275" s="1175"/>
      <c r="V275" s="1175"/>
      <c r="W275" s="1176"/>
      <c r="X275" s="1177">
        <f>X263+X265+X267+X269+X271+X273</f>
        <v>0</v>
      </c>
      <c r="Y275" s="1175"/>
      <c r="Z275" s="1175"/>
      <c r="AA275" s="1175"/>
      <c r="AB275" s="1178"/>
      <c r="AC275" s="243"/>
      <c r="AD275" s="243"/>
      <c r="AE275" s="243"/>
      <c r="AF275" s="244"/>
      <c r="AG275" s="243"/>
      <c r="AH275" s="243"/>
      <c r="AI275" s="243"/>
      <c r="AJ275" s="245"/>
      <c r="AK275" s="259"/>
      <c r="AL275" s="243"/>
      <c r="AM275" s="243"/>
      <c r="AN275" s="243"/>
      <c r="AO275" s="243"/>
      <c r="AP275" s="243"/>
      <c r="AQ275" s="243"/>
      <c r="AR275" s="243"/>
      <c r="AS275" s="243"/>
      <c r="AT275" s="243"/>
      <c r="AU275" s="243"/>
      <c r="AV275" s="243"/>
      <c r="AW275" s="243"/>
      <c r="AX275" s="243"/>
      <c r="AY275" s="243"/>
      <c r="AZ275" s="243"/>
      <c r="BA275" s="243"/>
      <c r="BB275" s="243"/>
      <c r="BC275" s="243"/>
      <c r="BD275" s="243"/>
      <c r="BE275" s="243"/>
      <c r="BF275" s="243"/>
      <c r="BG275" s="243"/>
      <c r="BH275" s="243"/>
      <c r="BI275" s="243"/>
      <c r="BJ275" s="256"/>
      <c r="BK275" s="262"/>
      <c r="BL275" s="243"/>
      <c r="BM275" s="243"/>
      <c r="BN275" s="243"/>
      <c r="BO275" s="243"/>
      <c r="BP275" s="243"/>
      <c r="BQ275" s="243"/>
      <c r="BR275" s="243"/>
      <c r="BS275" s="243"/>
      <c r="BT275" s="243"/>
      <c r="BU275" s="243"/>
      <c r="BV275" s="243"/>
      <c r="BW275" s="243"/>
      <c r="BX275" s="243"/>
      <c r="BY275" s="243"/>
      <c r="BZ275" s="243"/>
      <c r="CA275" s="243"/>
      <c r="CB275" s="243"/>
      <c r="CC275" s="243"/>
      <c r="CD275" s="243"/>
      <c r="CE275" s="243"/>
      <c r="CF275" s="243"/>
      <c r="CG275" s="243"/>
      <c r="CH275" s="243"/>
      <c r="CI275" s="243"/>
      <c r="CJ275" s="243"/>
      <c r="CK275" s="243"/>
      <c r="CL275" s="1162">
        <f>SUM(CL263:CR274)</f>
        <v>0</v>
      </c>
      <c r="CM275" s="1163"/>
      <c r="CN275" s="1163"/>
      <c r="CO275" s="1163"/>
      <c r="CP275" s="1163"/>
      <c r="CQ275" s="1163"/>
      <c r="CR275" s="1163"/>
      <c r="CS275" s="119"/>
      <c r="CT275" s="119"/>
      <c r="CU275" s="119"/>
      <c r="CV275" s="119"/>
      <c r="CW275" s="1166">
        <f>SUM(CW263:CY274)</f>
        <v>0</v>
      </c>
      <c r="CX275" s="1167"/>
      <c r="CY275" s="1167"/>
      <c r="CZ275" s="119"/>
      <c r="DA275" s="119"/>
      <c r="DB275" s="139"/>
      <c r="DC275" s="1181">
        <f>SUM(DC263:DD274)</f>
        <v>0</v>
      </c>
      <c r="DD275" s="1182"/>
      <c r="DE275" s="119"/>
      <c r="DF275" s="119"/>
      <c r="DG275" s="246"/>
      <c r="DH275" s="1250">
        <f>IFERROR((S275+DC275)/J275,0)*100</f>
        <v>0</v>
      </c>
      <c r="DI275" s="1251"/>
      <c r="DJ275" s="1251"/>
      <c r="DK275" s="1251"/>
      <c r="DL275" s="1251"/>
      <c r="DM275" s="340"/>
      <c r="DN275" s="114"/>
      <c r="DO275" s="114"/>
      <c r="DP275" s="114"/>
      <c r="DQ275" s="114"/>
      <c r="DR275" s="114"/>
      <c r="DS275" s="295">
        <f t="shared" si="160"/>
        <v>0</v>
      </c>
      <c r="DT275" s="392">
        <f>SUM(J275)</f>
        <v>0</v>
      </c>
      <c r="DU275" s="392">
        <f t="shared" ref="DU275" si="185">SUM(S275)</f>
        <v>0</v>
      </c>
      <c r="DV275" s="392">
        <f>SUM(X275)</f>
        <v>0</v>
      </c>
      <c r="DW275" s="392">
        <f>CL275</f>
        <v>0</v>
      </c>
      <c r="DX275" s="392">
        <f>CW275</f>
        <v>0</v>
      </c>
      <c r="DY275" s="392">
        <f>DC275</f>
        <v>0</v>
      </c>
    </row>
    <row r="276" spans="3:129" ht="12.95" customHeight="1" thickBot="1">
      <c r="C276" s="272"/>
      <c r="D276" s="130"/>
      <c r="E276" s="600"/>
      <c r="F276" s="601"/>
      <c r="G276" s="601"/>
      <c r="H276" s="601"/>
      <c r="I276" s="602"/>
      <c r="J276" s="1160"/>
      <c r="K276" s="1161"/>
      <c r="L276" s="1161"/>
      <c r="M276" s="314"/>
      <c r="N276" s="314"/>
      <c r="O276" s="273" t="s">
        <v>278</v>
      </c>
      <c r="P276" s="305"/>
      <c r="Q276" s="204"/>
      <c r="R276" s="306"/>
      <c r="S276" s="426"/>
      <c r="T276" s="427"/>
      <c r="U276" s="277"/>
      <c r="V276" s="277"/>
      <c r="W276" s="278" t="s">
        <v>278</v>
      </c>
      <c r="X276" s="428"/>
      <c r="Y276" s="427"/>
      <c r="Z276" s="277"/>
      <c r="AA276" s="277"/>
      <c r="AB276" s="150" t="s">
        <v>278</v>
      </c>
      <c r="AC276" s="275"/>
      <c r="AD276" s="275"/>
      <c r="AE276" s="275"/>
      <c r="AF276" s="279"/>
      <c r="AG276" s="275"/>
      <c r="AH276" s="275"/>
      <c r="AI276" s="275"/>
      <c r="AJ276" s="280"/>
      <c r="AK276" s="274"/>
      <c r="AL276" s="275"/>
      <c r="AM276" s="275"/>
      <c r="AN276" s="275"/>
      <c r="AO276" s="275"/>
      <c r="AP276" s="275"/>
      <c r="AQ276" s="275"/>
      <c r="AR276" s="275"/>
      <c r="AS276" s="275"/>
      <c r="AT276" s="275"/>
      <c r="AU276" s="275"/>
      <c r="AV276" s="275"/>
      <c r="AW276" s="275"/>
      <c r="AX276" s="275"/>
      <c r="AY276" s="275"/>
      <c r="AZ276" s="275"/>
      <c r="BA276" s="275"/>
      <c r="BB276" s="275"/>
      <c r="BC276" s="275"/>
      <c r="BD276" s="275"/>
      <c r="BE276" s="275"/>
      <c r="BF276" s="275"/>
      <c r="BG276" s="275"/>
      <c r="BH276" s="275"/>
      <c r="BI276" s="275"/>
      <c r="BJ276" s="276"/>
      <c r="BK276" s="279"/>
      <c r="BL276" s="275"/>
      <c r="BM276" s="275"/>
      <c r="BN276" s="275"/>
      <c r="BO276" s="275"/>
      <c r="BP276" s="275"/>
      <c r="BQ276" s="275"/>
      <c r="BR276" s="275"/>
      <c r="BS276" s="275"/>
      <c r="BT276" s="275"/>
      <c r="BU276" s="275"/>
      <c r="BV276" s="275"/>
      <c r="BW276" s="275"/>
      <c r="BX276" s="275"/>
      <c r="BY276" s="275"/>
      <c r="BZ276" s="275"/>
      <c r="CA276" s="275"/>
      <c r="CB276" s="275"/>
      <c r="CC276" s="275"/>
      <c r="CD276" s="275"/>
      <c r="CE276" s="275"/>
      <c r="CF276" s="275"/>
      <c r="CG276" s="275"/>
      <c r="CH276" s="275"/>
      <c r="CI276" s="275"/>
      <c r="CJ276" s="275"/>
      <c r="CK276" s="275"/>
      <c r="CL276" s="1164"/>
      <c r="CM276" s="1165"/>
      <c r="CN276" s="1165"/>
      <c r="CO276" s="1165"/>
      <c r="CP276" s="1165"/>
      <c r="CQ276" s="1165"/>
      <c r="CR276" s="1165"/>
      <c r="CS276" s="130" t="s">
        <v>14172</v>
      </c>
      <c r="CT276" s="130"/>
      <c r="CU276" s="130"/>
      <c r="CV276" s="130"/>
      <c r="CW276" s="1168"/>
      <c r="CX276" s="1169"/>
      <c r="CY276" s="1169"/>
      <c r="CZ276" s="130"/>
      <c r="DA276" s="130"/>
      <c r="DB276" s="150" t="s">
        <v>14172</v>
      </c>
      <c r="DC276" s="1262"/>
      <c r="DD276" s="1263"/>
      <c r="DE276" s="130"/>
      <c r="DF276" s="130"/>
      <c r="DG276" s="150" t="s">
        <v>14172</v>
      </c>
      <c r="DH276" s="1250"/>
      <c r="DI276" s="1251"/>
      <c r="DJ276" s="1251"/>
      <c r="DK276" s="1251"/>
      <c r="DL276" s="1251"/>
      <c r="DM276" s="345" t="s">
        <v>69</v>
      </c>
      <c r="DN276" s="165"/>
      <c r="DO276" s="114"/>
      <c r="DP276" s="114"/>
      <c r="DQ276" s="114"/>
      <c r="DR276" s="114"/>
      <c r="DS276" s="295">
        <f t="shared" si="160"/>
        <v>0</v>
      </c>
      <c r="DT276" s="390">
        <f t="shared" ref="DT276" si="186">SUM(DS275:DS276)</f>
        <v>0</v>
      </c>
    </row>
    <row r="277" spans="3:129" ht="3" customHeight="1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2"/>
    </row>
    <row r="278" spans="3:129" ht="7.5" customHeight="1">
      <c r="F278" s="2" t="s">
        <v>153</v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S278" s="2" t="s">
        <v>162</v>
      </c>
      <c r="T278" s="2"/>
      <c r="U278" s="2"/>
      <c r="V278" s="2"/>
      <c r="W278" s="2"/>
      <c r="X278" s="2"/>
      <c r="Y278" s="2"/>
      <c r="Z278" s="2"/>
      <c r="AA278" s="2"/>
      <c r="AB278" s="2"/>
      <c r="AC278" s="2"/>
      <c r="AE278" s="2" t="s">
        <v>154</v>
      </c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Y278" s="2" t="s">
        <v>291</v>
      </c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N278" s="2"/>
    </row>
    <row r="279" spans="3:129" ht="9.1999999999999993" customHeight="1">
      <c r="F279" s="7"/>
      <c r="G279" s="97" t="s">
        <v>155</v>
      </c>
      <c r="H279" s="97"/>
      <c r="I279" s="97"/>
      <c r="J279" s="97"/>
      <c r="K279" s="97"/>
      <c r="L279" s="97" t="s">
        <v>156</v>
      </c>
      <c r="M279" s="97"/>
      <c r="N279" s="97"/>
      <c r="O279" s="97"/>
      <c r="P279" s="97"/>
      <c r="Q279" s="8"/>
      <c r="S279" s="7"/>
      <c r="T279" s="97" t="s">
        <v>164</v>
      </c>
      <c r="U279" s="97"/>
      <c r="V279" s="97"/>
      <c r="W279" s="97"/>
      <c r="X279" s="97"/>
      <c r="Y279" s="97" t="s">
        <v>165</v>
      </c>
      <c r="Z279" s="97"/>
      <c r="AA279" s="97"/>
      <c r="AB279" s="97"/>
      <c r="AC279" s="8"/>
      <c r="AE279" s="7" t="s">
        <v>105</v>
      </c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  <c r="AW279" s="8"/>
      <c r="AY279" s="32" t="s">
        <v>239</v>
      </c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5"/>
      <c r="CC279" s="6" t="s">
        <v>240</v>
      </c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5"/>
      <c r="DN279" s="34"/>
      <c r="DO279" s="34"/>
      <c r="DP279" s="34"/>
      <c r="DQ279" s="34"/>
      <c r="DR279" s="34"/>
    </row>
    <row r="280" spans="3:129" ht="9.1999999999999993" customHeight="1">
      <c r="F280" s="1"/>
      <c r="G280" s="2" t="s">
        <v>157</v>
      </c>
      <c r="H280" s="2"/>
      <c r="I280" s="2"/>
      <c r="J280" s="2"/>
      <c r="K280" s="2"/>
      <c r="L280" s="2"/>
      <c r="M280" s="2"/>
      <c r="N280" s="2"/>
      <c r="O280" s="2"/>
      <c r="P280" s="2"/>
      <c r="Q280" s="9"/>
      <c r="S280" s="1"/>
      <c r="T280" s="2" t="s">
        <v>167</v>
      </c>
      <c r="U280" s="2"/>
      <c r="V280" s="2"/>
      <c r="W280" s="2"/>
      <c r="X280" s="2"/>
      <c r="Y280" s="2"/>
      <c r="Z280" s="2"/>
      <c r="AA280" s="2"/>
      <c r="AB280" s="2"/>
      <c r="AC280" s="9"/>
      <c r="AE280" s="1"/>
      <c r="AF280" s="2" t="s">
        <v>158</v>
      </c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9"/>
      <c r="AY280" s="1"/>
      <c r="AZ280" s="2" t="s">
        <v>241</v>
      </c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M280" s="2"/>
      <c r="BO280" s="2" t="s">
        <v>242</v>
      </c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9"/>
      <c r="CC280" s="2"/>
      <c r="CD280" s="2" t="s">
        <v>241</v>
      </c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U280" s="37" t="s">
        <v>311</v>
      </c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9"/>
      <c r="DN280" s="34"/>
      <c r="DO280" s="34"/>
      <c r="DP280" s="34"/>
      <c r="DQ280" s="34"/>
      <c r="DR280" s="34"/>
    </row>
    <row r="281" spans="3:129" ht="9.1999999999999993" customHeight="1">
      <c r="F281" s="10"/>
      <c r="G281" s="98" t="s">
        <v>14176</v>
      </c>
      <c r="H281" s="98"/>
      <c r="I281" s="98"/>
      <c r="J281" s="98"/>
      <c r="K281" s="98"/>
      <c r="L281" s="98"/>
      <c r="M281" s="98"/>
      <c r="N281" s="98"/>
      <c r="O281" s="98"/>
      <c r="P281" s="98"/>
      <c r="Q281" s="12"/>
      <c r="S281" s="10"/>
      <c r="T281" s="98" t="s">
        <v>14176</v>
      </c>
      <c r="U281" s="98"/>
      <c r="V281" s="98"/>
      <c r="W281" s="98"/>
      <c r="X281" s="98"/>
      <c r="Y281" s="98"/>
      <c r="Z281" s="98"/>
      <c r="AA281" s="98"/>
      <c r="AB281" s="98"/>
      <c r="AC281" s="12"/>
      <c r="AE281" s="1"/>
      <c r="AF281" s="2"/>
      <c r="AG281" s="2" t="s">
        <v>159</v>
      </c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9"/>
      <c r="AY281" s="1"/>
      <c r="AZ281" s="2" t="s">
        <v>243</v>
      </c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O281" s="3" t="s">
        <v>279</v>
      </c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9"/>
      <c r="CC281" s="2"/>
      <c r="CD281" s="2" t="s">
        <v>244</v>
      </c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 t="s">
        <v>319</v>
      </c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9"/>
      <c r="DN281" s="2"/>
      <c r="DO281" s="2"/>
      <c r="DP281" s="2"/>
      <c r="DQ281" s="2"/>
      <c r="DR281" s="2"/>
    </row>
    <row r="282" spans="3:129" ht="9.1999999999999993" customHeight="1">
      <c r="Q282" s="2"/>
      <c r="R282" s="2"/>
      <c r="S282" s="2"/>
      <c r="T282" s="2"/>
      <c r="U282" s="2"/>
      <c r="AE282" s="1"/>
      <c r="AF282" s="2" t="s">
        <v>160</v>
      </c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9"/>
      <c r="AY282" s="1"/>
      <c r="AZ282" s="2" t="s">
        <v>245</v>
      </c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9"/>
      <c r="CC282" s="2"/>
      <c r="CD282" s="3" t="s">
        <v>246</v>
      </c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U282" s="42" t="s">
        <v>312</v>
      </c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9"/>
      <c r="DN282" s="2"/>
      <c r="DO282" s="2"/>
      <c r="DP282" s="2"/>
      <c r="DQ282" s="2"/>
      <c r="DR282" s="2"/>
    </row>
    <row r="283" spans="3:129" ht="9.1999999999999993" customHeight="1">
      <c r="C283" s="2" t="s">
        <v>313</v>
      </c>
      <c r="D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AE283" s="1"/>
      <c r="AF283" s="2"/>
      <c r="AG283" s="2" t="s">
        <v>163</v>
      </c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9"/>
      <c r="AY283" s="1"/>
      <c r="AZ283" s="3" t="s">
        <v>280</v>
      </c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9"/>
      <c r="CC283" s="2"/>
      <c r="CD283" s="2"/>
      <c r="CE283" s="2" t="s">
        <v>161</v>
      </c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U283" s="37" t="s">
        <v>322</v>
      </c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9"/>
      <c r="DN283" s="2"/>
      <c r="DO283" s="2"/>
      <c r="DP283" s="2"/>
      <c r="DQ283" s="2"/>
      <c r="DR283" s="2"/>
    </row>
    <row r="284" spans="3:129" ht="9.1999999999999993" customHeight="1">
      <c r="C284" s="2"/>
      <c r="D284" s="2" t="s">
        <v>314</v>
      </c>
      <c r="E284" s="3" t="s">
        <v>315</v>
      </c>
      <c r="F284" s="2"/>
      <c r="G284" s="2"/>
      <c r="H284" s="2"/>
      <c r="U284" s="2"/>
      <c r="AE284" s="1"/>
      <c r="AF284" s="2"/>
      <c r="AG284" s="2" t="s">
        <v>166</v>
      </c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9"/>
      <c r="AY284" s="1"/>
      <c r="AZ284" s="3" t="s">
        <v>247</v>
      </c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9"/>
      <c r="CC284" s="2"/>
      <c r="CD284" s="37" t="s">
        <v>309</v>
      </c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U284" s="2" t="s">
        <v>320</v>
      </c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9"/>
      <c r="DN284" s="2"/>
      <c r="DO284" s="2"/>
      <c r="DP284" s="2"/>
      <c r="DQ284" s="2"/>
      <c r="DR284" s="2"/>
    </row>
    <row r="285" spans="3:129" ht="9.1999999999999993" customHeight="1">
      <c r="C285" s="2"/>
      <c r="D285" s="2" t="s">
        <v>314</v>
      </c>
      <c r="E285" s="3" t="s">
        <v>316</v>
      </c>
      <c r="F285" s="2"/>
      <c r="G285" s="2"/>
      <c r="H285" s="2"/>
      <c r="U285" s="2"/>
      <c r="AE285" s="10"/>
      <c r="AF285" s="98" t="s">
        <v>168</v>
      </c>
      <c r="AG285" s="98"/>
      <c r="AH285" s="98"/>
      <c r="AI285" s="98"/>
      <c r="AJ285" s="98"/>
      <c r="AK285" s="98"/>
      <c r="AL285" s="98"/>
      <c r="AM285" s="98"/>
      <c r="AN285" s="98"/>
      <c r="AO285" s="98"/>
      <c r="AP285" s="98"/>
      <c r="AQ285" s="98"/>
      <c r="AR285" s="98"/>
      <c r="AS285" s="98"/>
      <c r="AT285" s="98"/>
      <c r="AU285" s="98"/>
      <c r="AV285" s="98"/>
      <c r="AW285" s="12"/>
      <c r="AY285" s="1"/>
      <c r="AZ285" s="2" t="s">
        <v>248</v>
      </c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9"/>
      <c r="CC285" s="2"/>
      <c r="CD285" s="37" t="s">
        <v>310</v>
      </c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U285" s="37" t="s">
        <v>321</v>
      </c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9"/>
      <c r="DN285" s="2"/>
      <c r="DO285" s="2"/>
      <c r="DP285" s="2"/>
      <c r="DQ285" s="2"/>
      <c r="DR285" s="2"/>
    </row>
    <row r="286" spans="3:129" ht="9.1999999999999993" customHeight="1">
      <c r="C286" s="2"/>
      <c r="D286" s="2"/>
      <c r="F286" s="2"/>
      <c r="G286" s="2"/>
      <c r="H286" s="2"/>
      <c r="U286" s="2"/>
      <c r="AY286" s="10"/>
      <c r="AZ286" s="98" t="s">
        <v>249</v>
      </c>
      <c r="BA286" s="98"/>
      <c r="BB286" s="98"/>
      <c r="BC286" s="98"/>
      <c r="BD286" s="98"/>
      <c r="BE286" s="98"/>
      <c r="BF286" s="98"/>
      <c r="BG286" s="98"/>
      <c r="BH286" s="98"/>
      <c r="BI286" s="98"/>
      <c r="BJ286" s="98"/>
      <c r="BK286" s="98"/>
      <c r="BL286" s="98"/>
      <c r="BM286" s="98"/>
      <c r="BN286" s="98"/>
      <c r="BO286" s="98"/>
      <c r="BP286" s="98"/>
      <c r="BQ286" s="98"/>
      <c r="BR286" s="98"/>
      <c r="BS286" s="98"/>
      <c r="BT286" s="98"/>
      <c r="BU286" s="98"/>
      <c r="BV286" s="98"/>
      <c r="BW286" s="98"/>
      <c r="BX286" s="98"/>
      <c r="BY286" s="98"/>
      <c r="BZ286" s="98"/>
      <c r="CA286" s="98"/>
      <c r="CB286" s="12"/>
      <c r="CC286" s="98"/>
      <c r="CD286" s="98"/>
      <c r="CE286" s="43" t="s">
        <v>318</v>
      </c>
      <c r="CF286" s="98"/>
      <c r="CG286" s="98"/>
      <c r="CH286" s="98"/>
      <c r="CI286" s="98"/>
      <c r="CJ286" s="98"/>
      <c r="CK286" s="98"/>
      <c r="CL286" s="98"/>
      <c r="CM286" s="98"/>
      <c r="CN286" s="98"/>
      <c r="CO286" s="98"/>
      <c r="CP286" s="98"/>
      <c r="CQ286" s="98"/>
      <c r="CR286" s="98"/>
      <c r="CS286" s="98"/>
      <c r="CT286" s="98"/>
      <c r="CU286" s="98"/>
      <c r="CV286" s="98"/>
      <c r="CW286" s="98"/>
      <c r="CX286" s="98"/>
      <c r="CY286" s="98"/>
      <c r="CZ286" s="98"/>
      <c r="DA286" s="98"/>
      <c r="DB286" s="98"/>
      <c r="DC286" s="98"/>
      <c r="DD286" s="98"/>
      <c r="DE286" s="98"/>
      <c r="DF286" s="98"/>
      <c r="DG286" s="98"/>
      <c r="DH286" s="98"/>
      <c r="DI286" s="98"/>
      <c r="DJ286" s="98"/>
      <c r="DK286" s="98"/>
      <c r="DL286" s="98"/>
      <c r="DM286" s="12"/>
      <c r="DN286" s="2"/>
      <c r="DO286" s="2"/>
      <c r="DP286" s="2"/>
      <c r="DQ286" s="2"/>
      <c r="DR286" s="2"/>
    </row>
    <row r="287" spans="3:129" ht="9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BY287" s="2"/>
      <c r="BZ287" s="2"/>
      <c r="CA287" s="2"/>
      <c r="CB287" s="2"/>
      <c r="CC287" s="2" t="s">
        <v>323</v>
      </c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36"/>
      <c r="DA287" s="35"/>
      <c r="DB287" s="35"/>
      <c r="DC287" s="35"/>
      <c r="DD287" s="35"/>
      <c r="DE287" s="35"/>
      <c r="DF287" s="35"/>
      <c r="DG287" s="35"/>
    </row>
    <row r="288" spans="3:129" ht="9.6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</row>
    <row r="289" spans="3:111" ht="3" customHeight="1"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</row>
    <row r="290" spans="3:111" ht="9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BY290" s="2"/>
      <c r="BZ290" s="2"/>
      <c r="CA290" s="2"/>
      <c r="CB290" s="2"/>
      <c r="CC290" s="36"/>
      <c r="CD290" s="36"/>
      <c r="CE290" s="36"/>
      <c r="CF290" s="36"/>
      <c r="CG290" s="36"/>
      <c r="CH290" s="36"/>
      <c r="CI290" s="36"/>
      <c r="CJ290" s="36"/>
      <c r="CK290" s="36"/>
      <c r="CL290" s="36"/>
      <c r="CM290" s="36"/>
      <c r="CN290" s="36"/>
      <c r="CO290" s="36"/>
      <c r="CP290" s="36"/>
      <c r="CQ290" s="36"/>
      <c r="CR290" s="36"/>
      <c r="CS290" s="36"/>
      <c r="CT290" s="36"/>
      <c r="CU290" s="36"/>
      <c r="CV290" s="36"/>
      <c r="CW290" s="36"/>
      <c r="CX290" s="36"/>
      <c r="CY290" s="36"/>
      <c r="CZ290" s="36"/>
      <c r="DA290" s="35"/>
      <c r="DB290" s="35"/>
      <c r="DC290" s="35"/>
      <c r="DD290" s="35"/>
      <c r="DE290" s="35"/>
      <c r="DF290" s="35"/>
      <c r="DG290" s="35"/>
    </row>
    <row r="291" spans="3:111" ht="9.6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</row>
    <row r="292" spans="3:111" ht="3" customHeight="1"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</row>
  </sheetData>
  <sheetProtection algorithmName="SHA-512" hashValue="fyjbdhgvTvsuDoOrg7FinE7uZ/DzFJmHem8R09FTH7Q+URCJQh0Q6VRWEXlXjnKPzN8M7QPhZMo1SNd6IL9vxQ==" saltValue="llC2EE11b6b8oOZx++pqyg==" spinCount="100000" sheet="1" objects="1" selectLockedCells="1"/>
  <mergeCells count="1776">
    <mergeCell ref="DH235:DL236"/>
    <mergeCell ref="DH237:DL238"/>
    <mergeCell ref="DH239:DL240"/>
    <mergeCell ref="DH241:DL242"/>
    <mergeCell ref="DH243:DL244"/>
    <mergeCell ref="DH245:DL246"/>
    <mergeCell ref="DH247:DL248"/>
    <mergeCell ref="DH249:DL250"/>
    <mergeCell ref="DH251:DL252"/>
    <mergeCell ref="DH253:DL254"/>
    <mergeCell ref="DH255:DL256"/>
    <mergeCell ref="DH257:DL258"/>
    <mergeCell ref="DC259:DE260"/>
    <mergeCell ref="DH259:DL260"/>
    <mergeCell ref="DC261:DE262"/>
    <mergeCell ref="DH261:DL262"/>
    <mergeCell ref="DC275:DD276"/>
    <mergeCell ref="DH275:DL276"/>
    <mergeCell ref="DH93:DL94"/>
    <mergeCell ref="DH95:DL96"/>
    <mergeCell ref="DH97:DL98"/>
    <mergeCell ref="DH99:DL100"/>
    <mergeCell ref="DH101:DL102"/>
    <mergeCell ref="DH103:DL104"/>
    <mergeCell ref="DH105:DL106"/>
    <mergeCell ref="DH107:DL108"/>
    <mergeCell ref="DH109:DL110"/>
    <mergeCell ref="DH111:DL112"/>
    <mergeCell ref="DH113:DL114"/>
    <mergeCell ref="DH115:DL116"/>
    <mergeCell ref="DC117:DE118"/>
    <mergeCell ref="DH117:DL118"/>
    <mergeCell ref="DC119:DE120"/>
    <mergeCell ref="DH119:DL120"/>
    <mergeCell ref="DC133:DD134"/>
    <mergeCell ref="DH133:DL134"/>
    <mergeCell ref="E275:I276"/>
    <mergeCell ref="J275:L276"/>
    <mergeCell ref="S275:W275"/>
    <mergeCell ref="X275:AB275"/>
    <mergeCell ref="CL275:CR276"/>
    <mergeCell ref="CW275:CY276"/>
    <mergeCell ref="DC273:DD274"/>
    <mergeCell ref="DH273:DL274"/>
    <mergeCell ref="E274:I274"/>
    <mergeCell ref="AK274:AN274"/>
    <mergeCell ref="BB274:BF274"/>
    <mergeCell ref="BG274:BJ274"/>
    <mergeCell ref="BX274:CB274"/>
    <mergeCell ref="CC274:CF274"/>
    <mergeCell ref="CI274:CK274"/>
    <mergeCell ref="CL274:CR274"/>
    <mergeCell ref="BG273:BJ273"/>
    <mergeCell ref="BX273:CB273"/>
    <mergeCell ref="CC273:CF273"/>
    <mergeCell ref="CI273:CK273"/>
    <mergeCell ref="CL273:CR273"/>
    <mergeCell ref="CW273:CY273"/>
    <mergeCell ref="BK274:BW274"/>
    <mergeCell ref="CI272:CK272"/>
    <mergeCell ref="CL272:CR272"/>
    <mergeCell ref="CW272:CY272"/>
    <mergeCell ref="E273:I273"/>
    <mergeCell ref="J273:L274"/>
    <mergeCell ref="P273:R274"/>
    <mergeCell ref="S273:W273"/>
    <mergeCell ref="X273:AB273"/>
    <mergeCell ref="AK273:AN273"/>
    <mergeCell ref="BB273:BF273"/>
    <mergeCell ref="CL271:CR271"/>
    <mergeCell ref="CW271:CY271"/>
    <mergeCell ref="DC271:DD272"/>
    <mergeCell ref="DH271:DL272"/>
    <mergeCell ref="C272:D272"/>
    <mergeCell ref="AK272:AN272"/>
    <mergeCell ref="BB272:BF272"/>
    <mergeCell ref="BG272:BJ272"/>
    <mergeCell ref="BX272:CB272"/>
    <mergeCell ref="CC272:CF272"/>
    <mergeCell ref="AK271:AN271"/>
    <mergeCell ref="BB271:BF271"/>
    <mergeCell ref="BG271:BJ271"/>
    <mergeCell ref="BX271:CB271"/>
    <mergeCell ref="CC271:CF271"/>
    <mergeCell ref="CI271:CK271"/>
    <mergeCell ref="CW274:CY274"/>
    <mergeCell ref="AO272:BA272"/>
    <mergeCell ref="BK272:BW272"/>
    <mergeCell ref="AO273:BA273"/>
    <mergeCell ref="BK273:BW273"/>
    <mergeCell ref="AO274:BA274"/>
    <mergeCell ref="CC270:CF270"/>
    <mergeCell ref="CI270:CK270"/>
    <mergeCell ref="CL270:CR270"/>
    <mergeCell ref="CW270:CY270"/>
    <mergeCell ref="C271:D271"/>
    <mergeCell ref="E271:I272"/>
    <mergeCell ref="J271:L272"/>
    <mergeCell ref="P271:R272"/>
    <mergeCell ref="S271:W271"/>
    <mergeCell ref="X271:AB271"/>
    <mergeCell ref="CL269:CR269"/>
    <mergeCell ref="CW269:CY269"/>
    <mergeCell ref="DC269:DD270"/>
    <mergeCell ref="DH269:DL270"/>
    <mergeCell ref="C270:D270"/>
    <mergeCell ref="E270:I270"/>
    <mergeCell ref="AK270:AN270"/>
    <mergeCell ref="BB270:BF270"/>
    <mergeCell ref="BG270:BJ270"/>
    <mergeCell ref="BX270:CB270"/>
    <mergeCell ref="AK269:AN269"/>
    <mergeCell ref="BB269:BF269"/>
    <mergeCell ref="BG269:BJ269"/>
    <mergeCell ref="BX269:CB269"/>
    <mergeCell ref="CC269:CF269"/>
    <mergeCell ref="CI269:CK269"/>
    <mergeCell ref="C269:D269"/>
    <mergeCell ref="E269:I269"/>
    <mergeCell ref="J269:L270"/>
    <mergeCell ref="P269:R270"/>
    <mergeCell ref="S269:W269"/>
    <mergeCell ref="X269:AB269"/>
    <mergeCell ref="AO268:BA268"/>
    <mergeCell ref="BB268:BF268"/>
    <mergeCell ref="BG268:BJ268"/>
    <mergeCell ref="BK268:BW268"/>
    <mergeCell ref="BX268:CB268"/>
    <mergeCell ref="CC267:CF267"/>
    <mergeCell ref="CI267:CK267"/>
    <mergeCell ref="CL267:CR267"/>
    <mergeCell ref="CW267:CY267"/>
    <mergeCell ref="DC267:DD268"/>
    <mergeCell ref="DH267:DL268"/>
    <mergeCell ref="CC268:CF268"/>
    <mergeCell ref="CI268:CK268"/>
    <mergeCell ref="CL268:CR268"/>
    <mergeCell ref="CW268:CY268"/>
    <mergeCell ref="AK267:AN267"/>
    <mergeCell ref="AO267:BA267"/>
    <mergeCell ref="BB267:BF267"/>
    <mergeCell ref="BG267:BJ267"/>
    <mergeCell ref="BK267:BW267"/>
    <mergeCell ref="BX267:CB267"/>
    <mergeCell ref="C265:D265"/>
    <mergeCell ref="E265:I265"/>
    <mergeCell ref="J265:L266"/>
    <mergeCell ref="P265:R266"/>
    <mergeCell ref="S265:W265"/>
    <mergeCell ref="E264:I264"/>
    <mergeCell ref="AK264:AN264"/>
    <mergeCell ref="AO264:BA264"/>
    <mergeCell ref="BB264:BF264"/>
    <mergeCell ref="BG264:BJ264"/>
    <mergeCell ref="BK264:BW264"/>
    <mergeCell ref="C267:D267"/>
    <mergeCell ref="E267:I267"/>
    <mergeCell ref="J267:L268"/>
    <mergeCell ref="P267:R268"/>
    <mergeCell ref="S267:W267"/>
    <mergeCell ref="X267:AB267"/>
    <mergeCell ref="C268:D268"/>
    <mergeCell ref="E268:I268"/>
    <mergeCell ref="C266:D266"/>
    <mergeCell ref="E266:I266"/>
    <mergeCell ref="AK266:AN266"/>
    <mergeCell ref="AO266:BA266"/>
    <mergeCell ref="BB266:BF266"/>
    <mergeCell ref="BG266:BJ266"/>
    <mergeCell ref="BK266:BW266"/>
    <mergeCell ref="X265:AB265"/>
    <mergeCell ref="AK265:AN265"/>
    <mergeCell ref="AO265:BA265"/>
    <mergeCell ref="BB265:BF265"/>
    <mergeCell ref="BG265:BJ265"/>
    <mergeCell ref="AK268:AN268"/>
    <mergeCell ref="CW263:CY263"/>
    <mergeCell ref="DC263:DD264"/>
    <mergeCell ref="DH263:DL264"/>
    <mergeCell ref="AK263:AN263"/>
    <mergeCell ref="AO263:BA263"/>
    <mergeCell ref="BB263:BF263"/>
    <mergeCell ref="BG263:BJ263"/>
    <mergeCell ref="BK263:BW263"/>
    <mergeCell ref="BX263:CB263"/>
    <mergeCell ref="BK262:BW262"/>
    <mergeCell ref="BX262:CB262"/>
    <mergeCell ref="CC262:CF262"/>
    <mergeCell ref="CI262:CK262"/>
    <mergeCell ref="CL262:CR262"/>
    <mergeCell ref="BK265:BW265"/>
    <mergeCell ref="BX264:CB264"/>
    <mergeCell ref="CC264:CF264"/>
    <mergeCell ref="CI264:CK264"/>
    <mergeCell ref="CL264:CR264"/>
    <mergeCell ref="CW264:CY264"/>
    <mergeCell ref="DH265:DL266"/>
    <mergeCell ref="BX266:CB266"/>
    <mergeCell ref="CC266:CF266"/>
    <mergeCell ref="BX265:CB265"/>
    <mergeCell ref="CC265:CF265"/>
    <mergeCell ref="CI265:CK265"/>
    <mergeCell ref="CL265:CR265"/>
    <mergeCell ref="CW265:CY265"/>
    <mergeCell ref="DC265:DD266"/>
    <mergeCell ref="CI266:CK266"/>
    <mergeCell ref="CL266:CR266"/>
    <mergeCell ref="CW266:CY266"/>
    <mergeCell ref="E263:I263"/>
    <mergeCell ref="J263:L264"/>
    <mergeCell ref="P263:R264"/>
    <mergeCell ref="S263:W263"/>
    <mergeCell ref="X263:AB263"/>
    <mergeCell ref="BK261:BW261"/>
    <mergeCell ref="BX261:CB261"/>
    <mergeCell ref="CC261:CF261"/>
    <mergeCell ref="CI261:CK261"/>
    <mergeCell ref="CL261:CR261"/>
    <mergeCell ref="E262:I262"/>
    <mergeCell ref="AK262:AN262"/>
    <mergeCell ref="AO262:BA262"/>
    <mergeCell ref="BB262:BF262"/>
    <mergeCell ref="BG262:BJ262"/>
    <mergeCell ref="BX260:CB260"/>
    <mergeCell ref="CC260:CF260"/>
    <mergeCell ref="CI260:CK260"/>
    <mergeCell ref="CL260:CR260"/>
    <mergeCell ref="E261:I261"/>
    <mergeCell ref="J261:M262"/>
    <mergeCell ref="AK261:AN261"/>
    <mergeCell ref="AO261:BA261"/>
    <mergeCell ref="BB261:BF261"/>
    <mergeCell ref="BG261:BJ261"/>
    <mergeCell ref="CC263:CF263"/>
    <mergeCell ref="CI263:CK263"/>
    <mergeCell ref="CL263:CR263"/>
    <mergeCell ref="BK259:BW259"/>
    <mergeCell ref="BX259:CB259"/>
    <mergeCell ref="CC259:CF259"/>
    <mergeCell ref="CI259:CK259"/>
    <mergeCell ref="CL259:CR259"/>
    <mergeCell ref="AK260:AN260"/>
    <mergeCell ref="AO260:BA260"/>
    <mergeCell ref="BB260:BF260"/>
    <mergeCell ref="BG260:BJ260"/>
    <mergeCell ref="BK260:BW260"/>
    <mergeCell ref="E259:I260"/>
    <mergeCell ref="J259:M260"/>
    <mergeCell ref="AK259:AN259"/>
    <mergeCell ref="AO259:BA259"/>
    <mergeCell ref="BB259:BF259"/>
    <mergeCell ref="BG259:BJ259"/>
    <mergeCell ref="AK258:AN258"/>
    <mergeCell ref="AO258:BA258"/>
    <mergeCell ref="BB258:BF258"/>
    <mergeCell ref="BG258:BJ258"/>
    <mergeCell ref="BK258:BW258"/>
    <mergeCell ref="BX258:CB258"/>
    <mergeCell ref="BK257:BW257"/>
    <mergeCell ref="BX257:CB257"/>
    <mergeCell ref="CC257:CF257"/>
    <mergeCell ref="CI257:CK257"/>
    <mergeCell ref="CL257:CR257"/>
    <mergeCell ref="DC257:DE258"/>
    <mergeCell ref="CC258:CF258"/>
    <mergeCell ref="CI258:CK258"/>
    <mergeCell ref="CL258:CR258"/>
    <mergeCell ref="BX256:CB256"/>
    <mergeCell ref="CC256:CF256"/>
    <mergeCell ref="CI256:CK256"/>
    <mergeCell ref="CL256:CR256"/>
    <mergeCell ref="E257:I258"/>
    <mergeCell ref="J257:M258"/>
    <mergeCell ref="AK257:AN257"/>
    <mergeCell ref="AO257:BA257"/>
    <mergeCell ref="BB257:BF257"/>
    <mergeCell ref="BG257:BJ257"/>
    <mergeCell ref="BX255:CB255"/>
    <mergeCell ref="CC255:CF255"/>
    <mergeCell ref="CI255:CK255"/>
    <mergeCell ref="CL255:CR255"/>
    <mergeCell ref="DC255:DE256"/>
    <mergeCell ref="AK256:AN256"/>
    <mergeCell ref="AO256:BA256"/>
    <mergeCell ref="BB256:BF256"/>
    <mergeCell ref="BG256:BJ256"/>
    <mergeCell ref="BK256:BW256"/>
    <mergeCell ref="CC254:CF254"/>
    <mergeCell ref="CI254:CK254"/>
    <mergeCell ref="CL254:CR254"/>
    <mergeCell ref="E255:I256"/>
    <mergeCell ref="J255:M256"/>
    <mergeCell ref="AK255:AN255"/>
    <mergeCell ref="AO255:BA255"/>
    <mergeCell ref="BB255:BF255"/>
    <mergeCell ref="BG255:BJ255"/>
    <mergeCell ref="BK255:BW255"/>
    <mergeCell ref="CC253:CF253"/>
    <mergeCell ref="CI253:CK253"/>
    <mergeCell ref="CL253:CR253"/>
    <mergeCell ref="DC253:DE254"/>
    <mergeCell ref="AK254:AN254"/>
    <mergeCell ref="AO254:BA254"/>
    <mergeCell ref="BB254:BF254"/>
    <mergeCell ref="BG254:BJ254"/>
    <mergeCell ref="BK254:BW254"/>
    <mergeCell ref="BX254:CB254"/>
    <mergeCell ref="CI252:CK252"/>
    <mergeCell ref="CL252:CR252"/>
    <mergeCell ref="E253:I254"/>
    <mergeCell ref="J253:M254"/>
    <mergeCell ref="AK253:AN253"/>
    <mergeCell ref="AO253:BA253"/>
    <mergeCell ref="BB253:BF253"/>
    <mergeCell ref="BG253:BJ253"/>
    <mergeCell ref="BK253:BW253"/>
    <mergeCell ref="BX253:CB253"/>
    <mergeCell ref="E249:I250"/>
    <mergeCell ref="J249:M250"/>
    <mergeCell ref="AK249:AN249"/>
    <mergeCell ref="AO249:BA249"/>
    <mergeCell ref="BB249:BF249"/>
    <mergeCell ref="BG249:BJ249"/>
    <mergeCell ref="AK250:AN250"/>
    <mergeCell ref="AO250:BA250"/>
    <mergeCell ref="BB250:BF250"/>
    <mergeCell ref="BG250:BJ250"/>
    <mergeCell ref="CI251:CK251"/>
    <mergeCell ref="CL251:CR251"/>
    <mergeCell ref="DC251:DE252"/>
    <mergeCell ref="AK252:AN252"/>
    <mergeCell ref="AO252:BA252"/>
    <mergeCell ref="BB252:BF252"/>
    <mergeCell ref="BG252:BJ252"/>
    <mergeCell ref="BK252:BW252"/>
    <mergeCell ref="BX252:CB252"/>
    <mergeCell ref="CC252:CF252"/>
    <mergeCell ref="CL250:CR250"/>
    <mergeCell ref="E251:I252"/>
    <mergeCell ref="J251:M252"/>
    <mergeCell ref="AK251:AN251"/>
    <mergeCell ref="AO251:BA251"/>
    <mergeCell ref="BB251:BF251"/>
    <mergeCell ref="BG251:BJ251"/>
    <mergeCell ref="BK251:BW251"/>
    <mergeCell ref="BX251:CB251"/>
    <mergeCell ref="CC251:CF251"/>
    <mergeCell ref="BX247:CB247"/>
    <mergeCell ref="CC247:CF247"/>
    <mergeCell ref="CI247:CK247"/>
    <mergeCell ref="CL247:CR247"/>
    <mergeCell ref="BX246:CB246"/>
    <mergeCell ref="CC246:CF246"/>
    <mergeCell ref="CI246:CK246"/>
    <mergeCell ref="CL246:CR246"/>
    <mergeCell ref="CW246:CZ246"/>
    <mergeCell ref="BK249:BW249"/>
    <mergeCell ref="BX249:CB249"/>
    <mergeCell ref="CC249:CF249"/>
    <mergeCell ref="CI249:CK249"/>
    <mergeCell ref="CL249:CR249"/>
    <mergeCell ref="DC249:DE250"/>
    <mergeCell ref="BK250:BW250"/>
    <mergeCell ref="BX250:CB250"/>
    <mergeCell ref="CC250:CF250"/>
    <mergeCell ref="CI250:CK250"/>
    <mergeCell ref="E247:I248"/>
    <mergeCell ref="J247:M248"/>
    <mergeCell ref="AK247:AN247"/>
    <mergeCell ref="AO247:BA247"/>
    <mergeCell ref="BB247:BF247"/>
    <mergeCell ref="CC245:CF245"/>
    <mergeCell ref="CI245:CK245"/>
    <mergeCell ref="CL245:CR245"/>
    <mergeCell ref="CW245:CZ245"/>
    <mergeCell ref="DC245:DE246"/>
    <mergeCell ref="AK246:AN246"/>
    <mergeCell ref="AO246:BA246"/>
    <mergeCell ref="BB246:BF246"/>
    <mergeCell ref="BG246:BJ246"/>
    <mergeCell ref="BK246:BW246"/>
    <mergeCell ref="AK245:AN245"/>
    <mergeCell ref="AO245:BA245"/>
    <mergeCell ref="BB245:BF245"/>
    <mergeCell ref="BG245:BJ245"/>
    <mergeCell ref="BK245:BW245"/>
    <mergeCell ref="BX245:CB245"/>
    <mergeCell ref="DC247:DE248"/>
    <mergeCell ref="AK248:AN248"/>
    <mergeCell ref="AO248:BA248"/>
    <mergeCell ref="BB248:BF248"/>
    <mergeCell ref="BG248:BJ248"/>
    <mergeCell ref="BK248:BW248"/>
    <mergeCell ref="BX248:CB248"/>
    <mergeCell ref="CC248:CF248"/>
    <mergeCell ref="CI248:CK248"/>
    <mergeCell ref="CL248:CR248"/>
    <mergeCell ref="BG247:BJ247"/>
    <mergeCell ref="CC244:CF244"/>
    <mergeCell ref="CI244:CK244"/>
    <mergeCell ref="CL244:CR244"/>
    <mergeCell ref="E245:I246"/>
    <mergeCell ref="J245:M246"/>
    <mergeCell ref="P245:R246"/>
    <mergeCell ref="S245:W245"/>
    <mergeCell ref="X245:AB245"/>
    <mergeCell ref="AC245:AE246"/>
    <mergeCell ref="AF245:AJ245"/>
    <mergeCell ref="CI243:CK243"/>
    <mergeCell ref="CL243:CR243"/>
    <mergeCell ref="DC243:DE244"/>
    <mergeCell ref="E244:I244"/>
    <mergeCell ref="AK244:AN244"/>
    <mergeCell ref="AO244:BA244"/>
    <mergeCell ref="BB244:BF244"/>
    <mergeCell ref="BG244:BJ244"/>
    <mergeCell ref="BK244:BW244"/>
    <mergeCell ref="BX244:CB244"/>
    <mergeCell ref="AO243:BA243"/>
    <mergeCell ref="BB243:BF243"/>
    <mergeCell ref="BG243:BJ243"/>
    <mergeCell ref="BK243:BW243"/>
    <mergeCell ref="BX243:CB243"/>
    <mergeCell ref="CC243:CF243"/>
    <mergeCell ref="E243:I243"/>
    <mergeCell ref="J243:M244"/>
    <mergeCell ref="P243:R244"/>
    <mergeCell ref="S243:W243"/>
    <mergeCell ref="X243:AB243"/>
    <mergeCell ref="AK243:AN243"/>
    <mergeCell ref="CC241:CF241"/>
    <mergeCell ref="CI241:CK241"/>
    <mergeCell ref="CL241:CR241"/>
    <mergeCell ref="CC240:CF240"/>
    <mergeCell ref="CI240:CK240"/>
    <mergeCell ref="CL240:CR240"/>
    <mergeCell ref="CW240:CZ240"/>
    <mergeCell ref="DC237:DE238"/>
    <mergeCell ref="E238:I238"/>
    <mergeCell ref="AK238:AN238"/>
    <mergeCell ref="AO238:BA238"/>
    <mergeCell ref="BB238:BF238"/>
    <mergeCell ref="BG238:BJ238"/>
    <mergeCell ref="BK238:BW238"/>
    <mergeCell ref="AK237:AN237"/>
    <mergeCell ref="AO237:BA237"/>
    <mergeCell ref="BB237:BF237"/>
    <mergeCell ref="BG237:BJ237"/>
    <mergeCell ref="C241:D262"/>
    <mergeCell ref="E241:I242"/>
    <mergeCell ref="J241:M242"/>
    <mergeCell ref="AK241:AN241"/>
    <mergeCell ref="AO241:BA241"/>
    <mergeCell ref="BB241:BF241"/>
    <mergeCell ref="CI239:CK239"/>
    <mergeCell ref="CL239:CR239"/>
    <mergeCell ref="CW239:CZ239"/>
    <mergeCell ref="DC239:DE240"/>
    <mergeCell ref="AK240:AN240"/>
    <mergeCell ref="AO240:BA240"/>
    <mergeCell ref="BB240:BF240"/>
    <mergeCell ref="BG240:BJ240"/>
    <mergeCell ref="BK240:BW240"/>
    <mergeCell ref="BX240:CB240"/>
    <mergeCell ref="AO239:BA239"/>
    <mergeCell ref="BB239:BF239"/>
    <mergeCell ref="BG239:BJ239"/>
    <mergeCell ref="C235:D240"/>
    <mergeCell ref="DC241:DE242"/>
    <mergeCell ref="AK242:AN242"/>
    <mergeCell ref="AO242:BA242"/>
    <mergeCell ref="BB242:BF242"/>
    <mergeCell ref="BG242:BJ242"/>
    <mergeCell ref="BK242:BW242"/>
    <mergeCell ref="BX242:CB242"/>
    <mergeCell ref="CC242:CF242"/>
    <mergeCell ref="CI242:CK242"/>
    <mergeCell ref="CL242:CR242"/>
    <mergeCell ref="BG241:BJ241"/>
    <mergeCell ref="BK241:BW241"/>
    <mergeCell ref="E235:I235"/>
    <mergeCell ref="J235:M236"/>
    <mergeCell ref="P235:R236"/>
    <mergeCell ref="S235:W235"/>
    <mergeCell ref="X235:AB235"/>
    <mergeCell ref="BX238:CB238"/>
    <mergeCell ref="CC238:CF238"/>
    <mergeCell ref="CI238:CK238"/>
    <mergeCell ref="CL238:CR238"/>
    <mergeCell ref="E239:I240"/>
    <mergeCell ref="J239:M240"/>
    <mergeCell ref="P239:R240"/>
    <mergeCell ref="S239:W239"/>
    <mergeCell ref="X239:AB239"/>
    <mergeCell ref="AK239:AN239"/>
    <mergeCell ref="CC237:CF237"/>
    <mergeCell ref="CI237:CK237"/>
    <mergeCell ref="CL237:CR237"/>
    <mergeCell ref="BK239:BW239"/>
    <mergeCell ref="BX239:CB239"/>
    <mergeCell ref="CC239:CF239"/>
    <mergeCell ref="BK237:BW237"/>
    <mergeCell ref="BX237:CB237"/>
    <mergeCell ref="CW231:DB233"/>
    <mergeCell ref="X232:AB232"/>
    <mergeCell ref="DL232:DM233"/>
    <mergeCell ref="X233:AB233"/>
    <mergeCell ref="BX233:CB233"/>
    <mergeCell ref="CC233:CC234"/>
    <mergeCell ref="CD233:CD234"/>
    <mergeCell ref="CE233:CE234"/>
    <mergeCell ref="CF233:CF234"/>
    <mergeCell ref="DI233:DJ233"/>
    <mergeCell ref="DC230:DG234"/>
    <mergeCell ref="BX236:CB236"/>
    <mergeCell ref="CC236:CF236"/>
    <mergeCell ref="CI236:CK236"/>
    <mergeCell ref="CL236:CR236"/>
    <mergeCell ref="CW236:CZ236"/>
    <mergeCell ref="E237:I237"/>
    <mergeCell ref="J237:M238"/>
    <mergeCell ref="P237:R238"/>
    <mergeCell ref="S237:W237"/>
    <mergeCell ref="X237:AB237"/>
    <mergeCell ref="CC235:CF235"/>
    <mergeCell ref="CI235:CK235"/>
    <mergeCell ref="CL235:CR235"/>
    <mergeCell ref="CW235:CZ235"/>
    <mergeCell ref="DC235:DE236"/>
    <mergeCell ref="AK236:AN236"/>
    <mergeCell ref="AO236:BA236"/>
    <mergeCell ref="BB236:BF236"/>
    <mergeCell ref="BG236:BJ236"/>
    <mergeCell ref="BK236:BW236"/>
    <mergeCell ref="AK235:AN235"/>
    <mergeCell ref="E231:I233"/>
    <mergeCell ref="J231:O233"/>
    <mergeCell ref="P231:R234"/>
    <mergeCell ref="S231:W233"/>
    <mergeCell ref="AC231:AE234"/>
    <mergeCell ref="AF231:AJ233"/>
    <mergeCell ref="BB231:BF234"/>
    <mergeCell ref="BG231:BJ234"/>
    <mergeCell ref="BX231:CB232"/>
    <mergeCell ref="P229:AB230"/>
    <mergeCell ref="AC229:AJ230"/>
    <mergeCell ref="AK230:BA231"/>
    <mergeCell ref="BK230:BV231"/>
    <mergeCell ref="CI230:CK234"/>
    <mergeCell ref="CL230:CV231"/>
    <mergeCell ref="CC231:CH232"/>
    <mergeCell ref="DN219:DR222"/>
    <mergeCell ref="D221:J222"/>
    <mergeCell ref="DD222:DM223"/>
    <mergeCell ref="BG225:BY227"/>
    <mergeCell ref="C228:I228"/>
    <mergeCell ref="J228:O229"/>
    <mergeCell ref="P228:AJ228"/>
    <mergeCell ref="AK228:CH229"/>
    <mergeCell ref="DH228:DM230"/>
    <mergeCell ref="C229:I229"/>
    <mergeCell ref="J234:O234"/>
    <mergeCell ref="S234:W234"/>
    <mergeCell ref="X234:AB234"/>
    <mergeCell ref="AF234:AJ234"/>
    <mergeCell ref="CL234:CR234"/>
    <mergeCell ref="CW234:DB234"/>
    <mergeCell ref="DH184:DL184"/>
    <mergeCell ref="DM184:DP184"/>
    <mergeCell ref="I185:S185"/>
    <mergeCell ref="Z185:AF185"/>
    <mergeCell ref="AR185:AX185"/>
    <mergeCell ref="DM185:DP185"/>
    <mergeCell ref="AR184:AX184"/>
    <mergeCell ref="AY184:BB184"/>
    <mergeCell ref="BC184:BX184"/>
    <mergeCell ref="BY184:CB184"/>
    <mergeCell ref="CC184:CF184"/>
    <mergeCell ref="CG184:DG184"/>
    <mergeCell ref="CG183:DG183"/>
    <mergeCell ref="DH183:DL183"/>
    <mergeCell ref="DM183:DP183"/>
    <mergeCell ref="E184:H184"/>
    <mergeCell ref="I184:L184"/>
    <mergeCell ref="M184:S184"/>
    <mergeCell ref="T184:Y184"/>
    <mergeCell ref="Z184:AF184"/>
    <mergeCell ref="AG184:AJ184"/>
    <mergeCell ref="AK184:AQ184"/>
    <mergeCell ref="AK183:AQ183"/>
    <mergeCell ref="AR183:AX183"/>
    <mergeCell ref="AY183:BB183"/>
    <mergeCell ref="BC183:BX183"/>
    <mergeCell ref="BY183:CB183"/>
    <mergeCell ref="CC183:CF183"/>
    <mergeCell ref="E183:H183"/>
    <mergeCell ref="I183:L183"/>
    <mergeCell ref="M183:S183"/>
    <mergeCell ref="T183:Y183"/>
    <mergeCell ref="Z183:AF183"/>
    <mergeCell ref="AG183:AJ183"/>
    <mergeCell ref="BY181:CB181"/>
    <mergeCell ref="CC181:CF181"/>
    <mergeCell ref="CG181:DG181"/>
    <mergeCell ref="DH181:DL181"/>
    <mergeCell ref="DM181:DP181"/>
    <mergeCell ref="H182:T182"/>
    <mergeCell ref="Z182:AF182"/>
    <mergeCell ref="AR182:AX182"/>
    <mergeCell ref="DM182:DP182"/>
    <mergeCell ref="DH180:DL180"/>
    <mergeCell ref="DM180:DP180"/>
    <mergeCell ref="I181:L181"/>
    <mergeCell ref="M181:S181"/>
    <mergeCell ref="T181:Y181"/>
    <mergeCell ref="Z181:AF181"/>
    <mergeCell ref="AG181:AJ181"/>
    <mergeCell ref="AR181:AX181"/>
    <mergeCell ref="AY181:BB181"/>
    <mergeCell ref="BC181:BX181"/>
    <mergeCell ref="AR180:AX180"/>
    <mergeCell ref="AY180:BB180"/>
    <mergeCell ref="BC180:BX180"/>
    <mergeCell ref="BY180:CB180"/>
    <mergeCell ref="CC180:CF180"/>
    <mergeCell ref="CG180:DG180"/>
    <mergeCell ref="E180:H180"/>
    <mergeCell ref="I180:L180"/>
    <mergeCell ref="M180:S180"/>
    <mergeCell ref="T180:Y180"/>
    <mergeCell ref="Z180:AF180"/>
    <mergeCell ref="AG180:AJ180"/>
    <mergeCell ref="DM178:DP178"/>
    <mergeCell ref="H179:T179"/>
    <mergeCell ref="Z179:AF179"/>
    <mergeCell ref="AG179:AJ179"/>
    <mergeCell ref="AR179:AX179"/>
    <mergeCell ref="DM179:DP179"/>
    <mergeCell ref="AY178:BB178"/>
    <mergeCell ref="BC178:BX178"/>
    <mergeCell ref="BY178:CB178"/>
    <mergeCell ref="CC178:CF178"/>
    <mergeCell ref="CG178:DG178"/>
    <mergeCell ref="DH178:DL178"/>
    <mergeCell ref="M178:S178"/>
    <mergeCell ref="T178:Y178"/>
    <mergeCell ref="Z178:AF178"/>
    <mergeCell ref="AG178:AJ178"/>
    <mergeCell ref="AK178:AQ178"/>
    <mergeCell ref="AR178:AX178"/>
    <mergeCell ref="E177:H177"/>
    <mergeCell ref="I177:L177"/>
    <mergeCell ref="M177:S177"/>
    <mergeCell ref="T177:Y177"/>
    <mergeCell ref="Z177:AF177"/>
    <mergeCell ref="AG177:AJ177"/>
    <mergeCell ref="AK177:AQ177"/>
    <mergeCell ref="AR177:AX177"/>
    <mergeCell ref="AY177:BB177"/>
    <mergeCell ref="BY175:CB175"/>
    <mergeCell ref="CC175:CF175"/>
    <mergeCell ref="CG175:DG175"/>
    <mergeCell ref="DH175:DL175"/>
    <mergeCell ref="DM175:DP175"/>
    <mergeCell ref="H176:T176"/>
    <mergeCell ref="Z176:AF176"/>
    <mergeCell ref="AG176:AJ176"/>
    <mergeCell ref="AR176:AX176"/>
    <mergeCell ref="AY176:BB176"/>
    <mergeCell ref="I175:L175"/>
    <mergeCell ref="M175:S175"/>
    <mergeCell ref="T175:Y175"/>
    <mergeCell ref="Z175:AF175"/>
    <mergeCell ref="AG175:AJ175"/>
    <mergeCell ref="AK175:AQ175"/>
    <mergeCell ref="BY174:CB174"/>
    <mergeCell ref="CC174:CF174"/>
    <mergeCell ref="CG174:DG174"/>
    <mergeCell ref="DH174:DL174"/>
    <mergeCell ref="AR173:AX173"/>
    <mergeCell ref="DM173:DP173"/>
    <mergeCell ref="M174:S174"/>
    <mergeCell ref="T174:Y174"/>
    <mergeCell ref="Z174:AF174"/>
    <mergeCell ref="AG174:AJ174"/>
    <mergeCell ref="AK174:AQ174"/>
    <mergeCell ref="AR174:AX174"/>
    <mergeCell ref="DM174:DP174"/>
    <mergeCell ref="BC177:BX177"/>
    <mergeCell ref="BY177:CB177"/>
    <mergeCell ref="CC177:CF177"/>
    <mergeCell ref="CG177:DG177"/>
    <mergeCell ref="DH177:DL177"/>
    <mergeCell ref="DM177:DP177"/>
    <mergeCell ref="DM176:DP176"/>
    <mergeCell ref="BY172:CB172"/>
    <mergeCell ref="CC172:CF172"/>
    <mergeCell ref="CG172:DG172"/>
    <mergeCell ref="DH172:DL172"/>
    <mergeCell ref="DM172:DP172"/>
    <mergeCell ref="CG171:DG171"/>
    <mergeCell ref="DH171:DL171"/>
    <mergeCell ref="DM171:DP171"/>
    <mergeCell ref="I172:L172"/>
    <mergeCell ref="T172:Y172"/>
    <mergeCell ref="Z172:AF172"/>
    <mergeCell ref="AG172:AJ172"/>
    <mergeCell ref="AK172:AQ172"/>
    <mergeCell ref="AR172:AX172"/>
    <mergeCell ref="AY172:BB172"/>
    <mergeCell ref="AK171:AQ171"/>
    <mergeCell ref="AR171:AX171"/>
    <mergeCell ref="AY171:BB171"/>
    <mergeCell ref="BC171:BX171"/>
    <mergeCell ref="BY171:CB171"/>
    <mergeCell ref="CC171:CF171"/>
    <mergeCell ref="C171:D185"/>
    <mergeCell ref="E171:H171"/>
    <mergeCell ref="I171:L171"/>
    <mergeCell ref="T171:Y171"/>
    <mergeCell ref="Z171:AF171"/>
    <mergeCell ref="AG171:AJ171"/>
    <mergeCell ref="H173:T173"/>
    <mergeCell ref="Z173:AF173"/>
    <mergeCell ref="E178:H178"/>
    <mergeCell ref="I178:L178"/>
    <mergeCell ref="DH169:DL169"/>
    <mergeCell ref="DM169:DP169"/>
    <mergeCell ref="H170:T170"/>
    <mergeCell ref="Z170:AF170"/>
    <mergeCell ref="AR170:AX170"/>
    <mergeCell ref="DM170:DP170"/>
    <mergeCell ref="AR169:AX169"/>
    <mergeCell ref="AY169:BB169"/>
    <mergeCell ref="BC169:BX169"/>
    <mergeCell ref="BY169:CB169"/>
    <mergeCell ref="CC169:CF169"/>
    <mergeCell ref="CG169:DG169"/>
    <mergeCell ref="C159:D170"/>
    <mergeCell ref="E159:H159"/>
    <mergeCell ref="I159:L159"/>
    <mergeCell ref="M159:S159"/>
    <mergeCell ref="Z159:AF159"/>
    <mergeCell ref="AG159:AJ159"/>
    <mergeCell ref="H161:T161"/>
    <mergeCell ref="Z161:AF161"/>
    <mergeCell ref="E174:H174"/>
    <mergeCell ref="I174:L174"/>
    <mergeCell ref="CG168:DG168"/>
    <mergeCell ref="DH168:DL168"/>
    <mergeCell ref="DM168:DP168"/>
    <mergeCell ref="E169:H169"/>
    <mergeCell ref="I169:L169"/>
    <mergeCell ref="M169:S169"/>
    <mergeCell ref="T169:Y169"/>
    <mergeCell ref="Z169:AF169"/>
    <mergeCell ref="AG169:AJ169"/>
    <mergeCell ref="AK169:AQ169"/>
    <mergeCell ref="AK168:AQ168"/>
    <mergeCell ref="AR168:AX168"/>
    <mergeCell ref="AY168:BB168"/>
    <mergeCell ref="BC168:BX168"/>
    <mergeCell ref="BY168:CB168"/>
    <mergeCell ref="CC168:CF168"/>
    <mergeCell ref="E168:H168"/>
    <mergeCell ref="I168:L168"/>
    <mergeCell ref="M168:S168"/>
    <mergeCell ref="T168:Y168"/>
    <mergeCell ref="Z168:AF168"/>
    <mergeCell ref="AG168:AJ168"/>
    <mergeCell ref="BY166:CB166"/>
    <mergeCell ref="CC166:CF166"/>
    <mergeCell ref="CG166:DG166"/>
    <mergeCell ref="DH166:DL166"/>
    <mergeCell ref="DM166:DP166"/>
    <mergeCell ref="H167:T167"/>
    <mergeCell ref="Z167:AF167"/>
    <mergeCell ref="AR167:AX167"/>
    <mergeCell ref="DM167:DP167"/>
    <mergeCell ref="DH165:DL165"/>
    <mergeCell ref="DM165:DP165"/>
    <mergeCell ref="I166:L166"/>
    <mergeCell ref="M166:S166"/>
    <mergeCell ref="Z166:AF166"/>
    <mergeCell ref="AG166:AJ166"/>
    <mergeCell ref="AK166:AQ166"/>
    <mergeCell ref="AR166:AX166"/>
    <mergeCell ref="AY166:BB166"/>
    <mergeCell ref="BC166:BX166"/>
    <mergeCell ref="AR165:AX165"/>
    <mergeCell ref="AY165:BB165"/>
    <mergeCell ref="BC165:BX165"/>
    <mergeCell ref="BY165:CB165"/>
    <mergeCell ref="CC165:CF165"/>
    <mergeCell ref="CG165:DG165"/>
    <mergeCell ref="E165:H165"/>
    <mergeCell ref="I165:L165"/>
    <mergeCell ref="M165:S165"/>
    <mergeCell ref="Z165:AF165"/>
    <mergeCell ref="AG165:AJ165"/>
    <mergeCell ref="AK165:AQ165"/>
    <mergeCell ref="CC163:CF163"/>
    <mergeCell ref="CG163:DG163"/>
    <mergeCell ref="DH163:DL163"/>
    <mergeCell ref="DM163:DP163"/>
    <mergeCell ref="I164:S164"/>
    <mergeCell ref="Z164:AF164"/>
    <mergeCell ref="AR164:AX164"/>
    <mergeCell ref="DM164:DP164"/>
    <mergeCell ref="Z163:AF163"/>
    <mergeCell ref="AG163:AJ163"/>
    <mergeCell ref="AK163:AQ163"/>
    <mergeCell ref="AR163:AX163"/>
    <mergeCell ref="AY163:BB163"/>
    <mergeCell ref="BC163:BX163"/>
    <mergeCell ref="BC162:BX162"/>
    <mergeCell ref="BY162:CB162"/>
    <mergeCell ref="CC162:CF162"/>
    <mergeCell ref="CG162:DG162"/>
    <mergeCell ref="DH162:DL162"/>
    <mergeCell ref="DM162:DP162"/>
    <mergeCell ref="I163:L163"/>
    <mergeCell ref="M163:S163"/>
    <mergeCell ref="DM161:DP161"/>
    <mergeCell ref="E162:H164"/>
    <mergeCell ref="I162:L162"/>
    <mergeCell ref="M162:S162"/>
    <mergeCell ref="Z162:AF162"/>
    <mergeCell ref="AG162:AJ162"/>
    <mergeCell ref="AK162:AQ162"/>
    <mergeCell ref="AR162:AX162"/>
    <mergeCell ref="AY162:BB162"/>
    <mergeCell ref="BC160:BX160"/>
    <mergeCell ref="BY160:CB160"/>
    <mergeCell ref="CC160:CF160"/>
    <mergeCell ref="CG160:DG160"/>
    <mergeCell ref="DH160:DL160"/>
    <mergeCell ref="DM160:DP160"/>
    <mergeCell ref="CG159:DG159"/>
    <mergeCell ref="DH159:DL159"/>
    <mergeCell ref="DM159:DP159"/>
    <mergeCell ref="I160:L160"/>
    <mergeCell ref="M160:S160"/>
    <mergeCell ref="Z160:AF160"/>
    <mergeCell ref="AG160:AJ160"/>
    <mergeCell ref="AK160:AQ160"/>
    <mergeCell ref="AR160:AX160"/>
    <mergeCell ref="AY160:BB160"/>
    <mergeCell ref="AK159:AQ159"/>
    <mergeCell ref="AR159:AX159"/>
    <mergeCell ref="AY159:BB159"/>
    <mergeCell ref="BC159:BX159"/>
    <mergeCell ref="BY159:CB159"/>
    <mergeCell ref="CC159:CF159"/>
    <mergeCell ref="BY163:CB163"/>
    <mergeCell ref="I158:L158"/>
    <mergeCell ref="T158:Y158"/>
    <mergeCell ref="AK158:AQ158"/>
    <mergeCell ref="BY158:CB158"/>
    <mergeCell ref="CC158:CF158"/>
    <mergeCell ref="DH158:DL158"/>
    <mergeCell ref="CC156:CF156"/>
    <mergeCell ref="CG156:DG158"/>
    <mergeCell ref="DM156:DR157"/>
    <mergeCell ref="BY157:CB157"/>
    <mergeCell ref="CC157:CF157"/>
    <mergeCell ref="DH157:DL157"/>
    <mergeCell ref="DM158:DR158"/>
    <mergeCell ref="C155:AJ155"/>
    <mergeCell ref="DM155:DR155"/>
    <mergeCell ref="C156:H158"/>
    <mergeCell ref="I156:L157"/>
    <mergeCell ref="M156:S157"/>
    <mergeCell ref="T156:Y157"/>
    <mergeCell ref="Z156:AF156"/>
    <mergeCell ref="AK156:AQ157"/>
    <mergeCell ref="BC156:BX158"/>
    <mergeCell ref="BY156:CB156"/>
    <mergeCell ref="DD148:DM150"/>
    <mergeCell ref="DN148:DR151"/>
    <mergeCell ref="D152:J152"/>
    <mergeCell ref="Y153:BF154"/>
    <mergeCell ref="BM153:CH154"/>
    <mergeCell ref="CO153:DR154"/>
    <mergeCell ref="CW132:CY132"/>
    <mergeCell ref="E133:I134"/>
    <mergeCell ref="J133:L134"/>
    <mergeCell ref="S133:W133"/>
    <mergeCell ref="X133:AB133"/>
    <mergeCell ref="CL133:CR134"/>
    <mergeCell ref="CW133:CY134"/>
    <mergeCell ref="DC131:DD132"/>
    <mergeCell ref="DH131:DL132"/>
    <mergeCell ref="E132:I132"/>
    <mergeCell ref="AK132:AN132"/>
    <mergeCell ref="BB132:BF132"/>
    <mergeCell ref="BG132:BJ132"/>
    <mergeCell ref="BX132:CB132"/>
    <mergeCell ref="CC132:CF132"/>
    <mergeCell ref="CI132:CK132"/>
    <mergeCell ref="CL132:CR132"/>
    <mergeCell ref="BG131:BJ131"/>
    <mergeCell ref="BX131:CB131"/>
    <mergeCell ref="CC131:CF131"/>
    <mergeCell ref="CI131:CK131"/>
    <mergeCell ref="CL131:CR131"/>
    <mergeCell ref="CW131:CY131"/>
    <mergeCell ref="CI130:CK130"/>
    <mergeCell ref="CL130:CR130"/>
    <mergeCell ref="CW130:CY130"/>
    <mergeCell ref="E131:I131"/>
    <mergeCell ref="J131:L132"/>
    <mergeCell ref="P131:R132"/>
    <mergeCell ref="S131:W131"/>
    <mergeCell ref="X131:AB131"/>
    <mergeCell ref="AK131:AN131"/>
    <mergeCell ref="BB131:BF131"/>
    <mergeCell ref="CL129:CR129"/>
    <mergeCell ref="CW129:CY129"/>
    <mergeCell ref="DC129:DD130"/>
    <mergeCell ref="DH129:DL130"/>
    <mergeCell ref="C130:D130"/>
    <mergeCell ref="AK130:AN130"/>
    <mergeCell ref="BB130:BF130"/>
    <mergeCell ref="BG130:BJ130"/>
    <mergeCell ref="BX130:CB130"/>
    <mergeCell ref="CC130:CF130"/>
    <mergeCell ref="AK129:AN129"/>
    <mergeCell ref="BB129:BF129"/>
    <mergeCell ref="BG129:BJ129"/>
    <mergeCell ref="BX129:CB129"/>
    <mergeCell ref="CC129:CF129"/>
    <mergeCell ref="CI129:CK129"/>
    <mergeCell ref="CC128:CF128"/>
    <mergeCell ref="CI128:CK128"/>
    <mergeCell ref="CL128:CR128"/>
    <mergeCell ref="CW128:CY128"/>
    <mergeCell ref="C129:D129"/>
    <mergeCell ref="E129:I130"/>
    <mergeCell ref="J129:L130"/>
    <mergeCell ref="P129:R130"/>
    <mergeCell ref="S129:W129"/>
    <mergeCell ref="X129:AB129"/>
    <mergeCell ref="CL127:CR127"/>
    <mergeCell ref="CW127:CY127"/>
    <mergeCell ref="DC127:DD128"/>
    <mergeCell ref="DH127:DL128"/>
    <mergeCell ref="C128:D128"/>
    <mergeCell ref="E128:I128"/>
    <mergeCell ref="AK128:AN128"/>
    <mergeCell ref="BB128:BF128"/>
    <mergeCell ref="BG128:BJ128"/>
    <mergeCell ref="BX128:CB128"/>
    <mergeCell ref="AK127:AN127"/>
    <mergeCell ref="BB127:BF127"/>
    <mergeCell ref="BG127:BJ127"/>
    <mergeCell ref="BX127:CB127"/>
    <mergeCell ref="CC127:CF127"/>
    <mergeCell ref="CI127:CK127"/>
    <mergeCell ref="C127:D127"/>
    <mergeCell ref="E127:I127"/>
    <mergeCell ref="J127:L128"/>
    <mergeCell ref="P127:R128"/>
    <mergeCell ref="S127:W127"/>
    <mergeCell ref="X127:AB127"/>
    <mergeCell ref="AO126:BA126"/>
    <mergeCell ref="BB126:BF126"/>
    <mergeCell ref="BG126:BJ126"/>
    <mergeCell ref="BK126:BW126"/>
    <mergeCell ref="BX126:CB126"/>
    <mergeCell ref="CC125:CF125"/>
    <mergeCell ref="CI125:CK125"/>
    <mergeCell ref="CL125:CR125"/>
    <mergeCell ref="CW125:CY125"/>
    <mergeCell ref="DC125:DD126"/>
    <mergeCell ref="DH125:DL126"/>
    <mergeCell ref="CC126:CF126"/>
    <mergeCell ref="CI126:CK126"/>
    <mergeCell ref="CL126:CR126"/>
    <mergeCell ref="CW126:CY126"/>
    <mergeCell ref="AK125:AN125"/>
    <mergeCell ref="AO125:BA125"/>
    <mergeCell ref="BB125:BF125"/>
    <mergeCell ref="BG125:BJ125"/>
    <mergeCell ref="BK125:BW125"/>
    <mergeCell ref="BX125:CB125"/>
    <mergeCell ref="C123:D123"/>
    <mergeCell ref="E123:I123"/>
    <mergeCell ref="J123:L124"/>
    <mergeCell ref="P123:R124"/>
    <mergeCell ref="S123:W123"/>
    <mergeCell ref="E122:I122"/>
    <mergeCell ref="AK122:AN122"/>
    <mergeCell ref="AO122:BA122"/>
    <mergeCell ref="BB122:BF122"/>
    <mergeCell ref="BG122:BJ122"/>
    <mergeCell ref="BK122:BW122"/>
    <mergeCell ref="C125:D125"/>
    <mergeCell ref="E125:I125"/>
    <mergeCell ref="J125:L126"/>
    <mergeCell ref="P125:R126"/>
    <mergeCell ref="S125:W125"/>
    <mergeCell ref="X125:AB125"/>
    <mergeCell ref="C126:D126"/>
    <mergeCell ref="E126:I126"/>
    <mergeCell ref="C124:D124"/>
    <mergeCell ref="E124:I124"/>
    <mergeCell ref="AK124:AN124"/>
    <mergeCell ref="AO124:BA124"/>
    <mergeCell ref="BB124:BF124"/>
    <mergeCell ref="BG124:BJ124"/>
    <mergeCell ref="BK124:BW124"/>
    <mergeCell ref="X123:AB123"/>
    <mergeCell ref="AK123:AN123"/>
    <mergeCell ref="AO123:BA123"/>
    <mergeCell ref="BB123:BF123"/>
    <mergeCell ref="BG123:BJ123"/>
    <mergeCell ref="AK126:AN126"/>
    <mergeCell ref="CW121:CY121"/>
    <mergeCell ref="DC121:DD122"/>
    <mergeCell ref="DH121:DL122"/>
    <mergeCell ref="AK121:AN121"/>
    <mergeCell ref="AO121:BA121"/>
    <mergeCell ref="BB121:BF121"/>
    <mergeCell ref="BG121:BJ121"/>
    <mergeCell ref="BK121:BW121"/>
    <mergeCell ref="BX121:CB121"/>
    <mergeCell ref="BK120:BW120"/>
    <mergeCell ref="BX120:CB120"/>
    <mergeCell ref="CC120:CF120"/>
    <mergeCell ref="CI120:CK120"/>
    <mergeCell ref="CL120:CR120"/>
    <mergeCell ref="BK123:BW123"/>
    <mergeCell ref="BX122:CB122"/>
    <mergeCell ref="CC122:CF122"/>
    <mergeCell ref="CI122:CK122"/>
    <mergeCell ref="CL122:CR122"/>
    <mergeCell ref="CW122:CY122"/>
    <mergeCell ref="DH123:DL124"/>
    <mergeCell ref="BX124:CB124"/>
    <mergeCell ref="CC124:CF124"/>
    <mergeCell ref="BX123:CB123"/>
    <mergeCell ref="CC123:CF123"/>
    <mergeCell ref="CI123:CK123"/>
    <mergeCell ref="CL123:CR123"/>
    <mergeCell ref="CW123:CY123"/>
    <mergeCell ref="DC123:DD124"/>
    <mergeCell ref="CI124:CK124"/>
    <mergeCell ref="CL124:CR124"/>
    <mergeCell ref="CW124:CY124"/>
    <mergeCell ref="E121:I121"/>
    <mergeCell ref="J121:L122"/>
    <mergeCell ref="P121:R122"/>
    <mergeCell ref="S121:W121"/>
    <mergeCell ref="X121:AB121"/>
    <mergeCell ref="BK119:BW119"/>
    <mergeCell ref="BX119:CB119"/>
    <mergeCell ref="CC119:CF119"/>
    <mergeCell ref="CI119:CK119"/>
    <mergeCell ref="CL119:CR119"/>
    <mergeCell ref="E120:I120"/>
    <mergeCell ref="AK120:AN120"/>
    <mergeCell ref="AO120:BA120"/>
    <mergeCell ref="BB120:BF120"/>
    <mergeCell ref="BG120:BJ120"/>
    <mergeCell ref="BX118:CB118"/>
    <mergeCell ref="CC118:CF118"/>
    <mergeCell ref="CI118:CK118"/>
    <mergeCell ref="CL118:CR118"/>
    <mergeCell ref="E119:I119"/>
    <mergeCell ref="J119:M120"/>
    <mergeCell ref="AK119:AN119"/>
    <mergeCell ref="AO119:BA119"/>
    <mergeCell ref="BB119:BF119"/>
    <mergeCell ref="BG119:BJ119"/>
    <mergeCell ref="CC121:CF121"/>
    <mergeCell ref="CI121:CK121"/>
    <mergeCell ref="CL121:CR121"/>
    <mergeCell ref="BK117:BW117"/>
    <mergeCell ref="BX117:CB117"/>
    <mergeCell ref="CC117:CF117"/>
    <mergeCell ref="CI117:CK117"/>
    <mergeCell ref="CL117:CR117"/>
    <mergeCell ref="AK118:AN118"/>
    <mergeCell ref="AO118:BA118"/>
    <mergeCell ref="BB118:BF118"/>
    <mergeCell ref="BG118:BJ118"/>
    <mergeCell ref="BK118:BW118"/>
    <mergeCell ref="E117:I118"/>
    <mergeCell ref="J117:M118"/>
    <mergeCell ref="AK117:AN117"/>
    <mergeCell ref="AO117:BA117"/>
    <mergeCell ref="BB117:BF117"/>
    <mergeCell ref="BG117:BJ117"/>
    <mergeCell ref="AK116:AN116"/>
    <mergeCell ref="AO116:BA116"/>
    <mergeCell ref="BB116:BF116"/>
    <mergeCell ref="BG116:BJ116"/>
    <mergeCell ref="BK116:BW116"/>
    <mergeCell ref="BX116:CB116"/>
    <mergeCell ref="BK115:BW115"/>
    <mergeCell ref="BX115:CB115"/>
    <mergeCell ref="CC115:CF115"/>
    <mergeCell ref="CI115:CK115"/>
    <mergeCell ref="CL115:CR115"/>
    <mergeCell ref="DC115:DE116"/>
    <mergeCell ref="CC116:CF116"/>
    <mergeCell ref="CI116:CK116"/>
    <mergeCell ref="CL116:CR116"/>
    <mergeCell ref="BX114:CB114"/>
    <mergeCell ref="CC114:CF114"/>
    <mergeCell ref="CI114:CK114"/>
    <mergeCell ref="CL114:CR114"/>
    <mergeCell ref="E115:I116"/>
    <mergeCell ref="J115:M116"/>
    <mergeCell ref="AK115:AN115"/>
    <mergeCell ref="AO115:BA115"/>
    <mergeCell ref="BB115:BF115"/>
    <mergeCell ref="BG115:BJ115"/>
    <mergeCell ref="BX113:CB113"/>
    <mergeCell ref="CC113:CF113"/>
    <mergeCell ref="CI113:CK113"/>
    <mergeCell ref="CL113:CR113"/>
    <mergeCell ref="DC113:DE114"/>
    <mergeCell ref="AK114:AN114"/>
    <mergeCell ref="AO114:BA114"/>
    <mergeCell ref="BB114:BF114"/>
    <mergeCell ref="BG114:BJ114"/>
    <mergeCell ref="BK114:BW114"/>
    <mergeCell ref="CC112:CF112"/>
    <mergeCell ref="CI112:CK112"/>
    <mergeCell ref="CL112:CR112"/>
    <mergeCell ref="E113:I114"/>
    <mergeCell ref="J113:M114"/>
    <mergeCell ref="AK113:AN113"/>
    <mergeCell ref="AO113:BA113"/>
    <mergeCell ref="BB113:BF113"/>
    <mergeCell ref="BG113:BJ113"/>
    <mergeCell ref="BK113:BW113"/>
    <mergeCell ref="CC111:CF111"/>
    <mergeCell ref="CI111:CK111"/>
    <mergeCell ref="CL111:CR111"/>
    <mergeCell ref="DC111:DE112"/>
    <mergeCell ref="AK112:AN112"/>
    <mergeCell ref="AO112:BA112"/>
    <mergeCell ref="BB112:BF112"/>
    <mergeCell ref="BG112:BJ112"/>
    <mergeCell ref="BK112:BW112"/>
    <mergeCell ref="BX112:CB112"/>
    <mergeCell ref="CI110:CK110"/>
    <mergeCell ref="CL110:CR110"/>
    <mergeCell ref="E111:I112"/>
    <mergeCell ref="J111:M112"/>
    <mergeCell ref="AK111:AN111"/>
    <mergeCell ref="AO111:BA111"/>
    <mergeCell ref="BB111:BF111"/>
    <mergeCell ref="BG111:BJ111"/>
    <mergeCell ref="BK111:BW111"/>
    <mergeCell ref="BX111:CB111"/>
    <mergeCell ref="E107:I108"/>
    <mergeCell ref="J107:M108"/>
    <mergeCell ref="AK107:AN107"/>
    <mergeCell ref="AO107:BA107"/>
    <mergeCell ref="BB107:BF107"/>
    <mergeCell ref="BG107:BJ107"/>
    <mergeCell ref="AK108:AN108"/>
    <mergeCell ref="AO108:BA108"/>
    <mergeCell ref="BB108:BF108"/>
    <mergeCell ref="BG108:BJ108"/>
    <mergeCell ref="CI109:CK109"/>
    <mergeCell ref="CL109:CR109"/>
    <mergeCell ref="DC109:DE110"/>
    <mergeCell ref="AK110:AN110"/>
    <mergeCell ref="AO110:BA110"/>
    <mergeCell ref="BB110:BF110"/>
    <mergeCell ref="BG110:BJ110"/>
    <mergeCell ref="BK110:BW110"/>
    <mergeCell ref="BX110:CB110"/>
    <mergeCell ref="CC110:CF110"/>
    <mergeCell ref="CL108:CR108"/>
    <mergeCell ref="E109:I110"/>
    <mergeCell ref="J109:M110"/>
    <mergeCell ref="AK109:AN109"/>
    <mergeCell ref="AO109:BA109"/>
    <mergeCell ref="BB109:BF109"/>
    <mergeCell ref="BG109:BJ109"/>
    <mergeCell ref="BK109:BW109"/>
    <mergeCell ref="BX109:CB109"/>
    <mergeCell ref="CC109:CF109"/>
    <mergeCell ref="BK105:BW105"/>
    <mergeCell ref="BX105:CB105"/>
    <mergeCell ref="CC105:CF105"/>
    <mergeCell ref="CI105:CK105"/>
    <mergeCell ref="CL105:CR105"/>
    <mergeCell ref="BX104:CB104"/>
    <mergeCell ref="CC104:CF104"/>
    <mergeCell ref="CI104:CK104"/>
    <mergeCell ref="CL104:CR104"/>
    <mergeCell ref="CW104:CZ104"/>
    <mergeCell ref="BK107:BW107"/>
    <mergeCell ref="BX107:CB107"/>
    <mergeCell ref="CC107:CF107"/>
    <mergeCell ref="CI107:CK107"/>
    <mergeCell ref="CL107:CR107"/>
    <mergeCell ref="DC107:DE108"/>
    <mergeCell ref="BK108:BW108"/>
    <mergeCell ref="BX108:CB108"/>
    <mergeCell ref="CC108:CF108"/>
    <mergeCell ref="CI108:CK108"/>
    <mergeCell ref="E105:I106"/>
    <mergeCell ref="J105:M106"/>
    <mergeCell ref="AK105:AN105"/>
    <mergeCell ref="AO105:BA105"/>
    <mergeCell ref="BB105:BF105"/>
    <mergeCell ref="CC103:CF103"/>
    <mergeCell ref="CI103:CK103"/>
    <mergeCell ref="CL103:CR103"/>
    <mergeCell ref="CW103:CZ103"/>
    <mergeCell ref="DC103:DE104"/>
    <mergeCell ref="AK104:AN104"/>
    <mergeCell ref="AO104:BA104"/>
    <mergeCell ref="BB104:BF104"/>
    <mergeCell ref="BG104:BJ104"/>
    <mergeCell ref="BK104:BW104"/>
    <mergeCell ref="AK103:AN103"/>
    <mergeCell ref="AO103:BA103"/>
    <mergeCell ref="BB103:BF103"/>
    <mergeCell ref="BG103:BJ103"/>
    <mergeCell ref="BK103:BW103"/>
    <mergeCell ref="BX103:CB103"/>
    <mergeCell ref="DC105:DE106"/>
    <mergeCell ref="AK106:AN106"/>
    <mergeCell ref="AO106:BA106"/>
    <mergeCell ref="BB106:BF106"/>
    <mergeCell ref="BG106:BJ106"/>
    <mergeCell ref="BK106:BW106"/>
    <mergeCell ref="BX106:CB106"/>
    <mergeCell ref="CC106:CF106"/>
    <mergeCell ref="CI106:CK106"/>
    <mergeCell ref="CL106:CR106"/>
    <mergeCell ref="BG105:BJ105"/>
    <mergeCell ref="CC102:CF102"/>
    <mergeCell ref="CI102:CK102"/>
    <mergeCell ref="CL102:CR102"/>
    <mergeCell ref="E103:I104"/>
    <mergeCell ref="J103:M104"/>
    <mergeCell ref="P103:R104"/>
    <mergeCell ref="S103:W103"/>
    <mergeCell ref="X103:AB103"/>
    <mergeCell ref="AC103:AE104"/>
    <mergeCell ref="AF103:AJ103"/>
    <mergeCell ref="CI101:CK101"/>
    <mergeCell ref="CL101:CR101"/>
    <mergeCell ref="DC101:DE102"/>
    <mergeCell ref="E102:I102"/>
    <mergeCell ref="AK102:AN102"/>
    <mergeCell ref="AO102:BA102"/>
    <mergeCell ref="BB102:BF102"/>
    <mergeCell ref="BG102:BJ102"/>
    <mergeCell ref="BK102:BW102"/>
    <mergeCell ref="BX102:CB102"/>
    <mergeCell ref="AO101:BA101"/>
    <mergeCell ref="BB101:BF101"/>
    <mergeCell ref="BG101:BJ101"/>
    <mergeCell ref="BK101:BW101"/>
    <mergeCell ref="BX101:CB101"/>
    <mergeCell ref="CC101:CF101"/>
    <mergeCell ref="E101:I101"/>
    <mergeCell ref="J101:M102"/>
    <mergeCell ref="P101:R102"/>
    <mergeCell ref="S101:W101"/>
    <mergeCell ref="X101:AB101"/>
    <mergeCell ref="AK101:AN101"/>
    <mergeCell ref="BX99:CB99"/>
    <mergeCell ref="CC99:CF99"/>
    <mergeCell ref="CI99:CK99"/>
    <mergeCell ref="CL99:CR99"/>
    <mergeCell ref="CC98:CF98"/>
    <mergeCell ref="CI98:CK98"/>
    <mergeCell ref="CL98:CR98"/>
    <mergeCell ref="CW98:CZ98"/>
    <mergeCell ref="DC95:DE96"/>
    <mergeCell ref="E96:I96"/>
    <mergeCell ref="AK96:AN96"/>
    <mergeCell ref="AO96:BA96"/>
    <mergeCell ref="BB96:BF96"/>
    <mergeCell ref="BG96:BJ96"/>
    <mergeCell ref="BK96:BW96"/>
    <mergeCell ref="AK95:AN95"/>
    <mergeCell ref="AO95:BA95"/>
    <mergeCell ref="BB95:BF95"/>
    <mergeCell ref="BG95:BJ95"/>
    <mergeCell ref="C99:D120"/>
    <mergeCell ref="E99:I100"/>
    <mergeCell ref="J99:M100"/>
    <mergeCell ref="AK99:AN99"/>
    <mergeCell ref="AO99:BA99"/>
    <mergeCell ref="BB99:BF99"/>
    <mergeCell ref="CI97:CK97"/>
    <mergeCell ref="CL97:CR97"/>
    <mergeCell ref="CW97:CZ97"/>
    <mergeCell ref="DC97:DE98"/>
    <mergeCell ref="AK98:AN98"/>
    <mergeCell ref="AO98:BA98"/>
    <mergeCell ref="BB98:BF98"/>
    <mergeCell ref="BG98:BJ98"/>
    <mergeCell ref="BK98:BW98"/>
    <mergeCell ref="BX98:CB98"/>
    <mergeCell ref="AO97:BA97"/>
    <mergeCell ref="BB97:BF97"/>
    <mergeCell ref="BG97:BJ97"/>
    <mergeCell ref="C93:D98"/>
    <mergeCell ref="DC99:DE100"/>
    <mergeCell ref="AK100:AN100"/>
    <mergeCell ref="AO100:BA100"/>
    <mergeCell ref="BB100:BF100"/>
    <mergeCell ref="BG100:BJ100"/>
    <mergeCell ref="BK100:BW100"/>
    <mergeCell ref="BX100:CB100"/>
    <mergeCell ref="CC100:CF100"/>
    <mergeCell ref="CI100:CK100"/>
    <mergeCell ref="CL100:CR100"/>
    <mergeCell ref="BG99:BJ99"/>
    <mergeCell ref="BK99:BW99"/>
    <mergeCell ref="AO93:BA93"/>
    <mergeCell ref="BB93:BF93"/>
    <mergeCell ref="BG93:BJ93"/>
    <mergeCell ref="BK93:BW93"/>
    <mergeCell ref="BX93:CB93"/>
    <mergeCell ref="E93:I93"/>
    <mergeCell ref="J93:M94"/>
    <mergeCell ref="P93:R94"/>
    <mergeCell ref="S93:W93"/>
    <mergeCell ref="X93:AB93"/>
    <mergeCell ref="BX96:CB96"/>
    <mergeCell ref="CC96:CF96"/>
    <mergeCell ref="CI96:CK96"/>
    <mergeCell ref="CL96:CR96"/>
    <mergeCell ref="E97:I98"/>
    <mergeCell ref="J97:M98"/>
    <mergeCell ref="P97:R98"/>
    <mergeCell ref="S97:W97"/>
    <mergeCell ref="X97:AB97"/>
    <mergeCell ref="AK97:AN97"/>
    <mergeCell ref="CC95:CF95"/>
    <mergeCell ref="CI95:CK95"/>
    <mergeCell ref="CL95:CR95"/>
    <mergeCell ref="BK97:BW97"/>
    <mergeCell ref="BX97:CB97"/>
    <mergeCell ref="CC97:CF97"/>
    <mergeCell ref="BK95:BW95"/>
    <mergeCell ref="BX95:CB95"/>
    <mergeCell ref="CW89:DB91"/>
    <mergeCell ref="X90:AB90"/>
    <mergeCell ref="DL90:DM91"/>
    <mergeCell ref="X91:AB91"/>
    <mergeCell ref="BX91:CB91"/>
    <mergeCell ref="CC91:CC92"/>
    <mergeCell ref="CD91:CD92"/>
    <mergeCell ref="CE91:CE92"/>
    <mergeCell ref="CF91:CF92"/>
    <mergeCell ref="DI91:DJ91"/>
    <mergeCell ref="DC88:DG92"/>
    <mergeCell ref="BX94:CB94"/>
    <mergeCell ref="CC94:CF94"/>
    <mergeCell ref="CI94:CK94"/>
    <mergeCell ref="CL94:CR94"/>
    <mergeCell ref="CW94:CZ94"/>
    <mergeCell ref="E95:I95"/>
    <mergeCell ref="J95:M96"/>
    <mergeCell ref="P95:R96"/>
    <mergeCell ref="S95:W95"/>
    <mergeCell ref="X95:AB95"/>
    <mergeCell ref="CC93:CF93"/>
    <mergeCell ref="CI93:CK93"/>
    <mergeCell ref="CL93:CR93"/>
    <mergeCell ref="CW93:CZ93"/>
    <mergeCell ref="DC93:DE94"/>
    <mergeCell ref="AK94:AN94"/>
    <mergeCell ref="AO94:BA94"/>
    <mergeCell ref="BB94:BF94"/>
    <mergeCell ref="BG94:BJ94"/>
    <mergeCell ref="BK94:BW94"/>
    <mergeCell ref="AK93:AN93"/>
    <mergeCell ref="E89:I91"/>
    <mergeCell ref="J89:O91"/>
    <mergeCell ref="P89:R92"/>
    <mergeCell ref="S89:W91"/>
    <mergeCell ref="AC89:AE92"/>
    <mergeCell ref="AF89:AJ91"/>
    <mergeCell ref="BB89:BF92"/>
    <mergeCell ref="BG89:BJ92"/>
    <mergeCell ref="BX89:CB90"/>
    <mergeCell ref="P87:AB88"/>
    <mergeCell ref="AC87:AJ88"/>
    <mergeCell ref="AK88:BA89"/>
    <mergeCell ref="BK88:BV89"/>
    <mergeCell ref="CI88:CK92"/>
    <mergeCell ref="CL88:CV89"/>
    <mergeCell ref="CC89:CH90"/>
    <mergeCell ref="DN77:DR80"/>
    <mergeCell ref="D79:J80"/>
    <mergeCell ref="DD80:DM81"/>
    <mergeCell ref="BG83:BY85"/>
    <mergeCell ref="C86:I86"/>
    <mergeCell ref="J86:O87"/>
    <mergeCell ref="P86:AJ86"/>
    <mergeCell ref="AK86:CH87"/>
    <mergeCell ref="DH86:DM88"/>
    <mergeCell ref="C87:I87"/>
    <mergeCell ref="J92:O92"/>
    <mergeCell ref="S92:W92"/>
    <mergeCell ref="X92:AB92"/>
    <mergeCell ref="AF92:AJ92"/>
    <mergeCell ref="CL92:CR92"/>
    <mergeCell ref="CW92:DB92"/>
    <mergeCell ref="DH42:DL42"/>
    <mergeCell ref="DM42:DP42"/>
    <mergeCell ref="I43:S43"/>
    <mergeCell ref="Z43:AF43"/>
    <mergeCell ref="AR43:AX43"/>
    <mergeCell ref="DM43:DP43"/>
    <mergeCell ref="AR42:AX42"/>
    <mergeCell ref="AY42:BB42"/>
    <mergeCell ref="BC42:BX42"/>
    <mergeCell ref="BY42:CB42"/>
    <mergeCell ref="CC42:CF42"/>
    <mergeCell ref="CG42:DG42"/>
    <mergeCell ref="CG41:DG41"/>
    <mergeCell ref="DH41:DL41"/>
    <mergeCell ref="DM41:DP41"/>
    <mergeCell ref="E42:H42"/>
    <mergeCell ref="I42:L42"/>
    <mergeCell ref="M42:S42"/>
    <mergeCell ref="T42:Y42"/>
    <mergeCell ref="Z42:AF42"/>
    <mergeCell ref="AG42:AJ42"/>
    <mergeCell ref="AK42:AQ42"/>
    <mergeCell ref="AK41:AQ41"/>
    <mergeCell ref="AR41:AX41"/>
    <mergeCell ref="AY41:BB41"/>
    <mergeCell ref="BC41:BX41"/>
    <mergeCell ref="BY41:CB41"/>
    <mergeCell ref="CC41:CF41"/>
    <mergeCell ref="E41:H41"/>
    <mergeCell ref="I41:L41"/>
    <mergeCell ref="M41:S41"/>
    <mergeCell ref="T41:Y41"/>
    <mergeCell ref="Z41:AF41"/>
    <mergeCell ref="AG41:AJ41"/>
    <mergeCell ref="BY39:CB39"/>
    <mergeCell ref="CC39:CF39"/>
    <mergeCell ref="CG39:DG39"/>
    <mergeCell ref="DH39:DL39"/>
    <mergeCell ref="DM39:DP39"/>
    <mergeCell ref="H40:T40"/>
    <mergeCell ref="Z40:AF40"/>
    <mergeCell ref="AR40:AX40"/>
    <mergeCell ref="DM40:DP40"/>
    <mergeCell ref="DH38:DL38"/>
    <mergeCell ref="DM38:DP38"/>
    <mergeCell ref="I39:L39"/>
    <mergeCell ref="M39:S39"/>
    <mergeCell ref="T39:Y39"/>
    <mergeCell ref="Z39:AF39"/>
    <mergeCell ref="AG39:AJ39"/>
    <mergeCell ref="AR39:AX39"/>
    <mergeCell ref="AY39:BB39"/>
    <mergeCell ref="BC39:BX39"/>
    <mergeCell ref="AR38:AX38"/>
    <mergeCell ref="AY38:BB38"/>
    <mergeCell ref="BC38:BX38"/>
    <mergeCell ref="BY38:CB38"/>
    <mergeCell ref="CC38:CF38"/>
    <mergeCell ref="CG38:DG38"/>
    <mergeCell ref="E38:H38"/>
    <mergeCell ref="I38:L38"/>
    <mergeCell ref="M38:S38"/>
    <mergeCell ref="T38:Y38"/>
    <mergeCell ref="Z38:AF38"/>
    <mergeCell ref="AG38:AJ38"/>
    <mergeCell ref="DM36:DP36"/>
    <mergeCell ref="H37:T37"/>
    <mergeCell ref="Z37:AF37"/>
    <mergeCell ref="AG37:AJ37"/>
    <mergeCell ref="AR37:AX37"/>
    <mergeCell ref="DM37:DP37"/>
    <mergeCell ref="AY36:BB36"/>
    <mergeCell ref="BC36:BX36"/>
    <mergeCell ref="BY36:CB36"/>
    <mergeCell ref="CC36:CF36"/>
    <mergeCell ref="CG36:DG36"/>
    <mergeCell ref="DH36:DL36"/>
    <mergeCell ref="M36:S36"/>
    <mergeCell ref="T36:Y36"/>
    <mergeCell ref="Z36:AF36"/>
    <mergeCell ref="AG36:AJ36"/>
    <mergeCell ref="AK36:AQ36"/>
    <mergeCell ref="AR36:AX36"/>
    <mergeCell ref="BC35:BX35"/>
    <mergeCell ref="BY35:CB35"/>
    <mergeCell ref="CC35:CF35"/>
    <mergeCell ref="CG35:DG35"/>
    <mergeCell ref="DH35:DL35"/>
    <mergeCell ref="DM35:DP35"/>
    <mergeCell ref="DM34:DP34"/>
    <mergeCell ref="E35:H35"/>
    <mergeCell ref="I35:L35"/>
    <mergeCell ref="M35:S35"/>
    <mergeCell ref="T35:Y35"/>
    <mergeCell ref="Z35:AF35"/>
    <mergeCell ref="AG35:AJ35"/>
    <mergeCell ref="AK35:AQ35"/>
    <mergeCell ref="AR35:AX35"/>
    <mergeCell ref="AY35:BB35"/>
    <mergeCell ref="BY33:CB33"/>
    <mergeCell ref="CC33:CF33"/>
    <mergeCell ref="CG33:DG33"/>
    <mergeCell ref="DH33:DL33"/>
    <mergeCell ref="DM33:DP33"/>
    <mergeCell ref="H34:T34"/>
    <mergeCell ref="Z34:AF34"/>
    <mergeCell ref="AG34:AJ34"/>
    <mergeCell ref="AR34:AX34"/>
    <mergeCell ref="AY34:BB34"/>
    <mergeCell ref="DM32:DP32"/>
    <mergeCell ref="I33:L33"/>
    <mergeCell ref="M33:S33"/>
    <mergeCell ref="T33:Y33"/>
    <mergeCell ref="Z33:AF33"/>
    <mergeCell ref="AG33:AJ33"/>
    <mergeCell ref="AK33:AQ33"/>
    <mergeCell ref="AR33:AX33"/>
    <mergeCell ref="AY33:BB33"/>
    <mergeCell ref="BC33:BX33"/>
    <mergeCell ref="AY32:BB32"/>
    <mergeCell ref="BC32:BX32"/>
    <mergeCell ref="BY32:CB32"/>
    <mergeCell ref="CC32:CF32"/>
    <mergeCell ref="CG32:DG32"/>
    <mergeCell ref="DH32:DL32"/>
    <mergeCell ref="AR31:AX31"/>
    <mergeCell ref="DM31:DP31"/>
    <mergeCell ref="CC30:CF30"/>
    <mergeCell ref="CG30:DG30"/>
    <mergeCell ref="DH30:DL30"/>
    <mergeCell ref="DM30:DP30"/>
    <mergeCell ref="CG29:DG29"/>
    <mergeCell ref="DH29:DL29"/>
    <mergeCell ref="DM29:DP29"/>
    <mergeCell ref="I30:L30"/>
    <mergeCell ref="T30:Y30"/>
    <mergeCell ref="Z30:AF30"/>
    <mergeCell ref="AG30:AJ30"/>
    <mergeCell ref="AK30:AQ30"/>
    <mergeCell ref="AR30:AX30"/>
    <mergeCell ref="AY30:BB30"/>
    <mergeCell ref="AK29:AQ29"/>
    <mergeCell ref="AR29:AX29"/>
    <mergeCell ref="AY29:BB29"/>
    <mergeCell ref="BC29:BX29"/>
    <mergeCell ref="BY29:CB29"/>
    <mergeCell ref="CC29:CF29"/>
    <mergeCell ref="C29:D43"/>
    <mergeCell ref="E29:H29"/>
    <mergeCell ref="I29:L29"/>
    <mergeCell ref="T29:Y29"/>
    <mergeCell ref="Z29:AF29"/>
    <mergeCell ref="AG29:AJ29"/>
    <mergeCell ref="H31:T31"/>
    <mergeCell ref="Z31:AF31"/>
    <mergeCell ref="E36:H36"/>
    <mergeCell ref="I36:L36"/>
    <mergeCell ref="DH27:DL27"/>
    <mergeCell ref="DM27:DP27"/>
    <mergeCell ref="H28:T28"/>
    <mergeCell ref="Z28:AF28"/>
    <mergeCell ref="AR28:AX28"/>
    <mergeCell ref="DM28:DP28"/>
    <mergeCell ref="AR27:AX27"/>
    <mergeCell ref="AY27:BB27"/>
    <mergeCell ref="BC27:BX27"/>
    <mergeCell ref="BY27:CB27"/>
    <mergeCell ref="CC27:CF27"/>
    <mergeCell ref="CG27:DG27"/>
    <mergeCell ref="E32:H32"/>
    <mergeCell ref="I32:L32"/>
    <mergeCell ref="M32:S32"/>
    <mergeCell ref="T32:Y32"/>
    <mergeCell ref="Z32:AF32"/>
    <mergeCell ref="AG32:AJ32"/>
    <mergeCell ref="AK32:AQ32"/>
    <mergeCell ref="AR32:AX32"/>
    <mergeCell ref="BC30:BX30"/>
    <mergeCell ref="BY30:CB30"/>
    <mergeCell ref="CG26:DG26"/>
    <mergeCell ref="DH26:DL26"/>
    <mergeCell ref="DM26:DP26"/>
    <mergeCell ref="E27:H27"/>
    <mergeCell ref="I27:L27"/>
    <mergeCell ref="M27:S27"/>
    <mergeCell ref="T27:Y27"/>
    <mergeCell ref="Z27:AF27"/>
    <mergeCell ref="AG27:AJ27"/>
    <mergeCell ref="AK27:AQ27"/>
    <mergeCell ref="AK26:AQ26"/>
    <mergeCell ref="AR26:AX26"/>
    <mergeCell ref="AY26:BB26"/>
    <mergeCell ref="BC26:BX26"/>
    <mergeCell ref="BY26:CB26"/>
    <mergeCell ref="CC26:CF26"/>
    <mergeCell ref="E26:H26"/>
    <mergeCell ref="I26:L26"/>
    <mergeCell ref="M26:S26"/>
    <mergeCell ref="T26:Y26"/>
    <mergeCell ref="Z26:AF26"/>
    <mergeCell ref="AG26:AJ26"/>
    <mergeCell ref="BY24:CB24"/>
    <mergeCell ref="CC24:CF24"/>
    <mergeCell ref="CG24:DG24"/>
    <mergeCell ref="DH24:DL24"/>
    <mergeCell ref="DM24:DP24"/>
    <mergeCell ref="H25:T25"/>
    <mergeCell ref="Z25:AF25"/>
    <mergeCell ref="AR25:AX25"/>
    <mergeCell ref="DM25:DP25"/>
    <mergeCell ref="DH23:DL23"/>
    <mergeCell ref="DM23:DP23"/>
    <mergeCell ref="I24:L24"/>
    <mergeCell ref="M24:S24"/>
    <mergeCell ref="Z24:AF24"/>
    <mergeCell ref="AG24:AJ24"/>
    <mergeCell ref="AK24:AQ24"/>
    <mergeCell ref="AR24:AX24"/>
    <mergeCell ref="AY24:BB24"/>
    <mergeCell ref="BC24:BX24"/>
    <mergeCell ref="AR23:AX23"/>
    <mergeCell ref="AY23:BB23"/>
    <mergeCell ref="BC23:BX23"/>
    <mergeCell ref="BY23:CB23"/>
    <mergeCell ref="CC23:CF23"/>
    <mergeCell ref="CG23:DG23"/>
    <mergeCell ref="E23:H23"/>
    <mergeCell ref="I23:L23"/>
    <mergeCell ref="M23:S23"/>
    <mergeCell ref="Z23:AF23"/>
    <mergeCell ref="AG23:AJ23"/>
    <mergeCell ref="AK23:AQ23"/>
    <mergeCell ref="DH21:DL21"/>
    <mergeCell ref="DM21:DP21"/>
    <mergeCell ref="I22:S22"/>
    <mergeCell ref="Z22:AF22"/>
    <mergeCell ref="AR22:AX22"/>
    <mergeCell ref="DM22:DP22"/>
    <mergeCell ref="DH20:DL20"/>
    <mergeCell ref="DM20:DP20"/>
    <mergeCell ref="I21:L21"/>
    <mergeCell ref="M21:S21"/>
    <mergeCell ref="Z21:AF21"/>
    <mergeCell ref="AG21:AJ21"/>
    <mergeCell ref="AK21:AQ21"/>
    <mergeCell ref="AR21:AX21"/>
    <mergeCell ref="AY21:BB21"/>
    <mergeCell ref="BC21:BX21"/>
    <mergeCell ref="AR20:AX20"/>
    <mergeCell ref="AY20:BB20"/>
    <mergeCell ref="BC20:BX20"/>
    <mergeCell ref="BY20:CB20"/>
    <mergeCell ref="CC20:CF20"/>
    <mergeCell ref="CG20:DG20"/>
    <mergeCell ref="DH18:DL18"/>
    <mergeCell ref="DM18:DP18"/>
    <mergeCell ref="H19:T19"/>
    <mergeCell ref="Z19:AF19"/>
    <mergeCell ref="AR19:AX19"/>
    <mergeCell ref="DM19:DP19"/>
    <mergeCell ref="DM17:DP17"/>
    <mergeCell ref="I18:L18"/>
    <mergeCell ref="M18:S18"/>
    <mergeCell ref="Z18:AF18"/>
    <mergeCell ref="AG18:AJ18"/>
    <mergeCell ref="AK18:AQ18"/>
    <mergeCell ref="AR18:AX18"/>
    <mergeCell ref="AY18:BB18"/>
    <mergeCell ref="BC18:BX18"/>
    <mergeCell ref="BY18:CB18"/>
    <mergeCell ref="AY17:BB17"/>
    <mergeCell ref="BC17:BX17"/>
    <mergeCell ref="BY17:CB17"/>
    <mergeCell ref="CC17:CF17"/>
    <mergeCell ref="CG17:DG17"/>
    <mergeCell ref="DH17:DL17"/>
    <mergeCell ref="C14:H16"/>
    <mergeCell ref="I14:L15"/>
    <mergeCell ref="M14:S15"/>
    <mergeCell ref="T14:Y15"/>
    <mergeCell ref="Z14:AF14"/>
    <mergeCell ref="AK14:AQ15"/>
    <mergeCell ref="I16:L16"/>
    <mergeCell ref="T16:Y16"/>
    <mergeCell ref="AK16:AQ16"/>
    <mergeCell ref="E20:H22"/>
    <mergeCell ref="I20:L20"/>
    <mergeCell ref="M20:S20"/>
    <mergeCell ref="Z20:AF20"/>
    <mergeCell ref="AG20:AJ20"/>
    <mergeCell ref="AK20:AQ20"/>
    <mergeCell ref="CC18:CF18"/>
    <mergeCell ref="CG18:DG18"/>
    <mergeCell ref="BY21:CB21"/>
    <mergeCell ref="CC21:CF21"/>
    <mergeCell ref="CG21:DG21"/>
    <mergeCell ref="CW10:DR10"/>
    <mergeCell ref="Y11:BF12"/>
    <mergeCell ref="BM11:CH12"/>
    <mergeCell ref="CO11:DR12"/>
    <mergeCell ref="C13:AJ13"/>
    <mergeCell ref="DM13:DR13"/>
    <mergeCell ref="AA1:BS2"/>
    <mergeCell ref="BJ3:BS3"/>
    <mergeCell ref="BJ4:BS4"/>
    <mergeCell ref="DD5:DM7"/>
    <mergeCell ref="DN5:DR8"/>
    <mergeCell ref="D9:J9"/>
    <mergeCell ref="DH16:DL16"/>
    <mergeCell ref="DM16:DR16"/>
    <mergeCell ref="C17:D28"/>
    <mergeCell ref="E17:H17"/>
    <mergeCell ref="I17:L17"/>
    <mergeCell ref="M17:S17"/>
    <mergeCell ref="Z17:AF17"/>
    <mergeCell ref="AG17:AJ17"/>
    <mergeCell ref="AK17:AQ17"/>
    <mergeCell ref="AR17:AX17"/>
    <mergeCell ref="BC14:BX16"/>
    <mergeCell ref="BY14:CB14"/>
    <mergeCell ref="CC14:CF14"/>
    <mergeCell ref="CG14:DG16"/>
    <mergeCell ref="DM14:DR15"/>
    <mergeCell ref="BY15:CB15"/>
    <mergeCell ref="CC15:CF15"/>
    <mergeCell ref="DH15:DL15"/>
    <mergeCell ref="BY16:CB16"/>
    <mergeCell ref="CC16:CF16"/>
    <mergeCell ref="AO127:BA127"/>
    <mergeCell ref="BK127:BW127"/>
    <mergeCell ref="AO128:BA128"/>
    <mergeCell ref="BK128:BW128"/>
    <mergeCell ref="AO129:BA129"/>
    <mergeCell ref="BK129:BW129"/>
    <mergeCell ref="AO130:BA130"/>
    <mergeCell ref="BK130:BW130"/>
    <mergeCell ref="AO131:BA131"/>
    <mergeCell ref="BK131:BW131"/>
    <mergeCell ref="AO132:BA132"/>
    <mergeCell ref="BK132:BW132"/>
    <mergeCell ref="AO269:BA269"/>
    <mergeCell ref="BK269:BW269"/>
    <mergeCell ref="AO270:BA270"/>
    <mergeCell ref="BK270:BW270"/>
    <mergeCell ref="AO271:BA271"/>
    <mergeCell ref="BK271:BW271"/>
    <mergeCell ref="AR161:AX161"/>
    <mergeCell ref="BC172:BX172"/>
    <mergeCell ref="AR175:AX175"/>
    <mergeCell ref="AY175:BB175"/>
    <mergeCell ref="BC175:BX175"/>
    <mergeCell ref="AY174:BB174"/>
    <mergeCell ref="BC174:BX174"/>
    <mergeCell ref="AO235:BA235"/>
    <mergeCell ref="BB235:BF235"/>
    <mergeCell ref="BG235:BJ235"/>
    <mergeCell ref="BK235:BW235"/>
    <mergeCell ref="BX235:CB235"/>
    <mergeCell ref="BX241:CB241"/>
    <mergeCell ref="BK247:BW247"/>
  </mergeCells>
  <phoneticPr fontId="2"/>
  <dataValidations count="31">
    <dataValidation type="list" allowBlank="1" showInputMessage="1" showErrorMessage="1" sqref="I17:L18 I159:L160">
      <formula1>"1.生ｺﾝ(新),2.再ｺ(H),3.再ｺ(M),4.再ｺ(L),5.再ｺ(他),6.無筋(新),7.無筋(ﾘ),8.再無(骨),9.再無(他),10.他"</formula1>
    </dataValidation>
    <dataValidation type="list" allowBlank="1" showInputMessage="1" showErrorMessage="1" sqref="I20:L21 I162:L163">
      <formula1>"1.有筋(新),2.有筋(ﾘ),3.再有(骨),4.再有(他),5.他"</formula1>
    </dataValidation>
    <dataValidation type="list" allowBlank="1" showInputMessage="1" showErrorMessage="1" sqref="I23:L24 I165:L166">
      <formula1>"1.木材,2.ﾎﾞｰﾄﾞ"</formula1>
    </dataValidation>
    <dataValidation type="list" allowBlank="1" showInputMessage="1" showErrorMessage="1" sqref="I29:L30 I171:L172">
      <formula1>"1.一種,2.二種,3.三種,4.四種,5.泥土,6.浚渫土,7.改良土,8.汚泥処,9.再砂,10.採取土"</formula1>
    </dataValidation>
    <dataValidation type="list" allowBlank="1" showInputMessage="1" showErrorMessage="1" sqref="I32:L33 I174:L175">
      <formula1>"1.クラ,2.粒調,3.鉱さい,4.単粒,5.ぐり,6.他"</formula1>
    </dataValidation>
    <dataValidation type="list" allowBlank="1" showInputMessage="1" showErrorMessage="1" sqref="I35:L36 I177:L178">
      <formula1>"1.硬質,2.他"</formula1>
    </dataValidation>
    <dataValidation type="list" allowBlank="1" showInputMessage="1" showErrorMessage="1" sqref="I38:L39 I180:L181">
      <formula1>"1.石膏,2.ｼｰｼﾞﾝｸﾞ,3.強化,4.化粧,5.ラス,6.他"</formula1>
    </dataValidation>
    <dataValidation type="list" allowBlank="1" showInputMessage="1" showErrorMessage="1" sqref="AK17:AQ18 AK159:AQ160">
      <formula1>"1.再ｺ(H),2.再ｺ(M),3.再ｺ(L),4.再ｺ(他),5.無筋(ﾘ),6.再無(骨),7.再無(他),8.他"</formula1>
    </dataValidation>
    <dataValidation type="list" allowBlank="1" showInputMessage="1" showErrorMessage="1" sqref="AK20:AQ21 AK162:AQ163">
      <formula1>"1.有筋(ﾘ),2.再有(骨),3.再有(他),4.他"</formula1>
    </dataValidation>
    <dataValidation type="list" allowBlank="1" showInputMessage="1" showErrorMessage="1" sqref="AK23:AQ24 AK165:AQ166">
      <formula1>"1.再木材,2.再ﾎﾞｰﾄﾞ"</formula1>
    </dataValidation>
    <dataValidation type="list" allowBlank="1" showInputMessage="1" showErrorMessage="1" sqref="AK29:AQ30 AK171:AQ172">
      <formula1>"1.一種,2.二種,3.三種,4.四種,5.泥土,6.浚渫土,7.改良土,8.汚泥処,9.再砂"</formula1>
    </dataValidation>
    <dataValidation type="list" allowBlank="1" showInputMessage="1" showErrorMessage="1" sqref="AK32:AQ33 AK174:AQ175">
      <formula1>"1.再クラ,2.再粒調,3.再鉱さい,4.他"</formula1>
    </dataValidation>
    <dataValidation type="list" allowBlank="1" showInputMessage="1" showErrorMessage="1" sqref="AK35:AQ36 AK177:AQ178">
      <formula1>"1.再硬質,2.他"</formula1>
    </dataValidation>
    <dataValidation type="list" allowBlank="1" showInputMessage="1" showErrorMessage="1" sqref="BY17:CB18 BY20:CB21 BY23:CB24 BY26:CB27 BY29:CB30 BY32:CB33 BY35:CB36 BY38:CB39 BY41:CB42 BY159:CB160 BY162:CB163 BY165:CB166 BY168:CB169 BY171:CB172 BY174:CB175 BY177:CB178 BY180:CB181 BY183:CB184">
      <formula1>"1.現場内,2.他工(陸),3.他工(海),4.再資源,5.スト,6.他"</formula1>
    </dataValidation>
    <dataValidation type="list" allowBlank="1" showInputMessage="1" showErrorMessage="1" sqref="CC17:CF18 CC20:CF21 CC23:CF24 CC26:CF27 CC29:CF30 CC32:CF33 CC35:CF36 CC38:CF39 CC41:CF42 CC159:CF160 CC162:CF163 CC165:CF166 CC168:CF169 CC171:CF172 CC174:CF175 CC177:CF178 CC180:CF181 CC183:CF184">
      <formula1>"1.指示あり,2.指示なし"</formula1>
    </dataValidation>
    <dataValidation type="list" allowBlank="1" showInputMessage="1" showErrorMessage="1" sqref="T26:Y27 T168:Y169">
      <formula1>"1.表層,2.基層,3.上層路盤,4.歩道,5.その他（駐車場舗装、敷地内舗装等）"</formula1>
    </dataValidation>
    <dataValidation type="list" allowBlank="1" showInputMessage="1" showErrorMessage="1" sqref="T35:Y36 T177:Y178">
      <formula1>"1.水道（配水）用,2.下水道用,3.ｹｰﾌﾞﾙ用,4.農業用,5.設備用,6.その他"</formula1>
    </dataValidation>
    <dataValidation type="list" allowBlank="1" showInputMessage="1" showErrorMessage="1" sqref="T38:Y39 T180:Y181">
      <formula1>"1.壁,2.天井,3.その他"</formula1>
    </dataValidation>
    <dataValidation type="list" allowBlank="1" showInputMessage="1" showErrorMessage="1" sqref="BB93:BF132 BB235:BF274">
      <formula1>"民間,公共"</formula1>
    </dataValidation>
    <dataValidation type="list" allowBlank="1" showInputMessage="1" showErrorMessage="1" sqref="BG93:BJ132 BG235:BJ274">
      <formula1>"A指定処分,B指定処分,自由処分"</formula1>
    </dataValidation>
    <dataValidation type="list" allowBlank="1" showInputMessage="1" showErrorMessage="1" sqref="CW10:DR10">
      <formula1>"1.居住専用,2.居住産業併用,3.事務所,4.店舗,5.工場、作業所,6.倉庫,7.学校,8.病院診療所,9.その他"</formula1>
    </dataValidation>
    <dataValidation type="whole" allowBlank="1" showInputMessage="1" showErrorMessage="1" sqref="CC93:CF132 CC235:CF274">
      <formula1>1</formula1>
      <formula2>999</formula2>
    </dataValidation>
    <dataValidation type="list" allowBlank="1" showInputMessage="1" showErrorMessage="1" sqref="CI121:CK132 CI263:CK274">
      <formula1>"1.売却,2.他工(陸),3.他工(海),4.改ﾌﾟﾗ,5.仮置(有),6.仮置(無),7.採取跡地,8.最終覆土,9.最終覆外,10.土捨場"</formula1>
    </dataValidation>
    <dataValidation type="list" allowBlank="1" showInputMessage="1" showErrorMessage="1" sqref="CI93:CK120 CI235:CK262">
      <formula1>"1.売却,2.他工事,3.広認定,4.中合材,5.中合外,6.ｻｰﾏﾙ,7.焼却,8.海面処分,9.内陸処分"</formula1>
    </dataValidation>
    <dataValidation type="custom" allowBlank="1" showInputMessage="1" showErrorMessage="1" error="半角で入力してください" sqref="DH17:DL43 BX93:CB132 DH159:DL185 BX235:CB274">
      <formula1>BX17=ASC(BX17)</formula1>
    </dataValidation>
    <dataValidation type="list" allowBlank="1" showInputMessage="1" showErrorMessage="1" sqref="T29:Y30 T171:Y172">
      <formula1>"1.道路路体,2.路床,3.河川築堤,4.構造物等の裏込材、埋戻し用,5.宅地造成用,6.水面埋立用,7.ほ場整備（農地整備）,8.その他"</formula1>
    </dataValidation>
    <dataValidation type="list" allowBlank="1" showInputMessage="1" showErrorMessage="1" sqref="T32:Y33 T174:Y175">
      <formula1>"1.舗装の下層路盤材,2.舗装の上層路盤材,3.構造物の裏込材、基礎材,4.その他"</formula1>
    </dataValidation>
    <dataValidation type="list" allowBlank="1" showInputMessage="1" showErrorMessage="1" sqref="AC103:AE104 AC245:AE246">
      <formula1>"1.焼却,2.脱水,3.天日乾燥,4.その他"</formula1>
    </dataValidation>
    <dataValidation type="list" allowBlank="1" showInputMessage="1" showErrorMessage="1" sqref="P93:R98 P101:R104 P121:R132 P235:R240 P243:R246 P263:R274">
      <formula1>"1.路盤材,2.裏込材,3.埋戻し材,4.その他"</formula1>
    </dataValidation>
    <dataValidation type="list" allowBlank="1" showInputMessage="1" showErrorMessage="1" sqref="I26:L27 I168:L169">
      <formula1>"1.粗粒,2.密粒,3.細粒,4.開粒,5.改質,6.モル,7.安定,8.他"</formula1>
    </dataValidation>
    <dataValidation type="list" allowBlank="1" showInputMessage="1" showErrorMessage="1" sqref="AK26:AQ27 AK168:AQ169">
      <formula1>"1.再粗粒,2.再密粒,3.再細粒,4.再開粒,5.再改質,6.再モル,7.再安定,8.他"</formula1>
    </dataValidation>
  </dataValidations>
  <printOptions horizontalCentered="1" verticalCentered="1"/>
  <pageMargins left="0.78740157480314965" right="0.59055118110236227" top="0.19685039370078741" bottom="0.19685039370078741" header="0.39370078740157483" footer="0.27559055118110237"/>
  <pageSetup paperSize="8" scale="95" orientation="landscape" r:id="rId1"/>
  <headerFooter alignWithMargins="0">
    <oddHeader>&amp;R&amp;P/&amp;N</oddHeader>
  </headerFooter>
  <rowBreaks count="3" manualBreakCount="3">
    <brk id="76" max="16383" man="1"/>
    <brk id="147" max="121" man="1"/>
    <brk id="218" max="12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Drop Down 8">
              <controlPr defaultSize="0" autoLine="0" autoPict="0">
                <anchor moveWithCells="1">
                  <from>
                    <xdr:col>36</xdr:col>
                    <xdr:colOff>0</xdr:colOff>
                    <xdr:row>2</xdr:row>
                    <xdr:rowOff>0</xdr:rowOff>
                  </from>
                  <to>
                    <xdr:col>46</xdr:col>
                    <xdr:colOff>47625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Drop Down 9">
              <controlPr defaultSize="0" autoLine="0" autoPict="0">
                <anchor moveWithCells="1">
                  <from>
                    <xdr:col>36</xdr:col>
                    <xdr:colOff>0</xdr:colOff>
                    <xdr:row>3</xdr:row>
                    <xdr:rowOff>9525</xdr:rowOff>
                  </from>
                  <to>
                    <xdr:col>51</xdr:col>
                    <xdr:colOff>38100</xdr:colOff>
                    <xdr:row>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CQ6253"/>
  <sheetViews>
    <sheetView workbookViewId="0">
      <selection activeCell="D26" sqref="D26"/>
    </sheetView>
  </sheetViews>
  <sheetFormatPr defaultRowHeight="13.5"/>
  <cols>
    <col min="1" max="1" width="2.625" style="60" customWidth="1"/>
    <col min="2" max="2" width="4.625" style="60" customWidth="1"/>
    <col min="3" max="3" width="29.375" style="60" bestFit="1" customWidth="1"/>
    <col min="4" max="4" width="9.5" style="60" bestFit="1" customWidth="1"/>
    <col min="5" max="5" width="3.5" style="60" bestFit="1" customWidth="1"/>
    <col min="6" max="7" width="4.5" style="60" bestFit="1" customWidth="1"/>
    <col min="8" max="8" width="2.625" style="60" customWidth="1"/>
    <col min="9" max="9" width="4.625" style="60" customWidth="1"/>
    <col min="10" max="10" width="5.5" style="60" bestFit="1" customWidth="1"/>
    <col min="11" max="11" width="36.125" style="60" bestFit="1" customWidth="1"/>
    <col min="12" max="12" width="9.5" style="60" bestFit="1" customWidth="1"/>
    <col min="13" max="15" width="5.5" style="60" bestFit="1" customWidth="1"/>
    <col min="16" max="16" width="2.625" style="60" customWidth="1"/>
    <col min="17" max="18" width="4.625" style="60" customWidth="1"/>
    <col min="19" max="19" width="5.5" style="60" bestFit="1" customWidth="1"/>
    <col min="20" max="20" width="69.375" style="60" bestFit="1" customWidth="1"/>
    <col min="21" max="21" width="9.5" style="60" bestFit="1" customWidth="1"/>
    <col min="22" max="22" width="2.625" style="60" customWidth="1"/>
    <col min="23" max="23" width="5.5" style="60" bestFit="1" customWidth="1"/>
    <col min="24" max="24" width="9.5" style="60" bestFit="1" customWidth="1"/>
    <col min="25" max="25" width="4.5" style="60" bestFit="1" customWidth="1"/>
    <col min="26" max="27" width="5.5" style="60" bestFit="1" customWidth="1"/>
    <col min="28" max="28" width="2.625" style="60" customWidth="1"/>
    <col min="29" max="29" width="4.625" style="60" customWidth="1"/>
    <col min="30" max="30" width="5.625" style="60" customWidth="1"/>
    <col min="31" max="31" width="31.625" style="60" bestFit="1" customWidth="1"/>
    <col min="32" max="32" width="9.5" style="60" bestFit="1" customWidth="1"/>
    <col min="33" max="33" width="2.625" style="60" customWidth="1"/>
    <col min="34" max="34" width="4.625" style="60" customWidth="1"/>
    <col min="35" max="35" width="5.625" style="60" customWidth="1"/>
    <col min="36" max="36" width="31.625" style="60" bestFit="1" customWidth="1"/>
    <col min="37" max="37" width="9.5" style="60" bestFit="1" customWidth="1"/>
    <col min="38" max="38" width="2.625" style="60" customWidth="1"/>
    <col min="39" max="39" width="4.625" style="60" customWidth="1"/>
    <col min="40" max="40" width="5.625" style="60" customWidth="1"/>
    <col min="41" max="41" width="31.625" style="60" bestFit="1" customWidth="1"/>
    <col min="42" max="42" width="9.5" style="60" bestFit="1" customWidth="1"/>
    <col min="43" max="43" width="2.625" style="60" customWidth="1"/>
    <col min="44" max="44" width="4.625" style="60" customWidth="1"/>
    <col min="45" max="45" width="5.625" style="60" customWidth="1"/>
    <col min="46" max="46" width="31.625" style="60" bestFit="1" customWidth="1"/>
    <col min="47" max="47" width="9.5" style="60" bestFit="1" customWidth="1"/>
    <col min="48" max="48" width="2.625" style="60" customWidth="1"/>
    <col min="49" max="49" width="4.625" style="60" customWidth="1"/>
    <col min="50" max="50" width="4.5" style="60" bestFit="1" customWidth="1"/>
    <col min="51" max="51" width="29.25" style="60" bestFit="1" customWidth="1"/>
    <col min="52" max="52" width="9.5" style="60" bestFit="1" customWidth="1"/>
    <col min="53" max="56" width="2.75" style="60" customWidth="1"/>
    <col min="57" max="57" width="3.5" style="60" bestFit="1" customWidth="1"/>
    <col min="58" max="58" width="18.375" style="60" bestFit="1" customWidth="1"/>
    <col min="59" max="59" width="9.5" style="60" bestFit="1" customWidth="1"/>
    <col min="60" max="60" width="5.5" style="60" bestFit="1" customWidth="1"/>
    <col min="61" max="61" width="2.625" style="60" customWidth="1"/>
    <col min="62" max="62" width="9" style="60"/>
    <col min="63" max="68" width="9" style="61"/>
    <col min="69" max="70" width="9" style="60"/>
    <col min="71" max="73" width="9" style="61"/>
    <col min="74" max="85" width="9" style="60"/>
    <col min="86" max="86" width="5.5" style="61" bestFit="1" customWidth="1"/>
    <col min="87" max="87" width="9.5" style="61" bestFit="1" customWidth="1"/>
    <col min="88" max="88" width="4.5" style="61" bestFit="1" customWidth="1"/>
    <col min="89" max="90" width="5.5" style="61" bestFit="1" customWidth="1"/>
    <col min="91" max="91" width="2.625" style="61" customWidth="1"/>
    <col min="92" max="92" width="4.625" style="61" customWidth="1"/>
    <col min="93" max="93" width="5.625" style="61" customWidth="1"/>
    <col min="94" max="94" width="31.625" style="61" bestFit="1" customWidth="1"/>
    <col min="95" max="95" width="9.5" style="61" bestFit="1" customWidth="1"/>
    <col min="96" max="16384" width="9" style="60"/>
  </cols>
  <sheetData>
    <row r="1" spans="2:95">
      <c r="K1" s="63" t="s">
        <v>8487</v>
      </c>
      <c r="L1" s="63" t="s">
        <v>8488</v>
      </c>
      <c r="M1" s="63" t="s">
        <v>8489</v>
      </c>
      <c r="N1" s="63" t="s">
        <v>8490</v>
      </c>
      <c r="O1" s="63" t="s">
        <v>8491</v>
      </c>
      <c r="T1" s="63" t="s">
        <v>8492</v>
      </c>
      <c r="U1" s="63" t="s">
        <v>8493</v>
      </c>
      <c r="AE1" s="63" t="s">
        <v>8494</v>
      </c>
      <c r="AF1" s="63" t="s">
        <v>8495</v>
      </c>
      <c r="AG1" s="63"/>
      <c r="AH1" s="63"/>
      <c r="AI1" s="63"/>
      <c r="AJ1" s="63" t="s">
        <v>8494</v>
      </c>
      <c r="AK1" s="63" t="s">
        <v>8495</v>
      </c>
      <c r="AL1" s="63"/>
      <c r="AM1" s="63"/>
      <c r="AN1" s="63"/>
      <c r="AO1" s="63" t="s">
        <v>8494</v>
      </c>
      <c r="AP1" s="63" t="s">
        <v>8495</v>
      </c>
      <c r="AQ1" s="63"/>
      <c r="AR1" s="63"/>
      <c r="AS1" s="63"/>
      <c r="AT1" s="63" t="s">
        <v>8494</v>
      </c>
      <c r="AU1" s="63" t="s">
        <v>8495</v>
      </c>
      <c r="AV1" s="63"/>
      <c r="AY1" s="63" t="s">
        <v>8496</v>
      </c>
      <c r="AZ1" s="63" t="s">
        <v>8497</v>
      </c>
      <c r="CP1" s="63" t="s">
        <v>8494</v>
      </c>
      <c r="CQ1" s="63" t="s">
        <v>8495</v>
      </c>
    </row>
    <row r="2" spans="2:95">
      <c r="B2" s="63">
        <v>1</v>
      </c>
      <c r="C2" s="63">
        <v>2</v>
      </c>
      <c r="D2" s="63">
        <v>3</v>
      </c>
      <c r="E2" s="63">
        <v>4</v>
      </c>
      <c r="F2" s="63">
        <v>5</v>
      </c>
      <c r="G2" s="63">
        <v>6</v>
      </c>
      <c r="I2" s="63">
        <v>1</v>
      </c>
      <c r="J2" s="63">
        <v>2</v>
      </c>
      <c r="K2" s="63">
        <v>3</v>
      </c>
      <c r="L2" s="63">
        <v>4</v>
      </c>
      <c r="M2" s="63">
        <v>5</v>
      </c>
      <c r="N2" s="63">
        <v>6</v>
      </c>
      <c r="O2" s="63">
        <v>7</v>
      </c>
      <c r="R2" s="63">
        <v>1</v>
      </c>
      <c r="S2" s="63">
        <v>2</v>
      </c>
      <c r="T2" s="63">
        <v>3</v>
      </c>
      <c r="U2" s="63">
        <v>4</v>
      </c>
      <c r="V2" s="63"/>
      <c r="W2" s="63">
        <v>1</v>
      </c>
      <c r="X2" s="63">
        <v>2</v>
      </c>
      <c r="Y2" s="63">
        <v>3</v>
      </c>
      <c r="Z2" s="63">
        <v>4</v>
      </c>
      <c r="AA2" s="63">
        <v>5</v>
      </c>
      <c r="AC2" s="63">
        <v>1</v>
      </c>
      <c r="AD2" s="63">
        <v>2</v>
      </c>
      <c r="AE2" s="63">
        <v>3</v>
      </c>
      <c r="AF2" s="63">
        <v>4</v>
      </c>
      <c r="AH2" s="63">
        <v>1</v>
      </c>
      <c r="AI2" s="63">
        <v>2</v>
      </c>
      <c r="AJ2" s="63">
        <v>3</v>
      </c>
      <c r="AK2" s="63">
        <v>4</v>
      </c>
      <c r="AM2" s="63">
        <v>1</v>
      </c>
      <c r="AN2" s="63">
        <v>2</v>
      </c>
      <c r="AO2" s="63">
        <v>3</v>
      </c>
      <c r="AP2" s="63">
        <v>4</v>
      </c>
      <c r="AR2" s="63">
        <v>1</v>
      </c>
      <c r="AS2" s="63">
        <v>2</v>
      </c>
      <c r="AT2" s="63">
        <v>3</v>
      </c>
      <c r="AU2" s="63">
        <v>4</v>
      </c>
      <c r="AW2" s="63">
        <v>1</v>
      </c>
      <c r="AX2" s="63">
        <v>2</v>
      </c>
      <c r="AY2" s="63">
        <v>3</v>
      </c>
      <c r="AZ2" s="63">
        <v>4</v>
      </c>
      <c r="CH2" s="63">
        <v>1</v>
      </c>
      <c r="CI2" s="63">
        <v>2</v>
      </c>
      <c r="CJ2" s="63">
        <v>3</v>
      </c>
      <c r="CK2" s="63">
        <v>4</v>
      </c>
      <c r="CL2" s="63">
        <v>5</v>
      </c>
      <c r="CN2" s="63">
        <v>1</v>
      </c>
      <c r="CO2" s="63">
        <v>2</v>
      </c>
      <c r="CP2" s="63">
        <v>3</v>
      </c>
      <c r="CQ2" s="63">
        <v>4</v>
      </c>
    </row>
    <row r="3" spans="2:95">
      <c r="B3" s="64">
        <f>'１枚目'!B4</f>
        <v>0</v>
      </c>
      <c r="C3" s="65" t="str">
        <f>IF($B3=0,"",VLOOKUP($B3,$B$11:$G$24,C$2,FALSE)&amp;"")</f>
        <v/>
      </c>
      <c r="D3" s="64" t="str">
        <f>IF($B3=0,"",VLOOKUP($B3,$B$11:$G$24,D$2,FALSE)&amp;"")</f>
        <v/>
      </c>
      <c r="E3" s="65">
        <f>IF($B3=0,0,VLOOKUP($B3,$B$11:$G$24,E$2,FALSE))</f>
        <v>0</v>
      </c>
      <c r="F3" s="65">
        <f>IF($B3=0,0,VLOOKUP($B3,$B$11:$G$24,F$2,FALSE))</f>
        <v>0</v>
      </c>
      <c r="G3" s="65">
        <f>IF($B3=0,0,VLOOKUP($B3,$B$11:$G$24,G$2,FALSE))</f>
        <v>0</v>
      </c>
      <c r="I3" s="64">
        <f>'１枚目'!E4</f>
        <v>0</v>
      </c>
      <c r="K3" s="65" t="str">
        <f>IF($I3=0,"",VLOOKUP($I3,$I$11:$O$57,K$2,FALSE)&amp;"")</f>
        <v/>
      </c>
      <c r="L3" s="64" t="str">
        <f>IF($I3=0,"",VLOOKUP($I3,$I$11:$O$57,L$2,FALSE)&amp;"")</f>
        <v/>
      </c>
      <c r="M3" s="65">
        <f>IF($I3=0,0,VLOOKUP($I3,$I$11:$O$57,M$2,FALSE))</f>
        <v>0</v>
      </c>
      <c r="N3" s="65">
        <f>IF($I3=0,0,VLOOKUP($I3,$I$11:$O$57,N$2,FALSE))</f>
        <v>0</v>
      </c>
      <c r="O3" s="65">
        <f>IF($I3=0,0,VLOOKUP($I3,$I$11:$O$57,O$2,FALSE))</f>
        <v>0</v>
      </c>
      <c r="Q3" s="66"/>
      <c r="R3" s="64">
        <f>'１枚目'!H4</f>
        <v>0</v>
      </c>
      <c r="T3" s="65" t="str">
        <f>IF($R3=0,"",VLOOKUP($R3,$R$11:$U$198,T$2,FALSE)&amp;"")</f>
        <v/>
      </c>
      <c r="U3" s="64" t="str">
        <f>IF($R3=0,"",VLOOKUP($R3,$R$11:$U$198,U$2,FALSE)&amp;"")</f>
        <v/>
      </c>
      <c r="W3" s="64">
        <f>'１枚目'!M4</f>
        <v>0</v>
      </c>
      <c r="X3" s="65" t="str">
        <f>IF($W3=0,"",VLOOKUP($W3,$W$11:$AA$57,X$2,FALSE)&amp;"")</f>
        <v/>
      </c>
      <c r="Y3" s="65">
        <f>IF($W3=0,0,VLOOKUP($W3,$W$11:$AA$57,Y$2,FALSE))</f>
        <v>0</v>
      </c>
      <c r="Z3" s="65">
        <f>IF($W3=0,0,VLOOKUP($W3,$W$11:$AA$57,Z$2,FALSE))</f>
        <v>0</v>
      </c>
      <c r="AA3" s="65">
        <f>IF($W3=0,0,VLOOKUP($W3,$W$11:$AA$57,AA$2,FALSE))</f>
        <v>0</v>
      </c>
      <c r="AC3" s="64">
        <f>'１枚目'!P4</f>
        <v>0</v>
      </c>
      <c r="AE3" s="65" t="str">
        <f>IF($AC3=0,"",VLOOKUP($AC3,$AC$11:$AF$199,AE$2,FALSE)&amp;"")</f>
        <v/>
      </c>
      <c r="AF3" s="65" t="str">
        <f>IF($AC3=0,"",VLOOKUP($AC3,$AC$11:$AF$199,AF$2,FALSE)&amp;"")</f>
        <v/>
      </c>
      <c r="CH3" s="64">
        <f>'１枚目'!BZ4</f>
        <v>0</v>
      </c>
      <c r="CI3" s="65" t="str">
        <f>IF($CH3=0,"",VLOOKUP($CH3,$CH$11:$CL$57,CI$2,FALSE)&amp;"")</f>
        <v/>
      </c>
      <c r="CJ3" s="65">
        <f>IF($CH3=0,0,VLOOKUP($CH3,$CH$11:$CL$57,CJ$2,FALSE))</f>
        <v>0</v>
      </c>
      <c r="CK3" s="65">
        <f>IF($CH3=0,0,VLOOKUP($CH3,$CH$11:$CL$57,CK$2,FALSE))</f>
        <v>0</v>
      </c>
      <c r="CL3" s="65">
        <f>IF($CH3=0,0,VLOOKUP($CH3,$CH$11:$CL$57,CL$2,FALSE))</f>
        <v>0</v>
      </c>
      <c r="CN3" s="64">
        <f>'１枚目'!CC4</f>
        <v>0</v>
      </c>
      <c r="CP3" s="65" t="str">
        <f>IF($CN3=0,"",VLOOKUP($CN3,$CN$11:$CQ$199,CP$2,FALSE)&amp;"")</f>
        <v/>
      </c>
      <c r="CQ3" s="65" t="str">
        <f>IF($CN3=0,"",VLOOKUP($CN3,$CN$11:$CQ199,CQ$2,FALSE)&amp;"")</f>
        <v/>
      </c>
    </row>
    <row r="4" spans="2:95">
      <c r="W4" s="64">
        <f>'１枚目'!FB4</f>
        <v>0</v>
      </c>
      <c r="X4" s="65" t="str">
        <f>IF($W4=0,"",VLOOKUP($W4,$W$11:$AA$57,X$2,FALSE)&amp;"")</f>
        <v/>
      </c>
      <c r="Y4" s="65">
        <f t="shared" ref="Y4:AA6" si="0">IF($W4=0,0,VLOOKUP($W4,$W$11:$AA$57,Y$2,FALSE))</f>
        <v>0</v>
      </c>
      <c r="Z4" s="65">
        <f t="shared" si="0"/>
        <v>0</v>
      </c>
      <c r="AA4" s="65">
        <f t="shared" si="0"/>
        <v>0</v>
      </c>
      <c r="AH4" s="64">
        <f>'１枚目'!FE4</f>
        <v>0</v>
      </c>
      <c r="AJ4" s="65" t="str">
        <f>IF($AH4=0,"",VLOOKUP($AH4,$AH$11:$AK$199,AJ$2,FALSE)&amp;"")</f>
        <v/>
      </c>
      <c r="AK4" s="65" t="str">
        <f>IF($AH4=0,"",VLOOKUP($AH4,$AH$11:$AK$199,AK$2,FALSE)&amp;"")</f>
        <v/>
      </c>
      <c r="CH4" s="64">
        <f>'１枚目'!HM4</f>
        <v>0</v>
      </c>
      <c r="CI4" s="65" t="str">
        <f>IF($W4=0,"",VLOOKUP($W4,$W$11:$AA$57,CI$2,FALSE)&amp;"")</f>
        <v/>
      </c>
      <c r="CJ4" s="65">
        <f t="shared" ref="CJ4:CL6" si="1">IF($W4=0,0,VLOOKUP($W4,$W$11:$AA$57,CJ$2,FALSE))</f>
        <v>0</v>
      </c>
      <c r="CK4" s="65">
        <f t="shared" si="1"/>
        <v>0</v>
      </c>
      <c r="CL4" s="65">
        <f t="shared" si="1"/>
        <v>0</v>
      </c>
    </row>
    <row r="5" spans="2:95">
      <c r="U5" s="64" t="str">
        <f>D3&amp;L3&amp;U3</f>
        <v/>
      </c>
      <c r="W5" s="64">
        <f>'１枚目'!JD4</f>
        <v>0</v>
      </c>
      <c r="X5" s="65" t="str">
        <f>IF($W5=0,"",VLOOKUP($W5,$W$11:$AA$57,X$2,FALSE)&amp;"")</f>
        <v/>
      </c>
      <c r="Y5" s="65">
        <f t="shared" si="0"/>
        <v>0</v>
      </c>
      <c r="Z5" s="65">
        <f t="shared" si="0"/>
        <v>0</v>
      </c>
      <c r="AA5" s="65">
        <f t="shared" si="0"/>
        <v>0</v>
      </c>
      <c r="AM5" s="64">
        <f>'１枚目'!JG4</f>
        <v>0</v>
      </c>
      <c r="AO5" s="65" t="str">
        <f>IF($AM5=0,"",VLOOKUP($AM5,$AM$11:$AP$199,AO$2,FALSE)&amp;"")</f>
        <v/>
      </c>
      <c r="AP5" s="65" t="str">
        <f>IF($AM5=0,"",VLOOKUP($AM5,$AM$11:$AP$199,AP$2,FALSE)&amp;"")</f>
        <v/>
      </c>
      <c r="AW5" s="64">
        <f>'１枚目'!U4</f>
        <v>0</v>
      </c>
      <c r="AY5" s="65" t="str">
        <f>IF($AW5=0,"",VLOOKUP($AW5,$AW$11:$AZ$52,AY$2,FALSE)&amp;"")</f>
        <v/>
      </c>
      <c r="AZ5" s="65" t="str">
        <f>IF($AW5=0,"",VLOOKUP($AW5,$AW$11:$AZ$52,AZ$2,FALSE)&amp;"")</f>
        <v/>
      </c>
      <c r="BT5" s="93" t="s">
        <v>14159</v>
      </c>
      <c r="BU5" s="73" t="str">
        <f>IF(B3&lt;7,"公","民")</f>
        <v>公</v>
      </c>
      <c r="CH5" s="64">
        <f>'１枚目'!LO4</f>
        <v>0</v>
      </c>
      <c r="CI5" s="65" t="str">
        <f>IF($W5=0,"",VLOOKUP($W5,$W$11:$AA$57,CI$2,FALSE)&amp;"")</f>
        <v/>
      </c>
      <c r="CJ5" s="65">
        <f t="shared" si="1"/>
        <v>0</v>
      </c>
      <c r="CK5" s="65">
        <f t="shared" si="1"/>
        <v>0</v>
      </c>
      <c r="CL5" s="65">
        <f t="shared" si="1"/>
        <v>0</v>
      </c>
    </row>
    <row r="6" spans="2:95">
      <c r="B6" s="66"/>
      <c r="I6" s="66"/>
      <c r="Q6" s="66"/>
      <c r="W6" s="64">
        <f>'１枚目'!NF4</f>
        <v>0</v>
      </c>
      <c r="X6" s="65" t="str">
        <f>IF($W6=0,"",VLOOKUP($W6,$W$11:$AA$57,X$2,FALSE)&amp;"")</f>
        <v/>
      </c>
      <c r="Y6" s="65">
        <f t="shared" si="0"/>
        <v>0</v>
      </c>
      <c r="Z6" s="65">
        <f t="shared" si="0"/>
        <v>0</v>
      </c>
      <c r="AA6" s="65">
        <f t="shared" si="0"/>
        <v>0</v>
      </c>
      <c r="AC6" s="66"/>
      <c r="AR6" s="64">
        <f>'１枚目'!NI4</f>
        <v>0</v>
      </c>
      <c r="AT6" s="65" t="str">
        <f>IF($AR6=0,"",VLOOKUP($AR6,$AR$11:$AU$199,AT$2,FALSE)&amp;"")</f>
        <v/>
      </c>
      <c r="AU6" s="65" t="str">
        <f>IF($AR6=0,"",VLOOKUP($AR6,$AR$11:$AU$199,AU$2,FALSE)&amp;"")</f>
        <v/>
      </c>
      <c r="CH6" s="64">
        <f>'１枚目'!PQ4</f>
        <v>0</v>
      </c>
      <c r="CI6" s="65" t="str">
        <f>IF($W6=0,"",VLOOKUP($W6,$W$11:$AA$57,CI$2,FALSE)&amp;"")</f>
        <v/>
      </c>
      <c r="CJ6" s="65">
        <f t="shared" si="1"/>
        <v>0</v>
      </c>
      <c r="CK6" s="65">
        <f t="shared" si="1"/>
        <v>0</v>
      </c>
      <c r="CL6" s="65">
        <f t="shared" si="1"/>
        <v>0</v>
      </c>
      <c r="CN6" s="66"/>
    </row>
    <row r="7" spans="2:95">
      <c r="B7" s="66"/>
      <c r="I7" s="66"/>
      <c r="Q7" s="66"/>
      <c r="W7" s="66"/>
      <c r="AC7" s="66"/>
      <c r="CH7" s="66"/>
      <c r="CN7" s="66"/>
    </row>
    <row r="8" spans="2:95">
      <c r="B8" s="60" t="s">
        <v>8484</v>
      </c>
      <c r="W8" s="60" t="s">
        <v>8479</v>
      </c>
      <c r="AW8" s="60" t="s">
        <v>8498</v>
      </c>
      <c r="BE8" s="60" t="s">
        <v>8499</v>
      </c>
      <c r="CH8" s="61" t="s">
        <v>8479</v>
      </c>
    </row>
    <row r="9" spans="2:95">
      <c r="B9" s="66" t="s">
        <v>8500</v>
      </c>
      <c r="I9" s="66" t="s">
        <v>8501</v>
      </c>
      <c r="Q9" s="66" t="s">
        <v>8502</v>
      </c>
      <c r="W9" s="66" t="s">
        <v>8500</v>
      </c>
      <c r="AC9" s="66" t="s">
        <v>8503</v>
      </c>
      <c r="AF9" s="67" t="s">
        <v>8504</v>
      </c>
      <c r="AH9" s="66" t="s">
        <v>8503</v>
      </c>
      <c r="AK9" s="67" t="s">
        <v>8505</v>
      </c>
      <c r="AM9" s="66" t="s">
        <v>8503</v>
      </c>
      <c r="AP9" s="67" t="s">
        <v>8506</v>
      </c>
      <c r="AR9" s="66" t="s">
        <v>8503</v>
      </c>
      <c r="AU9" s="67" t="s">
        <v>8507</v>
      </c>
      <c r="CH9" s="66" t="s">
        <v>8500</v>
      </c>
      <c r="CN9" s="66" t="s">
        <v>8503</v>
      </c>
      <c r="CQ9" s="67" t="s">
        <v>8504</v>
      </c>
    </row>
    <row r="10" spans="2:95">
      <c r="B10" s="68" t="s">
        <v>8508</v>
      </c>
      <c r="C10" s="68" t="s">
        <v>8509</v>
      </c>
      <c r="D10" s="69" t="s">
        <v>8510</v>
      </c>
      <c r="E10" s="68" t="s">
        <v>8511</v>
      </c>
      <c r="F10" s="69" t="s">
        <v>8512</v>
      </c>
      <c r="G10" s="68" t="s">
        <v>8513</v>
      </c>
      <c r="I10" s="68" t="s">
        <v>8514</v>
      </c>
      <c r="J10" s="68" t="s">
        <v>8515</v>
      </c>
      <c r="K10" s="69" t="s">
        <v>8516</v>
      </c>
      <c r="L10" s="69" t="s">
        <v>8510</v>
      </c>
      <c r="M10" s="68" t="s">
        <v>8511</v>
      </c>
      <c r="N10" s="69" t="s">
        <v>8512</v>
      </c>
      <c r="O10" s="68" t="s">
        <v>8513</v>
      </c>
      <c r="Q10" s="68"/>
      <c r="R10" s="68" t="s">
        <v>8514</v>
      </c>
      <c r="S10" s="68" t="s">
        <v>8515</v>
      </c>
      <c r="T10" s="69" t="s">
        <v>8517</v>
      </c>
      <c r="U10" s="69" t="s">
        <v>8518</v>
      </c>
      <c r="W10" s="70" t="s">
        <v>8514</v>
      </c>
      <c r="X10" s="68" t="s">
        <v>8519</v>
      </c>
      <c r="Y10" s="68" t="s">
        <v>8511</v>
      </c>
      <c r="Z10" s="1264" t="s">
        <v>8520</v>
      </c>
      <c r="AA10" s="1265"/>
      <c r="AC10" s="68" t="s">
        <v>8521</v>
      </c>
      <c r="AD10" s="68" t="s">
        <v>8522</v>
      </c>
      <c r="AE10" s="68" t="s">
        <v>8523</v>
      </c>
      <c r="AF10" s="69" t="s">
        <v>8524</v>
      </c>
      <c r="AH10" s="68" t="s">
        <v>8521</v>
      </c>
      <c r="AI10" s="68" t="s">
        <v>8522</v>
      </c>
      <c r="AJ10" s="68" t="s">
        <v>8523</v>
      </c>
      <c r="AK10" s="69" t="s">
        <v>8524</v>
      </c>
      <c r="AM10" s="68" t="s">
        <v>8521</v>
      </c>
      <c r="AN10" s="68" t="s">
        <v>8522</v>
      </c>
      <c r="AO10" s="68" t="s">
        <v>8523</v>
      </c>
      <c r="AP10" s="69" t="s">
        <v>8524</v>
      </c>
      <c r="AR10" s="68" t="s">
        <v>8521</v>
      </c>
      <c r="AS10" s="68" t="s">
        <v>8522</v>
      </c>
      <c r="AT10" s="68" t="s">
        <v>8523</v>
      </c>
      <c r="AU10" s="69" t="s">
        <v>8524</v>
      </c>
      <c r="AW10" s="68" t="s">
        <v>8521</v>
      </c>
      <c r="AX10" s="68" t="s">
        <v>8522</v>
      </c>
      <c r="AY10" s="68" t="s">
        <v>8525</v>
      </c>
      <c r="AZ10" s="68" t="s">
        <v>8526</v>
      </c>
      <c r="BA10" s="68" t="s">
        <v>8527</v>
      </c>
      <c r="BB10" s="68" t="s">
        <v>8528</v>
      </c>
      <c r="BC10" s="68" t="s">
        <v>8529</v>
      </c>
      <c r="BE10" s="68" t="s">
        <v>8514</v>
      </c>
      <c r="BF10" s="68" t="s">
        <v>8530</v>
      </c>
      <c r="BG10" s="68" t="s">
        <v>8531</v>
      </c>
      <c r="BH10" s="68" t="s">
        <v>8532</v>
      </c>
      <c r="BK10" s="87" t="s">
        <v>14112</v>
      </c>
      <c r="BM10" s="80" t="s">
        <v>14113</v>
      </c>
      <c r="BN10" s="90"/>
      <c r="BO10" s="87" t="s">
        <v>14165</v>
      </c>
      <c r="BQ10" s="51" t="s">
        <v>7016</v>
      </c>
      <c r="BR10" s="51" t="s">
        <v>7017</v>
      </c>
      <c r="BS10" s="51" t="s">
        <v>14116</v>
      </c>
      <c r="BT10" s="51" t="s">
        <v>14161</v>
      </c>
      <c r="BU10" s="51" t="s">
        <v>14160</v>
      </c>
      <c r="BV10" s="53"/>
      <c r="BW10" s="51" t="s">
        <v>7018</v>
      </c>
      <c r="BX10" s="51" t="s">
        <v>7017</v>
      </c>
      <c r="BY10" s="92" t="s">
        <v>14116</v>
      </c>
      <c r="BZ10" s="51" t="s">
        <v>7019</v>
      </c>
      <c r="CA10" s="51" t="s">
        <v>7017</v>
      </c>
      <c r="CB10" s="92" t="s">
        <v>14116</v>
      </c>
      <c r="CC10" s="59" t="s">
        <v>8455</v>
      </c>
      <c r="CD10" s="58" t="s">
        <v>7017</v>
      </c>
      <c r="CE10" s="92" t="s">
        <v>14116</v>
      </c>
      <c r="CH10" s="70" t="s">
        <v>8514</v>
      </c>
      <c r="CI10" s="68" t="s">
        <v>8519</v>
      </c>
      <c r="CJ10" s="68" t="s">
        <v>8511</v>
      </c>
      <c r="CK10" s="1264" t="s">
        <v>8520</v>
      </c>
      <c r="CL10" s="1265"/>
      <c r="CN10" s="68" t="s">
        <v>8521</v>
      </c>
      <c r="CO10" s="68" t="s">
        <v>8522</v>
      </c>
      <c r="CP10" s="68" t="s">
        <v>8523</v>
      </c>
      <c r="CQ10" s="69" t="s">
        <v>8524</v>
      </c>
    </row>
    <row r="11" spans="2:95">
      <c r="B11" s="71">
        <v>1</v>
      </c>
      <c r="C11" s="72" t="s">
        <v>8533</v>
      </c>
      <c r="D11" s="73"/>
      <c r="E11" s="73">
        <v>19</v>
      </c>
      <c r="F11" s="74">
        <v>201</v>
      </c>
      <c r="G11" s="74">
        <v>219</v>
      </c>
      <c r="I11" s="71">
        <v>1</v>
      </c>
      <c r="J11" s="60">
        <f>F3</f>
        <v>0</v>
      </c>
      <c r="K11" s="60" t="str">
        <f ca="1">IF(B3=0,"【大分類を選んでください】",IF(E3=0,"-----&lt;選択不要&gt;-----",IF($J11&gt;0,INDIRECT(K$1&amp;$J11)&amp;"","")))</f>
        <v>【大分類を選んでください】</v>
      </c>
      <c r="L11" s="60" t="str">
        <f t="shared" ref="L11:L57" ca="1" si="2">IF($J11&gt;0,INDIRECT(L$1&amp;$J11)&amp;"","")</f>
        <v/>
      </c>
      <c r="M11" s="60">
        <f t="shared" ref="M11:O30" ca="1" si="3">IF($J11&gt;0,INDIRECT(M$1&amp;$J11),0)</f>
        <v>0</v>
      </c>
      <c r="N11" s="60">
        <f t="shared" ca="1" si="3"/>
        <v>0</v>
      </c>
      <c r="O11" s="60">
        <f t="shared" ca="1" si="3"/>
        <v>0</v>
      </c>
      <c r="R11" s="71">
        <v>1</v>
      </c>
      <c r="S11" s="60">
        <f>N3</f>
        <v>0</v>
      </c>
      <c r="T11" s="60" t="str">
        <f ca="1">IF(B3=0,"【大分類を選んでください】",IF(E3=0,"-----&lt;選択不要&gt;-----",IF(I3=0,"【中分類を選んでください】",IF(M3=0,"-----&lt;選択不要&gt;-----",IF($S11&gt;0,INDIRECT(T$1&amp;$S11)&amp;"","")))))</f>
        <v>【大分類を選んでください】</v>
      </c>
      <c r="U11" s="60" t="str">
        <f t="shared" ref="U11:U74" ca="1" si="4">IF($S11&gt;0,INDIRECT(U$1&amp;$S11)&amp;"","")</f>
        <v/>
      </c>
      <c r="W11" s="71">
        <v>1</v>
      </c>
      <c r="X11" s="73" t="s">
        <v>8534</v>
      </c>
      <c r="Y11" s="73">
        <v>189</v>
      </c>
      <c r="Z11" s="74">
        <v>201</v>
      </c>
      <c r="AA11" s="74">
        <v>389</v>
      </c>
      <c r="AC11" s="71">
        <v>1</v>
      </c>
      <c r="AD11" s="60">
        <f>$Z3</f>
        <v>0</v>
      </c>
      <c r="AE11" s="60" t="str">
        <f ca="1">IF($W3=0,"【都道府県を選んでください】",IF($AD11&gt;0,INDIRECT(AE$1&amp;$AD11)&amp;"",""))</f>
        <v>【都道府県を選んでください】</v>
      </c>
      <c r="AF11" s="60" t="str">
        <f ca="1">IF($W3=0,"",IF($AD11&gt;0,INDIRECT(AF$1&amp;$AD11)&amp;"",""))</f>
        <v/>
      </c>
      <c r="AH11" s="71">
        <v>1</v>
      </c>
      <c r="AI11" s="60">
        <f>$Z4</f>
        <v>0</v>
      </c>
      <c r="AJ11" s="60" t="str">
        <f ca="1">IF($W4=0,"【都道府県を選んでください】",IF($AI11&gt;0,INDIRECT(AJ$1&amp;$AD11)&amp;"",""))</f>
        <v>【都道府県を選んでください】</v>
      </c>
      <c r="AK11" s="60" t="str">
        <f ca="1">IF($W4=0,"",IF($AI11&gt;0,INDIRECT(AK$1&amp;$AI11)&amp;"",""))</f>
        <v/>
      </c>
      <c r="AM11" s="71">
        <v>1</v>
      </c>
      <c r="AN11" s="60">
        <f>$Z5</f>
        <v>0</v>
      </c>
      <c r="AO11" s="60" t="str">
        <f ca="1">IF($W5=0,"【都道府県を選んでください】",IF($AN11&gt;0,INDIRECT(AO$1&amp;$AN11)&amp;"",""))</f>
        <v>【都道府県を選んでください】</v>
      </c>
      <c r="AP11" s="60" t="str">
        <f ca="1">IF($W5=0,"",IF($AN11&gt;0,INDIRECT(AP$1&amp;$AN11)&amp;"",""))</f>
        <v/>
      </c>
      <c r="AR11" s="71">
        <v>1</v>
      </c>
      <c r="AS11" s="60">
        <f>$Z6</f>
        <v>0</v>
      </c>
      <c r="AT11" s="60" t="str">
        <f ca="1">IF($W6=0,"【都道府県を選んでください】",IF($AS11&gt;0,INDIRECT(AT$1&amp;$AS11)&amp;"",""))</f>
        <v>【都道府県を選んでください】</v>
      </c>
      <c r="AU11" s="60" t="str">
        <f ca="1">IF($W6=0,"",IF($AS11&gt;0,INDIRECT(AU$1&amp;$AS11)&amp;"",""))</f>
        <v/>
      </c>
      <c r="AW11" s="71">
        <v>1</v>
      </c>
      <c r="AX11" s="60">
        <f>IF(B3=0,0,IF(B3&gt;6,ROW(AX108),ROW(AX61)))</f>
        <v>0</v>
      </c>
      <c r="AY11" s="60" t="str">
        <f ca="1">IF(B3=0,"【発注機関を選んでください】",IF($AX11&gt;0,INDIRECT(AY$1&amp;$AX11)&amp;"",""))</f>
        <v>【発注機関を選んでください】</v>
      </c>
      <c r="AZ11" s="60" t="str">
        <f t="shared" ref="AZ11:AZ52" ca="1" si="5">IF($AX11&gt;0,INDIRECT(AZ$1&amp;$AX11)&amp;"","")</f>
        <v/>
      </c>
      <c r="BE11" s="71">
        <v>1</v>
      </c>
      <c r="BF11" s="73" t="s">
        <v>7022</v>
      </c>
      <c r="BG11" s="75">
        <v>1</v>
      </c>
      <c r="BH11" s="75" t="s">
        <v>8535</v>
      </c>
      <c r="BK11" s="86" t="s">
        <v>14064</v>
      </c>
      <c r="BM11" s="88" t="s">
        <v>14115</v>
      </c>
      <c r="BN11" s="62"/>
      <c r="BO11" s="86" t="s">
        <v>14065</v>
      </c>
      <c r="BQ11" s="54" t="s">
        <v>7020</v>
      </c>
      <c r="BR11" s="52" t="s">
        <v>7021</v>
      </c>
      <c r="BS11" s="52" t="str">
        <f>BQ11&amp;":"&amp;BR11</f>
        <v>A-1:築堤（河川）</v>
      </c>
      <c r="BT11" s="52" t="s">
        <v>14117</v>
      </c>
      <c r="BU11" s="52" t="s">
        <v>14117</v>
      </c>
      <c r="BV11" s="53"/>
      <c r="BW11" s="54">
        <v>1</v>
      </c>
      <c r="BX11" s="52" t="s">
        <v>7022</v>
      </c>
      <c r="BY11" s="73" t="str">
        <f>BW11&amp;BX11</f>
        <v>1鉄骨鉄筋ｺﾝｸﾘｰﾄ造</v>
      </c>
      <c r="BZ11" s="54">
        <v>1</v>
      </c>
      <c r="CA11" s="52" t="s">
        <v>7023</v>
      </c>
      <c r="CB11" s="73" t="str">
        <f>BZ11&amp;CA11</f>
        <v>1居住専用</v>
      </c>
      <c r="CC11" s="56">
        <v>79000</v>
      </c>
      <c r="CD11" s="57" t="s">
        <v>8456</v>
      </c>
      <c r="CE11" s="73" t="str">
        <f>CC11&amp;CD11</f>
        <v>79000日本建設業連合会加盟会社</v>
      </c>
      <c r="CH11" s="71">
        <v>1</v>
      </c>
      <c r="CI11" s="73" t="s">
        <v>8534</v>
      </c>
      <c r="CJ11" s="73">
        <v>189</v>
      </c>
      <c r="CK11" s="74">
        <v>201</v>
      </c>
      <c r="CL11" s="74">
        <v>389</v>
      </c>
      <c r="CN11" s="71">
        <v>1</v>
      </c>
      <c r="CO11" s="61">
        <f>$CK3</f>
        <v>0</v>
      </c>
      <c r="CP11" s="61" t="str">
        <f ca="1">IF($CH3=0,"【都道府県を選んでください】",IF($CO11&gt;0,INDIRECT(CP$1&amp;$CO11)&amp;"",""))</f>
        <v>【都道府県を選んでください】</v>
      </c>
      <c r="CQ11" s="61" t="str">
        <f ca="1">IF($CH3=0,"",IF($CO11&gt;0,INDIRECT(CQ$1&amp;$CO11)&amp;"",""))</f>
        <v/>
      </c>
    </row>
    <row r="12" spans="2:95">
      <c r="B12" s="71">
        <v>2</v>
      </c>
      <c r="C12" s="73" t="s">
        <v>8536</v>
      </c>
      <c r="D12" s="73"/>
      <c r="E12" s="73">
        <v>7</v>
      </c>
      <c r="F12" s="74">
        <v>220</v>
      </c>
      <c r="G12" s="74">
        <v>226</v>
      </c>
      <c r="I12" s="71">
        <v>2</v>
      </c>
      <c r="J12" s="60">
        <f t="shared" ref="J12:J57" si="6">IF(I12&gt;$E$3,0,J11+1)</f>
        <v>0</v>
      </c>
      <c r="K12" s="60" t="str">
        <f t="shared" ref="K12:K57" ca="1" si="7">IF($J12&gt;0,INDIRECT(K$1&amp;$J12)&amp;"","")</f>
        <v/>
      </c>
      <c r="L12" s="60" t="str">
        <f t="shared" ca="1" si="2"/>
        <v/>
      </c>
      <c r="M12" s="60">
        <f t="shared" ca="1" si="3"/>
        <v>0</v>
      </c>
      <c r="N12" s="60">
        <f t="shared" ca="1" si="3"/>
        <v>0</v>
      </c>
      <c r="O12" s="60">
        <f t="shared" ca="1" si="3"/>
        <v>0</v>
      </c>
      <c r="R12" s="71">
        <v>2</v>
      </c>
      <c r="S12" s="60">
        <f t="shared" ref="S12:S75" si="8">IF(R12&gt;$M$3,0,S11+1)</f>
        <v>0</v>
      </c>
      <c r="T12" s="60" t="str">
        <f t="shared" ref="T12:U75" ca="1" si="9">IF($S12&gt;0,INDIRECT(T$1&amp;$S12)&amp;"","")</f>
        <v/>
      </c>
      <c r="U12" s="60" t="str">
        <f t="shared" ca="1" si="4"/>
        <v/>
      </c>
      <c r="W12" s="71">
        <v>2</v>
      </c>
      <c r="X12" s="73" t="s">
        <v>8537</v>
      </c>
      <c r="Y12" s="73">
        <v>40</v>
      </c>
      <c r="Z12" s="74">
        <v>390</v>
      </c>
      <c r="AA12" s="74">
        <v>429</v>
      </c>
      <c r="AC12" s="71">
        <v>2</v>
      </c>
      <c r="AD12" s="60">
        <f>IF(AC12&gt;$Y$3,0,AD11+1)</f>
        <v>0</v>
      </c>
      <c r="AE12" s="60" t="str">
        <f t="shared" ref="AE12:AF31" ca="1" si="10">IF($AD12&gt;0,INDIRECT(AE$1&amp;$AD12)&amp;"","")</f>
        <v/>
      </c>
      <c r="AF12" s="60" t="str">
        <f t="shared" ca="1" si="10"/>
        <v/>
      </c>
      <c r="AH12" s="71">
        <v>2</v>
      </c>
      <c r="AI12" s="60">
        <f>IF(AH12&gt;$Y$4,0,AI11+1)</f>
        <v>0</v>
      </c>
      <c r="AJ12" s="60" t="str">
        <f t="shared" ref="AJ12:AK31" ca="1" si="11">IF($AI12&gt;0,INDIRECT(AJ$1&amp;$AI12)&amp;"","")</f>
        <v/>
      </c>
      <c r="AK12" s="60" t="str">
        <f t="shared" ca="1" si="11"/>
        <v/>
      </c>
      <c r="AM12" s="71">
        <v>2</v>
      </c>
      <c r="AN12" s="60">
        <f>IF(AM12&gt;$Y$5,0,AN11+1)</f>
        <v>0</v>
      </c>
      <c r="AO12" s="60" t="str">
        <f t="shared" ref="AO12:AP31" ca="1" si="12">IF($AN12&gt;0,INDIRECT(AO$1&amp;$AN12)&amp;"","")</f>
        <v/>
      </c>
      <c r="AP12" s="60" t="str">
        <f t="shared" ca="1" si="12"/>
        <v/>
      </c>
      <c r="AR12" s="71">
        <v>2</v>
      </c>
      <c r="AS12" s="60">
        <f>IF(AR12&gt;$Y$6,0,AS11+1)</f>
        <v>0</v>
      </c>
      <c r="AT12" s="60" t="str">
        <f t="shared" ref="AT12:AU31" ca="1" si="13">IF($AS12&gt;0,INDIRECT(AT$1&amp;$AS12)&amp;"","")</f>
        <v/>
      </c>
      <c r="AU12" s="60" t="str">
        <f t="shared" ca="1" si="13"/>
        <v/>
      </c>
      <c r="AW12" s="71">
        <v>2</v>
      </c>
      <c r="AX12" s="60">
        <f>IF(AX11&gt;0,AX11+1,0)</f>
        <v>0</v>
      </c>
      <c r="AY12" s="60" t="str">
        <f t="shared" ref="AY12:AY52" ca="1" si="14">IF($AX12&gt;0,INDIRECT(AY$1&amp;$AX12)&amp;"","")</f>
        <v/>
      </c>
      <c r="AZ12" s="60" t="str">
        <f t="shared" ca="1" si="5"/>
        <v/>
      </c>
      <c r="BE12" s="71">
        <v>2</v>
      </c>
      <c r="BF12" s="73" t="s">
        <v>7026</v>
      </c>
      <c r="BG12" s="75">
        <v>2</v>
      </c>
      <c r="BH12" s="75" t="s">
        <v>8535</v>
      </c>
      <c r="BK12" s="86" t="s">
        <v>14065</v>
      </c>
      <c r="BM12" s="89" t="s">
        <v>14114</v>
      </c>
      <c r="BN12" s="62"/>
      <c r="BO12" s="86" t="s">
        <v>14066</v>
      </c>
      <c r="BQ12" s="54" t="s">
        <v>7024</v>
      </c>
      <c r="BR12" s="52" t="s">
        <v>7025</v>
      </c>
      <c r="BS12" s="52" t="str">
        <f t="shared" ref="BS12:BS52" si="15">BQ12&amp;":"&amp;BR12</f>
        <v>A-2:護岸（河川）</v>
      </c>
      <c r="BT12" s="52" t="s">
        <v>14118</v>
      </c>
      <c r="BU12" s="52" t="s">
        <v>14118</v>
      </c>
      <c r="BV12" s="53"/>
      <c r="BW12" s="54">
        <v>2</v>
      </c>
      <c r="BX12" s="52" t="s">
        <v>7026</v>
      </c>
      <c r="BY12" s="73" t="str">
        <f t="shared" ref="BY12:BY16" si="16">BW12&amp;BX12</f>
        <v>2鉄筋ｺﾝｸﾘｰﾄ造</v>
      </c>
      <c r="BZ12" s="54">
        <v>2</v>
      </c>
      <c r="CA12" s="52" t="s">
        <v>7027</v>
      </c>
      <c r="CB12" s="73" t="str">
        <f t="shared" ref="CB12:CB19" si="17">BZ12&amp;CA12</f>
        <v>2居住産業併用</v>
      </c>
      <c r="CC12" s="56">
        <v>80000</v>
      </c>
      <c r="CD12" s="57" t="s">
        <v>8457</v>
      </c>
      <c r="CE12" s="73" t="str">
        <f t="shared" ref="CE12:CE20" si="18">CC12&amp;CD12</f>
        <v>80000建築業協会加盟会社</v>
      </c>
      <c r="CH12" s="71">
        <v>2</v>
      </c>
      <c r="CI12" s="73" t="s">
        <v>8537</v>
      </c>
      <c r="CJ12" s="73">
        <v>40</v>
      </c>
      <c r="CK12" s="74">
        <v>390</v>
      </c>
      <c r="CL12" s="74">
        <v>429</v>
      </c>
      <c r="CN12" s="71">
        <v>2</v>
      </c>
      <c r="CO12" s="61">
        <f>IF(CN12&gt;$CJ$3,0,CO11+1)</f>
        <v>0</v>
      </c>
      <c r="CP12" s="61" t="str">
        <f ca="1">IF($CO12&gt;0,INDIRECT(CP$1&amp;$CO12)&amp;"","")</f>
        <v/>
      </c>
      <c r="CQ12" s="61" t="str">
        <f ca="1">IF($CO12&gt;0,INDIRECT(CQ$1&amp;$CO12)&amp;"","")</f>
        <v/>
      </c>
    </row>
    <row r="13" spans="2:95">
      <c r="B13" s="71">
        <v>3</v>
      </c>
      <c r="C13" s="72" t="s">
        <v>8538</v>
      </c>
      <c r="D13" s="73"/>
      <c r="E13" s="73">
        <v>19</v>
      </c>
      <c r="F13" s="74">
        <v>227</v>
      </c>
      <c r="G13" s="74">
        <v>245</v>
      </c>
      <c r="I13" s="71">
        <v>3</v>
      </c>
      <c r="J13" s="60">
        <f t="shared" si="6"/>
        <v>0</v>
      </c>
      <c r="K13" s="60" t="str">
        <f t="shared" ca="1" si="7"/>
        <v/>
      </c>
      <c r="L13" s="60" t="str">
        <f t="shared" ca="1" si="2"/>
        <v/>
      </c>
      <c r="M13" s="60">
        <f t="shared" ca="1" si="3"/>
        <v>0</v>
      </c>
      <c r="N13" s="60">
        <f t="shared" ca="1" si="3"/>
        <v>0</v>
      </c>
      <c r="O13" s="60">
        <f t="shared" ca="1" si="3"/>
        <v>0</v>
      </c>
      <c r="R13" s="71">
        <v>3</v>
      </c>
      <c r="S13" s="60">
        <f t="shared" si="8"/>
        <v>0</v>
      </c>
      <c r="T13" s="60" t="str">
        <f t="shared" ca="1" si="9"/>
        <v/>
      </c>
      <c r="U13" s="60" t="str">
        <f t="shared" ca="1" si="4"/>
        <v/>
      </c>
      <c r="W13" s="71">
        <v>3</v>
      </c>
      <c r="X13" s="73" t="s">
        <v>8539</v>
      </c>
      <c r="Y13" s="73">
        <v>33</v>
      </c>
      <c r="Z13" s="74">
        <v>430</v>
      </c>
      <c r="AA13" s="74">
        <v>462</v>
      </c>
      <c r="AC13" s="71">
        <v>3</v>
      </c>
      <c r="AD13" s="60">
        <f t="shared" ref="AD13:AD75" si="19">IF(AC13&gt;$Y$3,0,AD12+1)</f>
        <v>0</v>
      </c>
      <c r="AE13" s="60" t="str">
        <f t="shared" ca="1" si="10"/>
        <v/>
      </c>
      <c r="AF13" s="60" t="str">
        <f t="shared" ca="1" si="10"/>
        <v/>
      </c>
      <c r="AH13" s="71">
        <v>3</v>
      </c>
      <c r="AI13" s="60">
        <f t="shared" ref="AI13:AI76" si="20">IF(AH13&gt;$Y$4,0,AI12+1)</f>
        <v>0</v>
      </c>
      <c r="AJ13" s="60" t="str">
        <f t="shared" ca="1" si="11"/>
        <v/>
      </c>
      <c r="AK13" s="60" t="str">
        <f t="shared" ca="1" si="11"/>
        <v/>
      </c>
      <c r="AM13" s="71">
        <v>3</v>
      </c>
      <c r="AN13" s="60">
        <f t="shared" ref="AN13:AN76" si="21">IF(AM13&gt;$Y$5,0,AN12+1)</f>
        <v>0</v>
      </c>
      <c r="AO13" s="60" t="str">
        <f t="shared" ca="1" si="12"/>
        <v/>
      </c>
      <c r="AP13" s="60" t="str">
        <f t="shared" ca="1" si="12"/>
        <v/>
      </c>
      <c r="AR13" s="71">
        <v>3</v>
      </c>
      <c r="AS13" s="60">
        <f t="shared" ref="AS13:AS76" si="22">IF(AR13&gt;$Y$6,0,AS12+1)</f>
        <v>0</v>
      </c>
      <c r="AT13" s="60" t="str">
        <f t="shared" ca="1" si="13"/>
        <v/>
      </c>
      <c r="AU13" s="60" t="str">
        <f t="shared" ca="1" si="13"/>
        <v/>
      </c>
      <c r="AW13" s="71">
        <v>3</v>
      </c>
      <c r="AX13" s="60">
        <f t="shared" ref="AX13:AX52" si="23">IF(AX12&gt;0,AX12+1,0)</f>
        <v>0</v>
      </c>
      <c r="AY13" s="60" t="str">
        <f t="shared" ca="1" si="14"/>
        <v/>
      </c>
      <c r="AZ13" s="60" t="str">
        <f t="shared" ca="1" si="5"/>
        <v/>
      </c>
      <c r="BE13" s="71">
        <v>3</v>
      </c>
      <c r="BF13" s="73" t="s">
        <v>7030</v>
      </c>
      <c r="BG13" s="75">
        <v>3</v>
      </c>
      <c r="BH13" s="75" t="s">
        <v>8535</v>
      </c>
      <c r="BK13" s="86" t="s">
        <v>14066</v>
      </c>
      <c r="BO13" s="86" t="s">
        <v>14067</v>
      </c>
      <c r="BQ13" s="54" t="s">
        <v>7028</v>
      </c>
      <c r="BR13" s="52" t="s">
        <v>7029</v>
      </c>
      <c r="BS13" s="52" t="str">
        <f t="shared" si="15"/>
        <v>A-3:浚渫（河川）</v>
      </c>
      <c r="BT13" s="52" t="s">
        <v>14119</v>
      </c>
      <c r="BU13" s="52" t="s">
        <v>14119</v>
      </c>
      <c r="BV13" s="53"/>
      <c r="BW13" s="54">
        <v>3</v>
      </c>
      <c r="BX13" s="52" t="s">
        <v>7030</v>
      </c>
      <c r="BY13" s="73" t="str">
        <f t="shared" si="16"/>
        <v>3鉄骨造</v>
      </c>
      <c r="BZ13" s="54">
        <v>3</v>
      </c>
      <c r="CA13" s="52" t="s">
        <v>7031</v>
      </c>
      <c r="CB13" s="73" t="str">
        <f t="shared" si="17"/>
        <v>3事務所</v>
      </c>
      <c r="CC13" s="56">
        <v>80500</v>
      </c>
      <c r="CD13" s="57" t="s">
        <v>8458</v>
      </c>
      <c r="CE13" s="73" t="str">
        <f t="shared" si="18"/>
        <v>80500日本土木工業協会加盟会社</v>
      </c>
      <c r="CH13" s="71">
        <v>3</v>
      </c>
      <c r="CI13" s="73" t="s">
        <v>8539</v>
      </c>
      <c r="CJ13" s="73">
        <v>33</v>
      </c>
      <c r="CK13" s="74">
        <v>430</v>
      </c>
      <c r="CL13" s="74">
        <v>462</v>
      </c>
      <c r="CN13" s="71">
        <v>3</v>
      </c>
      <c r="CO13" s="61">
        <f t="shared" ref="CO13:CO21" si="24">IF(CN13&gt;$CJ$3,0,CO12+1)</f>
        <v>0</v>
      </c>
      <c r="CP13" s="61" t="str">
        <f t="shared" ref="CP13:CQ76" ca="1" si="25">IF($CO13&gt;0,INDIRECT(CP$1&amp;$CO13)&amp;"","")</f>
        <v/>
      </c>
      <c r="CQ13" s="61" t="str">
        <f t="shared" ca="1" si="25"/>
        <v/>
      </c>
    </row>
    <row r="14" spans="2:95">
      <c r="B14" s="71">
        <v>4</v>
      </c>
      <c r="C14" s="73" t="s">
        <v>8519</v>
      </c>
      <c r="D14" s="73"/>
      <c r="E14" s="73">
        <v>47</v>
      </c>
      <c r="F14" s="74">
        <v>246</v>
      </c>
      <c r="G14" s="74">
        <v>292</v>
      </c>
      <c r="I14" s="71">
        <v>4</v>
      </c>
      <c r="J14" s="60">
        <f t="shared" si="6"/>
        <v>0</v>
      </c>
      <c r="K14" s="60" t="str">
        <f t="shared" ca="1" si="7"/>
        <v/>
      </c>
      <c r="L14" s="60" t="str">
        <f t="shared" ca="1" si="2"/>
        <v/>
      </c>
      <c r="M14" s="60">
        <f t="shared" ca="1" si="3"/>
        <v>0</v>
      </c>
      <c r="N14" s="60">
        <f t="shared" ca="1" si="3"/>
        <v>0</v>
      </c>
      <c r="O14" s="60">
        <f t="shared" ca="1" si="3"/>
        <v>0</v>
      </c>
      <c r="R14" s="71">
        <v>4</v>
      </c>
      <c r="S14" s="60">
        <f t="shared" si="8"/>
        <v>0</v>
      </c>
      <c r="T14" s="60" t="str">
        <f t="shared" ca="1" si="9"/>
        <v/>
      </c>
      <c r="U14" s="60" t="str">
        <f t="shared" ca="1" si="4"/>
        <v/>
      </c>
      <c r="W14" s="71">
        <v>4</v>
      </c>
      <c r="X14" s="73" t="s">
        <v>8540</v>
      </c>
      <c r="Y14" s="73">
        <v>40</v>
      </c>
      <c r="Z14" s="74">
        <v>463</v>
      </c>
      <c r="AA14" s="74">
        <v>502</v>
      </c>
      <c r="AC14" s="71">
        <v>4</v>
      </c>
      <c r="AD14" s="60">
        <f t="shared" si="19"/>
        <v>0</v>
      </c>
      <c r="AE14" s="60" t="str">
        <f t="shared" ca="1" si="10"/>
        <v/>
      </c>
      <c r="AF14" s="60" t="str">
        <f t="shared" ca="1" si="10"/>
        <v/>
      </c>
      <c r="AH14" s="71">
        <v>4</v>
      </c>
      <c r="AI14" s="60">
        <f t="shared" si="20"/>
        <v>0</v>
      </c>
      <c r="AJ14" s="60" t="str">
        <f t="shared" ca="1" si="11"/>
        <v/>
      </c>
      <c r="AK14" s="60" t="str">
        <f t="shared" ca="1" si="11"/>
        <v/>
      </c>
      <c r="AM14" s="71">
        <v>4</v>
      </c>
      <c r="AN14" s="60">
        <f t="shared" si="21"/>
        <v>0</v>
      </c>
      <c r="AO14" s="60" t="str">
        <f t="shared" ca="1" si="12"/>
        <v/>
      </c>
      <c r="AP14" s="60" t="str">
        <f t="shared" ca="1" si="12"/>
        <v/>
      </c>
      <c r="AR14" s="71">
        <v>4</v>
      </c>
      <c r="AS14" s="60">
        <f t="shared" si="22"/>
        <v>0</v>
      </c>
      <c r="AT14" s="60" t="str">
        <f t="shared" ca="1" si="13"/>
        <v/>
      </c>
      <c r="AU14" s="60" t="str">
        <f t="shared" ca="1" si="13"/>
        <v/>
      </c>
      <c r="AW14" s="71">
        <v>4</v>
      </c>
      <c r="AX14" s="60">
        <f t="shared" si="23"/>
        <v>0</v>
      </c>
      <c r="AY14" s="60" t="str">
        <f t="shared" ca="1" si="14"/>
        <v/>
      </c>
      <c r="AZ14" s="60" t="str">
        <f t="shared" ca="1" si="5"/>
        <v/>
      </c>
      <c r="BE14" s="71">
        <v>4</v>
      </c>
      <c r="BF14" s="73" t="s">
        <v>7034</v>
      </c>
      <c r="BG14" s="75">
        <v>4</v>
      </c>
      <c r="BH14" s="75" t="s">
        <v>8535</v>
      </c>
      <c r="BK14" s="86" t="s">
        <v>14067</v>
      </c>
      <c r="BO14" s="86" t="s">
        <v>14068</v>
      </c>
      <c r="BQ14" s="54" t="s">
        <v>7032</v>
      </c>
      <c r="BR14" s="52" t="s">
        <v>7033</v>
      </c>
      <c r="BS14" s="52" t="str">
        <f t="shared" si="15"/>
        <v>A-4:構造物（河川）</v>
      </c>
      <c r="BT14" s="52" t="s">
        <v>14120</v>
      </c>
      <c r="BU14" s="52" t="s">
        <v>14120</v>
      </c>
      <c r="BV14" s="53"/>
      <c r="BW14" s="54">
        <v>4</v>
      </c>
      <c r="BX14" s="52" t="s">
        <v>7034</v>
      </c>
      <c r="BY14" s="73" t="str">
        <f t="shared" si="16"/>
        <v>4ｺﾝｸﾘｰﾄﾌﾞﾛｯｸ造</v>
      </c>
      <c r="BZ14" s="54">
        <v>4</v>
      </c>
      <c r="CA14" s="52" t="s">
        <v>7035</v>
      </c>
      <c r="CB14" s="73" t="str">
        <f t="shared" si="17"/>
        <v>4店舗</v>
      </c>
      <c r="CC14" s="56">
        <v>81000</v>
      </c>
      <c r="CD14" s="57" t="s">
        <v>8459</v>
      </c>
      <c r="CE14" s="73" t="str">
        <f t="shared" si="18"/>
        <v>81000各県建設業協会加盟会社</v>
      </c>
      <c r="CH14" s="71">
        <v>4</v>
      </c>
      <c r="CI14" s="73" t="s">
        <v>8540</v>
      </c>
      <c r="CJ14" s="73">
        <v>40</v>
      </c>
      <c r="CK14" s="74">
        <v>463</v>
      </c>
      <c r="CL14" s="74">
        <v>502</v>
      </c>
      <c r="CN14" s="71">
        <v>4</v>
      </c>
      <c r="CO14" s="61">
        <f t="shared" si="24"/>
        <v>0</v>
      </c>
      <c r="CP14" s="61" t="str">
        <f t="shared" ca="1" si="25"/>
        <v/>
      </c>
      <c r="CQ14" s="61" t="str">
        <f t="shared" ca="1" si="25"/>
        <v/>
      </c>
    </row>
    <row r="15" spans="2:95">
      <c r="B15" s="71">
        <v>5</v>
      </c>
      <c r="C15" s="73" t="s">
        <v>8541</v>
      </c>
      <c r="D15" s="73"/>
      <c r="E15" s="73">
        <v>20</v>
      </c>
      <c r="F15" s="74">
        <v>293</v>
      </c>
      <c r="G15" s="74">
        <v>312</v>
      </c>
      <c r="I15" s="71">
        <v>5</v>
      </c>
      <c r="J15" s="60">
        <f t="shared" si="6"/>
        <v>0</v>
      </c>
      <c r="K15" s="60" t="str">
        <f t="shared" ca="1" si="7"/>
        <v/>
      </c>
      <c r="L15" s="60" t="str">
        <f t="shared" ca="1" si="2"/>
        <v/>
      </c>
      <c r="M15" s="60">
        <f t="shared" ca="1" si="3"/>
        <v>0</v>
      </c>
      <c r="N15" s="60">
        <f t="shared" ca="1" si="3"/>
        <v>0</v>
      </c>
      <c r="O15" s="60">
        <f t="shared" ca="1" si="3"/>
        <v>0</v>
      </c>
      <c r="R15" s="71">
        <v>5</v>
      </c>
      <c r="S15" s="60">
        <f t="shared" si="8"/>
        <v>0</v>
      </c>
      <c r="T15" s="60" t="str">
        <f t="shared" ca="1" si="9"/>
        <v/>
      </c>
      <c r="U15" s="60" t="str">
        <f t="shared" ca="1" si="4"/>
        <v/>
      </c>
      <c r="W15" s="71">
        <v>5</v>
      </c>
      <c r="X15" s="73" t="s">
        <v>8542</v>
      </c>
      <c r="Y15" s="73">
        <v>25</v>
      </c>
      <c r="Z15" s="74">
        <v>503</v>
      </c>
      <c r="AA15" s="74">
        <v>527</v>
      </c>
      <c r="AC15" s="71">
        <v>5</v>
      </c>
      <c r="AD15" s="60">
        <f t="shared" si="19"/>
        <v>0</v>
      </c>
      <c r="AE15" s="60" t="str">
        <f t="shared" ca="1" si="10"/>
        <v/>
      </c>
      <c r="AF15" s="60" t="str">
        <f t="shared" ca="1" si="10"/>
        <v/>
      </c>
      <c r="AH15" s="71">
        <v>5</v>
      </c>
      <c r="AI15" s="60">
        <f t="shared" si="20"/>
        <v>0</v>
      </c>
      <c r="AJ15" s="60" t="str">
        <f t="shared" ca="1" si="11"/>
        <v/>
      </c>
      <c r="AK15" s="60" t="str">
        <f t="shared" ca="1" si="11"/>
        <v/>
      </c>
      <c r="AM15" s="71">
        <v>5</v>
      </c>
      <c r="AN15" s="60">
        <f t="shared" si="21"/>
        <v>0</v>
      </c>
      <c r="AO15" s="60" t="str">
        <f t="shared" ca="1" si="12"/>
        <v/>
      </c>
      <c r="AP15" s="60" t="str">
        <f t="shared" ca="1" si="12"/>
        <v/>
      </c>
      <c r="AR15" s="71">
        <v>5</v>
      </c>
      <c r="AS15" s="60">
        <f t="shared" si="22"/>
        <v>0</v>
      </c>
      <c r="AT15" s="60" t="str">
        <f t="shared" ca="1" si="13"/>
        <v/>
      </c>
      <c r="AU15" s="60" t="str">
        <f t="shared" ca="1" si="13"/>
        <v/>
      </c>
      <c r="AW15" s="71">
        <v>5</v>
      </c>
      <c r="AX15" s="60">
        <f t="shared" si="23"/>
        <v>0</v>
      </c>
      <c r="AY15" s="60" t="str">
        <f t="shared" ca="1" si="14"/>
        <v/>
      </c>
      <c r="AZ15" s="60" t="str">
        <f t="shared" ca="1" si="5"/>
        <v/>
      </c>
      <c r="BE15" s="71">
        <v>5</v>
      </c>
      <c r="BF15" s="73" t="s">
        <v>7038</v>
      </c>
      <c r="BG15" s="75">
        <v>5</v>
      </c>
      <c r="BH15" s="75" t="s">
        <v>8543</v>
      </c>
      <c r="BK15" s="86" t="s">
        <v>14068</v>
      </c>
      <c r="BO15" s="86" t="s">
        <v>14069</v>
      </c>
      <c r="BQ15" s="54" t="s">
        <v>7036</v>
      </c>
      <c r="BR15" s="52" t="s">
        <v>7037</v>
      </c>
      <c r="BS15" s="52" t="str">
        <f t="shared" si="15"/>
        <v>A-5:ダム（河川）</v>
      </c>
      <c r="BT15" s="52" t="s">
        <v>14121</v>
      </c>
      <c r="BU15" s="52" t="s">
        <v>14121</v>
      </c>
      <c r="BV15" s="53"/>
      <c r="BW15" s="54">
        <v>5</v>
      </c>
      <c r="BX15" s="52" t="s">
        <v>7038</v>
      </c>
      <c r="BY15" s="73" t="str">
        <f t="shared" si="16"/>
        <v>5木造</v>
      </c>
      <c r="BZ15" s="54">
        <v>5</v>
      </c>
      <c r="CA15" s="52" t="s">
        <v>7039</v>
      </c>
      <c r="CB15" s="73" t="str">
        <f t="shared" si="17"/>
        <v>5工場、作業所</v>
      </c>
      <c r="CC15" s="56">
        <v>82000</v>
      </c>
      <c r="CD15" s="57" t="s">
        <v>8460</v>
      </c>
      <c r="CE15" s="73" t="str">
        <f t="shared" si="18"/>
        <v>82000プレハブ建築協会加盟会社</v>
      </c>
      <c r="CH15" s="71">
        <v>5</v>
      </c>
      <c r="CI15" s="73" t="s">
        <v>8542</v>
      </c>
      <c r="CJ15" s="73">
        <v>25</v>
      </c>
      <c r="CK15" s="74">
        <v>503</v>
      </c>
      <c r="CL15" s="74">
        <v>527</v>
      </c>
      <c r="CN15" s="71">
        <v>5</v>
      </c>
      <c r="CO15" s="61">
        <f t="shared" si="24"/>
        <v>0</v>
      </c>
      <c r="CP15" s="61" t="str">
        <f t="shared" ca="1" si="25"/>
        <v/>
      </c>
      <c r="CQ15" s="61" t="str">
        <f t="shared" ca="1" si="25"/>
        <v/>
      </c>
    </row>
    <row r="16" spans="2:95">
      <c r="B16" s="71">
        <v>6</v>
      </c>
      <c r="C16" s="72" t="s">
        <v>8544</v>
      </c>
      <c r="D16" s="73"/>
      <c r="E16" s="73">
        <v>47</v>
      </c>
      <c r="F16" s="74">
        <v>313</v>
      </c>
      <c r="G16" s="74">
        <v>359</v>
      </c>
      <c r="I16" s="71">
        <v>6</v>
      </c>
      <c r="J16" s="60">
        <f t="shared" si="6"/>
        <v>0</v>
      </c>
      <c r="K16" s="60" t="str">
        <f t="shared" ca="1" si="7"/>
        <v/>
      </c>
      <c r="L16" s="60" t="str">
        <f t="shared" ca="1" si="2"/>
        <v/>
      </c>
      <c r="M16" s="60">
        <f t="shared" ca="1" si="3"/>
        <v>0</v>
      </c>
      <c r="N16" s="60">
        <f t="shared" ca="1" si="3"/>
        <v>0</v>
      </c>
      <c r="O16" s="60">
        <f t="shared" ca="1" si="3"/>
        <v>0</v>
      </c>
      <c r="R16" s="71">
        <v>6</v>
      </c>
      <c r="S16" s="60">
        <f t="shared" si="8"/>
        <v>0</v>
      </c>
      <c r="T16" s="60" t="str">
        <f t="shared" ca="1" si="9"/>
        <v/>
      </c>
      <c r="U16" s="60" t="str">
        <f t="shared" ca="1" si="4"/>
        <v/>
      </c>
      <c r="W16" s="71">
        <v>6</v>
      </c>
      <c r="X16" s="73" t="s">
        <v>8545</v>
      </c>
      <c r="Y16" s="73">
        <v>35</v>
      </c>
      <c r="Z16" s="74">
        <v>528</v>
      </c>
      <c r="AA16" s="74">
        <v>562</v>
      </c>
      <c r="AC16" s="71">
        <v>6</v>
      </c>
      <c r="AD16" s="60">
        <f t="shared" si="19"/>
        <v>0</v>
      </c>
      <c r="AE16" s="60" t="str">
        <f ca="1">IF($AD16&gt;0,INDIRECT(AE$1&amp;$AD16)&amp;"","")</f>
        <v/>
      </c>
      <c r="AF16" s="60" t="str">
        <f t="shared" ca="1" si="10"/>
        <v/>
      </c>
      <c r="AH16" s="71">
        <v>6</v>
      </c>
      <c r="AI16" s="60">
        <f t="shared" si="20"/>
        <v>0</v>
      </c>
      <c r="AJ16" s="60" t="str">
        <f t="shared" ca="1" si="11"/>
        <v/>
      </c>
      <c r="AK16" s="60" t="str">
        <f t="shared" ca="1" si="11"/>
        <v/>
      </c>
      <c r="AM16" s="71">
        <v>6</v>
      </c>
      <c r="AN16" s="60">
        <f t="shared" si="21"/>
        <v>0</v>
      </c>
      <c r="AO16" s="60" t="str">
        <f t="shared" ca="1" si="12"/>
        <v/>
      </c>
      <c r="AP16" s="60" t="str">
        <f t="shared" ca="1" si="12"/>
        <v/>
      </c>
      <c r="AR16" s="71">
        <v>6</v>
      </c>
      <c r="AS16" s="60">
        <f t="shared" si="22"/>
        <v>0</v>
      </c>
      <c r="AT16" s="60" t="str">
        <f t="shared" ca="1" si="13"/>
        <v/>
      </c>
      <c r="AU16" s="60" t="str">
        <f t="shared" ca="1" si="13"/>
        <v/>
      </c>
      <c r="AW16" s="71">
        <v>6</v>
      </c>
      <c r="AX16" s="60">
        <f t="shared" si="23"/>
        <v>0</v>
      </c>
      <c r="AY16" s="60" t="str">
        <f t="shared" ca="1" si="14"/>
        <v/>
      </c>
      <c r="AZ16" s="60" t="str">
        <f t="shared" ca="1" si="5"/>
        <v/>
      </c>
      <c r="BE16" s="71">
        <v>6</v>
      </c>
      <c r="BF16" s="73" t="s">
        <v>7042</v>
      </c>
      <c r="BG16" s="75">
        <v>6</v>
      </c>
      <c r="BH16" s="75" t="s">
        <v>8535</v>
      </c>
      <c r="BK16" s="86" t="s">
        <v>14069</v>
      </c>
      <c r="BO16" s="86" t="s">
        <v>14070</v>
      </c>
      <c r="BQ16" s="54" t="s">
        <v>7040</v>
      </c>
      <c r="BR16" s="52" t="s">
        <v>7041</v>
      </c>
      <c r="BS16" s="52" t="str">
        <f t="shared" si="15"/>
        <v>A-6:砂防（河川）</v>
      </c>
      <c r="BT16" s="52" t="s">
        <v>14122</v>
      </c>
      <c r="BU16" s="52" t="s">
        <v>14122</v>
      </c>
      <c r="BV16" s="53"/>
      <c r="BW16" s="54">
        <v>6</v>
      </c>
      <c r="BX16" s="52" t="s">
        <v>7042</v>
      </c>
      <c r="BY16" s="73" t="str">
        <f t="shared" si="16"/>
        <v>6その他</v>
      </c>
      <c r="BZ16" s="54">
        <v>6</v>
      </c>
      <c r="CA16" s="52" t="s">
        <v>7043</v>
      </c>
      <c r="CB16" s="73" t="str">
        <f t="shared" si="17"/>
        <v>6倉庫</v>
      </c>
      <c r="CC16" s="56">
        <v>83000</v>
      </c>
      <c r="CD16" s="57" t="s">
        <v>8461</v>
      </c>
      <c r="CE16" s="73" t="str">
        <f t="shared" si="18"/>
        <v>83000日本ツーバイフォー建築協会加盟会社</v>
      </c>
      <c r="CH16" s="71">
        <v>6</v>
      </c>
      <c r="CI16" s="73" t="s">
        <v>8545</v>
      </c>
      <c r="CJ16" s="73">
        <v>35</v>
      </c>
      <c r="CK16" s="74">
        <v>528</v>
      </c>
      <c r="CL16" s="74">
        <v>562</v>
      </c>
      <c r="CN16" s="71">
        <v>6</v>
      </c>
      <c r="CO16" s="61">
        <f t="shared" si="24"/>
        <v>0</v>
      </c>
      <c r="CP16" s="61" t="str">
        <f t="shared" ca="1" si="25"/>
        <v/>
      </c>
      <c r="CQ16" s="61" t="str">
        <f t="shared" ca="1" si="25"/>
        <v/>
      </c>
    </row>
    <row r="17" spans="2:95">
      <c r="B17" s="71">
        <v>7</v>
      </c>
      <c r="C17" s="76" t="s">
        <v>8546</v>
      </c>
      <c r="D17" s="73"/>
      <c r="E17" s="73">
        <v>12</v>
      </c>
      <c r="F17" s="74">
        <v>360</v>
      </c>
      <c r="G17" s="74">
        <v>371</v>
      </c>
      <c r="I17" s="71">
        <v>7</v>
      </c>
      <c r="J17" s="60">
        <f t="shared" si="6"/>
        <v>0</v>
      </c>
      <c r="K17" s="60" t="str">
        <f t="shared" ca="1" si="7"/>
        <v/>
      </c>
      <c r="L17" s="60" t="str">
        <f t="shared" ca="1" si="2"/>
        <v/>
      </c>
      <c r="M17" s="60">
        <f t="shared" ca="1" si="3"/>
        <v>0</v>
      </c>
      <c r="N17" s="60">
        <f t="shared" ca="1" si="3"/>
        <v>0</v>
      </c>
      <c r="O17" s="60">
        <f t="shared" ca="1" si="3"/>
        <v>0</v>
      </c>
      <c r="R17" s="71">
        <v>7</v>
      </c>
      <c r="S17" s="60">
        <f t="shared" si="8"/>
        <v>0</v>
      </c>
      <c r="T17" s="60" t="str">
        <f t="shared" ca="1" si="9"/>
        <v/>
      </c>
      <c r="U17" s="60" t="str">
        <f t="shared" ca="1" si="4"/>
        <v/>
      </c>
      <c r="W17" s="71">
        <v>7</v>
      </c>
      <c r="X17" s="73" t="s">
        <v>8547</v>
      </c>
      <c r="Y17" s="73">
        <v>59</v>
      </c>
      <c r="Z17" s="74">
        <v>563</v>
      </c>
      <c r="AA17" s="74">
        <v>621</v>
      </c>
      <c r="AC17" s="71">
        <v>7</v>
      </c>
      <c r="AD17" s="60">
        <f t="shared" si="19"/>
        <v>0</v>
      </c>
      <c r="AE17" s="60" t="str">
        <f t="shared" ca="1" si="10"/>
        <v/>
      </c>
      <c r="AF17" s="60" t="str">
        <f t="shared" ca="1" si="10"/>
        <v/>
      </c>
      <c r="AH17" s="71">
        <v>7</v>
      </c>
      <c r="AI17" s="60">
        <f t="shared" si="20"/>
        <v>0</v>
      </c>
      <c r="AJ17" s="60" t="str">
        <f t="shared" ca="1" si="11"/>
        <v/>
      </c>
      <c r="AK17" s="60" t="str">
        <f t="shared" ca="1" si="11"/>
        <v/>
      </c>
      <c r="AM17" s="71">
        <v>7</v>
      </c>
      <c r="AN17" s="60">
        <f t="shared" si="21"/>
        <v>0</v>
      </c>
      <c r="AO17" s="60" t="str">
        <f t="shared" ca="1" si="12"/>
        <v/>
      </c>
      <c r="AP17" s="60" t="str">
        <f t="shared" ca="1" si="12"/>
        <v/>
      </c>
      <c r="AR17" s="71">
        <v>7</v>
      </c>
      <c r="AS17" s="60">
        <f t="shared" si="22"/>
        <v>0</v>
      </c>
      <c r="AT17" s="60" t="str">
        <f t="shared" ca="1" si="13"/>
        <v/>
      </c>
      <c r="AU17" s="60" t="str">
        <f t="shared" ca="1" si="13"/>
        <v/>
      </c>
      <c r="AW17" s="71">
        <v>7</v>
      </c>
      <c r="AX17" s="60">
        <f t="shared" si="23"/>
        <v>0</v>
      </c>
      <c r="AY17" s="60" t="str">
        <f t="shared" ca="1" si="14"/>
        <v/>
      </c>
      <c r="AZ17" s="60" t="str">
        <f t="shared" ca="1" si="5"/>
        <v/>
      </c>
      <c r="BK17" s="86" t="s">
        <v>14070</v>
      </c>
      <c r="BO17" s="86" t="s">
        <v>14071</v>
      </c>
      <c r="BQ17" s="54" t="s">
        <v>7044</v>
      </c>
      <c r="BR17" s="52" t="s">
        <v>7045</v>
      </c>
      <c r="BS17" s="52" t="str">
        <f t="shared" si="15"/>
        <v>A-7:その他（河川）</v>
      </c>
      <c r="BT17" s="52" t="s">
        <v>14123</v>
      </c>
      <c r="BU17" s="52" t="s">
        <v>14123</v>
      </c>
      <c r="BV17" s="53"/>
      <c r="BW17" s="53"/>
      <c r="BX17" s="53"/>
      <c r="BY17" s="53"/>
      <c r="BZ17" s="54">
        <v>7</v>
      </c>
      <c r="CA17" s="52" t="s">
        <v>7046</v>
      </c>
      <c r="CB17" s="73" t="str">
        <f t="shared" si="17"/>
        <v>7学校</v>
      </c>
      <c r="CC17" s="56">
        <v>84000</v>
      </c>
      <c r="CD17" s="57" t="s">
        <v>8462</v>
      </c>
      <c r="CE17" s="73" t="str">
        <f t="shared" si="18"/>
        <v>84000日本木造住宅産業協会加盟会社</v>
      </c>
      <c r="CH17" s="71">
        <v>7</v>
      </c>
      <c r="CI17" s="73" t="s">
        <v>8547</v>
      </c>
      <c r="CJ17" s="73">
        <v>59</v>
      </c>
      <c r="CK17" s="74">
        <v>563</v>
      </c>
      <c r="CL17" s="74">
        <v>621</v>
      </c>
      <c r="CN17" s="71">
        <v>7</v>
      </c>
      <c r="CO17" s="61">
        <f t="shared" si="24"/>
        <v>0</v>
      </c>
      <c r="CP17" s="61" t="str">
        <f t="shared" ca="1" si="25"/>
        <v/>
      </c>
      <c r="CQ17" s="61" t="str">
        <f t="shared" ca="1" si="25"/>
        <v/>
      </c>
    </row>
    <row r="18" spans="2:95">
      <c r="B18" s="71">
        <v>8</v>
      </c>
      <c r="C18" s="77" t="s">
        <v>8548</v>
      </c>
      <c r="D18" s="73"/>
      <c r="E18" s="73">
        <v>11</v>
      </c>
      <c r="F18" s="74">
        <v>372</v>
      </c>
      <c r="G18" s="74">
        <v>382</v>
      </c>
      <c r="I18" s="71">
        <v>8</v>
      </c>
      <c r="J18" s="60">
        <f t="shared" si="6"/>
        <v>0</v>
      </c>
      <c r="K18" s="60" t="str">
        <f t="shared" ca="1" si="7"/>
        <v/>
      </c>
      <c r="L18" s="60" t="str">
        <f t="shared" ca="1" si="2"/>
        <v/>
      </c>
      <c r="M18" s="60">
        <f t="shared" ca="1" si="3"/>
        <v>0</v>
      </c>
      <c r="N18" s="60">
        <f t="shared" ca="1" si="3"/>
        <v>0</v>
      </c>
      <c r="O18" s="60">
        <f t="shared" ca="1" si="3"/>
        <v>0</v>
      </c>
      <c r="R18" s="71">
        <v>8</v>
      </c>
      <c r="S18" s="60">
        <f t="shared" si="8"/>
        <v>0</v>
      </c>
      <c r="T18" s="60" t="str">
        <f t="shared" ca="1" si="9"/>
        <v/>
      </c>
      <c r="U18" s="60" t="str">
        <f t="shared" ca="1" si="4"/>
        <v/>
      </c>
      <c r="W18" s="71">
        <v>8</v>
      </c>
      <c r="X18" s="73" t="s">
        <v>8549</v>
      </c>
      <c r="Y18" s="73">
        <v>44</v>
      </c>
      <c r="Z18" s="74">
        <v>622</v>
      </c>
      <c r="AA18" s="74">
        <v>665</v>
      </c>
      <c r="AC18" s="71">
        <v>8</v>
      </c>
      <c r="AD18" s="60">
        <f t="shared" si="19"/>
        <v>0</v>
      </c>
      <c r="AE18" s="60" t="str">
        <f t="shared" ca="1" si="10"/>
        <v/>
      </c>
      <c r="AF18" s="60" t="str">
        <f t="shared" ca="1" si="10"/>
        <v/>
      </c>
      <c r="AH18" s="71">
        <v>8</v>
      </c>
      <c r="AI18" s="60">
        <f t="shared" si="20"/>
        <v>0</v>
      </c>
      <c r="AJ18" s="60" t="str">
        <f t="shared" ca="1" si="11"/>
        <v/>
      </c>
      <c r="AK18" s="60" t="str">
        <f t="shared" ca="1" si="11"/>
        <v/>
      </c>
      <c r="AM18" s="71">
        <v>8</v>
      </c>
      <c r="AN18" s="60">
        <f t="shared" si="21"/>
        <v>0</v>
      </c>
      <c r="AO18" s="60" t="str">
        <f t="shared" ca="1" si="12"/>
        <v/>
      </c>
      <c r="AP18" s="60" t="str">
        <f t="shared" ca="1" si="12"/>
        <v/>
      </c>
      <c r="AR18" s="71">
        <v>8</v>
      </c>
      <c r="AS18" s="60">
        <f t="shared" si="22"/>
        <v>0</v>
      </c>
      <c r="AT18" s="60" t="str">
        <f t="shared" ca="1" si="13"/>
        <v/>
      </c>
      <c r="AU18" s="60" t="str">
        <f t="shared" ca="1" si="13"/>
        <v/>
      </c>
      <c r="AW18" s="71">
        <v>8</v>
      </c>
      <c r="AX18" s="60">
        <f t="shared" si="23"/>
        <v>0</v>
      </c>
      <c r="AY18" s="60" t="str">
        <f t="shared" ca="1" si="14"/>
        <v/>
      </c>
      <c r="AZ18" s="60" t="str">
        <f t="shared" ca="1" si="5"/>
        <v/>
      </c>
      <c r="BK18" s="86" t="s">
        <v>14071</v>
      </c>
      <c r="BO18" s="86" t="s">
        <v>14072</v>
      </c>
      <c r="BQ18" s="54" t="s">
        <v>7047</v>
      </c>
      <c r="BR18" s="52" t="s">
        <v>7048</v>
      </c>
      <c r="BS18" s="52" t="str">
        <f t="shared" si="15"/>
        <v>A-8:海岸工事</v>
      </c>
      <c r="BT18" s="52" t="s">
        <v>14124</v>
      </c>
      <c r="BU18" s="52" t="s">
        <v>14124</v>
      </c>
      <c r="BV18" s="53"/>
      <c r="BW18" s="53"/>
      <c r="BX18" s="53"/>
      <c r="BY18" s="53"/>
      <c r="BZ18" s="54">
        <v>8</v>
      </c>
      <c r="CA18" s="52" t="s">
        <v>7049</v>
      </c>
      <c r="CB18" s="73" t="str">
        <f t="shared" si="17"/>
        <v>8病院診療所</v>
      </c>
      <c r="CC18" s="56">
        <v>85000</v>
      </c>
      <c r="CD18" s="57" t="s">
        <v>8463</v>
      </c>
      <c r="CE18" s="73" t="str">
        <f t="shared" si="18"/>
        <v>85000各県建物解体業協会加盟会社</v>
      </c>
      <c r="CH18" s="71">
        <v>8</v>
      </c>
      <c r="CI18" s="73" t="s">
        <v>8549</v>
      </c>
      <c r="CJ18" s="73">
        <v>44</v>
      </c>
      <c r="CK18" s="74">
        <v>622</v>
      </c>
      <c r="CL18" s="74">
        <v>665</v>
      </c>
      <c r="CN18" s="71">
        <v>8</v>
      </c>
      <c r="CO18" s="61">
        <f t="shared" si="24"/>
        <v>0</v>
      </c>
      <c r="CP18" s="61" t="str">
        <f t="shared" ca="1" si="25"/>
        <v/>
      </c>
      <c r="CQ18" s="61" t="str">
        <f t="shared" ca="1" si="25"/>
        <v/>
      </c>
    </row>
    <row r="19" spans="2:95">
      <c r="B19" s="71">
        <v>9</v>
      </c>
      <c r="C19" s="77" t="s">
        <v>8550</v>
      </c>
      <c r="D19" s="73"/>
      <c r="E19" s="73">
        <v>6</v>
      </c>
      <c r="F19" s="74">
        <v>383</v>
      </c>
      <c r="G19" s="74">
        <v>388</v>
      </c>
      <c r="I19" s="71">
        <v>9</v>
      </c>
      <c r="J19" s="60">
        <f t="shared" si="6"/>
        <v>0</v>
      </c>
      <c r="K19" s="60" t="str">
        <f t="shared" ca="1" si="7"/>
        <v/>
      </c>
      <c r="L19" s="60" t="str">
        <f t="shared" ca="1" si="2"/>
        <v/>
      </c>
      <c r="M19" s="60">
        <f t="shared" ca="1" si="3"/>
        <v>0</v>
      </c>
      <c r="N19" s="60">
        <f t="shared" ca="1" si="3"/>
        <v>0</v>
      </c>
      <c r="O19" s="60">
        <f t="shared" ca="1" si="3"/>
        <v>0</v>
      </c>
      <c r="R19" s="71">
        <v>9</v>
      </c>
      <c r="S19" s="60">
        <f t="shared" si="8"/>
        <v>0</v>
      </c>
      <c r="T19" s="60" t="str">
        <f t="shared" ca="1" si="9"/>
        <v/>
      </c>
      <c r="U19" s="60" t="str">
        <f t="shared" ca="1" si="4"/>
        <v/>
      </c>
      <c r="W19" s="71">
        <v>9</v>
      </c>
      <c r="X19" s="73" t="s">
        <v>8551</v>
      </c>
      <c r="Y19" s="73">
        <v>25</v>
      </c>
      <c r="Z19" s="74">
        <v>666</v>
      </c>
      <c r="AA19" s="74">
        <v>690</v>
      </c>
      <c r="AC19" s="71">
        <v>9</v>
      </c>
      <c r="AD19" s="60">
        <f t="shared" si="19"/>
        <v>0</v>
      </c>
      <c r="AE19" s="60" t="str">
        <f t="shared" ca="1" si="10"/>
        <v/>
      </c>
      <c r="AF19" s="60" t="str">
        <f t="shared" ca="1" si="10"/>
        <v/>
      </c>
      <c r="AH19" s="71">
        <v>9</v>
      </c>
      <c r="AI19" s="60">
        <f t="shared" si="20"/>
        <v>0</v>
      </c>
      <c r="AJ19" s="60" t="str">
        <f t="shared" ca="1" si="11"/>
        <v/>
      </c>
      <c r="AK19" s="60" t="str">
        <f t="shared" ca="1" si="11"/>
        <v/>
      </c>
      <c r="AM19" s="71">
        <v>9</v>
      </c>
      <c r="AN19" s="60">
        <f t="shared" si="21"/>
        <v>0</v>
      </c>
      <c r="AO19" s="60" t="str">
        <f t="shared" ca="1" si="12"/>
        <v/>
      </c>
      <c r="AP19" s="60" t="str">
        <f t="shared" ca="1" si="12"/>
        <v/>
      </c>
      <c r="AR19" s="71">
        <v>9</v>
      </c>
      <c r="AS19" s="60">
        <f t="shared" si="22"/>
        <v>0</v>
      </c>
      <c r="AT19" s="60" t="str">
        <f t="shared" ca="1" si="13"/>
        <v/>
      </c>
      <c r="AU19" s="60" t="str">
        <f t="shared" ca="1" si="13"/>
        <v/>
      </c>
      <c r="AW19" s="71">
        <v>9</v>
      </c>
      <c r="AX19" s="60">
        <f t="shared" si="23"/>
        <v>0</v>
      </c>
      <c r="AY19" s="60" t="str">
        <f t="shared" ca="1" si="14"/>
        <v/>
      </c>
      <c r="AZ19" s="60" t="str">
        <f t="shared" ca="1" si="5"/>
        <v/>
      </c>
      <c r="BK19" s="86" t="s">
        <v>14072</v>
      </c>
      <c r="BO19" s="86" t="s">
        <v>14073</v>
      </c>
      <c r="BQ19" s="54" t="s">
        <v>7050</v>
      </c>
      <c r="BR19" s="52" t="s">
        <v>7051</v>
      </c>
      <c r="BS19" s="52" t="str">
        <f t="shared" si="15"/>
        <v>B-1:改良（道路）</v>
      </c>
      <c r="BT19" s="52" t="s">
        <v>14125</v>
      </c>
      <c r="BU19" s="52" t="s">
        <v>14125</v>
      </c>
      <c r="BV19" s="53"/>
      <c r="BW19" s="53"/>
      <c r="BX19" s="53"/>
      <c r="BY19" s="53"/>
      <c r="BZ19" s="54">
        <v>9</v>
      </c>
      <c r="CA19" s="52" t="s">
        <v>7042</v>
      </c>
      <c r="CB19" s="73" t="str">
        <f t="shared" si="17"/>
        <v>9その他</v>
      </c>
      <c r="CC19" s="56">
        <v>85500</v>
      </c>
      <c r="CD19" s="57" t="s">
        <v>8464</v>
      </c>
      <c r="CE19" s="73" t="str">
        <f t="shared" si="18"/>
        <v>85500住宅産業解体処理業連絡協議会加盟会社</v>
      </c>
      <c r="CH19" s="71">
        <v>9</v>
      </c>
      <c r="CI19" s="73" t="s">
        <v>8551</v>
      </c>
      <c r="CJ19" s="73">
        <v>25</v>
      </c>
      <c r="CK19" s="74">
        <v>666</v>
      </c>
      <c r="CL19" s="74">
        <v>690</v>
      </c>
      <c r="CN19" s="71">
        <v>9</v>
      </c>
      <c r="CO19" s="61">
        <f t="shared" si="24"/>
        <v>0</v>
      </c>
      <c r="CP19" s="61" t="str">
        <f t="shared" ca="1" si="25"/>
        <v/>
      </c>
      <c r="CQ19" s="61" t="str">
        <f t="shared" ca="1" si="25"/>
        <v/>
      </c>
    </row>
    <row r="20" spans="2:95">
      <c r="B20" s="71">
        <v>10</v>
      </c>
      <c r="C20" s="77" t="s">
        <v>8552</v>
      </c>
      <c r="D20" s="73"/>
      <c r="E20" s="73">
        <v>24</v>
      </c>
      <c r="F20" s="74">
        <v>389</v>
      </c>
      <c r="G20" s="74">
        <v>412</v>
      </c>
      <c r="I20" s="71">
        <v>10</v>
      </c>
      <c r="J20" s="60">
        <f t="shared" si="6"/>
        <v>0</v>
      </c>
      <c r="K20" s="60" t="str">
        <f t="shared" ca="1" si="7"/>
        <v/>
      </c>
      <c r="L20" s="60" t="str">
        <f t="shared" ca="1" si="2"/>
        <v/>
      </c>
      <c r="M20" s="60">
        <f t="shared" ca="1" si="3"/>
        <v>0</v>
      </c>
      <c r="N20" s="60">
        <f t="shared" ca="1" si="3"/>
        <v>0</v>
      </c>
      <c r="O20" s="60">
        <f t="shared" ca="1" si="3"/>
        <v>0</v>
      </c>
      <c r="R20" s="71">
        <v>10</v>
      </c>
      <c r="S20" s="60">
        <f t="shared" si="8"/>
        <v>0</v>
      </c>
      <c r="T20" s="60" t="str">
        <f t="shared" ca="1" si="9"/>
        <v/>
      </c>
      <c r="U20" s="60" t="str">
        <f t="shared" ca="1" si="4"/>
        <v/>
      </c>
      <c r="W20" s="71">
        <v>10</v>
      </c>
      <c r="X20" s="73" t="s">
        <v>8553</v>
      </c>
      <c r="Y20" s="73">
        <v>35</v>
      </c>
      <c r="Z20" s="74">
        <v>691</v>
      </c>
      <c r="AA20" s="74">
        <v>725</v>
      </c>
      <c r="AC20" s="71">
        <v>10</v>
      </c>
      <c r="AD20" s="60">
        <f t="shared" si="19"/>
        <v>0</v>
      </c>
      <c r="AE20" s="60" t="str">
        <f t="shared" ca="1" si="10"/>
        <v/>
      </c>
      <c r="AF20" s="60" t="str">
        <f t="shared" ca="1" si="10"/>
        <v/>
      </c>
      <c r="AH20" s="71">
        <v>10</v>
      </c>
      <c r="AI20" s="60">
        <f t="shared" si="20"/>
        <v>0</v>
      </c>
      <c r="AJ20" s="60" t="str">
        <f t="shared" ca="1" si="11"/>
        <v/>
      </c>
      <c r="AK20" s="60" t="str">
        <f t="shared" ca="1" si="11"/>
        <v/>
      </c>
      <c r="AM20" s="71">
        <v>10</v>
      </c>
      <c r="AN20" s="60">
        <f t="shared" si="21"/>
        <v>0</v>
      </c>
      <c r="AO20" s="60" t="str">
        <f t="shared" ca="1" si="12"/>
        <v/>
      </c>
      <c r="AP20" s="60" t="str">
        <f t="shared" ca="1" si="12"/>
        <v/>
      </c>
      <c r="AR20" s="71">
        <v>10</v>
      </c>
      <c r="AS20" s="60">
        <f t="shared" si="22"/>
        <v>0</v>
      </c>
      <c r="AT20" s="60" t="str">
        <f t="shared" ca="1" si="13"/>
        <v/>
      </c>
      <c r="AU20" s="60" t="str">
        <f t="shared" ca="1" si="13"/>
        <v/>
      </c>
      <c r="AW20" s="71">
        <v>10</v>
      </c>
      <c r="AX20" s="60">
        <f t="shared" si="23"/>
        <v>0</v>
      </c>
      <c r="AY20" s="60" t="str">
        <f t="shared" ca="1" si="14"/>
        <v/>
      </c>
      <c r="AZ20" s="60" t="str">
        <f t="shared" ca="1" si="5"/>
        <v/>
      </c>
      <c r="BK20" s="86" t="s">
        <v>14073</v>
      </c>
      <c r="BO20" s="86" t="s">
        <v>14074</v>
      </c>
      <c r="BQ20" s="54" t="s">
        <v>7052</v>
      </c>
      <c r="BR20" s="52" t="s">
        <v>7053</v>
      </c>
      <c r="BS20" s="52" t="str">
        <f t="shared" si="15"/>
        <v>B-2:舗装（道路）</v>
      </c>
      <c r="BT20" s="52" t="s">
        <v>14126</v>
      </c>
      <c r="BU20" s="52" t="s">
        <v>14126</v>
      </c>
      <c r="BV20" s="53"/>
      <c r="BW20" s="53"/>
      <c r="BX20" s="53"/>
      <c r="BY20" s="53"/>
      <c r="BZ20" s="53"/>
      <c r="CA20" s="53"/>
      <c r="CB20" s="53"/>
      <c r="CC20" s="56">
        <v>86000</v>
      </c>
      <c r="CD20" s="57" t="s">
        <v>8465</v>
      </c>
      <c r="CE20" s="73" t="str">
        <f t="shared" si="18"/>
        <v>86000その他の加盟団体又は団体に属さない</v>
      </c>
      <c r="CH20" s="71">
        <v>10</v>
      </c>
      <c r="CI20" s="73" t="s">
        <v>8553</v>
      </c>
      <c r="CJ20" s="73">
        <v>35</v>
      </c>
      <c r="CK20" s="74">
        <v>691</v>
      </c>
      <c r="CL20" s="74">
        <v>725</v>
      </c>
      <c r="CN20" s="71">
        <v>10</v>
      </c>
      <c r="CO20" s="61">
        <f t="shared" si="24"/>
        <v>0</v>
      </c>
      <c r="CP20" s="61" t="str">
        <f t="shared" ca="1" si="25"/>
        <v/>
      </c>
      <c r="CQ20" s="61" t="str">
        <f t="shared" ca="1" si="25"/>
        <v/>
      </c>
    </row>
    <row r="21" spans="2:95">
      <c r="B21" s="71">
        <v>11</v>
      </c>
      <c r="C21" s="73" t="s">
        <v>8554</v>
      </c>
      <c r="D21" s="78" t="s">
        <v>5276</v>
      </c>
      <c r="E21" s="79"/>
      <c r="F21" s="80"/>
      <c r="G21" s="80"/>
      <c r="I21" s="71">
        <v>11</v>
      </c>
      <c r="J21" s="60">
        <f t="shared" si="6"/>
        <v>0</v>
      </c>
      <c r="K21" s="60" t="str">
        <f t="shared" ca="1" si="7"/>
        <v/>
      </c>
      <c r="L21" s="60" t="str">
        <f t="shared" ca="1" si="2"/>
        <v/>
      </c>
      <c r="M21" s="60">
        <f t="shared" ca="1" si="3"/>
        <v>0</v>
      </c>
      <c r="N21" s="60">
        <f t="shared" ca="1" si="3"/>
        <v>0</v>
      </c>
      <c r="O21" s="60">
        <f t="shared" ca="1" si="3"/>
        <v>0</v>
      </c>
      <c r="R21" s="71">
        <v>11</v>
      </c>
      <c r="S21" s="60">
        <f t="shared" si="8"/>
        <v>0</v>
      </c>
      <c r="T21" s="60" t="str">
        <f t="shared" ca="1" si="9"/>
        <v/>
      </c>
      <c r="U21" s="60" t="str">
        <f t="shared" ca="1" si="4"/>
        <v/>
      </c>
      <c r="W21" s="71">
        <v>11</v>
      </c>
      <c r="X21" s="73" t="s">
        <v>8555</v>
      </c>
      <c r="Y21" s="73">
        <v>73</v>
      </c>
      <c r="Z21" s="74">
        <v>726</v>
      </c>
      <c r="AA21" s="74">
        <v>798</v>
      </c>
      <c r="AC21" s="71">
        <v>11</v>
      </c>
      <c r="AD21" s="60">
        <f t="shared" si="19"/>
        <v>0</v>
      </c>
      <c r="AE21" s="60" t="str">
        <f t="shared" ca="1" si="10"/>
        <v/>
      </c>
      <c r="AF21" s="60" t="str">
        <f t="shared" ca="1" si="10"/>
        <v/>
      </c>
      <c r="AH21" s="71">
        <v>11</v>
      </c>
      <c r="AI21" s="60">
        <f t="shared" si="20"/>
        <v>0</v>
      </c>
      <c r="AJ21" s="60" t="str">
        <f t="shared" ca="1" si="11"/>
        <v/>
      </c>
      <c r="AK21" s="60" t="str">
        <f t="shared" ca="1" si="11"/>
        <v/>
      </c>
      <c r="AM21" s="71">
        <v>11</v>
      </c>
      <c r="AN21" s="60">
        <f t="shared" si="21"/>
        <v>0</v>
      </c>
      <c r="AO21" s="60" t="str">
        <f t="shared" ca="1" si="12"/>
        <v/>
      </c>
      <c r="AP21" s="60" t="str">
        <f t="shared" ca="1" si="12"/>
        <v/>
      </c>
      <c r="AR21" s="71">
        <v>11</v>
      </c>
      <c r="AS21" s="60">
        <f t="shared" si="22"/>
        <v>0</v>
      </c>
      <c r="AT21" s="60" t="str">
        <f t="shared" ca="1" si="13"/>
        <v/>
      </c>
      <c r="AU21" s="60" t="str">
        <f t="shared" ca="1" si="13"/>
        <v/>
      </c>
      <c r="AW21" s="71">
        <v>11</v>
      </c>
      <c r="AX21" s="60">
        <f t="shared" si="23"/>
        <v>0</v>
      </c>
      <c r="AY21" s="60" t="str">
        <f t="shared" ca="1" si="14"/>
        <v/>
      </c>
      <c r="AZ21" s="60" t="str">
        <f t="shared" ca="1" si="5"/>
        <v/>
      </c>
      <c r="BK21" s="86" t="s">
        <v>14074</v>
      </c>
      <c r="BO21" s="86" t="s">
        <v>14075</v>
      </c>
      <c r="BQ21" s="54" t="s">
        <v>7054</v>
      </c>
      <c r="BR21" s="52" t="s">
        <v>7055</v>
      </c>
      <c r="BS21" s="52" t="str">
        <f t="shared" si="15"/>
        <v>B-3:橋梁（道路）</v>
      </c>
      <c r="BT21" s="52" t="s">
        <v>14127</v>
      </c>
      <c r="BU21" s="52" t="s">
        <v>14127</v>
      </c>
      <c r="BV21" s="53"/>
      <c r="BW21" s="53"/>
      <c r="BX21" s="53"/>
      <c r="BY21" s="53"/>
      <c r="BZ21" s="53"/>
      <c r="CA21" s="53"/>
      <c r="CB21" s="53"/>
      <c r="CC21" s="55"/>
      <c r="CD21"/>
      <c r="CH21" s="71">
        <v>11</v>
      </c>
      <c r="CI21" s="73" t="s">
        <v>8555</v>
      </c>
      <c r="CJ21" s="73">
        <v>73</v>
      </c>
      <c r="CK21" s="74">
        <v>726</v>
      </c>
      <c r="CL21" s="74">
        <v>798</v>
      </c>
      <c r="CN21" s="71">
        <v>11</v>
      </c>
      <c r="CO21" s="61">
        <f t="shared" si="24"/>
        <v>0</v>
      </c>
      <c r="CP21" s="61" t="str">
        <f t="shared" ca="1" si="25"/>
        <v/>
      </c>
      <c r="CQ21" s="61" t="str">
        <f t="shared" ca="1" si="25"/>
        <v/>
      </c>
    </row>
    <row r="22" spans="2:95">
      <c r="B22" s="71">
        <v>12</v>
      </c>
      <c r="C22" s="73" t="s">
        <v>8556</v>
      </c>
      <c r="D22" s="78" t="s">
        <v>5277</v>
      </c>
      <c r="E22" s="81"/>
      <c r="F22" s="80"/>
      <c r="G22" s="80"/>
      <c r="I22" s="71">
        <v>12</v>
      </c>
      <c r="J22" s="60">
        <f t="shared" si="6"/>
        <v>0</v>
      </c>
      <c r="K22" s="60" t="str">
        <f t="shared" ca="1" si="7"/>
        <v/>
      </c>
      <c r="L22" s="60" t="str">
        <f t="shared" ca="1" si="2"/>
        <v/>
      </c>
      <c r="M22" s="60">
        <f t="shared" ca="1" si="3"/>
        <v>0</v>
      </c>
      <c r="N22" s="60">
        <f t="shared" ca="1" si="3"/>
        <v>0</v>
      </c>
      <c r="O22" s="60">
        <f t="shared" ca="1" si="3"/>
        <v>0</v>
      </c>
      <c r="R22" s="71">
        <v>12</v>
      </c>
      <c r="S22" s="60">
        <f t="shared" si="8"/>
        <v>0</v>
      </c>
      <c r="T22" s="60" t="str">
        <f t="shared" ca="1" si="9"/>
        <v/>
      </c>
      <c r="U22" s="60" t="str">
        <f t="shared" ca="1" si="4"/>
        <v/>
      </c>
      <c r="W22" s="71">
        <v>12</v>
      </c>
      <c r="X22" s="73" t="s">
        <v>8557</v>
      </c>
      <c r="Y22" s="73">
        <v>60</v>
      </c>
      <c r="Z22" s="74">
        <v>799</v>
      </c>
      <c r="AA22" s="74">
        <v>858</v>
      </c>
      <c r="AC22" s="71">
        <v>12</v>
      </c>
      <c r="AD22" s="60">
        <f t="shared" si="19"/>
        <v>0</v>
      </c>
      <c r="AE22" s="60" t="str">
        <f t="shared" ca="1" si="10"/>
        <v/>
      </c>
      <c r="AF22" s="60" t="str">
        <f t="shared" ca="1" si="10"/>
        <v/>
      </c>
      <c r="AH22" s="71">
        <v>12</v>
      </c>
      <c r="AI22" s="60">
        <f t="shared" si="20"/>
        <v>0</v>
      </c>
      <c r="AJ22" s="60" t="str">
        <f t="shared" ca="1" si="11"/>
        <v/>
      </c>
      <c r="AK22" s="60" t="str">
        <f t="shared" ca="1" si="11"/>
        <v/>
      </c>
      <c r="AM22" s="71">
        <v>12</v>
      </c>
      <c r="AN22" s="60">
        <f t="shared" si="21"/>
        <v>0</v>
      </c>
      <c r="AO22" s="60" t="str">
        <f t="shared" ca="1" si="12"/>
        <v/>
      </c>
      <c r="AP22" s="60" t="str">
        <f t="shared" ca="1" si="12"/>
        <v/>
      </c>
      <c r="AR22" s="71">
        <v>12</v>
      </c>
      <c r="AS22" s="60">
        <f t="shared" si="22"/>
        <v>0</v>
      </c>
      <c r="AT22" s="60" t="str">
        <f t="shared" ca="1" si="13"/>
        <v/>
      </c>
      <c r="AU22" s="60" t="str">
        <f t="shared" ca="1" si="13"/>
        <v/>
      </c>
      <c r="AW22" s="71">
        <v>12</v>
      </c>
      <c r="AX22" s="60">
        <f t="shared" si="23"/>
        <v>0</v>
      </c>
      <c r="AY22" s="60" t="str">
        <f t="shared" ca="1" si="14"/>
        <v/>
      </c>
      <c r="AZ22" s="60" t="str">
        <f t="shared" ca="1" si="5"/>
        <v/>
      </c>
      <c r="BK22" s="86" t="s">
        <v>14075</v>
      </c>
      <c r="BO22" s="86" t="s">
        <v>14076</v>
      </c>
      <c r="BQ22" s="54" t="s">
        <v>7056</v>
      </c>
      <c r="BR22" s="52" t="s">
        <v>7057</v>
      </c>
      <c r="BS22" s="52" t="str">
        <f t="shared" si="15"/>
        <v>B-4:ずい道（道路）</v>
      </c>
      <c r="BT22" s="52" t="s">
        <v>14128</v>
      </c>
      <c r="BU22" s="52" t="s">
        <v>14128</v>
      </c>
      <c r="BV22" s="53"/>
      <c r="BW22" s="53"/>
      <c r="BX22" s="53"/>
      <c r="BY22" s="53"/>
      <c r="BZ22" s="53"/>
      <c r="CA22" s="53"/>
      <c r="CB22" s="53"/>
      <c r="CC22" s="55"/>
      <c r="CD22"/>
      <c r="CH22" s="71">
        <v>12</v>
      </c>
      <c r="CI22" s="73" t="s">
        <v>8557</v>
      </c>
      <c r="CJ22" s="73">
        <v>60</v>
      </c>
      <c r="CK22" s="74">
        <v>799</v>
      </c>
      <c r="CL22" s="74">
        <v>858</v>
      </c>
      <c r="CN22" s="71">
        <v>12</v>
      </c>
      <c r="CO22" s="61">
        <f t="shared" ref="CO22:CO85" si="26">IF(CN22&gt;$CJ$3,0,CO21+1)</f>
        <v>0</v>
      </c>
      <c r="CP22" s="61" t="str">
        <f t="shared" ca="1" si="25"/>
        <v/>
      </c>
      <c r="CQ22" s="61" t="str">
        <f t="shared" ca="1" si="25"/>
        <v/>
      </c>
    </row>
    <row r="23" spans="2:95">
      <c r="B23" s="71">
        <v>13</v>
      </c>
      <c r="C23" s="73" t="s">
        <v>8558</v>
      </c>
      <c r="D23" s="78" t="s">
        <v>5278</v>
      </c>
      <c r="E23" s="81"/>
      <c r="F23" s="80"/>
      <c r="G23" s="80"/>
      <c r="I23" s="71">
        <v>13</v>
      </c>
      <c r="J23" s="60">
        <f t="shared" si="6"/>
        <v>0</v>
      </c>
      <c r="K23" s="60" t="str">
        <f t="shared" ca="1" si="7"/>
        <v/>
      </c>
      <c r="L23" s="60" t="str">
        <f t="shared" ca="1" si="2"/>
        <v/>
      </c>
      <c r="M23" s="60">
        <f t="shared" ca="1" si="3"/>
        <v>0</v>
      </c>
      <c r="N23" s="60">
        <f t="shared" ca="1" si="3"/>
        <v>0</v>
      </c>
      <c r="O23" s="60">
        <f t="shared" ca="1" si="3"/>
        <v>0</v>
      </c>
      <c r="R23" s="71">
        <v>13</v>
      </c>
      <c r="S23" s="60">
        <f t="shared" si="8"/>
        <v>0</v>
      </c>
      <c r="T23" s="60" t="str">
        <f t="shared" ca="1" si="9"/>
        <v/>
      </c>
      <c r="U23" s="60" t="str">
        <f t="shared" ca="1" si="4"/>
        <v/>
      </c>
      <c r="W23" s="71">
        <v>13</v>
      </c>
      <c r="X23" s="73" t="s">
        <v>8559</v>
      </c>
      <c r="Y23" s="73">
        <v>62</v>
      </c>
      <c r="Z23" s="74">
        <v>859</v>
      </c>
      <c r="AA23" s="74">
        <v>920</v>
      </c>
      <c r="AC23" s="71">
        <v>13</v>
      </c>
      <c r="AD23" s="60">
        <f t="shared" si="19"/>
        <v>0</v>
      </c>
      <c r="AE23" s="60" t="str">
        <f t="shared" ca="1" si="10"/>
        <v/>
      </c>
      <c r="AF23" s="60" t="str">
        <f t="shared" ca="1" si="10"/>
        <v/>
      </c>
      <c r="AH23" s="71">
        <v>13</v>
      </c>
      <c r="AI23" s="60">
        <f t="shared" si="20"/>
        <v>0</v>
      </c>
      <c r="AJ23" s="60" t="str">
        <f t="shared" ca="1" si="11"/>
        <v/>
      </c>
      <c r="AK23" s="60" t="str">
        <f t="shared" ca="1" si="11"/>
        <v/>
      </c>
      <c r="AM23" s="71">
        <v>13</v>
      </c>
      <c r="AN23" s="60">
        <f t="shared" si="21"/>
        <v>0</v>
      </c>
      <c r="AO23" s="60" t="str">
        <f t="shared" ca="1" si="12"/>
        <v/>
      </c>
      <c r="AP23" s="60" t="str">
        <f t="shared" ca="1" si="12"/>
        <v/>
      </c>
      <c r="AR23" s="71">
        <v>13</v>
      </c>
      <c r="AS23" s="60">
        <f t="shared" si="22"/>
        <v>0</v>
      </c>
      <c r="AT23" s="60" t="str">
        <f t="shared" ca="1" si="13"/>
        <v/>
      </c>
      <c r="AU23" s="60" t="str">
        <f t="shared" ca="1" si="13"/>
        <v/>
      </c>
      <c r="AW23" s="71">
        <v>13</v>
      </c>
      <c r="AX23" s="60">
        <f t="shared" si="23"/>
        <v>0</v>
      </c>
      <c r="AY23" s="60" t="str">
        <f t="shared" ca="1" si="14"/>
        <v/>
      </c>
      <c r="AZ23" s="60" t="str">
        <f t="shared" ca="1" si="5"/>
        <v/>
      </c>
      <c r="BK23" s="86" t="s">
        <v>14076</v>
      </c>
      <c r="BO23" s="86" t="s">
        <v>14077</v>
      </c>
      <c r="BQ23" s="54" t="s">
        <v>7058</v>
      </c>
      <c r="BR23" s="52" t="s">
        <v>7059</v>
      </c>
      <c r="BS23" s="52" t="str">
        <f t="shared" si="15"/>
        <v>B-5:維持修繕（道路）</v>
      </c>
      <c r="BT23" s="52" t="s">
        <v>14129</v>
      </c>
      <c r="BU23" s="52" t="s">
        <v>14129</v>
      </c>
      <c r="BV23" s="53"/>
      <c r="BW23" s="53"/>
      <c r="BX23" s="53"/>
      <c r="BY23" s="53"/>
      <c r="BZ23" s="53"/>
      <c r="CA23" s="53"/>
      <c r="CB23" s="53"/>
      <c r="CC23" s="55"/>
      <c r="CD23"/>
      <c r="CH23" s="71">
        <v>13</v>
      </c>
      <c r="CI23" s="73" t="s">
        <v>8559</v>
      </c>
      <c r="CJ23" s="73">
        <v>62</v>
      </c>
      <c r="CK23" s="74">
        <v>859</v>
      </c>
      <c r="CL23" s="74">
        <v>920</v>
      </c>
      <c r="CN23" s="71">
        <v>13</v>
      </c>
      <c r="CO23" s="61">
        <f t="shared" si="26"/>
        <v>0</v>
      </c>
      <c r="CP23" s="61" t="str">
        <f t="shared" ca="1" si="25"/>
        <v/>
      </c>
      <c r="CQ23" s="61" t="str">
        <f t="shared" ca="1" si="25"/>
        <v/>
      </c>
    </row>
    <row r="24" spans="2:95">
      <c r="B24" s="71">
        <v>14</v>
      </c>
      <c r="C24" s="73" t="s">
        <v>8560</v>
      </c>
      <c r="D24" s="78" t="s">
        <v>5279</v>
      </c>
      <c r="E24" s="81"/>
      <c r="F24" s="80"/>
      <c r="G24" s="80"/>
      <c r="I24" s="71">
        <v>14</v>
      </c>
      <c r="J24" s="60">
        <f t="shared" si="6"/>
        <v>0</v>
      </c>
      <c r="K24" s="60" t="str">
        <f t="shared" ca="1" si="7"/>
        <v/>
      </c>
      <c r="L24" s="60" t="str">
        <f t="shared" ca="1" si="2"/>
        <v/>
      </c>
      <c r="M24" s="60">
        <f t="shared" ca="1" si="3"/>
        <v>0</v>
      </c>
      <c r="N24" s="60">
        <f t="shared" ca="1" si="3"/>
        <v>0</v>
      </c>
      <c r="O24" s="60">
        <f t="shared" ca="1" si="3"/>
        <v>0</v>
      </c>
      <c r="R24" s="71">
        <v>14</v>
      </c>
      <c r="S24" s="60">
        <f t="shared" si="8"/>
        <v>0</v>
      </c>
      <c r="T24" s="60" t="str">
        <f t="shared" ca="1" si="9"/>
        <v/>
      </c>
      <c r="U24" s="60" t="str">
        <f t="shared" ca="1" si="4"/>
        <v/>
      </c>
      <c r="W24" s="71">
        <v>14</v>
      </c>
      <c r="X24" s="73" t="s">
        <v>8561</v>
      </c>
      <c r="Y24" s="73">
        <v>61</v>
      </c>
      <c r="Z24" s="74">
        <v>921</v>
      </c>
      <c r="AA24" s="74">
        <v>981</v>
      </c>
      <c r="AC24" s="71">
        <v>14</v>
      </c>
      <c r="AD24" s="60">
        <f t="shared" si="19"/>
        <v>0</v>
      </c>
      <c r="AE24" s="60" t="str">
        <f t="shared" ca="1" si="10"/>
        <v/>
      </c>
      <c r="AF24" s="60" t="str">
        <f t="shared" ca="1" si="10"/>
        <v/>
      </c>
      <c r="AH24" s="71">
        <v>14</v>
      </c>
      <c r="AI24" s="60">
        <f t="shared" si="20"/>
        <v>0</v>
      </c>
      <c r="AJ24" s="60" t="str">
        <f t="shared" ca="1" si="11"/>
        <v/>
      </c>
      <c r="AK24" s="60" t="str">
        <f t="shared" ca="1" si="11"/>
        <v/>
      </c>
      <c r="AM24" s="71">
        <v>14</v>
      </c>
      <c r="AN24" s="60">
        <f t="shared" si="21"/>
        <v>0</v>
      </c>
      <c r="AO24" s="60" t="str">
        <f t="shared" ca="1" si="12"/>
        <v/>
      </c>
      <c r="AP24" s="60" t="str">
        <f t="shared" ca="1" si="12"/>
        <v/>
      </c>
      <c r="AR24" s="71">
        <v>14</v>
      </c>
      <c r="AS24" s="60">
        <f t="shared" si="22"/>
        <v>0</v>
      </c>
      <c r="AT24" s="60" t="str">
        <f t="shared" ca="1" si="13"/>
        <v/>
      </c>
      <c r="AU24" s="60" t="str">
        <f t="shared" ca="1" si="13"/>
        <v/>
      </c>
      <c r="AW24" s="71">
        <v>14</v>
      </c>
      <c r="AX24" s="60">
        <f t="shared" si="23"/>
        <v>0</v>
      </c>
      <c r="AY24" s="60" t="str">
        <f t="shared" ca="1" si="14"/>
        <v/>
      </c>
      <c r="AZ24" s="60" t="str">
        <f t="shared" ca="1" si="5"/>
        <v/>
      </c>
      <c r="BK24" s="86" t="s">
        <v>14077</v>
      </c>
      <c r="BO24" s="86" t="s">
        <v>14078</v>
      </c>
      <c r="BQ24" s="54" t="s">
        <v>7060</v>
      </c>
      <c r="BR24" s="52" t="s">
        <v>7061</v>
      </c>
      <c r="BS24" s="52" t="str">
        <f t="shared" si="15"/>
        <v>B-6:共同溝（道路）</v>
      </c>
      <c r="BT24" s="52" t="s">
        <v>14130</v>
      </c>
      <c r="BU24" s="52" t="s">
        <v>14130</v>
      </c>
      <c r="BV24" s="53"/>
      <c r="BW24" s="53"/>
      <c r="BX24" s="53"/>
      <c r="BY24" s="53"/>
      <c r="BZ24" s="53"/>
      <c r="CA24" s="53"/>
      <c r="CB24" s="53"/>
      <c r="CC24" s="55"/>
      <c r="CD24"/>
      <c r="CH24" s="71">
        <v>14</v>
      </c>
      <c r="CI24" s="73" t="s">
        <v>8561</v>
      </c>
      <c r="CJ24" s="73">
        <v>61</v>
      </c>
      <c r="CK24" s="74">
        <v>921</v>
      </c>
      <c r="CL24" s="74">
        <v>981</v>
      </c>
      <c r="CN24" s="71">
        <v>14</v>
      </c>
      <c r="CO24" s="61">
        <f t="shared" si="26"/>
        <v>0</v>
      </c>
      <c r="CP24" s="61" t="str">
        <f t="shared" ca="1" si="25"/>
        <v/>
      </c>
      <c r="CQ24" s="61" t="str">
        <f t="shared" ca="1" si="25"/>
        <v/>
      </c>
    </row>
    <row r="25" spans="2:95">
      <c r="I25" s="71">
        <v>15</v>
      </c>
      <c r="J25" s="60">
        <f t="shared" si="6"/>
        <v>0</v>
      </c>
      <c r="K25" s="60" t="str">
        <f t="shared" ca="1" si="7"/>
        <v/>
      </c>
      <c r="L25" s="60" t="str">
        <f t="shared" ca="1" si="2"/>
        <v/>
      </c>
      <c r="M25" s="60">
        <f t="shared" ca="1" si="3"/>
        <v>0</v>
      </c>
      <c r="N25" s="60">
        <f t="shared" ca="1" si="3"/>
        <v>0</v>
      </c>
      <c r="O25" s="60">
        <f t="shared" ca="1" si="3"/>
        <v>0</v>
      </c>
      <c r="R25" s="71">
        <v>15</v>
      </c>
      <c r="S25" s="60">
        <f t="shared" si="8"/>
        <v>0</v>
      </c>
      <c r="T25" s="60" t="str">
        <f t="shared" ca="1" si="9"/>
        <v/>
      </c>
      <c r="U25" s="60" t="str">
        <f t="shared" ca="1" si="4"/>
        <v/>
      </c>
      <c r="W25" s="71">
        <v>15</v>
      </c>
      <c r="X25" s="73" t="s">
        <v>8562</v>
      </c>
      <c r="Y25" s="73">
        <v>27</v>
      </c>
      <c r="Z25" s="74">
        <v>982</v>
      </c>
      <c r="AA25" s="74">
        <v>1008</v>
      </c>
      <c r="AC25" s="71">
        <v>15</v>
      </c>
      <c r="AD25" s="60">
        <f t="shared" si="19"/>
        <v>0</v>
      </c>
      <c r="AE25" s="60" t="str">
        <f t="shared" ca="1" si="10"/>
        <v/>
      </c>
      <c r="AF25" s="60" t="str">
        <f t="shared" ca="1" si="10"/>
        <v/>
      </c>
      <c r="AH25" s="71">
        <v>15</v>
      </c>
      <c r="AI25" s="60">
        <f t="shared" si="20"/>
        <v>0</v>
      </c>
      <c r="AJ25" s="60" t="str">
        <f t="shared" ca="1" si="11"/>
        <v/>
      </c>
      <c r="AK25" s="60" t="str">
        <f t="shared" ca="1" si="11"/>
        <v/>
      </c>
      <c r="AM25" s="71">
        <v>15</v>
      </c>
      <c r="AN25" s="60">
        <f t="shared" si="21"/>
        <v>0</v>
      </c>
      <c r="AO25" s="60" t="str">
        <f t="shared" ca="1" si="12"/>
        <v/>
      </c>
      <c r="AP25" s="60" t="str">
        <f t="shared" ca="1" si="12"/>
        <v/>
      </c>
      <c r="AR25" s="71">
        <v>15</v>
      </c>
      <c r="AS25" s="60">
        <f t="shared" si="22"/>
        <v>0</v>
      </c>
      <c r="AT25" s="60" t="str">
        <f t="shared" ca="1" si="13"/>
        <v/>
      </c>
      <c r="AU25" s="60" t="str">
        <f t="shared" ca="1" si="13"/>
        <v/>
      </c>
      <c r="AW25" s="71">
        <v>15</v>
      </c>
      <c r="AX25" s="60">
        <f t="shared" si="23"/>
        <v>0</v>
      </c>
      <c r="AY25" s="60" t="str">
        <f t="shared" ca="1" si="14"/>
        <v/>
      </c>
      <c r="AZ25" s="60" t="str">
        <f t="shared" ca="1" si="5"/>
        <v/>
      </c>
      <c r="BK25" s="86" t="s">
        <v>14078</v>
      </c>
      <c r="BO25" s="86" t="s">
        <v>14079</v>
      </c>
      <c r="BQ25" s="54" t="s">
        <v>7062</v>
      </c>
      <c r="BR25" s="52" t="s">
        <v>7063</v>
      </c>
      <c r="BS25" s="52" t="str">
        <f t="shared" si="15"/>
        <v>B-9:その他（道路）</v>
      </c>
      <c r="BT25" s="52" t="s">
        <v>14131</v>
      </c>
      <c r="BU25" s="52" t="s">
        <v>14131</v>
      </c>
      <c r="BV25" s="53"/>
      <c r="BW25" s="53"/>
      <c r="BX25" s="53"/>
      <c r="BY25" s="53"/>
      <c r="BZ25" s="53"/>
      <c r="CA25" s="53"/>
      <c r="CB25" s="53"/>
      <c r="CC25" s="55"/>
      <c r="CD25"/>
      <c r="CH25" s="71">
        <v>15</v>
      </c>
      <c r="CI25" s="73" t="s">
        <v>8562</v>
      </c>
      <c r="CJ25" s="73">
        <v>27</v>
      </c>
      <c r="CK25" s="74">
        <v>982</v>
      </c>
      <c r="CL25" s="74">
        <v>1008</v>
      </c>
      <c r="CN25" s="71">
        <v>15</v>
      </c>
      <c r="CO25" s="61">
        <f t="shared" si="26"/>
        <v>0</v>
      </c>
      <c r="CP25" s="61" t="str">
        <f t="shared" ca="1" si="25"/>
        <v/>
      </c>
      <c r="CQ25" s="61" t="str">
        <f t="shared" ca="1" si="25"/>
        <v/>
      </c>
    </row>
    <row r="26" spans="2:95">
      <c r="I26" s="71">
        <v>16</v>
      </c>
      <c r="J26" s="60">
        <f t="shared" si="6"/>
        <v>0</v>
      </c>
      <c r="K26" s="60" t="str">
        <f t="shared" ca="1" si="7"/>
        <v/>
      </c>
      <c r="L26" s="60" t="str">
        <f t="shared" ca="1" si="2"/>
        <v/>
      </c>
      <c r="M26" s="60">
        <f t="shared" ca="1" si="3"/>
        <v>0</v>
      </c>
      <c r="N26" s="60">
        <f t="shared" ca="1" si="3"/>
        <v>0</v>
      </c>
      <c r="O26" s="60">
        <f t="shared" ca="1" si="3"/>
        <v>0</v>
      </c>
      <c r="R26" s="71">
        <v>16</v>
      </c>
      <c r="S26" s="60">
        <f t="shared" si="8"/>
        <v>0</v>
      </c>
      <c r="T26" s="60" t="str">
        <f t="shared" ca="1" si="9"/>
        <v/>
      </c>
      <c r="U26" s="60" t="str">
        <f t="shared" ca="1" si="4"/>
        <v/>
      </c>
      <c r="W26" s="71">
        <v>16</v>
      </c>
      <c r="X26" s="73" t="s">
        <v>8563</v>
      </c>
      <c r="Y26" s="73">
        <v>77</v>
      </c>
      <c r="Z26" s="74">
        <v>1009</v>
      </c>
      <c r="AA26" s="74">
        <v>1085</v>
      </c>
      <c r="AC26" s="71">
        <v>16</v>
      </c>
      <c r="AD26" s="60">
        <f t="shared" si="19"/>
        <v>0</v>
      </c>
      <c r="AE26" s="60" t="str">
        <f t="shared" ca="1" si="10"/>
        <v/>
      </c>
      <c r="AF26" s="60" t="str">
        <f t="shared" ca="1" si="10"/>
        <v/>
      </c>
      <c r="AH26" s="71">
        <v>16</v>
      </c>
      <c r="AI26" s="60">
        <f t="shared" si="20"/>
        <v>0</v>
      </c>
      <c r="AJ26" s="60" t="str">
        <f t="shared" ca="1" si="11"/>
        <v/>
      </c>
      <c r="AK26" s="60" t="str">
        <f t="shared" ca="1" si="11"/>
        <v/>
      </c>
      <c r="AM26" s="71">
        <v>16</v>
      </c>
      <c r="AN26" s="60">
        <f t="shared" si="21"/>
        <v>0</v>
      </c>
      <c r="AO26" s="60" t="str">
        <f t="shared" ca="1" si="12"/>
        <v/>
      </c>
      <c r="AP26" s="60" t="str">
        <f t="shared" ca="1" si="12"/>
        <v/>
      </c>
      <c r="AR26" s="71">
        <v>16</v>
      </c>
      <c r="AS26" s="60">
        <f t="shared" si="22"/>
        <v>0</v>
      </c>
      <c r="AT26" s="60" t="str">
        <f t="shared" ca="1" si="13"/>
        <v/>
      </c>
      <c r="AU26" s="60" t="str">
        <f t="shared" ca="1" si="13"/>
        <v/>
      </c>
      <c r="AW26" s="71">
        <v>16</v>
      </c>
      <c r="AX26" s="60">
        <f t="shared" si="23"/>
        <v>0</v>
      </c>
      <c r="AY26" s="60" t="str">
        <f t="shared" ca="1" si="14"/>
        <v/>
      </c>
      <c r="AZ26" s="60" t="str">
        <f t="shared" ca="1" si="5"/>
        <v/>
      </c>
      <c r="BK26" s="86" t="s">
        <v>14079</v>
      </c>
      <c r="BO26" s="86" t="s">
        <v>14080</v>
      </c>
      <c r="BQ26" s="54" t="s">
        <v>7064</v>
      </c>
      <c r="BR26" s="52" t="s">
        <v>7065</v>
      </c>
      <c r="BS26" s="52" t="str">
        <f t="shared" si="15"/>
        <v>C-1:土地改良、区画整理（農林）</v>
      </c>
      <c r="BT26" s="52" t="s">
        <v>14137</v>
      </c>
      <c r="BU26" s="52" t="s">
        <v>14132</v>
      </c>
      <c r="BV26" s="53"/>
      <c r="BW26" s="53"/>
      <c r="BX26" s="53"/>
      <c r="BY26" s="53"/>
      <c r="BZ26" s="53"/>
      <c r="CA26" s="53"/>
      <c r="CB26" s="53"/>
      <c r="CC26" s="55"/>
      <c r="CD26"/>
      <c r="CH26" s="71">
        <v>16</v>
      </c>
      <c r="CI26" s="73" t="s">
        <v>8563</v>
      </c>
      <c r="CJ26" s="73">
        <v>77</v>
      </c>
      <c r="CK26" s="74">
        <v>1009</v>
      </c>
      <c r="CL26" s="74">
        <v>1085</v>
      </c>
      <c r="CN26" s="71">
        <v>16</v>
      </c>
      <c r="CO26" s="61">
        <f t="shared" si="26"/>
        <v>0</v>
      </c>
      <c r="CP26" s="61" t="str">
        <f t="shared" ca="1" si="25"/>
        <v/>
      </c>
      <c r="CQ26" s="61" t="str">
        <f t="shared" ca="1" si="25"/>
        <v/>
      </c>
    </row>
    <row r="27" spans="2:95">
      <c r="I27" s="71">
        <v>17</v>
      </c>
      <c r="J27" s="60">
        <f t="shared" si="6"/>
        <v>0</v>
      </c>
      <c r="K27" s="60" t="str">
        <f t="shared" ca="1" si="7"/>
        <v/>
      </c>
      <c r="L27" s="60" t="str">
        <f t="shared" ca="1" si="2"/>
        <v/>
      </c>
      <c r="M27" s="60">
        <f t="shared" ca="1" si="3"/>
        <v>0</v>
      </c>
      <c r="N27" s="60">
        <f t="shared" ca="1" si="3"/>
        <v>0</v>
      </c>
      <c r="O27" s="60">
        <f t="shared" ca="1" si="3"/>
        <v>0</v>
      </c>
      <c r="R27" s="71">
        <v>17</v>
      </c>
      <c r="S27" s="60">
        <f t="shared" si="8"/>
        <v>0</v>
      </c>
      <c r="T27" s="60" t="str">
        <f t="shared" ca="1" si="9"/>
        <v/>
      </c>
      <c r="U27" s="60" t="str">
        <f t="shared" ca="1" si="4"/>
        <v/>
      </c>
      <c r="W27" s="71">
        <v>17</v>
      </c>
      <c r="X27" s="73" t="s">
        <v>8564</v>
      </c>
      <c r="Y27" s="73">
        <v>38</v>
      </c>
      <c r="Z27" s="74">
        <v>1086</v>
      </c>
      <c r="AA27" s="74">
        <v>1123</v>
      </c>
      <c r="AC27" s="71">
        <v>17</v>
      </c>
      <c r="AD27" s="60">
        <f t="shared" si="19"/>
        <v>0</v>
      </c>
      <c r="AE27" s="60" t="str">
        <f t="shared" ca="1" si="10"/>
        <v/>
      </c>
      <c r="AF27" s="60" t="str">
        <f t="shared" ca="1" si="10"/>
        <v/>
      </c>
      <c r="AH27" s="71">
        <v>17</v>
      </c>
      <c r="AI27" s="60">
        <f t="shared" si="20"/>
        <v>0</v>
      </c>
      <c r="AJ27" s="60" t="str">
        <f t="shared" ca="1" si="11"/>
        <v/>
      </c>
      <c r="AK27" s="60" t="str">
        <f t="shared" ca="1" si="11"/>
        <v/>
      </c>
      <c r="AM27" s="71">
        <v>17</v>
      </c>
      <c r="AN27" s="60">
        <f t="shared" si="21"/>
        <v>0</v>
      </c>
      <c r="AO27" s="60" t="str">
        <f t="shared" ca="1" si="12"/>
        <v/>
      </c>
      <c r="AP27" s="60" t="str">
        <f t="shared" ca="1" si="12"/>
        <v/>
      </c>
      <c r="AR27" s="71">
        <v>17</v>
      </c>
      <c r="AS27" s="60">
        <f t="shared" si="22"/>
        <v>0</v>
      </c>
      <c r="AT27" s="60" t="str">
        <f t="shared" ca="1" si="13"/>
        <v/>
      </c>
      <c r="AU27" s="60" t="str">
        <f t="shared" ca="1" si="13"/>
        <v/>
      </c>
      <c r="AW27" s="71">
        <v>17</v>
      </c>
      <c r="AX27" s="60">
        <f t="shared" si="23"/>
        <v>0</v>
      </c>
      <c r="AY27" s="60" t="str">
        <f t="shared" ca="1" si="14"/>
        <v/>
      </c>
      <c r="AZ27" s="60" t="str">
        <f t="shared" ca="1" si="5"/>
        <v/>
      </c>
      <c r="BK27" s="86" t="s">
        <v>14080</v>
      </c>
      <c r="BO27" s="86" t="s">
        <v>14081</v>
      </c>
      <c r="BQ27" s="54" t="s">
        <v>7066</v>
      </c>
      <c r="BR27" s="52" t="s">
        <v>7067</v>
      </c>
      <c r="BS27" s="52" t="str">
        <f t="shared" si="15"/>
        <v>C-2:農道（農林）</v>
      </c>
      <c r="BT27" s="52" t="s">
        <v>14140</v>
      </c>
      <c r="BU27" s="52" t="s">
        <v>14133</v>
      </c>
      <c r="BV27" s="53"/>
      <c r="BW27" s="53"/>
      <c r="BX27" s="53"/>
      <c r="BY27" s="53"/>
      <c r="BZ27" s="53"/>
      <c r="CA27" s="53"/>
      <c r="CB27" s="53"/>
      <c r="CC27" s="55"/>
      <c r="CD27"/>
      <c r="CH27" s="71">
        <v>17</v>
      </c>
      <c r="CI27" s="73" t="s">
        <v>8564</v>
      </c>
      <c r="CJ27" s="73">
        <v>38</v>
      </c>
      <c r="CK27" s="74">
        <v>1086</v>
      </c>
      <c r="CL27" s="74">
        <v>1123</v>
      </c>
      <c r="CN27" s="71">
        <v>17</v>
      </c>
      <c r="CO27" s="61">
        <f t="shared" si="26"/>
        <v>0</v>
      </c>
      <c r="CP27" s="61" t="str">
        <f t="shared" ca="1" si="25"/>
        <v/>
      </c>
      <c r="CQ27" s="61" t="str">
        <f t="shared" ca="1" si="25"/>
        <v/>
      </c>
    </row>
    <row r="28" spans="2:95">
      <c r="I28" s="71">
        <v>18</v>
      </c>
      <c r="J28" s="60">
        <f t="shared" si="6"/>
        <v>0</v>
      </c>
      <c r="K28" s="60" t="str">
        <f t="shared" ca="1" si="7"/>
        <v/>
      </c>
      <c r="L28" s="60" t="str">
        <f t="shared" ca="1" si="2"/>
        <v/>
      </c>
      <c r="M28" s="60">
        <f t="shared" ca="1" si="3"/>
        <v>0</v>
      </c>
      <c r="N28" s="60">
        <f t="shared" ca="1" si="3"/>
        <v>0</v>
      </c>
      <c r="O28" s="60">
        <f t="shared" ca="1" si="3"/>
        <v>0</v>
      </c>
      <c r="R28" s="71">
        <v>18</v>
      </c>
      <c r="S28" s="60">
        <f t="shared" si="8"/>
        <v>0</v>
      </c>
      <c r="T28" s="60" t="str">
        <f t="shared" ca="1" si="9"/>
        <v/>
      </c>
      <c r="U28" s="60" t="str">
        <f t="shared" ca="1" si="4"/>
        <v/>
      </c>
      <c r="W28" s="71">
        <v>18</v>
      </c>
      <c r="X28" s="73" t="s">
        <v>8565</v>
      </c>
      <c r="Y28" s="73">
        <v>15</v>
      </c>
      <c r="Z28" s="74">
        <v>1124</v>
      </c>
      <c r="AA28" s="74">
        <v>1138</v>
      </c>
      <c r="AC28" s="71">
        <v>18</v>
      </c>
      <c r="AD28" s="60">
        <f t="shared" si="19"/>
        <v>0</v>
      </c>
      <c r="AE28" s="60" t="str">
        <f t="shared" ca="1" si="10"/>
        <v/>
      </c>
      <c r="AF28" s="60" t="str">
        <f t="shared" ca="1" si="10"/>
        <v/>
      </c>
      <c r="AH28" s="71">
        <v>18</v>
      </c>
      <c r="AI28" s="60">
        <f t="shared" si="20"/>
        <v>0</v>
      </c>
      <c r="AJ28" s="60" t="str">
        <f t="shared" ca="1" si="11"/>
        <v/>
      </c>
      <c r="AK28" s="60" t="str">
        <f t="shared" ca="1" si="11"/>
        <v/>
      </c>
      <c r="AM28" s="71">
        <v>18</v>
      </c>
      <c r="AN28" s="60">
        <f t="shared" si="21"/>
        <v>0</v>
      </c>
      <c r="AO28" s="60" t="str">
        <f t="shared" ca="1" si="12"/>
        <v/>
      </c>
      <c r="AP28" s="60" t="str">
        <f t="shared" ca="1" si="12"/>
        <v/>
      </c>
      <c r="AR28" s="71">
        <v>18</v>
      </c>
      <c r="AS28" s="60">
        <f t="shared" si="22"/>
        <v>0</v>
      </c>
      <c r="AT28" s="60" t="str">
        <f t="shared" ca="1" si="13"/>
        <v/>
      </c>
      <c r="AU28" s="60" t="str">
        <f t="shared" ca="1" si="13"/>
        <v/>
      </c>
      <c r="AW28" s="71">
        <v>18</v>
      </c>
      <c r="AX28" s="60">
        <f t="shared" si="23"/>
        <v>0</v>
      </c>
      <c r="AY28" s="60" t="str">
        <f t="shared" ca="1" si="14"/>
        <v/>
      </c>
      <c r="AZ28" s="60" t="str">
        <f t="shared" ca="1" si="5"/>
        <v/>
      </c>
      <c r="BK28" s="86" t="s">
        <v>14081</v>
      </c>
      <c r="BO28" s="86" t="s">
        <v>14082</v>
      </c>
      <c r="BQ28" s="54" t="s">
        <v>7068</v>
      </c>
      <c r="BR28" s="52" t="s">
        <v>7069</v>
      </c>
      <c r="BS28" s="52" t="str">
        <f t="shared" si="15"/>
        <v>C-3:農林その他（農林）</v>
      </c>
      <c r="BT28" s="52" t="s">
        <v>14141</v>
      </c>
      <c r="BU28" s="52" t="s">
        <v>14134</v>
      </c>
      <c r="BV28" s="53"/>
      <c r="BW28" s="53"/>
      <c r="BX28" s="53"/>
      <c r="BY28" s="53"/>
      <c r="BZ28" s="53"/>
      <c r="CA28" s="53"/>
      <c r="CB28" s="53"/>
      <c r="CC28" s="55"/>
      <c r="CD28"/>
      <c r="CH28" s="71">
        <v>18</v>
      </c>
      <c r="CI28" s="73" t="s">
        <v>8565</v>
      </c>
      <c r="CJ28" s="73">
        <v>15</v>
      </c>
      <c r="CK28" s="74">
        <v>1124</v>
      </c>
      <c r="CL28" s="74">
        <v>1138</v>
      </c>
      <c r="CN28" s="71">
        <v>18</v>
      </c>
      <c r="CO28" s="61">
        <f t="shared" si="26"/>
        <v>0</v>
      </c>
      <c r="CP28" s="61" t="str">
        <f t="shared" ca="1" si="25"/>
        <v/>
      </c>
      <c r="CQ28" s="61" t="str">
        <f t="shared" ca="1" si="25"/>
        <v/>
      </c>
    </row>
    <row r="29" spans="2:95">
      <c r="I29" s="71">
        <v>19</v>
      </c>
      <c r="J29" s="60">
        <f t="shared" si="6"/>
        <v>0</v>
      </c>
      <c r="K29" s="60" t="str">
        <f t="shared" ca="1" si="7"/>
        <v/>
      </c>
      <c r="L29" s="60" t="str">
        <f t="shared" ca="1" si="2"/>
        <v/>
      </c>
      <c r="M29" s="60">
        <f t="shared" ca="1" si="3"/>
        <v>0</v>
      </c>
      <c r="N29" s="60">
        <f t="shared" ca="1" si="3"/>
        <v>0</v>
      </c>
      <c r="O29" s="60">
        <f t="shared" ca="1" si="3"/>
        <v>0</v>
      </c>
      <c r="R29" s="71">
        <v>19</v>
      </c>
      <c r="S29" s="60">
        <f t="shared" si="8"/>
        <v>0</v>
      </c>
      <c r="T29" s="60" t="str">
        <f t="shared" ca="1" si="9"/>
        <v/>
      </c>
      <c r="U29" s="60" t="str">
        <f t="shared" ca="1" si="4"/>
        <v/>
      </c>
      <c r="W29" s="71">
        <v>19</v>
      </c>
      <c r="X29" s="73" t="s">
        <v>8566</v>
      </c>
      <c r="Y29" s="73">
        <v>19</v>
      </c>
      <c r="Z29" s="74">
        <v>1139</v>
      </c>
      <c r="AA29" s="74">
        <v>1157</v>
      </c>
      <c r="AC29" s="71">
        <v>19</v>
      </c>
      <c r="AD29" s="60">
        <f t="shared" si="19"/>
        <v>0</v>
      </c>
      <c r="AE29" s="60" t="str">
        <f t="shared" ca="1" si="10"/>
        <v/>
      </c>
      <c r="AF29" s="60" t="str">
        <f t="shared" ca="1" si="10"/>
        <v/>
      </c>
      <c r="AH29" s="71">
        <v>19</v>
      </c>
      <c r="AI29" s="60">
        <f t="shared" si="20"/>
        <v>0</v>
      </c>
      <c r="AJ29" s="60" t="str">
        <f t="shared" ca="1" si="11"/>
        <v/>
      </c>
      <c r="AK29" s="60" t="str">
        <f t="shared" ca="1" si="11"/>
        <v/>
      </c>
      <c r="AM29" s="71">
        <v>19</v>
      </c>
      <c r="AN29" s="60">
        <f t="shared" si="21"/>
        <v>0</v>
      </c>
      <c r="AO29" s="60" t="str">
        <f t="shared" ca="1" si="12"/>
        <v/>
      </c>
      <c r="AP29" s="60" t="str">
        <f t="shared" ca="1" si="12"/>
        <v/>
      </c>
      <c r="AR29" s="71">
        <v>19</v>
      </c>
      <c r="AS29" s="60">
        <f t="shared" si="22"/>
        <v>0</v>
      </c>
      <c r="AT29" s="60" t="str">
        <f t="shared" ca="1" si="13"/>
        <v/>
      </c>
      <c r="AU29" s="60" t="str">
        <f t="shared" ca="1" si="13"/>
        <v/>
      </c>
      <c r="AW29" s="71">
        <v>19</v>
      </c>
      <c r="AX29" s="60">
        <f t="shared" si="23"/>
        <v>0</v>
      </c>
      <c r="AY29" s="60" t="str">
        <f t="shared" ca="1" si="14"/>
        <v/>
      </c>
      <c r="AZ29" s="60" t="str">
        <f t="shared" ca="1" si="5"/>
        <v/>
      </c>
      <c r="BK29" s="86" t="s">
        <v>14082</v>
      </c>
      <c r="BO29" s="86" t="s">
        <v>14083</v>
      </c>
      <c r="BQ29" s="54" t="s">
        <v>7070</v>
      </c>
      <c r="BR29" s="52" t="s">
        <v>7071</v>
      </c>
      <c r="BS29" s="52" t="str">
        <f t="shared" si="15"/>
        <v>D:水産関係工事</v>
      </c>
      <c r="BT29" s="52" t="s">
        <v>14142</v>
      </c>
      <c r="BU29" s="52" t="s">
        <v>14135</v>
      </c>
      <c r="BV29" s="53"/>
      <c r="BW29" s="53"/>
      <c r="BX29" s="53"/>
      <c r="BY29" s="53"/>
      <c r="BZ29" s="53"/>
      <c r="CA29" s="53"/>
      <c r="CB29" s="53"/>
      <c r="CC29" s="55"/>
      <c r="CD29"/>
      <c r="CH29" s="71">
        <v>19</v>
      </c>
      <c r="CI29" s="73" t="s">
        <v>8566</v>
      </c>
      <c r="CJ29" s="73">
        <v>19</v>
      </c>
      <c r="CK29" s="74">
        <v>1139</v>
      </c>
      <c r="CL29" s="74">
        <v>1157</v>
      </c>
      <c r="CN29" s="71">
        <v>19</v>
      </c>
      <c r="CO29" s="61">
        <f t="shared" si="26"/>
        <v>0</v>
      </c>
      <c r="CP29" s="61" t="str">
        <f t="shared" ca="1" si="25"/>
        <v/>
      </c>
      <c r="CQ29" s="61" t="str">
        <f t="shared" ca="1" si="25"/>
        <v/>
      </c>
    </row>
    <row r="30" spans="2:95">
      <c r="I30" s="71">
        <v>20</v>
      </c>
      <c r="J30" s="60">
        <f t="shared" si="6"/>
        <v>0</v>
      </c>
      <c r="K30" s="60" t="str">
        <f t="shared" ca="1" si="7"/>
        <v/>
      </c>
      <c r="L30" s="60" t="str">
        <f t="shared" ca="1" si="2"/>
        <v/>
      </c>
      <c r="M30" s="60">
        <f t="shared" ca="1" si="3"/>
        <v>0</v>
      </c>
      <c r="N30" s="60">
        <f t="shared" ca="1" si="3"/>
        <v>0</v>
      </c>
      <c r="O30" s="60">
        <f t="shared" ca="1" si="3"/>
        <v>0</v>
      </c>
      <c r="R30" s="71">
        <v>20</v>
      </c>
      <c r="S30" s="60">
        <f t="shared" si="8"/>
        <v>0</v>
      </c>
      <c r="T30" s="60" t="str">
        <f t="shared" ca="1" si="9"/>
        <v/>
      </c>
      <c r="U30" s="60" t="str">
        <f t="shared" ca="1" si="4"/>
        <v/>
      </c>
      <c r="W30" s="71">
        <v>20</v>
      </c>
      <c r="X30" s="73" t="s">
        <v>8567</v>
      </c>
      <c r="Y30" s="73">
        <v>42</v>
      </c>
      <c r="Z30" s="74">
        <v>1158</v>
      </c>
      <c r="AA30" s="74">
        <v>1199</v>
      </c>
      <c r="AC30" s="71">
        <v>20</v>
      </c>
      <c r="AD30" s="60">
        <f t="shared" si="19"/>
        <v>0</v>
      </c>
      <c r="AE30" s="60" t="str">
        <f t="shared" ca="1" si="10"/>
        <v/>
      </c>
      <c r="AF30" s="60" t="str">
        <f t="shared" ca="1" si="10"/>
        <v/>
      </c>
      <c r="AH30" s="71">
        <v>20</v>
      </c>
      <c r="AI30" s="60">
        <f t="shared" si="20"/>
        <v>0</v>
      </c>
      <c r="AJ30" s="60" t="str">
        <f t="shared" ca="1" si="11"/>
        <v/>
      </c>
      <c r="AK30" s="60" t="str">
        <f t="shared" ca="1" si="11"/>
        <v/>
      </c>
      <c r="AM30" s="71">
        <v>20</v>
      </c>
      <c r="AN30" s="60">
        <f t="shared" si="21"/>
        <v>0</v>
      </c>
      <c r="AO30" s="60" t="str">
        <f t="shared" ca="1" si="12"/>
        <v/>
      </c>
      <c r="AP30" s="60" t="str">
        <f t="shared" ca="1" si="12"/>
        <v/>
      </c>
      <c r="AR30" s="71">
        <v>20</v>
      </c>
      <c r="AS30" s="60">
        <f t="shared" si="22"/>
        <v>0</v>
      </c>
      <c r="AT30" s="60" t="str">
        <f t="shared" ca="1" si="13"/>
        <v/>
      </c>
      <c r="AU30" s="60" t="str">
        <f t="shared" ca="1" si="13"/>
        <v/>
      </c>
      <c r="AW30" s="71">
        <v>20</v>
      </c>
      <c r="AX30" s="60">
        <f t="shared" si="23"/>
        <v>0</v>
      </c>
      <c r="AY30" s="60" t="str">
        <f t="shared" ca="1" si="14"/>
        <v/>
      </c>
      <c r="AZ30" s="60" t="str">
        <f t="shared" ca="1" si="5"/>
        <v/>
      </c>
      <c r="BK30" s="86" t="s">
        <v>14083</v>
      </c>
      <c r="BO30" s="86" t="s">
        <v>14084</v>
      </c>
      <c r="BQ30" s="54" t="s">
        <v>7072</v>
      </c>
      <c r="BR30" s="52" t="s">
        <v>7073</v>
      </c>
      <c r="BS30" s="52" t="str">
        <f t="shared" si="15"/>
        <v>E:上・工水道関係工事</v>
      </c>
      <c r="BT30" s="52" t="s">
        <v>14143</v>
      </c>
      <c r="BU30" s="52" t="s">
        <v>14136</v>
      </c>
      <c r="BV30" s="53"/>
      <c r="BW30" s="53"/>
      <c r="BX30" s="53"/>
      <c r="BY30" s="53"/>
      <c r="BZ30" s="53"/>
      <c r="CA30" s="53"/>
      <c r="CB30" s="53"/>
      <c r="CC30" s="55"/>
      <c r="CD30"/>
      <c r="CH30" s="71">
        <v>20</v>
      </c>
      <c r="CI30" s="73" t="s">
        <v>8567</v>
      </c>
      <c r="CJ30" s="73">
        <v>42</v>
      </c>
      <c r="CK30" s="74">
        <v>1158</v>
      </c>
      <c r="CL30" s="74">
        <v>1199</v>
      </c>
      <c r="CN30" s="71">
        <v>20</v>
      </c>
      <c r="CO30" s="61">
        <f t="shared" si="26"/>
        <v>0</v>
      </c>
      <c r="CP30" s="61" t="str">
        <f t="shared" ca="1" si="25"/>
        <v/>
      </c>
      <c r="CQ30" s="61" t="str">
        <f t="shared" ca="1" si="25"/>
        <v/>
      </c>
    </row>
    <row r="31" spans="2:95">
      <c r="I31" s="71">
        <v>21</v>
      </c>
      <c r="J31" s="60">
        <f t="shared" si="6"/>
        <v>0</v>
      </c>
      <c r="K31" s="60" t="str">
        <f t="shared" ca="1" si="7"/>
        <v/>
      </c>
      <c r="L31" s="60" t="str">
        <f t="shared" ca="1" si="2"/>
        <v/>
      </c>
      <c r="M31" s="60">
        <f t="shared" ref="M31:O50" ca="1" si="27">IF($J31&gt;0,INDIRECT(M$1&amp;$J31),0)</f>
        <v>0</v>
      </c>
      <c r="N31" s="60">
        <f t="shared" ca="1" si="27"/>
        <v>0</v>
      </c>
      <c r="O31" s="60">
        <f t="shared" ca="1" si="27"/>
        <v>0</v>
      </c>
      <c r="R31" s="71">
        <v>21</v>
      </c>
      <c r="S31" s="60">
        <f t="shared" si="8"/>
        <v>0</v>
      </c>
      <c r="T31" s="60" t="str">
        <f t="shared" ca="1" si="9"/>
        <v/>
      </c>
      <c r="U31" s="60" t="str">
        <f t="shared" ca="1" si="4"/>
        <v/>
      </c>
      <c r="W31" s="71">
        <v>21</v>
      </c>
      <c r="X31" s="73" t="s">
        <v>8568</v>
      </c>
      <c r="Y31" s="73">
        <v>45</v>
      </c>
      <c r="Z31" s="74">
        <v>1200</v>
      </c>
      <c r="AA31" s="74">
        <v>1244</v>
      </c>
      <c r="AC31" s="71">
        <v>21</v>
      </c>
      <c r="AD31" s="60">
        <f t="shared" si="19"/>
        <v>0</v>
      </c>
      <c r="AE31" s="60" t="str">
        <f t="shared" ca="1" si="10"/>
        <v/>
      </c>
      <c r="AF31" s="60" t="str">
        <f t="shared" ca="1" si="10"/>
        <v/>
      </c>
      <c r="AH31" s="71">
        <v>21</v>
      </c>
      <c r="AI31" s="60">
        <f t="shared" si="20"/>
        <v>0</v>
      </c>
      <c r="AJ31" s="60" t="str">
        <f t="shared" ca="1" si="11"/>
        <v/>
      </c>
      <c r="AK31" s="60" t="str">
        <f t="shared" ca="1" si="11"/>
        <v/>
      </c>
      <c r="AM31" s="71">
        <v>21</v>
      </c>
      <c r="AN31" s="60">
        <f t="shared" si="21"/>
        <v>0</v>
      </c>
      <c r="AO31" s="60" t="str">
        <f t="shared" ca="1" si="12"/>
        <v/>
      </c>
      <c r="AP31" s="60" t="str">
        <f t="shared" ca="1" si="12"/>
        <v/>
      </c>
      <c r="AR31" s="71">
        <v>21</v>
      </c>
      <c r="AS31" s="60">
        <f t="shared" si="22"/>
        <v>0</v>
      </c>
      <c r="AT31" s="60" t="str">
        <f t="shared" ca="1" si="13"/>
        <v/>
      </c>
      <c r="AU31" s="60" t="str">
        <f t="shared" ca="1" si="13"/>
        <v/>
      </c>
      <c r="AW31" s="71">
        <v>21</v>
      </c>
      <c r="AX31" s="60">
        <f t="shared" si="23"/>
        <v>0</v>
      </c>
      <c r="AY31" s="60" t="str">
        <f t="shared" ca="1" si="14"/>
        <v/>
      </c>
      <c r="AZ31" s="60" t="str">
        <f t="shared" ca="1" si="5"/>
        <v/>
      </c>
      <c r="BK31" s="86" t="s">
        <v>14084</v>
      </c>
      <c r="BO31" s="86" t="s">
        <v>14085</v>
      </c>
      <c r="BQ31" s="54" t="s">
        <v>7074</v>
      </c>
      <c r="BR31" s="52" t="s">
        <v>7075</v>
      </c>
      <c r="BS31" s="52" t="str">
        <f t="shared" si="15"/>
        <v>F:土地造成、区画整理関係工事</v>
      </c>
      <c r="BT31" s="52" t="s">
        <v>14144</v>
      </c>
      <c r="BU31" s="52" t="s">
        <v>14137</v>
      </c>
      <c r="BV31" s="53"/>
      <c r="BW31" s="53"/>
      <c r="BX31" s="53"/>
      <c r="BY31" s="53"/>
      <c r="BZ31" s="53"/>
      <c r="CA31" s="53"/>
      <c r="CB31" s="53"/>
      <c r="CC31" s="55"/>
      <c r="CD31"/>
      <c r="CH31" s="71">
        <v>21</v>
      </c>
      <c r="CI31" s="73" t="s">
        <v>8568</v>
      </c>
      <c r="CJ31" s="73">
        <v>45</v>
      </c>
      <c r="CK31" s="74">
        <v>1200</v>
      </c>
      <c r="CL31" s="74">
        <v>1244</v>
      </c>
      <c r="CN31" s="71">
        <v>21</v>
      </c>
      <c r="CO31" s="61">
        <f t="shared" si="26"/>
        <v>0</v>
      </c>
      <c r="CP31" s="61" t="str">
        <f t="shared" ca="1" si="25"/>
        <v/>
      </c>
      <c r="CQ31" s="61" t="str">
        <f t="shared" ca="1" si="25"/>
        <v/>
      </c>
    </row>
    <row r="32" spans="2:95">
      <c r="I32" s="71">
        <v>22</v>
      </c>
      <c r="J32" s="60">
        <f t="shared" si="6"/>
        <v>0</v>
      </c>
      <c r="K32" s="60" t="str">
        <f t="shared" ca="1" si="7"/>
        <v/>
      </c>
      <c r="L32" s="60" t="str">
        <f t="shared" ca="1" si="2"/>
        <v/>
      </c>
      <c r="M32" s="60">
        <f t="shared" ca="1" si="27"/>
        <v>0</v>
      </c>
      <c r="N32" s="60">
        <f t="shared" ca="1" si="27"/>
        <v>0</v>
      </c>
      <c r="O32" s="60">
        <f t="shared" ca="1" si="27"/>
        <v>0</v>
      </c>
      <c r="R32" s="71">
        <v>22</v>
      </c>
      <c r="S32" s="60">
        <f t="shared" si="8"/>
        <v>0</v>
      </c>
      <c r="T32" s="60" t="str">
        <f t="shared" ca="1" si="9"/>
        <v/>
      </c>
      <c r="U32" s="60" t="str">
        <f t="shared" ca="1" si="4"/>
        <v/>
      </c>
      <c r="W32" s="71">
        <v>22</v>
      </c>
      <c r="X32" s="73" t="s">
        <v>8569</v>
      </c>
      <c r="Y32" s="73">
        <v>70</v>
      </c>
      <c r="Z32" s="74">
        <v>1245</v>
      </c>
      <c r="AA32" s="74">
        <v>1314</v>
      </c>
      <c r="AC32" s="71">
        <v>22</v>
      </c>
      <c r="AD32" s="60">
        <f t="shared" si="19"/>
        <v>0</v>
      </c>
      <c r="AE32" s="60" t="str">
        <f t="shared" ref="AE32:AF51" ca="1" si="28">IF($AD32&gt;0,INDIRECT(AE$1&amp;$AD32)&amp;"","")</f>
        <v/>
      </c>
      <c r="AF32" s="60" t="str">
        <f t="shared" ca="1" si="28"/>
        <v/>
      </c>
      <c r="AH32" s="71">
        <v>22</v>
      </c>
      <c r="AI32" s="60">
        <f t="shared" si="20"/>
        <v>0</v>
      </c>
      <c r="AJ32" s="60" t="str">
        <f t="shared" ref="AJ32:AK51" ca="1" si="29">IF($AI32&gt;0,INDIRECT(AJ$1&amp;$AI32)&amp;"","")</f>
        <v/>
      </c>
      <c r="AK32" s="60" t="str">
        <f t="shared" ca="1" si="29"/>
        <v/>
      </c>
      <c r="AM32" s="71">
        <v>22</v>
      </c>
      <c r="AN32" s="60">
        <f t="shared" si="21"/>
        <v>0</v>
      </c>
      <c r="AO32" s="60" t="str">
        <f t="shared" ref="AO32:AP51" ca="1" si="30">IF($AN32&gt;0,INDIRECT(AO$1&amp;$AN32)&amp;"","")</f>
        <v/>
      </c>
      <c r="AP32" s="60" t="str">
        <f t="shared" ca="1" si="30"/>
        <v/>
      </c>
      <c r="AR32" s="71">
        <v>22</v>
      </c>
      <c r="AS32" s="60">
        <f t="shared" si="22"/>
        <v>0</v>
      </c>
      <c r="AT32" s="60" t="str">
        <f t="shared" ref="AT32:AU51" ca="1" si="31">IF($AS32&gt;0,INDIRECT(AT$1&amp;$AS32)&amp;"","")</f>
        <v/>
      </c>
      <c r="AU32" s="60" t="str">
        <f t="shared" ca="1" si="31"/>
        <v/>
      </c>
      <c r="AW32" s="71">
        <v>22</v>
      </c>
      <c r="AX32" s="60">
        <f t="shared" si="23"/>
        <v>0</v>
      </c>
      <c r="AY32" s="60" t="str">
        <f t="shared" ca="1" si="14"/>
        <v/>
      </c>
      <c r="AZ32" s="60" t="str">
        <f t="shared" ca="1" si="5"/>
        <v/>
      </c>
      <c r="BK32" s="86" t="s">
        <v>14085</v>
      </c>
      <c r="BO32" s="86" t="s">
        <v>14086</v>
      </c>
      <c r="BQ32" s="54" t="s">
        <v>7076</v>
      </c>
      <c r="BR32" s="52" t="s">
        <v>7077</v>
      </c>
      <c r="BS32" s="52" t="str">
        <f t="shared" si="15"/>
        <v>G:公園関係工事</v>
      </c>
      <c r="BT32" s="52" t="s">
        <v>14146</v>
      </c>
      <c r="BU32" s="52" t="s">
        <v>14138</v>
      </c>
      <c r="BV32" s="53"/>
      <c r="BW32" s="53"/>
      <c r="BX32" s="53"/>
      <c r="BY32" s="53"/>
      <c r="BZ32" s="53"/>
      <c r="CA32" s="53"/>
      <c r="CB32" s="53"/>
      <c r="CC32" s="55"/>
      <c r="CD32"/>
      <c r="CH32" s="71">
        <v>22</v>
      </c>
      <c r="CI32" s="73" t="s">
        <v>8569</v>
      </c>
      <c r="CJ32" s="73">
        <v>70</v>
      </c>
      <c r="CK32" s="74">
        <v>1245</v>
      </c>
      <c r="CL32" s="74">
        <v>1314</v>
      </c>
      <c r="CN32" s="71">
        <v>22</v>
      </c>
      <c r="CO32" s="61">
        <f t="shared" si="26"/>
        <v>0</v>
      </c>
      <c r="CP32" s="61" t="str">
        <f t="shared" ca="1" si="25"/>
        <v/>
      </c>
      <c r="CQ32" s="61" t="str">
        <f t="shared" ca="1" si="25"/>
        <v/>
      </c>
    </row>
    <row r="33" spans="9:95">
      <c r="I33" s="71">
        <v>23</v>
      </c>
      <c r="J33" s="60">
        <f t="shared" si="6"/>
        <v>0</v>
      </c>
      <c r="K33" s="60" t="str">
        <f t="shared" ca="1" si="7"/>
        <v/>
      </c>
      <c r="L33" s="60" t="str">
        <f t="shared" ca="1" si="2"/>
        <v/>
      </c>
      <c r="M33" s="60">
        <f t="shared" ca="1" si="27"/>
        <v>0</v>
      </c>
      <c r="N33" s="60">
        <f t="shared" ca="1" si="27"/>
        <v>0</v>
      </c>
      <c r="O33" s="60">
        <f t="shared" ca="1" si="27"/>
        <v>0</v>
      </c>
      <c r="R33" s="71">
        <v>23</v>
      </c>
      <c r="S33" s="60">
        <f t="shared" si="8"/>
        <v>0</v>
      </c>
      <c r="T33" s="60" t="str">
        <f t="shared" ca="1" si="9"/>
        <v/>
      </c>
      <c r="U33" s="60" t="str">
        <f t="shared" ca="1" si="4"/>
        <v/>
      </c>
      <c r="W33" s="71">
        <v>23</v>
      </c>
      <c r="X33" s="73" t="s">
        <v>8570</v>
      </c>
      <c r="Y33" s="73">
        <v>29</v>
      </c>
      <c r="Z33" s="74">
        <v>1315</v>
      </c>
      <c r="AA33" s="74">
        <v>1343</v>
      </c>
      <c r="AC33" s="71">
        <v>23</v>
      </c>
      <c r="AD33" s="60">
        <f t="shared" si="19"/>
        <v>0</v>
      </c>
      <c r="AE33" s="60" t="str">
        <f t="shared" ca="1" si="28"/>
        <v/>
      </c>
      <c r="AF33" s="60" t="str">
        <f t="shared" ca="1" si="28"/>
        <v/>
      </c>
      <c r="AH33" s="71">
        <v>23</v>
      </c>
      <c r="AI33" s="60">
        <f t="shared" si="20"/>
        <v>0</v>
      </c>
      <c r="AJ33" s="60" t="str">
        <f t="shared" ca="1" si="29"/>
        <v/>
      </c>
      <c r="AK33" s="60" t="str">
        <f t="shared" ca="1" si="29"/>
        <v/>
      </c>
      <c r="AM33" s="71">
        <v>23</v>
      </c>
      <c r="AN33" s="60">
        <f t="shared" si="21"/>
        <v>0</v>
      </c>
      <c r="AO33" s="60" t="str">
        <f t="shared" ca="1" si="30"/>
        <v/>
      </c>
      <c r="AP33" s="60" t="str">
        <f t="shared" ca="1" si="30"/>
        <v/>
      </c>
      <c r="AR33" s="71">
        <v>23</v>
      </c>
      <c r="AS33" s="60">
        <f t="shared" si="22"/>
        <v>0</v>
      </c>
      <c r="AT33" s="60" t="str">
        <f t="shared" ca="1" si="31"/>
        <v/>
      </c>
      <c r="AU33" s="60" t="str">
        <f t="shared" ca="1" si="31"/>
        <v/>
      </c>
      <c r="AW33" s="71">
        <v>23</v>
      </c>
      <c r="AX33" s="60">
        <f t="shared" si="23"/>
        <v>0</v>
      </c>
      <c r="AY33" s="60" t="str">
        <f t="shared" ca="1" si="14"/>
        <v/>
      </c>
      <c r="AZ33" s="60" t="str">
        <f t="shared" ca="1" si="5"/>
        <v/>
      </c>
      <c r="BK33" s="86" t="s">
        <v>14086</v>
      </c>
      <c r="BO33" s="86" t="s">
        <v>14087</v>
      </c>
      <c r="BQ33" s="54" t="s">
        <v>7078</v>
      </c>
      <c r="BR33" s="52" t="s">
        <v>7079</v>
      </c>
      <c r="BS33" s="52" t="str">
        <f t="shared" si="15"/>
        <v>H:下水道関係工事</v>
      </c>
      <c r="BT33" s="52" t="s">
        <v>14147</v>
      </c>
      <c r="BU33" s="52" t="s">
        <v>14139</v>
      </c>
      <c r="BV33" s="53"/>
      <c r="BW33" s="53"/>
      <c r="BX33" s="53"/>
      <c r="BY33" s="53"/>
      <c r="BZ33" s="53"/>
      <c r="CA33" s="53"/>
      <c r="CB33" s="53"/>
      <c r="CC33" s="55"/>
      <c r="CD33"/>
      <c r="CH33" s="71">
        <v>23</v>
      </c>
      <c r="CI33" s="73" t="s">
        <v>8570</v>
      </c>
      <c r="CJ33" s="73">
        <v>29</v>
      </c>
      <c r="CK33" s="74">
        <v>1315</v>
      </c>
      <c r="CL33" s="74">
        <v>1343</v>
      </c>
      <c r="CN33" s="71">
        <v>23</v>
      </c>
      <c r="CO33" s="61">
        <f t="shared" si="26"/>
        <v>0</v>
      </c>
      <c r="CP33" s="61" t="str">
        <f t="shared" ca="1" si="25"/>
        <v/>
      </c>
      <c r="CQ33" s="61" t="str">
        <f t="shared" ca="1" si="25"/>
        <v/>
      </c>
    </row>
    <row r="34" spans="9:95">
      <c r="I34" s="71">
        <v>24</v>
      </c>
      <c r="J34" s="60">
        <f t="shared" si="6"/>
        <v>0</v>
      </c>
      <c r="K34" s="60" t="str">
        <f t="shared" ca="1" si="7"/>
        <v/>
      </c>
      <c r="L34" s="60" t="str">
        <f t="shared" ca="1" si="2"/>
        <v/>
      </c>
      <c r="M34" s="60">
        <f t="shared" ca="1" si="27"/>
        <v>0</v>
      </c>
      <c r="N34" s="60">
        <f t="shared" ca="1" si="27"/>
        <v>0</v>
      </c>
      <c r="O34" s="60">
        <f t="shared" ca="1" si="27"/>
        <v>0</v>
      </c>
      <c r="R34" s="71">
        <v>24</v>
      </c>
      <c r="S34" s="60">
        <f t="shared" si="8"/>
        <v>0</v>
      </c>
      <c r="T34" s="60" t="str">
        <f t="shared" ca="1" si="9"/>
        <v/>
      </c>
      <c r="U34" s="60" t="str">
        <f t="shared" ca="1" si="4"/>
        <v/>
      </c>
      <c r="W34" s="71">
        <v>24</v>
      </c>
      <c r="X34" s="73" t="s">
        <v>8571</v>
      </c>
      <c r="Y34" s="73">
        <v>17</v>
      </c>
      <c r="Z34" s="74">
        <v>1344</v>
      </c>
      <c r="AA34" s="74">
        <v>1360</v>
      </c>
      <c r="AC34" s="71">
        <v>24</v>
      </c>
      <c r="AD34" s="60">
        <f t="shared" si="19"/>
        <v>0</v>
      </c>
      <c r="AE34" s="60" t="str">
        <f t="shared" ca="1" si="28"/>
        <v/>
      </c>
      <c r="AF34" s="60" t="str">
        <f t="shared" ca="1" si="28"/>
        <v/>
      </c>
      <c r="AH34" s="71">
        <v>24</v>
      </c>
      <c r="AI34" s="60">
        <f t="shared" si="20"/>
        <v>0</v>
      </c>
      <c r="AJ34" s="60" t="str">
        <f t="shared" ca="1" si="29"/>
        <v/>
      </c>
      <c r="AK34" s="60" t="str">
        <f t="shared" ca="1" si="29"/>
        <v/>
      </c>
      <c r="AM34" s="71">
        <v>24</v>
      </c>
      <c r="AN34" s="60">
        <f t="shared" si="21"/>
        <v>0</v>
      </c>
      <c r="AO34" s="60" t="str">
        <f t="shared" ca="1" si="30"/>
        <v/>
      </c>
      <c r="AP34" s="60" t="str">
        <f t="shared" ca="1" si="30"/>
        <v/>
      </c>
      <c r="AR34" s="71">
        <v>24</v>
      </c>
      <c r="AS34" s="60">
        <f t="shared" si="22"/>
        <v>0</v>
      </c>
      <c r="AT34" s="60" t="str">
        <f t="shared" ca="1" si="31"/>
        <v/>
      </c>
      <c r="AU34" s="60" t="str">
        <f t="shared" ca="1" si="31"/>
        <v/>
      </c>
      <c r="AW34" s="71">
        <v>24</v>
      </c>
      <c r="AX34" s="60">
        <f t="shared" si="23"/>
        <v>0</v>
      </c>
      <c r="AY34" s="60" t="str">
        <f t="shared" ca="1" si="14"/>
        <v/>
      </c>
      <c r="AZ34" s="60" t="str">
        <f t="shared" ca="1" si="5"/>
        <v/>
      </c>
      <c r="BK34" s="86" t="s">
        <v>14087</v>
      </c>
      <c r="BO34" s="86" t="s">
        <v>14088</v>
      </c>
      <c r="BQ34" s="54" t="s">
        <v>7080</v>
      </c>
      <c r="BR34" s="52" t="s">
        <v>7081</v>
      </c>
      <c r="BS34" s="52" t="str">
        <f t="shared" si="15"/>
        <v>I-1:空港関係工事</v>
      </c>
      <c r="BT34" s="52" t="s">
        <v>14148</v>
      </c>
      <c r="BU34" s="52" t="s">
        <v>14140</v>
      </c>
      <c r="BV34" s="53"/>
      <c r="BW34" s="53"/>
      <c r="BX34" s="53"/>
      <c r="BY34" s="53"/>
      <c r="BZ34" s="53"/>
      <c r="CA34" s="53"/>
      <c r="CB34" s="53"/>
      <c r="CC34" s="55"/>
      <c r="CD34"/>
      <c r="CH34" s="71">
        <v>24</v>
      </c>
      <c r="CI34" s="73" t="s">
        <v>8571</v>
      </c>
      <c r="CJ34" s="73">
        <v>17</v>
      </c>
      <c r="CK34" s="74">
        <v>1344</v>
      </c>
      <c r="CL34" s="74">
        <v>1360</v>
      </c>
      <c r="CN34" s="71">
        <v>24</v>
      </c>
      <c r="CO34" s="61">
        <f t="shared" si="26"/>
        <v>0</v>
      </c>
      <c r="CP34" s="61" t="str">
        <f t="shared" ca="1" si="25"/>
        <v/>
      </c>
      <c r="CQ34" s="61" t="str">
        <f t="shared" ca="1" si="25"/>
        <v/>
      </c>
    </row>
    <row r="35" spans="9:95">
      <c r="I35" s="71">
        <v>25</v>
      </c>
      <c r="J35" s="60">
        <f t="shared" si="6"/>
        <v>0</v>
      </c>
      <c r="K35" s="60" t="str">
        <f t="shared" ca="1" si="7"/>
        <v/>
      </c>
      <c r="L35" s="60" t="str">
        <f t="shared" ca="1" si="2"/>
        <v/>
      </c>
      <c r="M35" s="60">
        <f t="shared" ca="1" si="27"/>
        <v>0</v>
      </c>
      <c r="N35" s="60">
        <f t="shared" ca="1" si="27"/>
        <v>0</v>
      </c>
      <c r="O35" s="60">
        <f t="shared" ca="1" si="27"/>
        <v>0</v>
      </c>
      <c r="R35" s="71">
        <v>25</v>
      </c>
      <c r="S35" s="60">
        <f t="shared" si="8"/>
        <v>0</v>
      </c>
      <c r="T35" s="60" t="str">
        <f t="shared" ca="1" si="9"/>
        <v/>
      </c>
      <c r="U35" s="60" t="str">
        <f t="shared" ca="1" si="4"/>
        <v/>
      </c>
      <c r="W35" s="71">
        <v>25</v>
      </c>
      <c r="X35" s="73" t="s">
        <v>8572</v>
      </c>
      <c r="Y35" s="73">
        <v>19</v>
      </c>
      <c r="Z35" s="74">
        <v>1361</v>
      </c>
      <c r="AA35" s="74">
        <v>1379</v>
      </c>
      <c r="AC35" s="71">
        <v>25</v>
      </c>
      <c r="AD35" s="60">
        <f t="shared" si="19"/>
        <v>0</v>
      </c>
      <c r="AE35" s="60" t="str">
        <f t="shared" ca="1" si="28"/>
        <v/>
      </c>
      <c r="AF35" s="60" t="str">
        <f t="shared" ca="1" si="28"/>
        <v/>
      </c>
      <c r="AH35" s="71">
        <v>25</v>
      </c>
      <c r="AI35" s="60">
        <f t="shared" si="20"/>
        <v>0</v>
      </c>
      <c r="AJ35" s="60" t="str">
        <f t="shared" ca="1" si="29"/>
        <v/>
      </c>
      <c r="AK35" s="60" t="str">
        <f t="shared" ca="1" si="29"/>
        <v/>
      </c>
      <c r="AM35" s="71">
        <v>25</v>
      </c>
      <c r="AN35" s="60">
        <f t="shared" si="21"/>
        <v>0</v>
      </c>
      <c r="AO35" s="60" t="str">
        <f t="shared" ca="1" si="30"/>
        <v/>
      </c>
      <c r="AP35" s="60" t="str">
        <f t="shared" ca="1" si="30"/>
        <v/>
      </c>
      <c r="AR35" s="71">
        <v>25</v>
      </c>
      <c r="AS35" s="60">
        <f t="shared" si="22"/>
        <v>0</v>
      </c>
      <c r="AT35" s="60" t="str">
        <f t="shared" ca="1" si="31"/>
        <v/>
      </c>
      <c r="AU35" s="60" t="str">
        <f t="shared" ca="1" si="31"/>
        <v/>
      </c>
      <c r="AW35" s="71">
        <v>25</v>
      </c>
      <c r="AX35" s="60">
        <f t="shared" si="23"/>
        <v>0</v>
      </c>
      <c r="AY35" s="60" t="str">
        <f t="shared" ca="1" si="14"/>
        <v/>
      </c>
      <c r="AZ35" s="60" t="str">
        <f t="shared" ca="1" si="5"/>
        <v/>
      </c>
      <c r="BK35" s="86" t="s">
        <v>14088</v>
      </c>
      <c r="BO35" s="86" t="s">
        <v>14089</v>
      </c>
      <c r="BQ35" s="54" t="s">
        <v>7082</v>
      </c>
      <c r="BR35" s="52" t="s">
        <v>7083</v>
      </c>
      <c r="BS35" s="52" t="str">
        <f t="shared" si="15"/>
        <v>I-2:港湾関係工事</v>
      </c>
      <c r="BT35" s="52" t="s">
        <v>14149</v>
      </c>
      <c r="BU35" s="52" t="s">
        <v>14141</v>
      </c>
      <c r="BV35" s="53"/>
      <c r="BW35" s="53"/>
      <c r="BX35" s="53"/>
      <c r="BY35" s="53"/>
      <c r="BZ35" s="53"/>
      <c r="CA35" s="53"/>
      <c r="CB35" s="53"/>
      <c r="CC35" s="55"/>
      <c r="CD35"/>
      <c r="CH35" s="71">
        <v>25</v>
      </c>
      <c r="CI35" s="73" t="s">
        <v>8572</v>
      </c>
      <c r="CJ35" s="73">
        <v>19</v>
      </c>
      <c r="CK35" s="74">
        <v>1361</v>
      </c>
      <c r="CL35" s="74">
        <v>1379</v>
      </c>
      <c r="CN35" s="71">
        <v>25</v>
      </c>
      <c r="CO35" s="61">
        <f t="shared" si="26"/>
        <v>0</v>
      </c>
      <c r="CP35" s="61" t="str">
        <f t="shared" ca="1" si="25"/>
        <v/>
      </c>
      <c r="CQ35" s="61" t="str">
        <f t="shared" ca="1" si="25"/>
        <v/>
      </c>
    </row>
    <row r="36" spans="9:95">
      <c r="I36" s="71">
        <v>26</v>
      </c>
      <c r="J36" s="60">
        <f t="shared" si="6"/>
        <v>0</v>
      </c>
      <c r="K36" s="60" t="str">
        <f t="shared" ca="1" si="7"/>
        <v/>
      </c>
      <c r="L36" s="60" t="str">
        <f t="shared" ca="1" si="2"/>
        <v/>
      </c>
      <c r="M36" s="60">
        <f t="shared" ca="1" si="27"/>
        <v>0</v>
      </c>
      <c r="N36" s="60">
        <f t="shared" ca="1" si="27"/>
        <v>0</v>
      </c>
      <c r="O36" s="60">
        <f t="shared" ca="1" si="27"/>
        <v>0</v>
      </c>
      <c r="R36" s="71">
        <v>26</v>
      </c>
      <c r="S36" s="60">
        <f t="shared" si="8"/>
        <v>0</v>
      </c>
      <c r="T36" s="60" t="str">
        <f t="shared" ca="1" si="9"/>
        <v/>
      </c>
      <c r="U36" s="60" t="str">
        <f t="shared" ca="1" si="4"/>
        <v/>
      </c>
      <c r="W36" s="71">
        <v>26</v>
      </c>
      <c r="X36" s="73" t="s">
        <v>8573</v>
      </c>
      <c r="Y36" s="73">
        <v>37</v>
      </c>
      <c r="Z36" s="74">
        <v>1380</v>
      </c>
      <c r="AA36" s="74">
        <v>1416</v>
      </c>
      <c r="AC36" s="71">
        <v>26</v>
      </c>
      <c r="AD36" s="60">
        <f t="shared" si="19"/>
        <v>0</v>
      </c>
      <c r="AE36" s="60" t="str">
        <f t="shared" ca="1" si="28"/>
        <v/>
      </c>
      <c r="AF36" s="60" t="str">
        <f t="shared" ca="1" si="28"/>
        <v/>
      </c>
      <c r="AH36" s="71">
        <v>26</v>
      </c>
      <c r="AI36" s="60">
        <f t="shared" si="20"/>
        <v>0</v>
      </c>
      <c r="AJ36" s="60" t="str">
        <f t="shared" ca="1" si="29"/>
        <v/>
      </c>
      <c r="AK36" s="60" t="str">
        <f t="shared" ca="1" si="29"/>
        <v/>
      </c>
      <c r="AM36" s="71">
        <v>26</v>
      </c>
      <c r="AN36" s="60">
        <f t="shared" si="21"/>
        <v>0</v>
      </c>
      <c r="AO36" s="60" t="str">
        <f t="shared" ca="1" si="30"/>
        <v/>
      </c>
      <c r="AP36" s="60" t="str">
        <f t="shared" ca="1" si="30"/>
        <v/>
      </c>
      <c r="AR36" s="71">
        <v>26</v>
      </c>
      <c r="AS36" s="60">
        <f t="shared" si="22"/>
        <v>0</v>
      </c>
      <c r="AT36" s="60" t="str">
        <f t="shared" ca="1" si="31"/>
        <v/>
      </c>
      <c r="AU36" s="60" t="str">
        <f t="shared" ca="1" si="31"/>
        <v/>
      </c>
      <c r="AW36" s="71">
        <v>26</v>
      </c>
      <c r="AX36" s="60">
        <f t="shared" si="23"/>
        <v>0</v>
      </c>
      <c r="AY36" s="60" t="str">
        <f t="shared" ca="1" si="14"/>
        <v/>
      </c>
      <c r="AZ36" s="60" t="str">
        <f t="shared" ca="1" si="5"/>
        <v/>
      </c>
      <c r="BK36" s="86" t="s">
        <v>14089</v>
      </c>
      <c r="BO36" s="86" t="s">
        <v>14090</v>
      </c>
      <c r="BQ36" s="54" t="s">
        <v>7084</v>
      </c>
      <c r="BR36" s="52" t="s">
        <v>7085</v>
      </c>
      <c r="BS36" s="52" t="str">
        <f t="shared" si="15"/>
        <v>J:鉄道、軌道関係工事</v>
      </c>
      <c r="BT36" s="52" t="s">
        <v>14150</v>
      </c>
      <c r="BU36" s="52" t="s">
        <v>14142</v>
      </c>
      <c r="BV36" s="53"/>
      <c r="BW36" s="53"/>
      <c r="BX36" s="53"/>
      <c r="BY36" s="53"/>
      <c r="BZ36" s="53"/>
      <c r="CA36" s="53"/>
      <c r="CB36" s="53"/>
      <c r="CC36" s="55"/>
      <c r="CD36"/>
      <c r="CH36" s="71">
        <v>26</v>
      </c>
      <c r="CI36" s="73" t="s">
        <v>8573</v>
      </c>
      <c r="CJ36" s="73">
        <v>37</v>
      </c>
      <c r="CK36" s="74">
        <v>1380</v>
      </c>
      <c r="CL36" s="74">
        <v>1416</v>
      </c>
      <c r="CN36" s="71">
        <v>26</v>
      </c>
      <c r="CO36" s="61">
        <f t="shared" si="26"/>
        <v>0</v>
      </c>
      <c r="CP36" s="61" t="str">
        <f t="shared" ca="1" si="25"/>
        <v/>
      </c>
      <c r="CQ36" s="61" t="str">
        <f t="shared" ca="1" si="25"/>
        <v/>
      </c>
    </row>
    <row r="37" spans="9:95">
      <c r="I37" s="71">
        <v>27</v>
      </c>
      <c r="J37" s="60">
        <f t="shared" si="6"/>
        <v>0</v>
      </c>
      <c r="K37" s="60" t="str">
        <f t="shared" ca="1" si="7"/>
        <v/>
      </c>
      <c r="L37" s="60" t="str">
        <f t="shared" ca="1" si="2"/>
        <v/>
      </c>
      <c r="M37" s="60">
        <f t="shared" ca="1" si="27"/>
        <v>0</v>
      </c>
      <c r="N37" s="60">
        <f t="shared" ca="1" si="27"/>
        <v>0</v>
      </c>
      <c r="O37" s="60">
        <f t="shared" ca="1" si="27"/>
        <v>0</v>
      </c>
      <c r="R37" s="71">
        <v>27</v>
      </c>
      <c r="S37" s="60">
        <f t="shared" si="8"/>
        <v>0</v>
      </c>
      <c r="T37" s="60" t="str">
        <f t="shared" ca="1" si="9"/>
        <v/>
      </c>
      <c r="U37" s="60" t="str">
        <f t="shared" ca="1" si="4"/>
        <v/>
      </c>
      <c r="W37" s="71">
        <v>27</v>
      </c>
      <c r="X37" s="73" t="s">
        <v>8574</v>
      </c>
      <c r="Y37" s="73">
        <v>74</v>
      </c>
      <c r="Z37" s="74">
        <v>1417</v>
      </c>
      <c r="AA37" s="74">
        <v>1490</v>
      </c>
      <c r="AC37" s="71">
        <v>27</v>
      </c>
      <c r="AD37" s="60">
        <f t="shared" si="19"/>
        <v>0</v>
      </c>
      <c r="AE37" s="60" t="str">
        <f t="shared" ca="1" si="28"/>
        <v/>
      </c>
      <c r="AF37" s="60" t="str">
        <f t="shared" ca="1" si="28"/>
        <v/>
      </c>
      <c r="AH37" s="71">
        <v>27</v>
      </c>
      <c r="AI37" s="60">
        <f t="shared" si="20"/>
        <v>0</v>
      </c>
      <c r="AJ37" s="60" t="str">
        <f t="shared" ca="1" si="29"/>
        <v/>
      </c>
      <c r="AK37" s="60" t="str">
        <f t="shared" ca="1" si="29"/>
        <v/>
      </c>
      <c r="AM37" s="71">
        <v>27</v>
      </c>
      <c r="AN37" s="60">
        <f t="shared" si="21"/>
        <v>0</v>
      </c>
      <c r="AO37" s="60" t="str">
        <f t="shared" ca="1" si="30"/>
        <v/>
      </c>
      <c r="AP37" s="60" t="str">
        <f t="shared" ca="1" si="30"/>
        <v/>
      </c>
      <c r="AR37" s="71">
        <v>27</v>
      </c>
      <c r="AS37" s="60">
        <f t="shared" si="22"/>
        <v>0</v>
      </c>
      <c r="AT37" s="60" t="str">
        <f t="shared" ca="1" si="31"/>
        <v/>
      </c>
      <c r="AU37" s="60" t="str">
        <f t="shared" ca="1" si="31"/>
        <v/>
      </c>
      <c r="AW37" s="71">
        <v>27</v>
      </c>
      <c r="AX37" s="60">
        <f t="shared" si="23"/>
        <v>0</v>
      </c>
      <c r="AY37" s="60" t="str">
        <f t="shared" ca="1" si="14"/>
        <v/>
      </c>
      <c r="AZ37" s="60" t="str">
        <f t="shared" ca="1" si="5"/>
        <v/>
      </c>
      <c r="BK37" s="86" t="s">
        <v>14090</v>
      </c>
      <c r="BO37" s="86" t="s">
        <v>14091</v>
      </c>
      <c r="BQ37" s="54" t="s">
        <v>7086</v>
      </c>
      <c r="BR37" s="52" t="s">
        <v>7087</v>
      </c>
      <c r="BS37" s="52" t="str">
        <f t="shared" si="15"/>
        <v>K:災害復旧関係工事</v>
      </c>
      <c r="BT37" s="52" t="s">
        <v>14151</v>
      </c>
      <c r="BU37" s="52" t="s">
        <v>14143</v>
      </c>
      <c r="BV37" s="53"/>
      <c r="BW37" s="53"/>
      <c r="BX37" s="53"/>
      <c r="BY37" s="53"/>
      <c r="BZ37" s="53"/>
      <c r="CA37" s="53"/>
      <c r="CB37" s="53"/>
      <c r="CC37" s="55"/>
      <c r="CD37"/>
      <c r="CH37" s="71">
        <v>27</v>
      </c>
      <c r="CI37" s="73" t="s">
        <v>8574</v>
      </c>
      <c r="CJ37" s="73">
        <v>74</v>
      </c>
      <c r="CK37" s="74">
        <v>1417</v>
      </c>
      <c r="CL37" s="74">
        <v>1490</v>
      </c>
      <c r="CN37" s="71">
        <v>27</v>
      </c>
      <c r="CO37" s="61">
        <f t="shared" si="26"/>
        <v>0</v>
      </c>
      <c r="CP37" s="61" t="str">
        <f t="shared" ca="1" si="25"/>
        <v/>
      </c>
      <c r="CQ37" s="61" t="str">
        <f t="shared" ca="1" si="25"/>
        <v/>
      </c>
    </row>
    <row r="38" spans="9:95">
      <c r="I38" s="71">
        <v>28</v>
      </c>
      <c r="J38" s="60">
        <f t="shared" si="6"/>
        <v>0</v>
      </c>
      <c r="K38" s="60" t="str">
        <f t="shared" ca="1" si="7"/>
        <v/>
      </c>
      <c r="L38" s="60" t="str">
        <f t="shared" ca="1" si="2"/>
        <v/>
      </c>
      <c r="M38" s="60">
        <f t="shared" ca="1" si="27"/>
        <v>0</v>
      </c>
      <c r="N38" s="60">
        <f t="shared" ca="1" si="27"/>
        <v>0</v>
      </c>
      <c r="O38" s="60">
        <f t="shared" ca="1" si="27"/>
        <v>0</v>
      </c>
      <c r="R38" s="71">
        <v>28</v>
      </c>
      <c r="S38" s="60">
        <f t="shared" si="8"/>
        <v>0</v>
      </c>
      <c r="T38" s="60" t="str">
        <f t="shared" ca="1" si="9"/>
        <v/>
      </c>
      <c r="U38" s="60" t="str">
        <f t="shared" ca="1" si="4"/>
        <v/>
      </c>
      <c r="W38" s="71">
        <v>28</v>
      </c>
      <c r="X38" s="73" t="s">
        <v>8575</v>
      </c>
      <c r="Y38" s="73">
        <v>50</v>
      </c>
      <c r="Z38" s="74">
        <v>1491</v>
      </c>
      <c r="AA38" s="74">
        <v>1540</v>
      </c>
      <c r="AC38" s="71">
        <v>28</v>
      </c>
      <c r="AD38" s="60">
        <f t="shared" si="19"/>
        <v>0</v>
      </c>
      <c r="AE38" s="60" t="str">
        <f t="shared" ca="1" si="28"/>
        <v/>
      </c>
      <c r="AF38" s="60" t="str">
        <f t="shared" ca="1" si="28"/>
        <v/>
      </c>
      <c r="AH38" s="71">
        <v>28</v>
      </c>
      <c r="AI38" s="60">
        <f t="shared" si="20"/>
        <v>0</v>
      </c>
      <c r="AJ38" s="60" t="str">
        <f t="shared" ca="1" si="29"/>
        <v/>
      </c>
      <c r="AK38" s="60" t="str">
        <f t="shared" ca="1" si="29"/>
        <v/>
      </c>
      <c r="AM38" s="71">
        <v>28</v>
      </c>
      <c r="AN38" s="60">
        <f t="shared" si="21"/>
        <v>0</v>
      </c>
      <c r="AO38" s="60" t="str">
        <f t="shared" ca="1" si="30"/>
        <v/>
      </c>
      <c r="AP38" s="60" t="str">
        <f t="shared" ca="1" si="30"/>
        <v/>
      </c>
      <c r="AR38" s="71">
        <v>28</v>
      </c>
      <c r="AS38" s="60">
        <f t="shared" si="22"/>
        <v>0</v>
      </c>
      <c r="AT38" s="60" t="str">
        <f t="shared" ca="1" si="31"/>
        <v/>
      </c>
      <c r="AU38" s="60" t="str">
        <f t="shared" ca="1" si="31"/>
        <v/>
      </c>
      <c r="AW38" s="71">
        <v>28</v>
      </c>
      <c r="AX38" s="60">
        <f t="shared" si="23"/>
        <v>0</v>
      </c>
      <c r="AY38" s="60" t="str">
        <f t="shared" ca="1" si="14"/>
        <v/>
      </c>
      <c r="AZ38" s="60" t="str">
        <f t="shared" ca="1" si="5"/>
        <v/>
      </c>
      <c r="BK38" s="86" t="s">
        <v>14091</v>
      </c>
      <c r="BO38" s="86" t="s">
        <v>14092</v>
      </c>
      <c r="BQ38" s="54" t="s">
        <v>7088</v>
      </c>
      <c r="BR38" s="52" t="s">
        <v>7089</v>
      </c>
      <c r="BS38" s="52" t="str">
        <f t="shared" si="15"/>
        <v>L:電線路工事</v>
      </c>
      <c r="BT38" s="52" t="s">
        <v>14152</v>
      </c>
      <c r="BU38" s="52" t="s">
        <v>14145</v>
      </c>
      <c r="BV38" s="53"/>
      <c r="BW38" s="53"/>
      <c r="BX38" s="53"/>
      <c r="BY38" s="53"/>
      <c r="BZ38" s="53"/>
      <c r="CA38" s="53"/>
      <c r="CB38" s="53"/>
      <c r="CC38" s="55"/>
      <c r="CD38"/>
      <c r="CH38" s="71">
        <v>28</v>
      </c>
      <c r="CI38" s="73" t="s">
        <v>8575</v>
      </c>
      <c r="CJ38" s="73">
        <v>50</v>
      </c>
      <c r="CK38" s="74">
        <v>1491</v>
      </c>
      <c r="CL38" s="74">
        <v>1540</v>
      </c>
      <c r="CN38" s="71">
        <v>28</v>
      </c>
      <c r="CO38" s="61">
        <f t="shared" si="26"/>
        <v>0</v>
      </c>
      <c r="CP38" s="61" t="str">
        <f t="shared" ca="1" si="25"/>
        <v/>
      </c>
      <c r="CQ38" s="61" t="str">
        <f t="shared" ca="1" si="25"/>
        <v/>
      </c>
    </row>
    <row r="39" spans="9:95">
      <c r="I39" s="71">
        <v>29</v>
      </c>
      <c r="J39" s="60">
        <f t="shared" si="6"/>
        <v>0</v>
      </c>
      <c r="K39" s="60" t="str">
        <f t="shared" ca="1" si="7"/>
        <v/>
      </c>
      <c r="L39" s="60" t="str">
        <f t="shared" ca="1" si="2"/>
        <v/>
      </c>
      <c r="M39" s="60">
        <f t="shared" ca="1" si="27"/>
        <v>0</v>
      </c>
      <c r="N39" s="60">
        <f t="shared" ca="1" si="27"/>
        <v>0</v>
      </c>
      <c r="O39" s="60">
        <f t="shared" ca="1" si="27"/>
        <v>0</v>
      </c>
      <c r="R39" s="71">
        <v>29</v>
      </c>
      <c r="S39" s="60">
        <f t="shared" si="8"/>
        <v>0</v>
      </c>
      <c r="T39" s="60" t="str">
        <f t="shared" ca="1" si="9"/>
        <v/>
      </c>
      <c r="U39" s="60" t="str">
        <f t="shared" ca="1" si="4"/>
        <v/>
      </c>
      <c r="W39" s="71">
        <v>29</v>
      </c>
      <c r="X39" s="73" t="s">
        <v>8576</v>
      </c>
      <c r="Y39" s="73">
        <v>39</v>
      </c>
      <c r="Z39" s="74">
        <v>1541</v>
      </c>
      <c r="AA39" s="74">
        <v>1579</v>
      </c>
      <c r="AC39" s="71">
        <v>29</v>
      </c>
      <c r="AD39" s="60">
        <f t="shared" si="19"/>
        <v>0</v>
      </c>
      <c r="AE39" s="60" t="str">
        <f t="shared" ca="1" si="28"/>
        <v/>
      </c>
      <c r="AF39" s="60" t="str">
        <f t="shared" ca="1" si="28"/>
        <v/>
      </c>
      <c r="AH39" s="71">
        <v>29</v>
      </c>
      <c r="AI39" s="60">
        <f t="shared" si="20"/>
        <v>0</v>
      </c>
      <c r="AJ39" s="60" t="str">
        <f t="shared" ca="1" si="29"/>
        <v/>
      </c>
      <c r="AK39" s="60" t="str">
        <f t="shared" ca="1" si="29"/>
        <v/>
      </c>
      <c r="AM39" s="71">
        <v>29</v>
      </c>
      <c r="AN39" s="60">
        <f t="shared" si="21"/>
        <v>0</v>
      </c>
      <c r="AO39" s="60" t="str">
        <f t="shared" ca="1" si="30"/>
        <v/>
      </c>
      <c r="AP39" s="60" t="str">
        <f t="shared" ca="1" si="30"/>
        <v/>
      </c>
      <c r="AR39" s="71">
        <v>29</v>
      </c>
      <c r="AS39" s="60">
        <f t="shared" si="22"/>
        <v>0</v>
      </c>
      <c r="AT39" s="60" t="str">
        <f t="shared" ca="1" si="31"/>
        <v/>
      </c>
      <c r="AU39" s="60" t="str">
        <f t="shared" ca="1" si="31"/>
        <v/>
      </c>
      <c r="AW39" s="71">
        <v>29</v>
      </c>
      <c r="AX39" s="61">
        <f t="shared" si="23"/>
        <v>0</v>
      </c>
      <c r="AY39" s="61" t="str">
        <f t="shared" ca="1" si="14"/>
        <v/>
      </c>
      <c r="AZ39" s="61" t="str">
        <f t="shared" ca="1" si="5"/>
        <v/>
      </c>
      <c r="BK39" s="86" t="s">
        <v>14092</v>
      </c>
      <c r="BO39" s="86" t="s">
        <v>14093</v>
      </c>
      <c r="BQ39" s="54" t="s">
        <v>7090</v>
      </c>
      <c r="BR39" s="52" t="s">
        <v>7091</v>
      </c>
      <c r="BS39" s="52" t="str">
        <f t="shared" si="15"/>
        <v>M:その他の公共土木工事</v>
      </c>
      <c r="BT39" s="52" t="s">
        <v>14153</v>
      </c>
      <c r="BU39" s="52" t="s">
        <v>14150</v>
      </c>
      <c r="BV39" s="53"/>
      <c r="BW39" s="53"/>
      <c r="BX39" s="53"/>
      <c r="BY39" s="53"/>
      <c r="BZ39" s="53"/>
      <c r="CA39" s="53"/>
      <c r="CB39" s="53"/>
      <c r="CC39" s="55"/>
      <c r="CD39"/>
      <c r="CH39" s="71">
        <v>29</v>
      </c>
      <c r="CI39" s="73" t="s">
        <v>8576</v>
      </c>
      <c r="CJ39" s="73">
        <v>39</v>
      </c>
      <c r="CK39" s="74">
        <v>1541</v>
      </c>
      <c r="CL39" s="74">
        <v>1579</v>
      </c>
      <c r="CN39" s="71">
        <v>29</v>
      </c>
      <c r="CO39" s="61">
        <f t="shared" si="26"/>
        <v>0</v>
      </c>
      <c r="CP39" s="61" t="str">
        <f t="shared" ca="1" si="25"/>
        <v/>
      </c>
      <c r="CQ39" s="61" t="str">
        <f t="shared" ca="1" si="25"/>
        <v/>
      </c>
    </row>
    <row r="40" spans="9:95">
      <c r="I40" s="71">
        <v>30</v>
      </c>
      <c r="J40" s="60">
        <f t="shared" si="6"/>
        <v>0</v>
      </c>
      <c r="K40" s="60" t="str">
        <f t="shared" ca="1" si="7"/>
        <v/>
      </c>
      <c r="L40" s="60" t="str">
        <f t="shared" ca="1" si="2"/>
        <v/>
      </c>
      <c r="M40" s="60">
        <f t="shared" ca="1" si="27"/>
        <v>0</v>
      </c>
      <c r="N40" s="60">
        <f t="shared" ca="1" si="27"/>
        <v>0</v>
      </c>
      <c r="O40" s="60">
        <f t="shared" ca="1" si="27"/>
        <v>0</v>
      </c>
      <c r="R40" s="71">
        <v>30</v>
      </c>
      <c r="S40" s="60">
        <f t="shared" si="8"/>
        <v>0</v>
      </c>
      <c r="T40" s="60" t="str">
        <f t="shared" ca="1" si="9"/>
        <v/>
      </c>
      <c r="U40" s="60" t="str">
        <f t="shared" ca="1" si="4"/>
        <v/>
      </c>
      <c r="W40" s="71">
        <v>30</v>
      </c>
      <c r="X40" s="73" t="s">
        <v>8577</v>
      </c>
      <c r="Y40" s="73">
        <v>30</v>
      </c>
      <c r="Z40" s="74">
        <v>1580</v>
      </c>
      <c r="AA40" s="74">
        <v>1609</v>
      </c>
      <c r="AC40" s="71">
        <v>30</v>
      </c>
      <c r="AD40" s="60">
        <f t="shared" si="19"/>
        <v>0</v>
      </c>
      <c r="AE40" s="60" t="str">
        <f t="shared" ca="1" si="28"/>
        <v/>
      </c>
      <c r="AF40" s="60" t="str">
        <f t="shared" ca="1" si="28"/>
        <v/>
      </c>
      <c r="AH40" s="71">
        <v>30</v>
      </c>
      <c r="AI40" s="60">
        <f t="shared" si="20"/>
        <v>0</v>
      </c>
      <c r="AJ40" s="60" t="str">
        <f t="shared" ca="1" si="29"/>
        <v/>
      </c>
      <c r="AK40" s="60" t="str">
        <f t="shared" ca="1" si="29"/>
        <v/>
      </c>
      <c r="AM40" s="71">
        <v>30</v>
      </c>
      <c r="AN40" s="60">
        <f t="shared" si="21"/>
        <v>0</v>
      </c>
      <c r="AO40" s="60" t="str">
        <f t="shared" ca="1" si="30"/>
        <v/>
      </c>
      <c r="AP40" s="60" t="str">
        <f t="shared" ca="1" si="30"/>
        <v/>
      </c>
      <c r="AR40" s="71">
        <v>30</v>
      </c>
      <c r="AS40" s="60">
        <f t="shared" si="22"/>
        <v>0</v>
      </c>
      <c r="AT40" s="60" t="str">
        <f t="shared" ca="1" si="31"/>
        <v/>
      </c>
      <c r="AU40" s="60" t="str">
        <f t="shared" ca="1" si="31"/>
        <v/>
      </c>
      <c r="AW40" s="71">
        <v>30</v>
      </c>
      <c r="AX40" s="61">
        <f t="shared" si="23"/>
        <v>0</v>
      </c>
      <c r="AY40" s="61" t="str">
        <f t="shared" ca="1" si="14"/>
        <v/>
      </c>
      <c r="AZ40" s="61" t="str">
        <f t="shared" ca="1" si="5"/>
        <v/>
      </c>
      <c r="BK40" s="86" t="s">
        <v>14093</v>
      </c>
      <c r="BO40" s="86" t="s">
        <v>14094</v>
      </c>
      <c r="BQ40" s="54" t="s">
        <v>7092</v>
      </c>
      <c r="BR40" s="52" t="s">
        <v>7093</v>
      </c>
      <c r="BS40" s="52" t="str">
        <f t="shared" si="15"/>
        <v>M-1:管工事（ガス管等）</v>
      </c>
      <c r="BT40" s="52" t="s">
        <v>14154</v>
      </c>
      <c r="BU40" s="52" t="s">
        <v>14151</v>
      </c>
      <c r="BV40" s="53"/>
      <c r="BW40" s="53"/>
      <c r="BX40" s="53"/>
      <c r="BY40" s="53"/>
      <c r="BZ40" s="53"/>
      <c r="CA40" s="53"/>
      <c r="CB40" s="53"/>
      <c r="CC40" s="55"/>
      <c r="CD40"/>
      <c r="CH40" s="71">
        <v>30</v>
      </c>
      <c r="CI40" s="73" t="s">
        <v>8577</v>
      </c>
      <c r="CJ40" s="73">
        <v>30</v>
      </c>
      <c r="CK40" s="74">
        <v>1580</v>
      </c>
      <c r="CL40" s="74">
        <v>1609</v>
      </c>
      <c r="CN40" s="71">
        <v>30</v>
      </c>
      <c r="CO40" s="61">
        <f t="shared" si="26"/>
        <v>0</v>
      </c>
      <c r="CP40" s="61" t="str">
        <f t="shared" ca="1" si="25"/>
        <v/>
      </c>
      <c r="CQ40" s="61" t="str">
        <f t="shared" ca="1" si="25"/>
        <v/>
      </c>
    </row>
    <row r="41" spans="9:95">
      <c r="I41" s="71">
        <v>31</v>
      </c>
      <c r="J41" s="60">
        <f t="shared" si="6"/>
        <v>0</v>
      </c>
      <c r="K41" s="60" t="str">
        <f t="shared" ca="1" si="7"/>
        <v/>
      </c>
      <c r="L41" s="60" t="str">
        <f t="shared" ca="1" si="2"/>
        <v/>
      </c>
      <c r="M41" s="60">
        <f t="shared" ca="1" si="27"/>
        <v>0</v>
      </c>
      <c r="N41" s="60">
        <f t="shared" ca="1" si="27"/>
        <v>0</v>
      </c>
      <c r="O41" s="60">
        <f t="shared" ca="1" si="27"/>
        <v>0</v>
      </c>
      <c r="R41" s="71">
        <v>31</v>
      </c>
      <c r="S41" s="60">
        <f t="shared" si="8"/>
        <v>0</v>
      </c>
      <c r="T41" s="60" t="str">
        <f t="shared" ca="1" si="9"/>
        <v/>
      </c>
      <c r="U41" s="60" t="str">
        <f t="shared" ca="1" si="4"/>
        <v/>
      </c>
      <c r="W41" s="71">
        <v>31</v>
      </c>
      <c r="X41" s="73" t="s">
        <v>8578</v>
      </c>
      <c r="Y41" s="73">
        <v>19</v>
      </c>
      <c r="Z41" s="74">
        <v>1610</v>
      </c>
      <c r="AA41" s="74">
        <v>1628</v>
      </c>
      <c r="AC41" s="71">
        <v>31</v>
      </c>
      <c r="AD41" s="60">
        <f t="shared" si="19"/>
        <v>0</v>
      </c>
      <c r="AE41" s="60" t="str">
        <f t="shared" ca="1" si="28"/>
        <v/>
      </c>
      <c r="AF41" s="60" t="str">
        <f t="shared" ca="1" si="28"/>
        <v/>
      </c>
      <c r="AH41" s="71">
        <v>31</v>
      </c>
      <c r="AI41" s="60">
        <f t="shared" si="20"/>
        <v>0</v>
      </c>
      <c r="AJ41" s="60" t="str">
        <f t="shared" ca="1" si="29"/>
        <v/>
      </c>
      <c r="AK41" s="60" t="str">
        <f t="shared" ca="1" si="29"/>
        <v/>
      </c>
      <c r="AM41" s="71">
        <v>31</v>
      </c>
      <c r="AN41" s="60">
        <f t="shared" si="21"/>
        <v>0</v>
      </c>
      <c r="AO41" s="60" t="str">
        <f t="shared" ca="1" si="30"/>
        <v/>
      </c>
      <c r="AP41" s="60" t="str">
        <f t="shared" ca="1" si="30"/>
        <v/>
      </c>
      <c r="AR41" s="71">
        <v>31</v>
      </c>
      <c r="AS41" s="60">
        <f t="shared" si="22"/>
        <v>0</v>
      </c>
      <c r="AT41" s="60" t="str">
        <f t="shared" ca="1" si="31"/>
        <v/>
      </c>
      <c r="AU41" s="60" t="str">
        <f t="shared" ca="1" si="31"/>
        <v/>
      </c>
      <c r="AW41" s="71">
        <v>31</v>
      </c>
      <c r="AX41" s="61">
        <f t="shared" si="23"/>
        <v>0</v>
      </c>
      <c r="AY41" s="61" t="str">
        <f t="shared" ca="1" si="14"/>
        <v/>
      </c>
      <c r="AZ41" s="61" t="str">
        <f t="shared" ca="1" si="5"/>
        <v/>
      </c>
      <c r="BK41" s="86" t="s">
        <v>14094</v>
      </c>
      <c r="BO41" s="86" t="s">
        <v>14095</v>
      </c>
      <c r="BQ41" s="54" t="s">
        <v>7094</v>
      </c>
      <c r="BR41" s="52" t="s">
        <v>7095</v>
      </c>
      <c r="BS41" s="52" t="str">
        <f t="shared" si="15"/>
        <v>M-2:ゴルフ場工事</v>
      </c>
      <c r="BT41" s="52" t="s">
        <v>14155</v>
      </c>
      <c r="BU41" s="52" t="s">
        <v>14152</v>
      </c>
      <c r="BV41" s="53"/>
      <c r="BW41" s="53"/>
      <c r="BX41" s="53"/>
      <c r="BY41" s="53"/>
      <c r="BZ41" s="53"/>
      <c r="CA41" s="53"/>
      <c r="CB41" s="53"/>
      <c r="CC41" s="55"/>
      <c r="CD41"/>
      <c r="CH41" s="71">
        <v>31</v>
      </c>
      <c r="CI41" s="73" t="s">
        <v>8578</v>
      </c>
      <c r="CJ41" s="73">
        <v>19</v>
      </c>
      <c r="CK41" s="74">
        <v>1610</v>
      </c>
      <c r="CL41" s="74">
        <v>1628</v>
      </c>
      <c r="CN41" s="71">
        <v>31</v>
      </c>
      <c r="CO41" s="61">
        <f t="shared" si="26"/>
        <v>0</v>
      </c>
      <c r="CP41" s="61" t="str">
        <f t="shared" ca="1" si="25"/>
        <v/>
      </c>
      <c r="CQ41" s="61" t="str">
        <f t="shared" ca="1" si="25"/>
        <v/>
      </c>
    </row>
    <row r="42" spans="9:95">
      <c r="I42" s="71">
        <v>32</v>
      </c>
      <c r="J42" s="60">
        <f t="shared" si="6"/>
        <v>0</v>
      </c>
      <c r="K42" s="60" t="str">
        <f t="shared" ca="1" si="7"/>
        <v/>
      </c>
      <c r="L42" s="60" t="str">
        <f t="shared" ca="1" si="2"/>
        <v/>
      </c>
      <c r="M42" s="60">
        <f t="shared" ca="1" si="27"/>
        <v>0</v>
      </c>
      <c r="N42" s="60">
        <f t="shared" ca="1" si="27"/>
        <v>0</v>
      </c>
      <c r="O42" s="60">
        <f t="shared" ca="1" si="27"/>
        <v>0</v>
      </c>
      <c r="R42" s="71">
        <v>32</v>
      </c>
      <c r="S42" s="60">
        <f t="shared" si="8"/>
        <v>0</v>
      </c>
      <c r="T42" s="60" t="str">
        <f t="shared" ca="1" si="9"/>
        <v/>
      </c>
      <c r="U42" s="60" t="str">
        <f t="shared" ca="1" si="4"/>
        <v/>
      </c>
      <c r="W42" s="71">
        <v>32</v>
      </c>
      <c r="X42" s="73" t="s">
        <v>8579</v>
      </c>
      <c r="Y42" s="73">
        <v>19</v>
      </c>
      <c r="Z42" s="74">
        <v>1629</v>
      </c>
      <c r="AA42" s="74">
        <v>1647</v>
      </c>
      <c r="AC42" s="71">
        <v>32</v>
      </c>
      <c r="AD42" s="60">
        <f t="shared" si="19"/>
        <v>0</v>
      </c>
      <c r="AE42" s="60" t="str">
        <f t="shared" ca="1" si="28"/>
        <v/>
      </c>
      <c r="AF42" s="60" t="str">
        <f t="shared" ca="1" si="28"/>
        <v/>
      </c>
      <c r="AH42" s="71">
        <v>32</v>
      </c>
      <c r="AI42" s="60">
        <f t="shared" si="20"/>
        <v>0</v>
      </c>
      <c r="AJ42" s="60" t="str">
        <f t="shared" ca="1" si="29"/>
        <v/>
      </c>
      <c r="AK42" s="60" t="str">
        <f t="shared" ca="1" si="29"/>
        <v/>
      </c>
      <c r="AM42" s="71">
        <v>32</v>
      </c>
      <c r="AN42" s="60">
        <f t="shared" si="21"/>
        <v>0</v>
      </c>
      <c r="AO42" s="60" t="str">
        <f t="shared" ca="1" si="30"/>
        <v/>
      </c>
      <c r="AP42" s="60" t="str">
        <f t="shared" ca="1" si="30"/>
        <v/>
      </c>
      <c r="AR42" s="71">
        <v>32</v>
      </c>
      <c r="AS42" s="60">
        <f t="shared" si="22"/>
        <v>0</v>
      </c>
      <c r="AT42" s="60" t="str">
        <f t="shared" ca="1" si="31"/>
        <v/>
      </c>
      <c r="AU42" s="60" t="str">
        <f t="shared" ca="1" si="31"/>
        <v/>
      </c>
      <c r="AW42" s="71">
        <v>32</v>
      </c>
      <c r="AX42" s="61">
        <f t="shared" si="23"/>
        <v>0</v>
      </c>
      <c r="AY42" s="61" t="str">
        <f t="shared" ca="1" si="14"/>
        <v/>
      </c>
      <c r="AZ42" s="61" t="str">
        <f t="shared" ca="1" si="5"/>
        <v/>
      </c>
      <c r="BK42" s="86" t="s">
        <v>14095</v>
      </c>
      <c r="BO42" s="86" t="s">
        <v>14096</v>
      </c>
      <c r="BQ42" s="54" t="s">
        <v>7096</v>
      </c>
      <c r="BR42" s="52" t="s">
        <v>7097</v>
      </c>
      <c r="BS42" s="52" t="str">
        <f t="shared" si="15"/>
        <v>M-3:構内環境整備工事</v>
      </c>
      <c r="BT42" s="52" t="s">
        <v>14156</v>
      </c>
      <c r="BU42" s="52" t="s">
        <v>14153</v>
      </c>
      <c r="BV42" s="53"/>
      <c r="BW42" s="53"/>
      <c r="BX42" s="53"/>
      <c r="BY42" s="53"/>
      <c r="BZ42" s="53"/>
      <c r="CA42" s="53"/>
      <c r="CB42" s="53"/>
      <c r="CC42" s="55"/>
      <c r="CD42"/>
      <c r="CH42" s="71">
        <v>32</v>
      </c>
      <c r="CI42" s="73" t="s">
        <v>8579</v>
      </c>
      <c r="CJ42" s="73">
        <v>19</v>
      </c>
      <c r="CK42" s="74">
        <v>1629</v>
      </c>
      <c r="CL42" s="74">
        <v>1647</v>
      </c>
      <c r="CN42" s="71">
        <v>32</v>
      </c>
      <c r="CO42" s="61">
        <f t="shared" si="26"/>
        <v>0</v>
      </c>
      <c r="CP42" s="61" t="str">
        <f t="shared" ca="1" si="25"/>
        <v/>
      </c>
      <c r="CQ42" s="61" t="str">
        <f t="shared" ca="1" si="25"/>
        <v/>
      </c>
    </row>
    <row r="43" spans="9:95">
      <c r="I43" s="71">
        <v>33</v>
      </c>
      <c r="J43" s="60">
        <f t="shared" si="6"/>
        <v>0</v>
      </c>
      <c r="K43" s="60" t="str">
        <f t="shared" ca="1" si="7"/>
        <v/>
      </c>
      <c r="L43" s="60" t="str">
        <f t="shared" ca="1" si="2"/>
        <v/>
      </c>
      <c r="M43" s="60">
        <f t="shared" ca="1" si="27"/>
        <v>0</v>
      </c>
      <c r="N43" s="60">
        <f t="shared" ca="1" si="27"/>
        <v>0</v>
      </c>
      <c r="O43" s="60">
        <f t="shared" ca="1" si="27"/>
        <v>0</v>
      </c>
      <c r="R43" s="71">
        <v>33</v>
      </c>
      <c r="S43" s="60">
        <f t="shared" si="8"/>
        <v>0</v>
      </c>
      <c r="T43" s="60" t="str">
        <f t="shared" ca="1" si="9"/>
        <v/>
      </c>
      <c r="U43" s="60" t="str">
        <f t="shared" ca="1" si="4"/>
        <v/>
      </c>
      <c r="W43" s="71">
        <v>33</v>
      </c>
      <c r="X43" s="73" t="s">
        <v>8580</v>
      </c>
      <c r="Y43" s="73">
        <v>31</v>
      </c>
      <c r="Z43" s="74">
        <v>1648</v>
      </c>
      <c r="AA43" s="74">
        <v>1678</v>
      </c>
      <c r="AC43" s="71">
        <v>33</v>
      </c>
      <c r="AD43" s="60">
        <f t="shared" si="19"/>
        <v>0</v>
      </c>
      <c r="AE43" s="60" t="str">
        <f t="shared" ca="1" si="28"/>
        <v/>
      </c>
      <c r="AF43" s="60" t="str">
        <f t="shared" ca="1" si="28"/>
        <v/>
      </c>
      <c r="AH43" s="71">
        <v>33</v>
      </c>
      <c r="AI43" s="60">
        <f t="shared" si="20"/>
        <v>0</v>
      </c>
      <c r="AJ43" s="60" t="str">
        <f t="shared" ca="1" si="29"/>
        <v/>
      </c>
      <c r="AK43" s="60" t="str">
        <f t="shared" ca="1" si="29"/>
        <v/>
      </c>
      <c r="AM43" s="71">
        <v>33</v>
      </c>
      <c r="AN43" s="60">
        <f t="shared" si="21"/>
        <v>0</v>
      </c>
      <c r="AO43" s="60" t="str">
        <f t="shared" ca="1" si="30"/>
        <v/>
      </c>
      <c r="AP43" s="60" t="str">
        <f t="shared" ca="1" si="30"/>
        <v/>
      </c>
      <c r="AR43" s="71">
        <v>33</v>
      </c>
      <c r="AS43" s="60">
        <f t="shared" si="22"/>
        <v>0</v>
      </c>
      <c r="AT43" s="60" t="str">
        <f t="shared" ca="1" si="31"/>
        <v/>
      </c>
      <c r="AU43" s="60" t="str">
        <f t="shared" ca="1" si="31"/>
        <v/>
      </c>
      <c r="AW43" s="71">
        <v>33</v>
      </c>
      <c r="AX43" s="61">
        <f t="shared" si="23"/>
        <v>0</v>
      </c>
      <c r="AY43" s="61" t="str">
        <f t="shared" ca="1" si="14"/>
        <v/>
      </c>
      <c r="AZ43" s="61" t="str">
        <f t="shared" ca="1" si="5"/>
        <v/>
      </c>
      <c r="BK43" s="86" t="s">
        <v>14096</v>
      </c>
      <c r="BO43" s="86" t="s">
        <v>14097</v>
      </c>
      <c r="BQ43" s="54" t="s">
        <v>7098</v>
      </c>
      <c r="BR43" s="52" t="s">
        <v>7099</v>
      </c>
      <c r="BS43" s="52" t="str">
        <f t="shared" si="15"/>
        <v>M-4:その他の土木工事</v>
      </c>
      <c r="BT43" s="52" t="s">
        <v>14157</v>
      </c>
      <c r="BU43" s="52" t="s">
        <v>14154</v>
      </c>
      <c r="BV43" s="53"/>
      <c r="BW43" s="53"/>
      <c r="BX43" s="53"/>
      <c r="BY43" s="53"/>
      <c r="BZ43" s="53"/>
      <c r="CA43" s="53"/>
      <c r="CB43" s="53"/>
      <c r="CC43" s="55"/>
      <c r="CD43"/>
      <c r="CH43" s="71">
        <v>33</v>
      </c>
      <c r="CI43" s="73" t="s">
        <v>8580</v>
      </c>
      <c r="CJ43" s="73">
        <v>31</v>
      </c>
      <c r="CK43" s="74">
        <v>1648</v>
      </c>
      <c r="CL43" s="74">
        <v>1678</v>
      </c>
      <c r="CN43" s="71">
        <v>33</v>
      </c>
      <c r="CO43" s="61">
        <f t="shared" si="26"/>
        <v>0</v>
      </c>
      <c r="CP43" s="61" t="str">
        <f t="shared" ca="1" si="25"/>
        <v/>
      </c>
      <c r="CQ43" s="61" t="str">
        <f t="shared" ca="1" si="25"/>
        <v/>
      </c>
    </row>
    <row r="44" spans="9:95">
      <c r="I44" s="71">
        <v>34</v>
      </c>
      <c r="J44" s="60">
        <f t="shared" si="6"/>
        <v>0</v>
      </c>
      <c r="K44" s="60" t="str">
        <f t="shared" ca="1" si="7"/>
        <v/>
      </c>
      <c r="L44" s="60" t="str">
        <f t="shared" ca="1" si="2"/>
        <v/>
      </c>
      <c r="M44" s="60">
        <f t="shared" ca="1" si="27"/>
        <v>0</v>
      </c>
      <c r="N44" s="60">
        <f t="shared" ca="1" si="27"/>
        <v>0</v>
      </c>
      <c r="O44" s="60">
        <f t="shared" ca="1" si="27"/>
        <v>0</v>
      </c>
      <c r="R44" s="71">
        <v>34</v>
      </c>
      <c r="S44" s="60">
        <f t="shared" si="8"/>
        <v>0</v>
      </c>
      <c r="T44" s="60" t="str">
        <f t="shared" ca="1" si="9"/>
        <v/>
      </c>
      <c r="U44" s="60" t="str">
        <f t="shared" ca="1" si="4"/>
        <v/>
      </c>
      <c r="W44" s="71">
        <v>34</v>
      </c>
      <c r="X44" s="73" t="s">
        <v>8581</v>
      </c>
      <c r="Y44" s="73">
        <v>31</v>
      </c>
      <c r="Z44" s="74">
        <v>1679</v>
      </c>
      <c r="AA44" s="74">
        <v>1709</v>
      </c>
      <c r="AC44" s="71">
        <v>34</v>
      </c>
      <c r="AD44" s="60">
        <f t="shared" si="19"/>
        <v>0</v>
      </c>
      <c r="AE44" s="60" t="str">
        <f t="shared" ca="1" si="28"/>
        <v/>
      </c>
      <c r="AF44" s="60" t="str">
        <f t="shared" ca="1" si="28"/>
        <v/>
      </c>
      <c r="AH44" s="71">
        <v>34</v>
      </c>
      <c r="AI44" s="60">
        <f t="shared" si="20"/>
        <v>0</v>
      </c>
      <c r="AJ44" s="60" t="str">
        <f t="shared" ca="1" si="29"/>
        <v/>
      </c>
      <c r="AK44" s="60" t="str">
        <f t="shared" ca="1" si="29"/>
        <v/>
      </c>
      <c r="AM44" s="71">
        <v>34</v>
      </c>
      <c r="AN44" s="60">
        <f t="shared" si="21"/>
        <v>0</v>
      </c>
      <c r="AO44" s="60" t="str">
        <f t="shared" ca="1" si="30"/>
        <v/>
      </c>
      <c r="AP44" s="60" t="str">
        <f t="shared" ca="1" si="30"/>
        <v/>
      </c>
      <c r="AR44" s="71">
        <v>34</v>
      </c>
      <c r="AS44" s="60">
        <f t="shared" si="22"/>
        <v>0</v>
      </c>
      <c r="AT44" s="60" t="str">
        <f t="shared" ca="1" si="31"/>
        <v/>
      </c>
      <c r="AU44" s="60" t="str">
        <f t="shared" ca="1" si="31"/>
        <v/>
      </c>
      <c r="AW44" s="71">
        <v>34</v>
      </c>
      <c r="AX44" s="61">
        <f t="shared" si="23"/>
        <v>0</v>
      </c>
      <c r="AY44" s="61" t="str">
        <f t="shared" ca="1" si="14"/>
        <v/>
      </c>
      <c r="AZ44" s="61" t="str">
        <f t="shared" ca="1" si="5"/>
        <v/>
      </c>
      <c r="BK44" s="86" t="s">
        <v>14097</v>
      </c>
      <c r="BO44" s="86" t="s">
        <v>14098</v>
      </c>
      <c r="BQ44" s="54" t="s">
        <v>7100</v>
      </c>
      <c r="BR44" s="52" t="s">
        <v>7101</v>
      </c>
      <c r="BS44" s="52" t="str">
        <f t="shared" si="15"/>
        <v>N:非木造新築（建築）</v>
      </c>
      <c r="BT44" s="52" t="s">
        <v>14158</v>
      </c>
      <c r="BU44" s="52" t="s">
        <v>14155</v>
      </c>
      <c r="BV44" s="53"/>
      <c r="BW44" s="53"/>
      <c r="BX44" s="53"/>
      <c r="BY44" s="53"/>
      <c r="BZ44" s="53"/>
      <c r="CA44" s="53"/>
      <c r="CB44" s="53"/>
      <c r="CC44" s="55"/>
      <c r="CD44"/>
      <c r="CH44" s="71">
        <v>34</v>
      </c>
      <c r="CI44" s="73" t="s">
        <v>8581</v>
      </c>
      <c r="CJ44" s="73">
        <v>31</v>
      </c>
      <c r="CK44" s="74">
        <v>1679</v>
      </c>
      <c r="CL44" s="74">
        <v>1709</v>
      </c>
      <c r="CN44" s="71">
        <v>34</v>
      </c>
      <c r="CO44" s="61">
        <f t="shared" si="26"/>
        <v>0</v>
      </c>
      <c r="CP44" s="61" t="str">
        <f t="shared" ca="1" si="25"/>
        <v/>
      </c>
      <c r="CQ44" s="61" t="str">
        <f t="shared" ca="1" si="25"/>
        <v/>
      </c>
    </row>
    <row r="45" spans="9:95">
      <c r="I45" s="71">
        <v>35</v>
      </c>
      <c r="J45" s="60">
        <f t="shared" si="6"/>
        <v>0</v>
      </c>
      <c r="K45" s="60" t="str">
        <f t="shared" ca="1" si="7"/>
        <v/>
      </c>
      <c r="L45" s="60" t="str">
        <f t="shared" ca="1" si="2"/>
        <v/>
      </c>
      <c r="M45" s="60">
        <f t="shared" ca="1" si="27"/>
        <v>0</v>
      </c>
      <c r="N45" s="60">
        <f t="shared" ca="1" si="27"/>
        <v>0</v>
      </c>
      <c r="O45" s="60">
        <f t="shared" ca="1" si="27"/>
        <v>0</v>
      </c>
      <c r="R45" s="71">
        <v>35</v>
      </c>
      <c r="S45" s="60">
        <f t="shared" si="8"/>
        <v>0</v>
      </c>
      <c r="T45" s="60" t="str">
        <f t="shared" ca="1" si="9"/>
        <v/>
      </c>
      <c r="U45" s="60" t="str">
        <f t="shared" ca="1" si="4"/>
        <v/>
      </c>
      <c r="W45" s="71">
        <v>35</v>
      </c>
      <c r="X45" s="73" t="s">
        <v>8582</v>
      </c>
      <c r="Y45" s="73">
        <v>19</v>
      </c>
      <c r="Z45" s="74">
        <v>1710</v>
      </c>
      <c r="AA45" s="74">
        <v>1728</v>
      </c>
      <c r="AC45" s="71">
        <v>35</v>
      </c>
      <c r="AD45" s="60">
        <f t="shared" si="19"/>
        <v>0</v>
      </c>
      <c r="AE45" s="60" t="str">
        <f t="shared" ca="1" si="28"/>
        <v/>
      </c>
      <c r="AF45" s="60" t="str">
        <f t="shared" ca="1" si="28"/>
        <v/>
      </c>
      <c r="AH45" s="71">
        <v>35</v>
      </c>
      <c r="AI45" s="60">
        <f t="shared" si="20"/>
        <v>0</v>
      </c>
      <c r="AJ45" s="60" t="str">
        <f t="shared" ca="1" si="29"/>
        <v/>
      </c>
      <c r="AK45" s="60" t="str">
        <f t="shared" ca="1" si="29"/>
        <v/>
      </c>
      <c r="AM45" s="71">
        <v>35</v>
      </c>
      <c r="AN45" s="60">
        <f t="shared" si="21"/>
        <v>0</v>
      </c>
      <c r="AO45" s="60" t="str">
        <f t="shared" ca="1" si="30"/>
        <v/>
      </c>
      <c r="AP45" s="60" t="str">
        <f t="shared" ca="1" si="30"/>
        <v/>
      </c>
      <c r="AR45" s="71">
        <v>35</v>
      </c>
      <c r="AS45" s="60">
        <f t="shared" si="22"/>
        <v>0</v>
      </c>
      <c r="AT45" s="60" t="str">
        <f t="shared" ca="1" si="31"/>
        <v/>
      </c>
      <c r="AU45" s="60" t="str">
        <f t="shared" ca="1" si="31"/>
        <v/>
      </c>
      <c r="AW45" s="71">
        <v>35</v>
      </c>
      <c r="AX45" s="61">
        <f t="shared" si="23"/>
        <v>0</v>
      </c>
      <c r="AY45" s="61" t="str">
        <f t="shared" ca="1" si="14"/>
        <v/>
      </c>
      <c r="AZ45" s="61" t="str">
        <f t="shared" ca="1" si="5"/>
        <v/>
      </c>
      <c r="BK45" s="86" t="s">
        <v>14098</v>
      </c>
      <c r="BO45" s="86" t="s">
        <v>14099</v>
      </c>
      <c r="BQ45" s="54" t="s">
        <v>7102</v>
      </c>
      <c r="BR45" s="52" t="s">
        <v>7103</v>
      </c>
      <c r="BS45" s="52" t="str">
        <f t="shared" si="15"/>
        <v>U:非木造増築（建築）</v>
      </c>
      <c r="BT45" s="73"/>
      <c r="BU45" s="73" t="s">
        <v>14156</v>
      </c>
      <c r="BV45" s="53"/>
      <c r="BW45" s="53"/>
      <c r="BX45" s="53"/>
      <c r="BY45" s="53"/>
      <c r="BZ45" s="53"/>
      <c r="CA45" s="53"/>
      <c r="CB45" s="53"/>
      <c r="CC45" s="55"/>
      <c r="CD45"/>
      <c r="CH45" s="71">
        <v>35</v>
      </c>
      <c r="CI45" s="73" t="s">
        <v>8582</v>
      </c>
      <c r="CJ45" s="73">
        <v>19</v>
      </c>
      <c r="CK45" s="74">
        <v>1710</v>
      </c>
      <c r="CL45" s="74">
        <v>1728</v>
      </c>
      <c r="CN45" s="71">
        <v>35</v>
      </c>
      <c r="CO45" s="61">
        <f t="shared" si="26"/>
        <v>0</v>
      </c>
      <c r="CP45" s="61" t="str">
        <f t="shared" ca="1" si="25"/>
        <v/>
      </c>
      <c r="CQ45" s="61" t="str">
        <f t="shared" ca="1" si="25"/>
        <v/>
      </c>
    </row>
    <row r="46" spans="9:95">
      <c r="I46" s="71">
        <v>36</v>
      </c>
      <c r="J46" s="60">
        <f t="shared" si="6"/>
        <v>0</v>
      </c>
      <c r="K46" s="60" t="str">
        <f t="shared" ca="1" si="7"/>
        <v/>
      </c>
      <c r="L46" s="60" t="str">
        <f t="shared" ca="1" si="2"/>
        <v/>
      </c>
      <c r="M46" s="60">
        <f t="shared" ca="1" si="27"/>
        <v>0</v>
      </c>
      <c r="N46" s="60">
        <f t="shared" ca="1" si="27"/>
        <v>0</v>
      </c>
      <c r="O46" s="60">
        <f t="shared" ca="1" si="27"/>
        <v>0</v>
      </c>
      <c r="R46" s="71">
        <v>36</v>
      </c>
      <c r="S46" s="60">
        <f t="shared" si="8"/>
        <v>0</v>
      </c>
      <c r="T46" s="60" t="str">
        <f t="shared" ca="1" si="9"/>
        <v/>
      </c>
      <c r="U46" s="60" t="str">
        <f t="shared" ca="1" si="4"/>
        <v/>
      </c>
      <c r="W46" s="71">
        <v>36</v>
      </c>
      <c r="X46" s="73" t="s">
        <v>8583</v>
      </c>
      <c r="Y46" s="73">
        <v>24</v>
      </c>
      <c r="Z46" s="74">
        <v>1729</v>
      </c>
      <c r="AA46" s="74">
        <v>1752</v>
      </c>
      <c r="AC46" s="71">
        <v>36</v>
      </c>
      <c r="AD46" s="60">
        <f t="shared" si="19"/>
        <v>0</v>
      </c>
      <c r="AE46" s="60" t="str">
        <f t="shared" ca="1" si="28"/>
        <v/>
      </c>
      <c r="AF46" s="60" t="str">
        <f t="shared" ca="1" si="28"/>
        <v/>
      </c>
      <c r="AH46" s="71">
        <v>36</v>
      </c>
      <c r="AI46" s="60">
        <f t="shared" si="20"/>
        <v>0</v>
      </c>
      <c r="AJ46" s="60" t="str">
        <f t="shared" ca="1" si="29"/>
        <v/>
      </c>
      <c r="AK46" s="60" t="str">
        <f t="shared" ca="1" si="29"/>
        <v/>
      </c>
      <c r="AM46" s="71">
        <v>36</v>
      </c>
      <c r="AN46" s="60">
        <f t="shared" si="21"/>
        <v>0</v>
      </c>
      <c r="AO46" s="60" t="str">
        <f t="shared" ca="1" si="30"/>
        <v/>
      </c>
      <c r="AP46" s="60" t="str">
        <f t="shared" ca="1" si="30"/>
        <v/>
      </c>
      <c r="AR46" s="71">
        <v>36</v>
      </c>
      <c r="AS46" s="60">
        <f t="shared" si="22"/>
        <v>0</v>
      </c>
      <c r="AT46" s="60" t="str">
        <f t="shared" ca="1" si="31"/>
        <v/>
      </c>
      <c r="AU46" s="60" t="str">
        <f t="shared" ca="1" si="31"/>
        <v/>
      </c>
      <c r="AW46" s="71">
        <v>36</v>
      </c>
      <c r="AX46" s="61">
        <f t="shared" si="23"/>
        <v>0</v>
      </c>
      <c r="AY46" s="61" t="str">
        <f t="shared" ca="1" si="14"/>
        <v/>
      </c>
      <c r="AZ46" s="61" t="str">
        <f t="shared" ca="1" si="5"/>
        <v/>
      </c>
      <c r="BK46" s="86" t="s">
        <v>14099</v>
      </c>
      <c r="BO46" s="86" t="s">
        <v>14100</v>
      </c>
      <c r="BQ46" s="54" t="s">
        <v>7104</v>
      </c>
      <c r="BR46" s="52" t="s">
        <v>7105</v>
      </c>
      <c r="BS46" s="52" t="str">
        <f t="shared" si="15"/>
        <v>O:非木造改築・改修（建築）</v>
      </c>
      <c r="BT46" s="73"/>
      <c r="BU46" s="73" t="s">
        <v>14157</v>
      </c>
      <c r="BV46" s="53"/>
      <c r="BW46" s="53"/>
      <c r="BX46" s="53"/>
      <c r="BY46" s="53"/>
      <c r="BZ46" s="53"/>
      <c r="CA46" s="53"/>
      <c r="CB46" s="53"/>
      <c r="CC46" s="55"/>
      <c r="CD46"/>
      <c r="CH46" s="71">
        <v>36</v>
      </c>
      <c r="CI46" s="73" t="s">
        <v>8583</v>
      </c>
      <c r="CJ46" s="73">
        <v>24</v>
      </c>
      <c r="CK46" s="74">
        <v>1729</v>
      </c>
      <c r="CL46" s="74">
        <v>1752</v>
      </c>
      <c r="CN46" s="71">
        <v>36</v>
      </c>
      <c r="CO46" s="61">
        <f t="shared" si="26"/>
        <v>0</v>
      </c>
      <c r="CP46" s="61" t="str">
        <f t="shared" ca="1" si="25"/>
        <v/>
      </c>
      <c r="CQ46" s="61" t="str">
        <f t="shared" ca="1" si="25"/>
        <v/>
      </c>
    </row>
    <row r="47" spans="9:95">
      <c r="I47" s="71">
        <v>37</v>
      </c>
      <c r="J47" s="60">
        <f t="shared" si="6"/>
        <v>0</v>
      </c>
      <c r="K47" s="60" t="str">
        <f t="shared" ca="1" si="7"/>
        <v/>
      </c>
      <c r="L47" s="60" t="str">
        <f t="shared" ca="1" si="2"/>
        <v/>
      </c>
      <c r="M47" s="60">
        <f t="shared" ca="1" si="27"/>
        <v>0</v>
      </c>
      <c r="N47" s="60">
        <f t="shared" ca="1" si="27"/>
        <v>0</v>
      </c>
      <c r="O47" s="60">
        <f t="shared" ca="1" si="27"/>
        <v>0</v>
      </c>
      <c r="R47" s="71">
        <v>37</v>
      </c>
      <c r="S47" s="60">
        <f t="shared" si="8"/>
        <v>0</v>
      </c>
      <c r="T47" s="60" t="str">
        <f t="shared" ca="1" si="9"/>
        <v/>
      </c>
      <c r="U47" s="60" t="str">
        <f t="shared" ca="1" si="4"/>
        <v/>
      </c>
      <c r="W47" s="71">
        <v>37</v>
      </c>
      <c r="X47" s="73" t="s">
        <v>8584</v>
      </c>
      <c r="Y47" s="73">
        <v>17</v>
      </c>
      <c r="Z47" s="74">
        <v>1753</v>
      </c>
      <c r="AA47" s="74">
        <v>1769</v>
      </c>
      <c r="AC47" s="71">
        <v>37</v>
      </c>
      <c r="AD47" s="60">
        <f t="shared" si="19"/>
        <v>0</v>
      </c>
      <c r="AE47" s="60" t="str">
        <f t="shared" ca="1" si="28"/>
        <v/>
      </c>
      <c r="AF47" s="60" t="str">
        <f t="shared" ca="1" si="28"/>
        <v/>
      </c>
      <c r="AH47" s="71">
        <v>37</v>
      </c>
      <c r="AI47" s="60">
        <f t="shared" si="20"/>
        <v>0</v>
      </c>
      <c r="AJ47" s="60" t="str">
        <f t="shared" ca="1" si="29"/>
        <v/>
      </c>
      <c r="AK47" s="60" t="str">
        <f t="shared" ca="1" si="29"/>
        <v/>
      </c>
      <c r="AM47" s="71">
        <v>37</v>
      </c>
      <c r="AN47" s="60">
        <f t="shared" si="21"/>
        <v>0</v>
      </c>
      <c r="AO47" s="60" t="str">
        <f t="shared" ca="1" si="30"/>
        <v/>
      </c>
      <c r="AP47" s="60" t="str">
        <f t="shared" ca="1" si="30"/>
        <v/>
      </c>
      <c r="AR47" s="71">
        <v>37</v>
      </c>
      <c r="AS47" s="60">
        <f t="shared" si="22"/>
        <v>0</v>
      </c>
      <c r="AT47" s="60" t="str">
        <f t="shared" ca="1" si="31"/>
        <v/>
      </c>
      <c r="AU47" s="60" t="str">
        <f t="shared" ca="1" si="31"/>
        <v/>
      </c>
      <c r="AW47" s="71">
        <v>37</v>
      </c>
      <c r="AX47" s="61">
        <f t="shared" si="23"/>
        <v>0</v>
      </c>
      <c r="AY47" s="61" t="str">
        <f t="shared" ca="1" si="14"/>
        <v/>
      </c>
      <c r="AZ47" s="61" t="str">
        <f t="shared" ca="1" si="5"/>
        <v/>
      </c>
      <c r="BK47" s="86" t="s">
        <v>14100</v>
      </c>
      <c r="BO47" s="86" t="s">
        <v>14101</v>
      </c>
      <c r="BQ47" s="54" t="s">
        <v>7106</v>
      </c>
      <c r="BR47" s="52" t="s">
        <v>7107</v>
      </c>
      <c r="BS47" s="52" t="str">
        <f t="shared" si="15"/>
        <v>P:非木造解体（建築）</v>
      </c>
      <c r="BT47" s="73"/>
      <c r="BU47" s="73" t="s">
        <v>14158</v>
      </c>
      <c r="BV47" s="53"/>
      <c r="BW47" s="53"/>
      <c r="BX47" s="53"/>
      <c r="BY47" s="53"/>
      <c r="BZ47" s="53"/>
      <c r="CA47" s="53"/>
      <c r="CB47" s="53"/>
      <c r="CC47" s="55"/>
      <c r="CD47"/>
      <c r="CH47" s="71">
        <v>37</v>
      </c>
      <c r="CI47" s="73" t="s">
        <v>8584</v>
      </c>
      <c r="CJ47" s="73">
        <v>17</v>
      </c>
      <c r="CK47" s="74">
        <v>1753</v>
      </c>
      <c r="CL47" s="74">
        <v>1769</v>
      </c>
      <c r="CN47" s="71">
        <v>37</v>
      </c>
      <c r="CO47" s="61">
        <f t="shared" si="26"/>
        <v>0</v>
      </c>
      <c r="CP47" s="61" t="str">
        <f t="shared" ca="1" si="25"/>
        <v/>
      </c>
      <c r="CQ47" s="61" t="str">
        <f t="shared" ca="1" si="25"/>
        <v/>
      </c>
    </row>
    <row r="48" spans="9:95">
      <c r="I48" s="71">
        <v>38</v>
      </c>
      <c r="J48" s="60">
        <f t="shared" si="6"/>
        <v>0</v>
      </c>
      <c r="K48" s="60" t="str">
        <f t="shared" ca="1" si="7"/>
        <v/>
      </c>
      <c r="L48" s="60" t="str">
        <f t="shared" ca="1" si="2"/>
        <v/>
      </c>
      <c r="M48" s="60">
        <f t="shared" ca="1" si="27"/>
        <v>0</v>
      </c>
      <c r="N48" s="60">
        <f t="shared" ca="1" si="27"/>
        <v>0</v>
      </c>
      <c r="O48" s="60">
        <f t="shared" ca="1" si="27"/>
        <v>0</v>
      </c>
      <c r="R48" s="71">
        <v>38</v>
      </c>
      <c r="S48" s="60">
        <f t="shared" si="8"/>
        <v>0</v>
      </c>
      <c r="T48" s="60" t="str">
        <f t="shared" ca="1" si="9"/>
        <v/>
      </c>
      <c r="U48" s="60" t="str">
        <f t="shared" ca="1" si="4"/>
        <v/>
      </c>
      <c r="W48" s="71">
        <v>38</v>
      </c>
      <c r="X48" s="73" t="s">
        <v>8585</v>
      </c>
      <c r="Y48" s="73">
        <v>20</v>
      </c>
      <c r="Z48" s="74">
        <v>1770</v>
      </c>
      <c r="AA48" s="74">
        <v>1789</v>
      </c>
      <c r="AC48" s="71">
        <v>38</v>
      </c>
      <c r="AD48" s="60">
        <f t="shared" si="19"/>
        <v>0</v>
      </c>
      <c r="AE48" s="60" t="str">
        <f t="shared" ca="1" si="28"/>
        <v/>
      </c>
      <c r="AF48" s="60" t="str">
        <f t="shared" ca="1" si="28"/>
        <v/>
      </c>
      <c r="AH48" s="71">
        <v>38</v>
      </c>
      <c r="AI48" s="60">
        <f t="shared" si="20"/>
        <v>0</v>
      </c>
      <c r="AJ48" s="60" t="str">
        <f t="shared" ca="1" si="29"/>
        <v/>
      </c>
      <c r="AK48" s="60" t="str">
        <f t="shared" ca="1" si="29"/>
        <v/>
      </c>
      <c r="AM48" s="71">
        <v>38</v>
      </c>
      <c r="AN48" s="60">
        <f t="shared" si="21"/>
        <v>0</v>
      </c>
      <c r="AO48" s="60" t="str">
        <f t="shared" ca="1" si="30"/>
        <v/>
      </c>
      <c r="AP48" s="60" t="str">
        <f t="shared" ca="1" si="30"/>
        <v/>
      </c>
      <c r="AR48" s="71">
        <v>38</v>
      </c>
      <c r="AS48" s="60">
        <f t="shared" si="22"/>
        <v>0</v>
      </c>
      <c r="AT48" s="60" t="str">
        <f t="shared" ca="1" si="31"/>
        <v/>
      </c>
      <c r="AU48" s="60" t="str">
        <f t="shared" ca="1" si="31"/>
        <v/>
      </c>
      <c r="AW48" s="71">
        <v>38</v>
      </c>
      <c r="AX48" s="61">
        <f t="shared" si="23"/>
        <v>0</v>
      </c>
      <c r="AY48" s="61" t="str">
        <f t="shared" ca="1" si="14"/>
        <v/>
      </c>
      <c r="AZ48" s="61" t="str">
        <f t="shared" ca="1" si="5"/>
        <v/>
      </c>
      <c r="BK48" s="86" t="s">
        <v>14101</v>
      </c>
      <c r="BO48" s="86" t="s">
        <v>14102</v>
      </c>
      <c r="BQ48" s="54" t="s">
        <v>7108</v>
      </c>
      <c r="BR48" s="52" t="s">
        <v>7109</v>
      </c>
      <c r="BS48" s="52" t="str">
        <f t="shared" si="15"/>
        <v>Q:木造新築（建築）</v>
      </c>
      <c r="BT48" s="73"/>
      <c r="BU48" s="73"/>
      <c r="BV48" s="53"/>
      <c r="BW48" s="53"/>
      <c r="BX48" s="53"/>
      <c r="BY48" s="53"/>
      <c r="BZ48" s="53"/>
      <c r="CA48" s="53"/>
      <c r="CB48" s="53"/>
      <c r="CC48" s="55"/>
      <c r="CD48"/>
      <c r="CH48" s="71">
        <v>38</v>
      </c>
      <c r="CI48" s="73" t="s">
        <v>8585</v>
      </c>
      <c r="CJ48" s="73">
        <v>20</v>
      </c>
      <c r="CK48" s="74">
        <v>1770</v>
      </c>
      <c r="CL48" s="74">
        <v>1789</v>
      </c>
      <c r="CN48" s="71">
        <v>38</v>
      </c>
      <c r="CO48" s="61">
        <f t="shared" si="26"/>
        <v>0</v>
      </c>
      <c r="CP48" s="61" t="str">
        <f t="shared" ca="1" si="25"/>
        <v/>
      </c>
      <c r="CQ48" s="61" t="str">
        <f t="shared" ca="1" si="25"/>
        <v/>
      </c>
    </row>
    <row r="49" spans="9:95">
      <c r="I49" s="71">
        <v>39</v>
      </c>
      <c r="J49" s="60">
        <f t="shared" si="6"/>
        <v>0</v>
      </c>
      <c r="K49" s="60" t="str">
        <f t="shared" ca="1" si="7"/>
        <v/>
      </c>
      <c r="L49" s="60" t="str">
        <f t="shared" ca="1" si="2"/>
        <v/>
      </c>
      <c r="M49" s="60">
        <f t="shared" ca="1" si="27"/>
        <v>0</v>
      </c>
      <c r="N49" s="60">
        <f t="shared" ca="1" si="27"/>
        <v>0</v>
      </c>
      <c r="O49" s="60">
        <f t="shared" ca="1" si="27"/>
        <v>0</v>
      </c>
      <c r="R49" s="71">
        <v>39</v>
      </c>
      <c r="S49" s="60">
        <f t="shared" si="8"/>
        <v>0</v>
      </c>
      <c r="T49" s="60" t="str">
        <f t="shared" ca="1" si="9"/>
        <v/>
      </c>
      <c r="U49" s="60" t="str">
        <f t="shared" ca="1" si="4"/>
        <v/>
      </c>
      <c r="W49" s="71">
        <v>39</v>
      </c>
      <c r="X49" s="73" t="s">
        <v>8586</v>
      </c>
      <c r="Y49" s="73">
        <v>34</v>
      </c>
      <c r="Z49" s="74">
        <v>1790</v>
      </c>
      <c r="AA49" s="74">
        <v>1823</v>
      </c>
      <c r="AC49" s="71">
        <v>39</v>
      </c>
      <c r="AD49" s="60">
        <f t="shared" si="19"/>
        <v>0</v>
      </c>
      <c r="AE49" s="60" t="str">
        <f t="shared" ca="1" si="28"/>
        <v/>
      </c>
      <c r="AF49" s="60" t="str">
        <f t="shared" ca="1" si="28"/>
        <v/>
      </c>
      <c r="AH49" s="71">
        <v>39</v>
      </c>
      <c r="AI49" s="60">
        <f t="shared" si="20"/>
        <v>0</v>
      </c>
      <c r="AJ49" s="60" t="str">
        <f t="shared" ca="1" si="29"/>
        <v/>
      </c>
      <c r="AK49" s="60" t="str">
        <f t="shared" ca="1" si="29"/>
        <v/>
      </c>
      <c r="AM49" s="71">
        <v>39</v>
      </c>
      <c r="AN49" s="60">
        <f t="shared" si="21"/>
        <v>0</v>
      </c>
      <c r="AO49" s="60" t="str">
        <f t="shared" ca="1" si="30"/>
        <v/>
      </c>
      <c r="AP49" s="60" t="str">
        <f t="shared" ca="1" si="30"/>
        <v/>
      </c>
      <c r="AR49" s="71">
        <v>39</v>
      </c>
      <c r="AS49" s="60">
        <f t="shared" si="22"/>
        <v>0</v>
      </c>
      <c r="AT49" s="60" t="str">
        <f t="shared" ca="1" si="31"/>
        <v/>
      </c>
      <c r="AU49" s="60" t="str">
        <f t="shared" ca="1" si="31"/>
        <v/>
      </c>
      <c r="AW49" s="71">
        <v>39</v>
      </c>
      <c r="AX49" s="61">
        <f t="shared" si="23"/>
        <v>0</v>
      </c>
      <c r="AY49" s="61" t="str">
        <f t="shared" ca="1" si="14"/>
        <v/>
      </c>
      <c r="AZ49" s="61" t="str">
        <f t="shared" ca="1" si="5"/>
        <v/>
      </c>
      <c r="BK49" s="86" t="s">
        <v>14102</v>
      </c>
      <c r="BO49" s="86" t="s">
        <v>14103</v>
      </c>
      <c r="BQ49" s="54" t="s">
        <v>7110</v>
      </c>
      <c r="BR49" s="52" t="s">
        <v>7111</v>
      </c>
      <c r="BS49" s="52" t="str">
        <f t="shared" si="15"/>
        <v>V:木造増築（建築）</v>
      </c>
      <c r="BT49" s="73"/>
      <c r="BU49" s="73"/>
      <c r="BV49" s="53"/>
      <c r="BW49" s="53"/>
      <c r="BX49" s="53"/>
      <c r="BY49" s="53"/>
      <c r="BZ49" s="53"/>
      <c r="CA49" s="53"/>
      <c r="CB49" s="53"/>
      <c r="CC49" s="55"/>
      <c r="CD49"/>
      <c r="CH49" s="71">
        <v>39</v>
      </c>
      <c r="CI49" s="73" t="s">
        <v>8586</v>
      </c>
      <c r="CJ49" s="73">
        <v>34</v>
      </c>
      <c r="CK49" s="74">
        <v>1790</v>
      </c>
      <c r="CL49" s="74">
        <v>1823</v>
      </c>
      <c r="CN49" s="71">
        <v>39</v>
      </c>
      <c r="CO49" s="61">
        <f t="shared" si="26"/>
        <v>0</v>
      </c>
      <c r="CP49" s="61" t="str">
        <f t="shared" ca="1" si="25"/>
        <v/>
      </c>
      <c r="CQ49" s="61" t="str">
        <f t="shared" ca="1" si="25"/>
        <v/>
      </c>
    </row>
    <row r="50" spans="9:95">
      <c r="I50" s="71">
        <v>40</v>
      </c>
      <c r="J50" s="60">
        <f t="shared" si="6"/>
        <v>0</v>
      </c>
      <c r="K50" s="60" t="str">
        <f t="shared" ca="1" si="7"/>
        <v/>
      </c>
      <c r="L50" s="60" t="str">
        <f t="shared" ca="1" si="2"/>
        <v/>
      </c>
      <c r="M50" s="60">
        <f t="shared" ca="1" si="27"/>
        <v>0</v>
      </c>
      <c r="N50" s="60">
        <f t="shared" ca="1" si="27"/>
        <v>0</v>
      </c>
      <c r="O50" s="60">
        <f t="shared" ca="1" si="27"/>
        <v>0</v>
      </c>
      <c r="R50" s="71">
        <v>40</v>
      </c>
      <c r="S50" s="60">
        <f t="shared" si="8"/>
        <v>0</v>
      </c>
      <c r="T50" s="60" t="str">
        <f t="shared" ca="1" si="9"/>
        <v/>
      </c>
      <c r="U50" s="60" t="str">
        <f t="shared" ca="1" si="4"/>
        <v/>
      </c>
      <c r="W50" s="71">
        <v>40</v>
      </c>
      <c r="X50" s="73" t="s">
        <v>8587</v>
      </c>
      <c r="Y50" s="73">
        <v>74</v>
      </c>
      <c r="Z50" s="74">
        <v>1824</v>
      </c>
      <c r="AA50" s="74">
        <v>1897</v>
      </c>
      <c r="AC50" s="71">
        <v>40</v>
      </c>
      <c r="AD50" s="60">
        <f t="shared" si="19"/>
        <v>0</v>
      </c>
      <c r="AE50" s="60" t="str">
        <f t="shared" ca="1" si="28"/>
        <v/>
      </c>
      <c r="AF50" s="60" t="str">
        <f t="shared" ca="1" si="28"/>
        <v/>
      </c>
      <c r="AH50" s="71">
        <v>40</v>
      </c>
      <c r="AI50" s="60">
        <f t="shared" si="20"/>
        <v>0</v>
      </c>
      <c r="AJ50" s="60" t="str">
        <f t="shared" ca="1" si="29"/>
        <v/>
      </c>
      <c r="AK50" s="60" t="str">
        <f t="shared" ca="1" si="29"/>
        <v/>
      </c>
      <c r="AM50" s="71">
        <v>40</v>
      </c>
      <c r="AN50" s="60">
        <f t="shared" si="21"/>
        <v>0</v>
      </c>
      <c r="AO50" s="60" t="str">
        <f t="shared" ca="1" si="30"/>
        <v/>
      </c>
      <c r="AP50" s="60" t="str">
        <f t="shared" ca="1" si="30"/>
        <v/>
      </c>
      <c r="AR50" s="71">
        <v>40</v>
      </c>
      <c r="AS50" s="60">
        <f t="shared" si="22"/>
        <v>0</v>
      </c>
      <c r="AT50" s="60" t="str">
        <f t="shared" ca="1" si="31"/>
        <v/>
      </c>
      <c r="AU50" s="60" t="str">
        <f t="shared" ca="1" si="31"/>
        <v/>
      </c>
      <c r="AW50" s="71">
        <v>40</v>
      </c>
      <c r="AX50" s="61">
        <f t="shared" si="23"/>
        <v>0</v>
      </c>
      <c r="AY50" s="61" t="str">
        <f t="shared" ca="1" si="14"/>
        <v/>
      </c>
      <c r="AZ50" s="61" t="str">
        <f t="shared" ca="1" si="5"/>
        <v/>
      </c>
      <c r="BK50" s="86" t="s">
        <v>14103</v>
      </c>
      <c r="BO50" s="86" t="s">
        <v>14104</v>
      </c>
      <c r="BQ50" s="54" t="s">
        <v>7112</v>
      </c>
      <c r="BR50" s="52" t="s">
        <v>7113</v>
      </c>
      <c r="BS50" s="52" t="str">
        <f t="shared" si="15"/>
        <v>R:木造改築・改修（建築）</v>
      </c>
      <c r="BT50" s="73"/>
      <c r="BU50" s="73"/>
      <c r="BV50" s="53"/>
      <c r="BW50" s="53"/>
      <c r="BX50" s="53"/>
      <c r="BY50" s="53"/>
      <c r="BZ50" s="53"/>
      <c r="CA50" s="53"/>
      <c r="CB50" s="53"/>
      <c r="CC50" s="55"/>
      <c r="CD50"/>
      <c r="CH50" s="71">
        <v>40</v>
      </c>
      <c r="CI50" s="73" t="s">
        <v>8587</v>
      </c>
      <c r="CJ50" s="73">
        <v>74</v>
      </c>
      <c r="CK50" s="74">
        <v>1824</v>
      </c>
      <c r="CL50" s="74">
        <v>1897</v>
      </c>
      <c r="CN50" s="71">
        <v>40</v>
      </c>
      <c r="CO50" s="61">
        <f t="shared" si="26"/>
        <v>0</v>
      </c>
      <c r="CP50" s="61" t="str">
        <f t="shared" ca="1" si="25"/>
        <v/>
      </c>
      <c r="CQ50" s="61" t="str">
        <f t="shared" ca="1" si="25"/>
        <v/>
      </c>
    </row>
    <row r="51" spans="9:95">
      <c r="I51" s="71">
        <v>41</v>
      </c>
      <c r="J51" s="60">
        <f t="shared" si="6"/>
        <v>0</v>
      </c>
      <c r="K51" s="60" t="str">
        <f t="shared" ca="1" si="7"/>
        <v/>
      </c>
      <c r="L51" s="60" t="str">
        <f t="shared" ca="1" si="2"/>
        <v/>
      </c>
      <c r="M51" s="60">
        <f t="shared" ref="M51:O57" ca="1" si="32">IF($J51&gt;0,INDIRECT(M$1&amp;$J51),0)</f>
        <v>0</v>
      </c>
      <c r="N51" s="60">
        <f t="shared" ca="1" si="32"/>
        <v>0</v>
      </c>
      <c r="O51" s="60">
        <f t="shared" ca="1" si="32"/>
        <v>0</v>
      </c>
      <c r="R51" s="71">
        <v>41</v>
      </c>
      <c r="S51" s="60">
        <f t="shared" si="8"/>
        <v>0</v>
      </c>
      <c r="T51" s="60" t="str">
        <f t="shared" ca="1" si="9"/>
        <v/>
      </c>
      <c r="U51" s="60" t="str">
        <f t="shared" ca="1" si="4"/>
        <v/>
      </c>
      <c r="W51" s="71">
        <v>41</v>
      </c>
      <c r="X51" s="73" t="s">
        <v>8588</v>
      </c>
      <c r="Y51" s="73">
        <v>20</v>
      </c>
      <c r="Z51" s="74">
        <v>1898</v>
      </c>
      <c r="AA51" s="74">
        <v>1917</v>
      </c>
      <c r="AC51" s="71">
        <v>41</v>
      </c>
      <c r="AD51" s="60">
        <f t="shared" si="19"/>
        <v>0</v>
      </c>
      <c r="AE51" s="60" t="str">
        <f t="shared" ca="1" si="28"/>
        <v/>
      </c>
      <c r="AF51" s="60" t="str">
        <f t="shared" ca="1" si="28"/>
        <v/>
      </c>
      <c r="AH51" s="71">
        <v>41</v>
      </c>
      <c r="AI51" s="60">
        <f t="shared" si="20"/>
        <v>0</v>
      </c>
      <c r="AJ51" s="60" t="str">
        <f t="shared" ca="1" si="29"/>
        <v/>
      </c>
      <c r="AK51" s="60" t="str">
        <f t="shared" ca="1" si="29"/>
        <v/>
      </c>
      <c r="AM51" s="71">
        <v>41</v>
      </c>
      <c r="AN51" s="60">
        <f t="shared" si="21"/>
        <v>0</v>
      </c>
      <c r="AO51" s="60" t="str">
        <f t="shared" ca="1" si="30"/>
        <v/>
      </c>
      <c r="AP51" s="60" t="str">
        <f t="shared" ca="1" si="30"/>
        <v/>
      </c>
      <c r="AR51" s="71">
        <v>41</v>
      </c>
      <c r="AS51" s="60">
        <f t="shared" si="22"/>
        <v>0</v>
      </c>
      <c r="AT51" s="60" t="str">
        <f t="shared" ca="1" si="31"/>
        <v/>
      </c>
      <c r="AU51" s="60" t="str">
        <f t="shared" ca="1" si="31"/>
        <v/>
      </c>
      <c r="AW51" s="71">
        <v>41</v>
      </c>
      <c r="AX51" s="61">
        <f t="shared" si="23"/>
        <v>0</v>
      </c>
      <c r="AY51" s="61" t="str">
        <f t="shared" ca="1" si="14"/>
        <v/>
      </c>
      <c r="AZ51" s="61" t="str">
        <f t="shared" ca="1" si="5"/>
        <v/>
      </c>
      <c r="BK51" s="86" t="s">
        <v>14104</v>
      </c>
      <c r="BO51" s="86" t="s">
        <v>14105</v>
      </c>
      <c r="BQ51" s="54" t="s">
        <v>7114</v>
      </c>
      <c r="BR51" s="52" t="s">
        <v>7115</v>
      </c>
      <c r="BS51" s="52" t="str">
        <f t="shared" si="15"/>
        <v>S:木造解体（建築）</v>
      </c>
      <c r="BT51" s="73"/>
      <c r="BU51" s="73"/>
      <c r="BV51" s="53"/>
      <c r="BW51" s="53"/>
      <c r="BX51" s="53"/>
      <c r="BY51" s="53"/>
      <c r="BZ51" s="53"/>
      <c r="CA51" s="53"/>
      <c r="CB51" s="53"/>
      <c r="CC51" s="55"/>
      <c r="CD51"/>
      <c r="CH51" s="71">
        <v>41</v>
      </c>
      <c r="CI51" s="73" t="s">
        <v>8588</v>
      </c>
      <c r="CJ51" s="73">
        <v>20</v>
      </c>
      <c r="CK51" s="74">
        <v>1898</v>
      </c>
      <c r="CL51" s="74">
        <v>1917</v>
      </c>
      <c r="CN51" s="71">
        <v>41</v>
      </c>
      <c r="CO51" s="61">
        <f t="shared" si="26"/>
        <v>0</v>
      </c>
      <c r="CP51" s="61" t="str">
        <f t="shared" ca="1" si="25"/>
        <v/>
      </c>
      <c r="CQ51" s="61" t="str">
        <f t="shared" ca="1" si="25"/>
        <v/>
      </c>
    </row>
    <row r="52" spans="9:95">
      <c r="I52" s="71">
        <v>42</v>
      </c>
      <c r="J52" s="60">
        <f t="shared" si="6"/>
        <v>0</v>
      </c>
      <c r="K52" s="60" t="str">
        <f t="shared" ca="1" si="7"/>
        <v/>
      </c>
      <c r="L52" s="60" t="str">
        <f t="shared" ca="1" si="2"/>
        <v/>
      </c>
      <c r="M52" s="60">
        <f t="shared" ca="1" si="32"/>
        <v>0</v>
      </c>
      <c r="N52" s="60">
        <f t="shared" ca="1" si="32"/>
        <v>0</v>
      </c>
      <c r="O52" s="60">
        <f t="shared" ca="1" si="32"/>
        <v>0</v>
      </c>
      <c r="R52" s="71">
        <v>42</v>
      </c>
      <c r="S52" s="60">
        <f t="shared" si="8"/>
        <v>0</v>
      </c>
      <c r="T52" s="60" t="str">
        <f t="shared" ca="1" si="9"/>
        <v/>
      </c>
      <c r="U52" s="60" t="str">
        <f t="shared" ca="1" si="4"/>
        <v/>
      </c>
      <c r="W52" s="71">
        <v>42</v>
      </c>
      <c r="X52" s="73" t="s">
        <v>8589</v>
      </c>
      <c r="Y52" s="73">
        <v>21</v>
      </c>
      <c r="Z52" s="74">
        <v>1918</v>
      </c>
      <c r="AA52" s="74">
        <v>1938</v>
      </c>
      <c r="AC52" s="71">
        <v>42</v>
      </c>
      <c r="AD52" s="60">
        <f t="shared" si="19"/>
        <v>0</v>
      </c>
      <c r="AE52" s="60" t="str">
        <f t="shared" ref="AE52:AF71" ca="1" si="33">IF($AD52&gt;0,INDIRECT(AE$1&amp;$AD52)&amp;"","")</f>
        <v/>
      </c>
      <c r="AF52" s="60" t="str">
        <f t="shared" ca="1" si="33"/>
        <v/>
      </c>
      <c r="AH52" s="71">
        <v>42</v>
      </c>
      <c r="AI52" s="60">
        <f t="shared" si="20"/>
        <v>0</v>
      </c>
      <c r="AJ52" s="60" t="str">
        <f t="shared" ref="AJ52:AK71" ca="1" si="34">IF($AI52&gt;0,INDIRECT(AJ$1&amp;$AI52)&amp;"","")</f>
        <v/>
      </c>
      <c r="AK52" s="60" t="str">
        <f t="shared" ca="1" si="34"/>
        <v/>
      </c>
      <c r="AM52" s="71">
        <v>42</v>
      </c>
      <c r="AN52" s="60">
        <f t="shared" si="21"/>
        <v>0</v>
      </c>
      <c r="AO52" s="60" t="str">
        <f t="shared" ref="AO52:AP71" ca="1" si="35">IF($AN52&gt;0,INDIRECT(AO$1&amp;$AN52)&amp;"","")</f>
        <v/>
      </c>
      <c r="AP52" s="60" t="str">
        <f t="shared" ca="1" si="35"/>
        <v/>
      </c>
      <c r="AR52" s="71">
        <v>42</v>
      </c>
      <c r="AS52" s="60">
        <f t="shared" si="22"/>
        <v>0</v>
      </c>
      <c r="AT52" s="60" t="str">
        <f t="shared" ref="AT52:AU71" ca="1" si="36">IF($AS52&gt;0,INDIRECT(AT$1&amp;$AS52)&amp;"","")</f>
        <v/>
      </c>
      <c r="AU52" s="60" t="str">
        <f t="shared" ca="1" si="36"/>
        <v/>
      </c>
      <c r="AW52" s="71">
        <v>42</v>
      </c>
      <c r="AX52" s="61">
        <f t="shared" si="23"/>
        <v>0</v>
      </c>
      <c r="AY52" s="61" t="str">
        <f t="shared" ca="1" si="14"/>
        <v/>
      </c>
      <c r="AZ52" s="61" t="str">
        <f t="shared" ca="1" si="5"/>
        <v/>
      </c>
      <c r="BK52" s="86" t="s">
        <v>14105</v>
      </c>
      <c r="BO52" s="86" t="s">
        <v>14106</v>
      </c>
      <c r="BQ52" s="54" t="s">
        <v>7116</v>
      </c>
      <c r="BR52" s="52" t="s">
        <v>7117</v>
      </c>
      <c r="BS52" s="52" t="str">
        <f t="shared" si="15"/>
        <v>T:修繕・模様替え（建築）</v>
      </c>
      <c r="BT52" s="73"/>
      <c r="BU52" s="73"/>
      <c r="BV52" s="53"/>
      <c r="BW52" s="53"/>
      <c r="BX52" s="53"/>
      <c r="BY52" s="53"/>
      <c r="BZ52" s="53"/>
      <c r="CA52" s="53"/>
      <c r="CB52" s="53"/>
      <c r="CC52" s="55"/>
      <c r="CD52"/>
      <c r="CH52" s="71">
        <v>42</v>
      </c>
      <c r="CI52" s="73" t="s">
        <v>8589</v>
      </c>
      <c r="CJ52" s="73">
        <v>21</v>
      </c>
      <c r="CK52" s="74">
        <v>1918</v>
      </c>
      <c r="CL52" s="74">
        <v>1938</v>
      </c>
      <c r="CN52" s="71">
        <v>42</v>
      </c>
      <c r="CO52" s="61">
        <f t="shared" si="26"/>
        <v>0</v>
      </c>
      <c r="CP52" s="61" t="str">
        <f t="shared" ca="1" si="25"/>
        <v/>
      </c>
      <c r="CQ52" s="61" t="str">
        <f t="shared" ca="1" si="25"/>
        <v/>
      </c>
    </row>
    <row r="53" spans="9:95">
      <c r="I53" s="71">
        <v>43</v>
      </c>
      <c r="J53" s="60">
        <f t="shared" si="6"/>
        <v>0</v>
      </c>
      <c r="K53" s="60" t="str">
        <f t="shared" ca="1" si="7"/>
        <v/>
      </c>
      <c r="L53" s="60" t="str">
        <f t="shared" ca="1" si="2"/>
        <v/>
      </c>
      <c r="M53" s="60">
        <f t="shared" ca="1" si="32"/>
        <v>0</v>
      </c>
      <c r="N53" s="60">
        <f t="shared" ca="1" si="32"/>
        <v>0</v>
      </c>
      <c r="O53" s="60">
        <f t="shared" ca="1" si="32"/>
        <v>0</v>
      </c>
      <c r="R53" s="71">
        <v>43</v>
      </c>
      <c r="S53" s="60">
        <f t="shared" si="8"/>
        <v>0</v>
      </c>
      <c r="T53" s="60" t="str">
        <f t="shared" ca="1" si="9"/>
        <v/>
      </c>
      <c r="U53" s="60" t="str">
        <f t="shared" ca="1" si="4"/>
        <v/>
      </c>
      <c r="W53" s="71">
        <v>43</v>
      </c>
      <c r="X53" s="73" t="s">
        <v>8590</v>
      </c>
      <c r="Y53" s="73">
        <v>50</v>
      </c>
      <c r="Z53" s="74">
        <v>1939</v>
      </c>
      <c r="AA53" s="74">
        <v>1988</v>
      </c>
      <c r="AC53" s="71">
        <v>43</v>
      </c>
      <c r="AD53" s="60">
        <f t="shared" si="19"/>
        <v>0</v>
      </c>
      <c r="AE53" s="60" t="str">
        <f t="shared" ca="1" si="33"/>
        <v/>
      </c>
      <c r="AF53" s="60" t="str">
        <f t="shared" ca="1" si="33"/>
        <v/>
      </c>
      <c r="AH53" s="71">
        <v>43</v>
      </c>
      <c r="AI53" s="60">
        <f t="shared" si="20"/>
        <v>0</v>
      </c>
      <c r="AJ53" s="60" t="str">
        <f t="shared" ca="1" si="34"/>
        <v/>
      </c>
      <c r="AK53" s="60" t="str">
        <f t="shared" ca="1" si="34"/>
        <v/>
      </c>
      <c r="AM53" s="71">
        <v>43</v>
      </c>
      <c r="AN53" s="60">
        <f t="shared" si="21"/>
        <v>0</v>
      </c>
      <c r="AO53" s="60" t="str">
        <f t="shared" ca="1" si="35"/>
        <v/>
      </c>
      <c r="AP53" s="60" t="str">
        <f t="shared" ca="1" si="35"/>
        <v/>
      </c>
      <c r="AR53" s="71">
        <v>43</v>
      </c>
      <c r="AS53" s="60">
        <f t="shared" si="22"/>
        <v>0</v>
      </c>
      <c r="AT53" s="60" t="str">
        <f t="shared" ca="1" si="36"/>
        <v/>
      </c>
      <c r="AU53" s="60" t="str">
        <f t="shared" ca="1" si="36"/>
        <v/>
      </c>
      <c r="BK53" s="86" t="s">
        <v>14106</v>
      </c>
      <c r="BO53" s="86" t="s">
        <v>14107</v>
      </c>
      <c r="CH53" s="71">
        <v>43</v>
      </c>
      <c r="CI53" s="73" t="s">
        <v>8590</v>
      </c>
      <c r="CJ53" s="73">
        <v>50</v>
      </c>
      <c r="CK53" s="74">
        <v>1939</v>
      </c>
      <c r="CL53" s="74">
        <v>1988</v>
      </c>
      <c r="CN53" s="71">
        <v>43</v>
      </c>
      <c r="CO53" s="61">
        <f t="shared" si="26"/>
        <v>0</v>
      </c>
      <c r="CP53" s="61" t="str">
        <f t="shared" ca="1" si="25"/>
        <v/>
      </c>
      <c r="CQ53" s="61" t="str">
        <f t="shared" ca="1" si="25"/>
        <v/>
      </c>
    </row>
    <row r="54" spans="9:95">
      <c r="I54" s="71">
        <v>44</v>
      </c>
      <c r="J54" s="60">
        <f t="shared" si="6"/>
        <v>0</v>
      </c>
      <c r="K54" s="60" t="str">
        <f t="shared" ca="1" si="7"/>
        <v/>
      </c>
      <c r="L54" s="60" t="str">
        <f t="shared" ca="1" si="2"/>
        <v/>
      </c>
      <c r="M54" s="60">
        <f t="shared" ca="1" si="32"/>
        <v>0</v>
      </c>
      <c r="N54" s="60">
        <f t="shared" ca="1" si="32"/>
        <v>0</v>
      </c>
      <c r="O54" s="60">
        <f t="shared" ca="1" si="32"/>
        <v>0</v>
      </c>
      <c r="R54" s="71">
        <v>44</v>
      </c>
      <c r="S54" s="60">
        <f t="shared" si="8"/>
        <v>0</v>
      </c>
      <c r="T54" s="60" t="str">
        <f t="shared" ca="1" si="9"/>
        <v/>
      </c>
      <c r="U54" s="60" t="str">
        <f t="shared" ca="1" si="4"/>
        <v/>
      </c>
      <c r="W54" s="71">
        <v>44</v>
      </c>
      <c r="X54" s="73" t="s">
        <v>8591</v>
      </c>
      <c r="Y54" s="73">
        <v>18</v>
      </c>
      <c r="Z54" s="74">
        <v>1989</v>
      </c>
      <c r="AA54" s="74">
        <v>2006</v>
      </c>
      <c r="AC54" s="71">
        <v>44</v>
      </c>
      <c r="AD54" s="60">
        <f t="shared" si="19"/>
        <v>0</v>
      </c>
      <c r="AE54" s="60" t="str">
        <f t="shared" ca="1" si="33"/>
        <v/>
      </c>
      <c r="AF54" s="60" t="str">
        <f t="shared" ca="1" si="33"/>
        <v/>
      </c>
      <c r="AH54" s="71">
        <v>44</v>
      </c>
      <c r="AI54" s="60">
        <f t="shared" si="20"/>
        <v>0</v>
      </c>
      <c r="AJ54" s="60" t="str">
        <f t="shared" ca="1" si="34"/>
        <v/>
      </c>
      <c r="AK54" s="60" t="str">
        <f t="shared" ca="1" si="34"/>
        <v/>
      </c>
      <c r="AM54" s="71">
        <v>44</v>
      </c>
      <c r="AN54" s="60">
        <f t="shared" si="21"/>
        <v>0</v>
      </c>
      <c r="AO54" s="60" t="str">
        <f t="shared" ca="1" si="35"/>
        <v/>
      </c>
      <c r="AP54" s="60" t="str">
        <f t="shared" ca="1" si="35"/>
        <v/>
      </c>
      <c r="AR54" s="71">
        <v>44</v>
      </c>
      <c r="AS54" s="60">
        <f t="shared" si="22"/>
        <v>0</v>
      </c>
      <c r="AT54" s="60" t="str">
        <f t="shared" ca="1" si="36"/>
        <v/>
      </c>
      <c r="AU54" s="60" t="str">
        <f t="shared" ca="1" si="36"/>
        <v/>
      </c>
      <c r="BK54" s="86" t="s">
        <v>14107</v>
      </c>
      <c r="BO54" s="86" t="s">
        <v>14108</v>
      </c>
      <c r="CH54" s="71">
        <v>44</v>
      </c>
      <c r="CI54" s="73" t="s">
        <v>8591</v>
      </c>
      <c r="CJ54" s="73">
        <v>18</v>
      </c>
      <c r="CK54" s="74">
        <v>1989</v>
      </c>
      <c r="CL54" s="74">
        <v>2006</v>
      </c>
      <c r="CN54" s="71">
        <v>44</v>
      </c>
      <c r="CO54" s="61">
        <f t="shared" si="26"/>
        <v>0</v>
      </c>
      <c r="CP54" s="61" t="str">
        <f t="shared" ca="1" si="25"/>
        <v/>
      </c>
      <c r="CQ54" s="61" t="str">
        <f t="shared" ca="1" si="25"/>
        <v/>
      </c>
    </row>
    <row r="55" spans="9:95">
      <c r="I55" s="71">
        <v>45</v>
      </c>
      <c r="J55" s="60">
        <f t="shared" si="6"/>
        <v>0</v>
      </c>
      <c r="K55" s="60" t="str">
        <f t="shared" ca="1" si="7"/>
        <v/>
      </c>
      <c r="L55" s="60" t="str">
        <f t="shared" ca="1" si="2"/>
        <v/>
      </c>
      <c r="M55" s="60">
        <f t="shared" ca="1" si="32"/>
        <v>0</v>
      </c>
      <c r="N55" s="60">
        <f t="shared" ca="1" si="32"/>
        <v>0</v>
      </c>
      <c r="O55" s="60">
        <f t="shared" ca="1" si="32"/>
        <v>0</v>
      </c>
      <c r="R55" s="71">
        <v>45</v>
      </c>
      <c r="S55" s="60">
        <f t="shared" si="8"/>
        <v>0</v>
      </c>
      <c r="T55" s="60" t="str">
        <f t="shared" ca="1" si="9"/>
        <v/>
      </c>
      <c r="U55" s="60" t="str">
        <f t="shared" ca="1" si="4"/>
        <v/>
      </c>
      <c r="W55" s="71">
        <v>45</v>
      </c>
      <c r="X55" s="73" t="s">
        <v>8592</v>
      </c>
      <c r="Y55" s="73">
        <v>26</v>
      </c>
      <c r="Z55" s="74">
        <v>2007</v>
      </c>
      <c r="AA55" s="74">
        <v>2032</v>
      </c>
      <c r="AC55" s="71">
        <v>45</v>
      </c>
      <c r="AD55" s="60">
        <f t="shared" si="19"/>
        <v>0</v>
      </c>
      <c r="AE55" s="60" t="str">
        <f t="shared" ca="1" si="33"/>
        <v/>
      </c>
      <c r="AF55" s="60" t="str">
        <f t="shared" ca="1" si="33"/>
        <v/>
      </c>
      <c r="AH55" s="71">
        <v>45</v>
      </c>
      <c r="AI55" s="60">
        <f t="shared" si="20"/>
        <v>0</v>
      </c>
      <c r="AJ55" s="60" t="str">
        <f t="shared" ca="1" si="34"/>
        <v/>
      </c>
      <c r="AK55" s="60" t="str">
        <f t="shared" ca="1" si="34"/>
        <v/>
      </c>
      <c r="AM55" s="71">
        <v>45</v>
      </c>
      <c r="AN55" s="60">
        <f t="shared" si="21"/>
        <v>0</v>
      </c>
      <c r="AO55" s="60" t="str">
        <f t="shared" ca="1" si="35"/>
        <v/>
      </c>
      <c r="AP55" s="60" t="str">
        <f t="shared" ca="1" si="35"/>
        <v/>
      </c>
      <c r="AR55" s="71">
        <v>45</v>
      </c>
      <c r="AS55" s="60">
        <f t="shared" si="22"/>
        <v>0</v>
      </c>
      <c r="AT55" s="60" t="str">
        <f t="shared" ca="1" si="36"/>
        <v/>
      </c>
      <c r="AU55" s="60" t="str">
        <f t="shared" ca="1" si="36"/>
        <v/>
      </c>
      <c r="BK55" s="86" t="s">
        <v>14108</v>
      </c>
      <c r="BO55" s="86" t="s">
        <v>14109</v>
      </c>
      <c r="CH55" s="71">
        <v>45</v>
      </c>
      <c r="CI55" s="73" t="s">
        <v>8592</v>
      </c>
      <c r="CJ55" s="73">
        <v>26</v>
      </c>
      <c r="CK55" s="74">
        <v>2007</v>
      </c>
      <c r="CL55" s="74">
        <v>2032</v>
      </c>
      <c r="CN55" s="71">
        <v>45</v>
      </c>
      <c r="CO55" s="61">
        <f t="shared" si="26"/>
        <v>0</v>
      </c>
      <c r="CP55" s="61" t="str">
        <f t="shared" ca="1" si="25"/>
        <v/>
      </c>
      <c r="CQ55" s="61" t="str">
        <f t="shared" ca="1" si="25"/>
        <v/>
      </c>
    </row>
    <row r="56" spans="9:95">
      <c r="I56" s="71">
        <v>46</v>
      </c>
      <c r="J56" s="60">
        <f t="shared" si="6"/>
        <v>0</v>
      </c>
      <c r="K56" s="60" t="str">
        <f t="shared" ca="1" si="7"/>
        <v/>
      </c>
      <c r="L56" s="60" t="str">
        <f t="shared" ca="1" si="2"/>
        <v/>
      </c>
      <c r="M56" s="60">
        <f t="shared" ca="1" si="32"/>
        <v>0</v>
      </c>
      <c r="N56" s="60">
        <f t="shared" ca="1" si="32"/>
        <v>0</v>
      </c>
      <c r="O56" s="60">
        <f t="shared" ca="1" si="32"/>
        <v>0</v>
      </c>
      <c r="R56" s="71">
        <v>46</v>
      </c>
      <c r="S56" s="60">
        <f t="shared" si="8"/>
        <v>0</v>
      </c>
      <c r="T56" s="60" t="str">
        <f t="shared" ca="1" si="9"/>
        <v/>
      </c>
      <c r="U56" s="60" t="str">
        <f t="shared" ca="1" si="4"/>
        <v/>
      </c>
      <c r="W56" s="71">
        <v>46</v>
      </c>
      <c r="X56" s="73" t="s">
        <v>8593</v>
      </c>
      <c r="Y56" s="73">
        <v>43</v>
      </c>
      <c r="Z56" s="74">
        <v>2033</v>
      </c>
      <c r="AA56" s="74">
        <v>2075</v>
      </c>
      <c r="AC56" s="71">
        <v>46</v>
      </c>
      <c r="AD56" s="60">
        <f t="shared" si="19"/>
        <v>0</v>
      </c>
      <c r="AE56" s="60" t="str">
        <f t="shared" ca="1" si="33"/>
        <v/>
      </c>
      <c r="AF56" s="60" t="str">
        <f t="shared" ca="1" si="33"/>
        <v/>
      </c>
      <c r="AH56" s="71">
        <v>46</v>
      </c>
      <c r="AI56" s="60">
        <f t="shared" si="20"/>
        <v>0</v>
      </c>
      <c r="AJ56" s="60" t="str">
        <f t="shared" ca="1" si="34"/>
        <v/>
      </c>
      <c r="AK56" s="60" t="str">
        <f t="shared" ca="1" si="34"/>
        <v/>
      </c>
      <c r="AM56" s="71">
        <v>46</v>
      </c>
      <c r="AN56" s="60">
        <f t="shared" si="21"/>
        <v>0</v>
      </c>
      <c r="AO56" s="60" t="str">
        <f t="shared" ca="1" si="35"/>
        <v/>
      </c>
      <c r="AP56" s="60" t="str">
        <f t="shared" ca="1" si="35"/>
        <v/>
      </c>
      <c r="AR56" s="71">
        <v>46</v>
      </c>
      <c r="AS56" s="60">
        <f t="shared" si="22"/>
        <v>0</v>
      </c>
      <c r="AT56" s="60" t="str">
        <f t="shared" ca="1" si="36"/>
        <v/>
      </c>
      <c r="AU56" s="60" t="str">
        <f t="shared" ca="1" si="36"/>
        <v/>
      </c>
      <c r="BK56" s="86" t="s">
        <v>14109</v>
      </c>
      <c r="BO56" s="86" t="s">
        <v>14110</v>
      </c>
      <c r="CH56" s="71">
        <v>46</v>
      </c>
      <c r="CI56" s="73" t="s">
        <v>8593</v>
      </c>
      <c r="CJ56" s="73">
        <v>43</v>
      </c>
      <c r="CK56" s="74">
        <v>2033</v>
      </c>
      <c r="CL56" s="74">
        <v>2075</v>
      </c>
      <c r="CN56" s="71">
        <v>46</v>
      </c>
      <c r="CO56" s="61">
        <f t="shared" si="26"/>
        <v>0</v>
      </c>
      <c r="CP56" s="61" t="str">
        <f t="shared" ca="1" si="25"/>
        <v/>
      </c>
      <c r="CQ56" s="61" t="str">
        <f t="shared" ca="1" si="25"/>
        <v/>
      </c>
    </row>
    <row r="57" spans="9:95">
      <c r="I57" s="71">
        <v>47</v>
      </c>
      <c r="J57" s="60">
        <f t="shared" si="6"/>
        <v>0</v>
      </c>
      <c r="K57" s="60" t="str">
        <f t="shared" ca="1" si="7"/>
        <v/>
      </c>
      <c r="L57" s="60" t="str">
        <f t="shared" ca="1" si="2"/>
        <v/>
      </c>
      <c r="M57" s="60">
        <f t="shared" ca="1" si="32"/>
        <v>0</v>
      </c>
      <c r="N57" s="60">
        <f t="shared" ca="1" si="32"/>
        <v>0</v>
      </c>
      <c r="O57" s="60">
        <f t="shared" ca="1" si="32"/>
        <v>0</v>
      </c>
      <c r="R57" s="71">
        <v>47</v>
      </c>
      <c r="S57" s="60">
        <f t="shared" si="8"/>
        <v>0</v>
      </c>
      <c r="T57" s="60" t="str">
        <f t="shared" ca="1" si="9"/>
        <v/>
      </c>
      <c r="U57" s="60" t="str">
        <f t="shared" ca="1" si="4"/>
        <v/>
      </c>
      <c r="W57" s="71">
        <v>47</v>
      </c>
      <c r="X57" s="73" t="s">
        <v>8594</v>
      </c>
      <c r="Y57" s="73">
        <v>41</v>
      </c>
      <c r="Z57" s="74">
        <v>2076</v>
      </c>
      <c r="AA57" s="74">
        <v>2116</v>
      </c>
      <c r="AC57" s="71">
        <v>47</v>
      </c>
      <c r="AD57" s="60">
        <f t="shared" si="19"/>
        <v>0</v>
      </c>
      <c r="AE57" s="60" t="str">
        <f t="shared" ca="1" si="33"/>
        <v/>
      </c>
      <c r="AF57" s="60" t="str">
        <f t="shared" ca="1" si="33"/>
        <v/>
      </c>
      <c r="AH57" s="71">
        <v>47</v>
      </c>
      <c r="AI57" s="60">
        <f t="shared" si="20"/>
        <v>0</v>
      </c>
      <c r="AJ57" s="60" t="str">
        <f t="shared" ca="1" si="34"/>
        <v/>
      </c>
      <c r="AK57" s="60" t="str">
        <f t="shared" ca="1" si="34"/>
        <v/>
      </c>
      <c r="AM57" s="71">
        <v>47</v>
      </c>
      <c r="AN57" s="60">
        <f t="shared" si="21"/>
        <v>0</v>
      </c>
      <c r="AO57" s="60" t="str">
        <f t="shared" ca="1" si="35"/>
        <v/>
      </c>
      <c r="AP57" s="60" t="str">
        <f t="shared" ca="1" si="35"/>
        <v/>
      </c>
      <c r="AR57" s="71">
        <v>47</v>
      </c>
      <c r="AS57" s="60">
        <f t="shared" si="22"/>
        <v>0</v>
      </c>
      <c r="AT57" s="60" t="str">
        <f t="shared" ca="1" si="36"/>
        <v/>
      </c>
      <c r="AU57" s="60" t="str">
        <f t="shared" ca="1" si="36"/>
        <v/>
      </c>
      <c r="BK57" s="86" t="s">
        <v>14110</v>
      </c>
      <c r="BO57" s="89" t="s">
        <v>14111</v>
      </c>
      <c r="CH57" s="71">
        <v>47</v>
      </c>
      <c r="CI57" s="73" t="s">
        <v>8594</v>
      </c>
      <c r="CJ57" s="73">
        <v>41</v>
      </c>
      <c r="CK57" s="74">
        <v>2076</v>
      </c>
      <c r="CL57" s="74">
        <v>2116</v>
      </c>
      <c r="CN57" s="71">
        <v>47</v>
      </c>
      <c r="CO57" s="61">
        <f t="shared" si="26"/>
        <v>0</v>
      </c>
      <c r="CP57" s="61" t="str">
        <f t="shared" ca="1" si="25"/>
        <v/>
      </c>
      <c r="CQ57" s="61" t="str">
        <f t="shared" ca="1" si="25"/>
        <v/>
      </c>
    </row>
    <row r="58" spans="9:95">
      <c r="I58" s="66"/>
      <c r="R58" s="71">
        <v>48</v>
      </c>
      <c r="S58" s="60">
        <f t="shared" si="8"/>
        <v>0</v>
      </c>
      <c r="T58" s="60" t="str">
        <f t="shared" ca="1" si="9"/>
        <v/>
      </c>
      <c r="U58" s="60" t="str">
        <f t="shared" ca="1" si="4"/>
        <v/>
      </c>
      <c r="AC58" s="71">
        <v>48</v>
      </c>
      <c r="AD58" s="60">
        <f t="shared" si="19"/>
        <v>0</v>
      </c>
      <c r="AE58" s="60" t="str">
        <f t="shared" ca="1" si="33"/>
        <v/>
      </c>
      <c r="AF58" s="60" t="str">
        <f t="shared" ca="1" si="33"/>
        <v/>
      </c>
      <c r="AH58" s="71">
        <v>48</v>
      </c>
      <c r="AI58" s="60">
        <f t="shared" si="20"/>
        <v>0</v>
      </c>
      <c r="AJ58" s="60" t="str">
        <f t="shared" ca="1" si="34"/>
        <v/>
      </c>
      <c r="AK58" s="60" t="str">
        <f t="shared" ca="1" si="34"/>
        <v/>
      </c>
      <c r="AM58" s="71">
        <v>48</v>
      </c>
      <c r="AN58" s="60">
        <f t="shared" si="21"/>
        <v>0</v>
      </c>
      <c r="AO58" s="60" t="str">
        <f t="shared" ca="1" si="35"/>
        <v/>
      </c>
      <c r="AP58" s="60" t="str">
        <f t="shared" ca="1" si="35"/>
        <v/>
      </c>
      <c r="AR58" s="71">
        <v>48</v>
      </c>
      <c r="AS58" s="60">
        <f t="shared" si="22"/>
        <v>0</v>
      </c>
      <c r="AT58" s="60" t="str">
        <f t="shared" ca="1" si="36"/>
        <v/>
      </c>
      <c r="AU58" s="60" t="str">
        <f t="shared" ca="1" si="36"/>
        <v/>
      </c>
      <c r="BK58" s="89" t="s">
        <v>14111</v>
      </c>
      <c r="BO58" s="91"/>
      <c r="BP58" s="62"/>
      <c r="CN58" s="71">
        <v>48</v>
      </c>
      <c r="CO58" s="61">
        <f t="shared" si="26"/>
        <v>0</v>
      </c>
      <c r="CP58" s="61" t="str">
        <f t="shared" ca="1" si="25"/>
        <v/>
      </c>
      <c r="CQ58" s="61" t="str">
        <f t="shared" ca="1" si="25"/>
        <v/>
      </c>
    </row>
    <row r="59" spans="9:95">
      <c r="I59" s="66"/>
      <c r="R59" s="71">
        <v>49</v>
      </c>
      <c r="S59" s="60">
        <f t="shared" si="8"/>
        <v>0</v>
      </c>
      <c r="T59" s="60" t="str">
        <f t="shared" ca="1" si="9"/>
        <v/>
      </c>
      <c r="U59" s="60" t="str">
        <f t="shared" ca="1" si="4"/>
        <v/>
      </c>
      <c r="AC59" s="71">
        <v>49</v>
      </c>
      <c r="AD59" s="60">
        <f t="shared" si="19"/>
        <v>0</v>
      </c>
      <c r="AE59" s="60" t="str">
        <f t="shared" ca="1" si="33"/>
        <v/>
      </c>
      <c r="AF59" s="60" t="str">
        <f t="shared" ca="1" si="33"/>
        <v/>
      </c>
      <c r="AH59" s="71">
        <v>49</v>
      </c>
      <c r="AI59" s="60">
        <f t="shared" si="20"/>
        <v>0</v>
      </c>
      <c r="AJ59" s="60" t="str">
        <f t="shared" ca="1" si="34"/>
        <v/>
      </c>
      <c r="AK59" s="60" t="str">
        <f t="shared" ca="1" si="34"/>
        <v/>
      </c>
      <c r="AM59" s="71">
        <v>49</v>
      </c>
      <c r="AN59" s="60">
        <f t="shared" si="21"/>
        <v>0</v>
      </c>
      <c r="AO59" s="60" t="str">
        <f t="shared" ca="1" si="35"/>
        <v/>
      </c>
      <c r="AP59" s="60" t="str">
        <f t="shared" ca="1" si="35"/>
        <v/>
      </c>
      <c r="AR59" s="71">
        <v>49</v>
      </c>
      <c r="AS59" s="60">
        <f t="shared" si="22"/>
        <v>0</v>
      </c>
      <c r="AT59" s="60" t="str">
        <f t="shared" ca="1" si="36"/>
        <v/>
      </c>
      <c r="AU59" s="60" t="str">
        <f t="shared" ca="1" si="36"/>
        <v/>
      </c>
      <c r="AW59" s="60" t="s">
        <v>8595</v>
      </c>
      <c r="BK59" s="91"/>
      <c r="BL59" s="62"/>
      <c r="BM59" s="62"/>
      <c r="BN59" s="62"/>
      <c r="BO59" s="91"/>
      <c r="BP59" s="62"/>
      <c r="CN59" s="71">
        <v>49</v>
      </c>
      <c r="CO59" s="61">
        <f t="shared" si="26"/>
        <v>0</v>
      </c>
      <c r="CP59" s="61" t="str">
        <f t="shared" ca="1" si="25"/>
        <v/>
      </c>
      <c r="CQ59" s="61" t="str">
        <f t="shared" ca="1" si="25"/>
        <v/>
      </c>
    </row>
    <row r="60" spans="9:95">
      <c r="I60" s="66"/>
      <c r="R60" s="71">
        <v>50</v>
      </c>
      <c r="S60" s="60">
        <f t="shared" si="8"/>
        <v>0</v>
      </c>
      <c r="T60" s="60" t="str">
        <f t="shared" ca="1" si="9"/>
        <v/>
      </c>
      <c r="U60" s="60" t="str">
        <f t="shared" ca="1" si="4"/>
        <v/>
      </c>
      <c r="AC60" s="71">
        <v>50</v>
      </c>
      <c r="AD60" s="60">
        <f t="shared" si="19"/>
        <v>0</v>
      </c>
      <c r="AE60" s="60" t="str">
        <f t="shared" ca="1" si="33"/>
        <v/>
      </c>
      <c r="AF60" s="60" t="str">
        <f t="shared" ca="1" si="33"/>
        <v/>
      </c>
      <c r="AH60" s="71">
        <v>50</v>
      </c>
      <c r="AI60" s="60">
        <f t="shared" si="20"/>
        <v>0</v>
      </c>
      <c r="AJ60" s="60" t="str">
        <f t="shared" ca="1" si="34"/>
        <v/>
      </c>
      <c r="AK60" s="60" t="str">
        <f t="shared" ca="1" si="34"/>
        <v/>
      </c>
      <c r="AM60" s="71">
        <v>50</v>
      </c>
      <c r="AN60" s="60">
        <f t="shared" si="21"/>
        <v>0</v>
      </c>
      <c r="AO60" s="60" t="str">
        <f t="shared" ca="1" si="35"/>
        <v/>
      </c>
      <c r="AP60" s="60" t="str">
        <f t="shared" ca="1" si="35"/>
        <v/>
      </c>
      <c r="AR60" s="71">
        <v>50</v>
      </c>
      <c r="AS60" s="60">
        <f t="shared" si="22"/>
        <v>0</v>
      </c>
      <c r="AT60" s="60" t="str">
        <f t="shared" ca="1" si="36"/>
        <v/>
      </c>
      <c r="AU60" s="60" t="str">
        <f t="shared" ca="1" si="36"/>
        <v/>
      </c>
      <c r="AW60" s="68" t="s">
        <v>8472</v>
      </c>
      <c r="AX60" s="68" t="s">
        <v>8596</v>
      </c>
      <c r="AY60" s="68" t="s">
        <v>8525</v>
      </c>
      <c r="AZ60" s="68" t="s">
        <v>8526</v>
      </c>
      <c r="BA60" s="68" t="s">
        <v>8527</v>
      </c>
      <c r="BB60" s="68" t="s">
        <v>8528</v>
      </c>
      <c r="BC60" s="68" t="s">
        <v>8529</v>
      </c>
      <c r="BK60" s="91"/>
      <c r="BL60" s="62"/>
      <c r="BM60" s="62"/>
      <c r="BN60" s="62"/>
      <c r="BO60" s="91"/>
      <c r="BP60" s="62"/>
      <c r="BQ60" s="61"/>
      <c r="CN60" s="71">
        <v>50</v>
      </c>
      <c r="CO60" s="61">
        <f t="shared" si="26"/>
        <v>0</v>
      </c>
      <c r="CP60" s="61" t="str">
        <f t="shared" ca="1" si="25"/>
        <v/>
      </c>
      <c r="CQ60" s="61" t="str">
        <f t="shared" ca="1" si="25"/>
        <v/>
      </c>
    </row>
    <row r="61" spans="9:95">
      <c r="I61" s="66"/>
      <c r="R61" s="71">
        <v>51</v>
      </c>
      <c r="S61" s="60">
        <f t="shared" si="8"/>
        <v>0</v>
      </c>
      <c r="T61" s="60" t="str">
        <f t="shared" ca="1" si="9"/>
        <v/>
      </c>
      <c r="U61" s="60" t="str">
        <f t="shared" ca="1" si="4"/>
        <v/>
      </c>
      <c r="AC61" s="71">
        <v>51</v>
      </c>
      <c r="AD61" s="60">
        <f t="shared" si="19"/>
        <v>0</v>
      </c>
      <c r="AE61" s="60" t="str">
        <f t="shared" ca="1" si="33"/>
        <v/>
      </c>
      <c r="AF61" s="60" t="str">
        <f t="shared" ca="1" si="33"/>
        <v/>
      </c>
      <c r="AH61" s="71">
        <v>51</v>
      </c>
      <c r="AI61" s="60">
        <f t="shared" si="20"/>
        <v>0</v>
      </c>
      <c r="AJ61" s="60" t="str">
        <f t="shared" ca="1" si="34"/>
        <v/>
      </c>
      <c r="AK61" s="60" t="str">
        <f t="shared" ca="1" si="34"/>
        <v/>
      </c>
      <c r="AM61" s="71">
        <v>51</v>
      </c>
      <c r="AN61" s="60">
        <f t="shared" si="21"/>
        <v>0</v>
      </c>
      <c r="AO61" s="60" t="str">
        <f t="shared" ca="1" si="35"/>
        <v/>
      </c>
      <c r="AP61" s="60" t="str">
        <f t="shared" ca="1" si="35"/>
        <v/>
      </c>
      <c r="AR61" s="71">
        <v>51</v>
      </c>
      <c r="AS61" s="60">
        <f t="shared" si="22"/>
        <v>0</v>
      </c>
      <c r="AT61" s="60" t="str">
        <f t="shared" ca="1" si="36"/>
        <v/>
      </c>
      <c r="AU61" s="60" t="str">
        <f t="shared" ca="1" si="36"/>
        <v/>
      </c>
      <c r="AW61" s="71">
        <v>1</v>
      </c>
      <c r="AX61" s="71">
        <v>1</v>
      </c>
      <c r="AY61" s="73" t="s">
        <v>8597</v>
      </c>
      <c r="AZ61" s="75" t="s">
        <v>7020</v>
      </c>
      <c r="BA61" s="75">
        <v>1</v>
      </c>
      <c r="BB61" s="75">
        <v>1</v>
      </c>
      <c r="BC61" s="75"/>
      <c r="BK61" s="91"/>
      <c r="BL61" s="62"/>
      <c r="BM61" s="62"/>
      <c r="BN61" s="62"/>
      <c r="BO61" s="91"/>
      <c r="BP61" s="62"/>
      <c r="BQ61" s="61"/>
      <c r="CN61" s="71">
        <v>51</v>
      </c>
      <c r="CO61" s="61">
        <f t="shared" si="26"/>
        <v>0</v>
      </c>
      <c r="CP61" s="61" t="str">
        <f t="shared" ca="1" si="25"/>
        <v/>
      </c>
      <c r="CQ61" s="61" t="str">
        <f t="shared" ca="1" si="25"/>
        <v/>
      </c>
    </row>
    <row r="62" spans="9:95">
      <c r="I62" s="66"/>
      <c r="R62" s="71">
        <v>52</v>
      </c>
      <c r="S62" s="60">
        <f t="shared" si="8"/>
        <v>0</v>
      </c>
      <c r="T62" s="60" t="str">
        <f t="shared" ca="1" si="9"/>
        <v/>
      </c>
      <c r="U62" s="60" t="str">
        <f t="shared" ca="1" si="4"/>
        <v/>
      </c>
      <c r="AC62" s="71">
        <v>52</v>
      </c>
      <c r="AD62" s="60">
        <f t="shared" si="19"/>
        <v>0</v>
      </c>
      <c r="AE62" s="60" t="str">
        <f t="shared" ca="1" si="33"/>
        <v/>
      </c>
      <c r="AF62" s="60" t="str">
        <f t="shared" ca="1" si="33"/>
        <v/>
      </c>
      <c r="AH62" s="71">
        <v>52</v>
      </c>
      <c r="AI62" s="60">
        <f t="shared" si="20"/>
        <v>0</v>
      </c>
      <c r="AJ62" s="60" t="str">
        <f t="shared" ca="1" si="34"/>
        <v/>
      </c>
      <c r="AK62" s="60" t="str">
        <f t="shared" ca="1" si="34"/>
        <v/>
      </c>
      <c r="AM62" s="71">
        <v>52</v>
      </c>
      <c r="AN62" s="60">
        <f t="shared" si="21"/>
        <v>0</v>
      </c>
      <c r="AO62" s="60" t="str">
        <f t="shared" ca="1" si="35"/>
        <v/>
      </c>
      <c r="AP62" s="60" t="str">
        <f t="shared" ca="1" si="35"/>
        <v/>
      </c>
      <c r="AR62" s="71">
        <v>52</v>
      </c>
      <c r="AS62" s="60">
        <f t="shared" si="22"/>
        <v>0</v>
      </c>
      <c r="AT62" s="60" t="str">
        <f t="shared" ca="1" si="36"/>
        <v/>
      </c>
      <c r="AU62" s="60" t="str">
        <f t="shared" ca="1" si="36"/>
        <v/>
      </c>
      <c r="AW62" s="71">
        <v>1</v>
      </c>
      <c r="AX62" s="71">
        <v>2</v>
      </c>
      <c r="AY62" s="73" t="s">
        <v>7025</v>
      </c>
      <c r="AZ62" s="75" t="s">
        <v>7024</v>
      </c>
      <c r="BA62" s="75">
        <v>1</v>
      </c>
      <c r="BB62" s="75">
        <v>1</v>
      </c>
      <c r="BC62" s="75"/>
      <c r="BK62" s="91"/>
      <c r="BL62" s="62"/>
      <c r="BM62" s="62"/>
      <c r="BN62" s="62"/>
      <c r="BO62" s="91"/>
      <c r="BP62" s="62"/>
      <c r="BQ62" s="61"/>
      <c r="CN62" s="71">
        <v>52</v>
      </c>
      <c r="CO62" s="61">
        <f t="shared" si="26"/>
        <v>0</v>
      </c>
      <c r="CP62" s="61" t="str">
        <f t="shared" ca="1" si="25"/>
        <v/>
      </c>
      <c r="CQ62" s="61" t="str">
        <f t="shared" ca="1" si="25"/>
        <v/>
      </c>
    </row>
    <row r="63" spans="9:95">
      <c r="I63" s="66"/>
      <c r="R63" s="71">
        <v>53</v>
      </c>
      <c r="S63" s="60">
        <f t="shared" si="8"/>
        <v>0</v>
      </c>
      <c r="T63" s="60" t="str">
        <f t="shared" ca="1" si="9"/>
        <v/>
      </c>
      <c r="U63" s="60" t="str">
        <f t="shared" ca="1" si="4"/>
        <v/>
      </c>
      <c r="AC63" s="71">
        <v>53</v>
      </c>
      <c r="AD63" s="60">
        <f t="shared" si="19"/>
        <v>0</v>
      </c>
      <c r="AE63" s="60" t="str">
        <f t="shared" ca="1" si="33"/>
        <v/>
      </c>
      <c r="AF63" s="60" t="str">
        <f t="shared" ca="1" si="33"/>
        <v/>
      </c>
      <c r="AH63" s="71">
        <v>53</v>
      </c>
      <c r="AI63" s="60">
        <f t="shared" si="20"/>
        <v>0</v>
      </c>
      <c r="AJ63" s="60" t="str">
        <f t="shared" ca="1" si="34"/>
        <v/>
      </c>
      <c r="AK63" s="60" t="str">
        <f t="shared" ca="1" si="34"/>
        <v/>
      </c>
      <c r="AM63" s="71">
        <v>53</v>
      </c>
      <c r="AN63" s="60">
        <f t="shared" si="21"/>
        <v>0</v>
      </c>
      <c r="AO63" s="60" t="str">
        <f t="shared" ca="1" si="35"/>
        <v/>
      </c>
      <c r="AP63" s="60" t="str">
        <f t="shared" ca="1" si="35"/>
        <v/>
      </c>
      <c r="AR63" s="71">
        <v>53</v>
      </c>
      <c r="AS63" s="60">
        <f t="shared" si="22"/>
        <v>0</v>
      </c>
      <c r="AT63" s="60" t="str">
        <f t="shared" ca="1" si="36"/>
        <v/>
      </c>
      <c r="AU63" s="60" t="str">
        <f t="shared" ca="1" si="36"/>
        <v/>
      </c>
      <c r="AW63" s="71">
        <v>1</v>
      </c>
      <c r="AX63" s="71">
        <v>3</v>
      </c>
      <c r="AY63" s="72" t="s">
        <v>8598</v>
      </c>
      <c r="AZ63" s="75" t="s">
        <v>7028</v>
      </c>
      <c r="BA63" s="75">
        <v>1</v>
      </c>
      <c r="BB63" s="75">
        <v>1</v>
      </c>
      <c r="BC63" s="75"/>
      <c r="BK63" s="91"/>
      <c r="BL63" s="62"/>
      <c r="BM63" s="62"/>
      <c r="BN63" s="62"/>
      <c r="BO63" s="91"/>
      <c r="BP63" s="62"/>
      <c r="BQ63" s="61"/>
      <c r="CN63" s="71">
        <v>53</v>
      </c>
      <c r="CO63" s="61">
        <f t="shared" si="26"/>
        <v>0</v>
      </c>
      <c r="CP63" s="61" t="str">
        <f t="shared" ca="1" si="25"/>
        <v/>
      </c>
      <c r="CQ63" s="61" t="str">
        <f t="shared" ca="1" si="25"/>
        <v/>
      </c>
    </row>
    <row r="64" spans="9:95">
      <c r="I64" s="66"/>
      <c r="R64" s="71">
        <v>54</v>
      </c>
      <c r="S64" s="60">
        <f t="shared" si="8"/>
        <v>0</v>
      </c>
      <c r="T64" s="60" t="str">
        <f t="shared" ca="1" si="9"/>
        <v/>
      </c>
      <c r="U64" s="60" t="str">
        <f t="shared" ca="1" si="4"/>
        <v/>
      </c>
      <c r="AC64" s="71">
        <v>54</v>
      </c>
      <c r="AD64" s="60">
        <f t="shared" si="19"/>
        <v>0</v>
      </c>
      <c r="AE64" s="60" t="str">
        <f t="shared" ca="1" si="33"/>
        <v/>
      </c>
      <c r="AF64" s="60" t="str">
        <f t="shared" ca="1" si="33"/>
        <v/>
      </c>
      <c r="AH64" s="71">
        <v>54</v>
      </c>
      <c r="AI64" s="60">
        <f t="shared" si="20"/>
        <v>0</v>
      </c>
      <c r="AJ64" s="60" t="str">
        <f t="shared" ca="1" si="34"/>
        <v/>
      </c>
      <c r="AK64" s="60" t="str">
        <f t="shared" ca="1" si="34"/>
        <v/>
      </c>
      <c r="AM64" s="71">
        <v>54</v>
      </c>
      <c r="AN64" s="60">
        <f t="shared" si="21"/>
        <v>0</v>
      </c>
      <c r="AO64" s="60" t="str">
        <f t="shared" ca="1" si="35"/>
        <v/>
      </c>
      <c r="AP64" s="60" t="str">
        <f t="shared" ca="1" si="35"/>
        <v/>
      </c>
      <c r="AR64" s="71">
        <v>54</v>
      </c>
      <c r="AS64" s="60">
        <f t="shared" si="22"/>
        <v>0</v>
      </c>
      <c r="AT64" s="60" t="str">
        <f t="shared" ca="1" si="36"/>
        <v/>
      </c>
      <c r="AU64" s="60" t="str">
        <f t="shared" ca="1" si="36"/>
        <v/>
      </c>
      <c r="AW64" s="71">
        <v>1</v>
      </c>
      <c r="AX64" s="71">
        <v>4</v>
      </c>
      <c r="AY64" s="73" t="s">
        <v>7033</v>
      </c>
      <c r="AZ64" s="75" t="s">
        <v>7032</v>
      </c>
      <c r="BA64" s="75">
        <v>1</v>
      </c>
      <c r="BB64" s="75">
        <v>1</v>
      </c>
      <c r="BC64" s="75"/>
      <c r="BK64" s="91"/>
      <c r="BL64" s="62"/>
      <c r="BM64" s="62"/>
      <c r="BN64" s="62"/>
      <c r="BO64" s="91"/>
      <c r="BP64" s="62"/>
      <c r="BQ64" s="61"/>
      <c r="CN64" s="71">
        <v>54</v>
      </c>
      <c r="CO64" s="61">
        <f t="shared" si="26"/>
        <v>0</v>
      </c>
      <c r="CP64" s="61" t="str">
        <f t="shared" ca="1" si="25"/>
        <v/>
      </c>
      <c r="CQ64" s="61" t="str">
        <f t="shared" ca="1" si="25"/>
        <v/>
      </c>
    </row>
    <row r="65" spans="9:95">
      <c r="I65" s="66"/>
      <c r="R65" s="71">
        <v>55</v>
      </c>
      <c r="S65" s="60">
        <f t="shared" si="8"/>
        <v>0</v>
      </c>
      <c r="T65" s="60" t="str">
        <f t="shared" ca="1" si="9"/>
        <v/>
      </c>
      <c r="U65" s="60" t="str">
        <f t="shared" ca="1" si="4"/>
        <v/>
      </c>
      <c r="AC65" s="71">
        <v>55</v>
      </c>
      <c r="AD65" s="60">
        <f t="shared" si="19"/>
        <v>0</v>
      </c>
      <c r="AE65" s="60" t="str">
        <f t="shared" ca="1" si="33"/>
        <v/>
      </c>
      <c r="AF65" s="60" t="str">
        <f t="shared" ca="1" si="33"/>
        <v/>
      </c>
      <c r="AH65" s="71">
        <v>55</v>
      </c>
      <c r="AI65" s="60">
        <f t="shared" si="20"/>
        <v>0</v>
      </c>
      <c r="AJ65" s="60" t="str">
        <f t="shared" ca="1" si="34"/>
        <v/>
      </c>
      <c r="AK65" s="60" t="str">
        <f t="shared" ca="1" si="34"/>
        <v/>
      </c>
      <c r="AM65" s="71">
        <v>55</v>
      </c>
      <c r="AN65" s="60">
        <f t="shared" si="21"/>
        <v>0</v>
      </c>
      <c r="AO65" s="60" t="str">
        <f t="shared" ca="1" si="35"/>
        <v/>
      </c>
      <c r="AP65" s="60" t="str">
        <f t="shared" ca="1" si="35"/>
        <v/>
      </c>
      <c r="AR65" s="71">
        <v>55</v>
      </c>
      <c r="AS65" s="60">
        <f t="shared" si="22"/>
        <v>0</v>
      </c>
      <c r="AT65" s="60" t="str">
        <f t="shared" ca="1" si="36"/>
        <v/>
      </c>
      <c r="AU65" s="60" t="str">
        <f t="shared" ca="1" si="36"/>
        <v/>
      </c>
      <c r="AW65" s="71">
        <v>1</v>
      </c>
      <c r="AX65" s="71">
        <v>5</v>
      </c>
      <c r="AY65" s="73" t="s">
        <v>7037</v>
      </c>
      <c r="AZ65" s="75" t="s">
        <v>7036</v>
      </c>
      <c r="BA65" s="75">
        <v>1</v>
      </c>
      <c r="BB65" s="75">
        <v>1</v>
      </c>
      <c r="BC65" s="75"/>
      <c r="BK65" s="91"/>
      <c r="BL65" s="62"/>
      <c r="BM65" s="62"/>
      <c r="BN65" s="62"/>
      <c r="BO65" s="91"/>
      <c r="BP65" s="62"/>
      <c r="BQ65" s="61"/>
      <c r="CN65" s="71">
        <v>55</v>
      </c>
      <c r="CO65" s="61">
        <f t="shared" si="26"/>
        <v>0</v>
      </c>
      <c r="CP65" s="61" t="str">
        <f t="shared" ca="1" si="25"/>
        <v/>
      </c>
      <c r="CQ65" s="61" t="str">
        <f t="shared" ca="1" si="25"/>
        <v/>
      </c>
    </row>
    <row r="66" spans="9:95">
      <c r="I66" s="66"/>
      <c r="R66" s="71">
        <v>56</v>
      </c>
      <c r="S66" s="60">
        <f t="shared" si="8"/>
        <v>0</v>
      </c>
      <c r="T66" s="60" t="str">
        <f t="shared" ca="1" si="9"/>
        <v/>
      </c>
      <c r="U66" s="60" t="str">
        <f t="shared" ca="1" si="4"/>
        <v/>
      </c>
      <c r="AC66" s="71">
        <v>56</v>
      </c>
      <c r="AD66" s="60">
        <f t="shared" si="19"/>
        <v>0</v>
      </c>
      <c r="AE66" s="60" t="str">
        <f t="shared" ca="1" si="33"/>
        <v/>
      </c>
      <c r="AF66" s="60" t="str">
        <f t="shared" ca="1" si="33"/>
        <v/>
      </c>
      <c r="AH66" s="71">
        <v>56</v>
      </c>
      <c r="AI66" s="60">
        <f t="shared" si="20"/>
        <v>0</v>
      </c>
      <c r="AJ66" s="60" t="str">
        <f t="shared" ca="1" si="34"/>
        <v/>
      </c>
      <c r="AK66" s="60" t="str">
        <f t="shared" ca="1" si="34"/>
        <v/>
      </c>
      <c r="AM66" s="71">
        <v>56</v>
      </c>
      <c r="AN66" s="60">
        <f t="shared" si="21"/>
        <v>0</v>
      </c>
      <c r="AO66" s="60" t="str">
        <f t="shared" ca="1" si="35"/>
        <v/>
      </c>
      <c r="AP66" s="60" t="str">
        <f t="shared" ca="1" si="35"/>
        <v/>
      </c>
      <c r="AR66" s="71">
        <v>56</v>
      </c>
      <c r="AS66" s="60">
        <f t="shared" si="22"/>
        <v>0</v>
      </c>
      <c r="AT66" s="60" t="str">
        <f t="shared" ca="1" si="36"/>
        <v/>
      </c>
      <c r="AU66" s="60" t="str">
        <f t="shared" ca="1" si="36"/>
        <v/>
      </c>
      <c r="AW66" s="71">
        <v>1</v>
      </c>
      <c r="AX66" s="71">
        <v>6</v>
      </c>
      <c r="AY66" s="73" t="s">
        <v>7041</v>
      </c>
      <c r="AZ66" s="75" t="s">
        <v>7040</v>
      </c>
      <c r="BA66" s="75">
        <v>1</v>
      </c>
      <c r="BB66" s="75">
        <v>1</v>
      </c>
      <c r="BC66" s="75"/>
      <c r="BK66" s="91"/>
      <c r="BL66" s="62"/>
      <c r="BM66" s="62"/>
      <c r="BN66" s="62"/>
      <c r="BO66" s="91"/>
      <c r="BP66" s="62"/>
      <c r="BQ66" s="61"/>
      <c r="CN66" s="71">
        <v>56</v>
      </c>
      <c r="CO66" s="61">
        <f t="shared" si="26"/>
        <v>0</v>
      </c>
      <c r="CP66" s="61" t="str">
        <f t="shared" ca="1" si="25"/>
        <v/>
      </c>
      <c r="CQ66" s="61" t="str">
        <f t="shared" ca="1" si="25"/>
        <v/>
      </c>
    </row>
    <row r="67" spans="9:95">
      <c r="I67" s="66"/>
      <c r="R67" s="71">
        <v>57</v>
      </c>
      <c r="S67" s="60">
        <f t="shared" si="8"/>
        <v>0</v>
      </c>
      <c r="T67" s="60" t="str">
        <f t="shared" ca="1" si="9"/>
        <v/>
      </c>
      <c r="U67" s="60" t="str">
        <f t="shared" ca="1" si="4"/>
        <v/>
      </c>
      <c r="AC67" s="71">
        <v>57</v>
      </c>
      <c r="AD67" s="60">
        <f t="shared" si="19"/>
        <v>0</v>
      </c>
      <c r="AE67" s="60" t="str">
        <f t="shared" ca="1" si="33"/>
        <v/>
      </c>
      <c r="AF67" s="60" t="str">
        <f t="shared" ca="1" si="33"/>
        <v/>
      </c>
      <c r="AH67" s="71">
        <v>57</v>
      </c>
      <c r="AI67" s="60">
        <f t="shared" si="20"/>
        <v>0</v>
      </c>
      <c r="AJ67" s="60" t="str">
        <f t="shared" ca="1" si="34"/>
        <v/>
      </c>
      <c r="AK67" s="60" t="str">
        <f t="shared" ca="1" si="34"/>
        <v/>
      </c>
      <c r="AM67" s="71">
        <v>57</v>
      </c>
      <c r="AN67" s="60">
        <f t="shared" si="21"/>
        <v>0</v>
      </c>
      <c r="AO67" s="60" t="str">
        <f t="shared" ca="1" si="35"/>
        <v/>
      </c>
      <c r="AP67" s="60" t="str">
        <f t="shared" ca="1" si="35"/>
        <v/>
      </c>
      <c r="AR67" s="71">
        <v>57</v>
      </c>
      <c r="AS67" s="60">
        <f t="shared" si="22"/>
        <v>0</v>
      </c>
      <c r="AT67" s="60" t="str">
        <f t="shared" ca="1" si="36"/>
        <v/>
      </c>
      <c r="AU67" s="60" t="str">
        <f t="shared" ca="1" si="36"/>
        <v/>
      </c>
      <c r="AW67" s="71">
        <v>1</v>
      </c>
      <c r="AX67" s="71">
        <v>7</v>
      </c>
      <c r="AY67" s="73" t="s">
        <v>7045</v>
      </c>
      <c r="AZ67" s="75" t="s">
        <v>7044</v>
      </c>
      <c r="BA67" s="75">
        <v>1</v>
      </c>
      <c r="BB67" s="75">
        <v>1</v>
      </c>
      <c r="BC67" s="75"/>
      <c r="BK67" s="91"/>
      <c r="BL67" s="62"/>
      <c r="BM67" s="62"/>
      <c r="BN67" s="62"/>
      <c r="BO67" s="91"/>
      <c r="BP67" s="62"/>
      <c r="BQ67" s="61"/>
      <c r="CN67" s="71">
        <v>57</v>
      </c>
      <c r="CO67" s="61">
        <f t="shared" si="26"/>
        <v>0</v>
      </c>
      <c r="CP67" s="61" t="str">
        <f t="shared" ca="1" si="25"/>
        <v/>
      </c>
      <c r="CQ67" s="61" t="str">
        <f t="shared" ca="1" si="25"/>
        <v/>
      </c>
    </row>
    <row r="68" spans="9:95">
      <c r="I68" s="66"/>
      <c r="R68" s="71">
        <v>58</v>
      </c>
      <c r="S68" s="60">
        <f t="shared" si="8"/>
        <v>0</v>
      </c>
      <c r="T68" s="60" t="str">
        <f t="shared" ca="1" si="9"/>
        <v/>
      </c>
      <c r="U68" s="60" t="str">
        <f t="shared" ca="1" si="4"/>
        <v/>
      </c>
      <c r="AC68" s="71">
        <v>58</v>
      </c>
      <c r="AD68" s="60">
        <f t="shared" si="19"/>
        <v>0</v>
      </c>
      <c r="AE68" s="60" t="str">
        <f t="shared" ca="1" si="33"/>
        <v/>
      </c>
      <c r="AF68" s="60" t="str">
        <f t="shared" ca="1" si="33"/>
        <v/>
      </c>
      <c r="AH68" s="71">
        <v>58</v>
      </c>
      <c r="AI68" s="60">
        <f t="shared" si="20"/>
        <v>0</v>
      </c>
      <c r="AJ68" s="60" t="str">
        <f t="shared" ca="1" si="34"/>
        <v/>
      </c>
      <c r="AK68" s="60" t="str">
        <f t="shared" ca="1" si="34"/>
        <v/>
      </c>
      <c r="AM68" s="71">
        <v>58</v>
      </c>
      <c r="AN68" s="60">
        <f t="shared" si="21"/>
        <v>0</v>
      </c>
      <c r="AO68" s="60" t="str">
        <f t="shared" ca="1" si="35"/>
        <v/>
      </c>
      <c r="AP68" s="60" t="str">
        <f t="shared" ca="1" si="35"/>
        <v/>
      </c>
      <c r="AR68" s="71">
        <v>58</v>
      </c>
      <c r="AS68" s="60">
        <f t="shared" si="22"/>
        <v>0</v>
      </c>
      <c r="AT68" s="60" t="str">
        <f t="shared" ca="1" si="36"/>
        <v/>
      </c>
      <c r="AU68" s="60" t="str">
        <f t="shared" ca="1" si="36"/>
        <v/>
      </c>
      <c r="AW68" s="71">
        <v>1</v>
      </c>
      <c r="AX68" s="71">
        <v>8</v>
      </c>
      <c r="AY68" s="73" t="s">
        <v>7048</v>
      </c>
      <c r="AZ68" s="75" t="s">
        <v>7047</v>
      </c>
      <c r="BA68" s="75">
        <v>1</v>
      </c>
      <c r="BB68" s="75">
        <v>1</v>
      </c>
      <c r="BC68" s="75"/>
      <c r="BK68" s="91"/>
      <c r="BL68" s="62"/>
      <c r="BM68" s="62"/>
      <c r="BN68" s="62"/>
      <c r="BO68" s="91"/>
      <c r="BP68" s="62"/>
      <c r="BQ68" s="61"/>
      <c r="CN68" s="71">
        <v>58</v>
      </c>
      <c r="CO68" s="61">
        <f t="shared" si="26"/>
        <v>0</v>
      </c>
      <c r="CP68" s="61" t="str">
        <f t="shared" ca="1" si="25"/>
        <v/>
      </c>
      <c r="CQ68" s="61" t="str">
        <f t="shared" ca="1" si="25"/>
        <v/>
      </c>
    </row>
    <row r="69" spans="9:95">
      <c r="I69" s="66"/>
      <c r="R69" s="71">
        <v>59</v>
      </c>
      <c r="S69" s="60">
        <f t="shared" si="8"/>
        <v>0</v>
      </c>
      <c r="T69" s="60" t="str">
        <f t="shared" ca="1" si="9"/>
        <v/>
      </c>
      <c r="U69" s="60" t="str">
        <f t="shared" ca="1" si="4"/>
        <v/>
      </c>
      <c r="AC69" s="71">
        <v>59</v>
      </c>
      <c r="AD69" s="60">
        <f t="shared" si="19"/>
        <v>0</v>
      </c>
      <c r="AE69" s="60" t="str">
        <f t="shared" ca="1" si="33"/>
        <v/>
      </c>
      <c r="AF69" s="60" t="str">
        <f t="shared" ca="1" si="33"/>
        <v/>
      </c>
      <c r="AH69" s="71">
        <v>59</v>
      </c>
      <c r="AI69" s="60">
        <f t="shared" si="20"/>
        <v>0</v>
      </c>
      <c r="AJ69" s="60" t="str">
        <f t="shared" ca="1" si="34"/>
        <v/>
      </c>
      <c r="AK69" s="60" t="str">
        <f t="shared" ca="1" si="34"/>
        <v/>
      </c>
      <c r="AM69" s="71">
        <v>59</v>
      </c>
      <c r="AN69" s="60">
        <f t="shared" si="21"/>
        <v>0</v>
      </c>
      <c r="AO69" s="60" t="str">
        <f t="shared" ca="1" si="35"/>
        <v/>
      </c>
      <c r="AP69" s="60" t="str">
        <f t="shared" ca="1" si="35"/>
        <v/>
      </c>
      <c r="AR69" s="71">
        <v>59</v>
      </c>
      <c r="AS69" s="60">
        <f t="shared" si="22"/>
        <v>0</v>
      </c>
      <c r="AT69" s="60" t="str">
        <f t="shared" ca="1" si="36"/>
        <v/>
      </c>
      <c r="AU69" s="60" t="str">
        <f t="shared" ca="1" si="36"/>
        <v/>
      </c>
      <c r="AW69" s="71">
        <v>1</v>
      </c>
      <c r="AX69" s="71">
        <v>9</v>
      </c>
      <c r="AY69" s="73" t="s">
        <v>7051</v>
      </c>
      <c r="AZ69" s="75" t="s">
        <v>7050</v>
      </c>
      <c r="BA69" s="75">
        <v>1</v>
      </c>
      <c r="BB69" s="75">
        <v>1</v>
      </c>
      <c r="BC69" s="75"/>
      <c r="BK69" s="91"/>
      <c r="BL69" s="62"/>
      <c r="BM69" s="62"/>
      <c r="BN69" s="62"/>
      <c r="BO69" s="91"/>
      <c r="BP69" s="62"/>
      <c r="BQ69" s="61"/>
      <c r="CN69" s="71">
        <v>59</v>
      </c>
      <c r="CO69" s="61">
        <f t="shared" si="26"/>
        <v>0</v>
      </c>
      <c r="CP69" s="61" t="str">
        <f t="shared" ca="1" si="25"/>
        <v/>
      </c>
      <c r="CQ69" s="61" t="str">
        <f t="shared" ca="1" si="25"/>
        <v/>
      </c>
    </row>
    <row r="70" spans="9:95">
      <c r="I70" s="66"/>
      <c r="R70" s="71">
        <v>60</v>
      </c>
      <c r="S70" s="60">
        <f t="shared" si="8"/>
        <v>0</v>
      </c>
      <c r="T70" s="60" t="str">
        <f t="shared" ca="1" si="9"/>
        <v/>
      </c>
      <c r="U70" s="60" t="str">
        <f t="shared" ca="1" si="4"/>
        <v/>
      </c>
      <c r="AC70" s="71">
        <v>60</v>
      </c>
      <c r="AD70" s="60">
        <f t="shared" si="19"/>
        <v>0</v>
      </c>
      <c r="AE70" s="60" t="str">
        <f t="shared" ca="1" si="33"/>
        <v/>
      </c>
      <c r="AF70" s="60" t="str">
        <f t="shared" ca="1" si="33"/>
        <v/>
      </c>
      <c r="AH70" s="71">
        <v>60</v>
      </c>
      <c r="AI70" s="60">
        <f t="shared" si="20"/>
        <v>0</v>
      </c>
      <c r="AJ70" s="60" t="str">
        <f t="shared" ca="1" si="34"/>
        <v/>
      </c>
      <c r="AK70" s="60" t="str">
        <f t="shared" ca="1" si="34"/>
        <v/>
      </c>
      <c r="AM70" s="71">
        <v>60</v>
      </c>
      <c r="AN70" s="60">
        <f t="shared" si="21"/>
        <v>0</v>
      </c>
      <c r="AO70" s="60" t="str">
        <f t="shared" ca="1" si="35"/>
        <v/>
      </c>
      <c r="AP70" s="60" t="str">
        <f t="shared" ca="1" si="35"/>
        <v/>
      </c>
      <c r="AR70" s="71">
        <v>60</v>
      </c>
      <c r="AS70" s="60">
        <f t="shared" si="22"/>
        <v>0</v>
      </c>
      <c r="AT70" s="60" t="str">
        <f t="shared" ca="1" si="36"/>
        <v/>
      </c>
      <c r="AU70" s="60" t="str">
        <f t="shared" ca="1" si="36"/>
        <v/>
      </c>
      <c r="AW70" s="71">
        <v>1</v>
      </c>
      <c r="AX70" s="71">
        <v>10</v>
      </c>
      <c r="AY70" s="73" t="s">
        <v>7053</v>
      </c>
      <c r="AZ70" s="75" t="s">
        <v>7052</v>
      </c>
      <c r="BA70" s="75">
        <v>1</v>
      </c>
      <c r="BB70" s="75">
        <v>1</v>
      </c>
      <c r="BC70" s="75"/>
      <c r="BK70" s="91"/>
      <c r="BL70" s="62"/>
      <c r="BM70" s="62"/>
      <c r="BN70" s="62"/>
      <c r="BO70" s="91"/>
      <c r="BP70" s="62"/>
      <c r="BQ70" s="61"/>
      <c r="CN70" s="71">
        <v>60</v>
      </c>
      <c r="CO70" s="61">
        <f t="shared" si="26"/>
        <v>0</v>
      </c>
      <c r="CP70" s="61" t="str">
        <f t="shared" ca="1" si="25"/>
        <v/>
      </c>
      <c r="CQ70" s="61" t="str">
        <f t="shared" ca="1" si="25"/>
        <v/>
      </c>
    </row>
    <row r="71" spans="9:95">
      <c r="I71" s="66"/>
      <c r="R71" s="71">
        <v>61</v>
      </c>
      <c r="S71" s="60">
        <f t="shared" si="8"/>
        <v>0</v>
      </c>
      <c r="T71" s="60" t="str">
        <f t="shared" ca="1" si="9"/>
        <v/>
      </c>
      <c r="U71" s="60" t="str">
        <f t="shared" ca="1" si="4"/>
        <v/>
      </c>
      <c r="AC71" s="71">
        <v>61</v>
      </c>
      <c r="AD71" s="60">
        <f t="shared" si="19"/>
        <v>0</v>
      </c>
      <c r="AE71" s="60" t="str">
        <f t="shared" ca="1" si="33"/>
        <v/>
      </c>
      <c r="AF71" s="60" t="str">
        <f t="shared" ca="1" si="33"/>
        <v/>
      </c>
      <c r="AH71" s="71">
        <v>61</v>
      </c>
      <c r="AI71" s="60">
        <f t="shared" si="20"/>
        <v>0</v>
      </c>
      <c r="AJ71" s="60" t="str">
        <f t="shared" ca="1" si="34"/>
        <v/>
      </c>
      <c r="AK71" s="60" t="str">
        <f t="shared" ca="1" si="34"/>
        <v/>
      </c>
      <c r="AM71" s="71">
        <v>61</v>
      </c>
      <c r="AN71" s="60">
        <f t="shared" si="21"/>
        <v>0</v>
      </c>
      <c r="AO71" s="60" t="str">
        <f t="shared" ca="1" si="35"/>
        <v/>
      </c>
      <c r="AP71" s="60" t="str">
        <f t="shared" ca="1" si="35"/>
        <v/>
      </c>
      <c r="AR71" s="71">
        <v>61</v>
      </c>
      <c r="AS71" s="60">
        <f t="shared" si="22"/>
        <v>0</v>
      </c>
      <c r="AT71" s="60" t="str">
        <f t="shared" ca="1" si="36"/>
        <v/>
      </c>
      <c r="AU71" s="60" t="str">
        <f t="shared" ca="1" si="36"/>
        <v/>
      </c>
      <c r="AW71" s="71">
        <v>1</v>
      </c>
      <c r="AX71" s="71">
        <v>11</v>
      </c>
      <c r="AY71" s="73" t="s">
        <v>7055</v>
      </c>
      <c r="AZ71" s="75" t="s">
        <v>7054</v>
      </c>
      <c r="BA71" s="75">
        <v>1</v>
      </c>
      <c r="BB71" s="75">
        <v>1</v>
      </c>
      <c r="BC71" s="75"/>
      <c r="BK71" s="91"/>
      <c r="BL71" s="62"/>
      <c r="BM71" s="62"/>
      <c r="BN71" s="62"/>
      <c r="BO71" s="91"/>
      <c r="BP71" s="62"/>
      <c r="BQ71" s="61"/>
      <c r="CN71" s="71">
        <v>61</v>
      </c>
      <c r="CO71" s="61">
        <f t="shared" si="26"/>
        <v>0</v>
      </c>
      <c r="CP71" s="61" t="str">
        <f t="shared" ca="1" si="25"/>
        <v/>
      </c>
      <c r="CQ71" s="61" t="str">
        <f t="shared" ca="1" si="25"/>
        <v/>
      </c>
    </row>
    <row r="72" spans="9:95">
      <c r="I72" s="66"/>
      <c r="R72" s="71">
        <v>62</v>
      </c>
      <c r="S72" s="60">
        <f t="shared" si="8"/>
        <v>0</v>
      </c>
      <c r="T72" s="60" t="str">
        <f t="shared" ca="1" si="9"/>
        <v/>
      </c>
      <c r="U72" s="60" t="str">
        <f t="shared" ca="1" si="4"/>
        <v/>
      </c>
      <c r="AC72" s="71">
        <v>62</v>
      </c>
      <c r="AD72" s="60">
        <f t="shared" si="19"/>
        <v>0</v>
      </c>
      <c r="AE72" s="60" t="str">
        <f t="shared" ref="AE72:AF91" ca="1" si="37">IF($AD72&gt;0,INDIRECT(AE$1&amp;$AD72)&amp;"","")</f>
        <v/>
      </c>
      <c r="AF72" s="60" t="str">
        <f t="shared" ca="1" si="37"/>
        <v/>
      </c>
      <c r="AH72" s="71">
        <v>62</v>
      </c>
      <c r="AI72" s="60">
        <f t="shared" si="20"/>
        <v>0</v>
      </c>
      <c r="AJ72" s="60" t="str">
        <f t="shared" ref="AJ72:AK91" ca="1" si="38">IF($AI72&gt;0,INDIRECT(AJ$1&amp;$AI72)&amp;"","")</f>
        <v/>
      </c>
      <c r="AK72" s="60" t="str">
        <f t="shared" ca="1" si="38"/>
        <v/>
      </c>
      <c r="AM72" s="71">
        <v>62</v>
      </c>
      <c r="AN72" s="60">
        <f t="shared" si="21"/>
        <v>0</v>
      </c>
      <c r="AO72" s="60" t="str">
        <f t="shared" ref="AO72:AP91" ca="1" si="39">IF($AN72&gt;0,INDIRECT(AO$1&amp;$AN72)&amp;"","")</f>
        <v/>
      </c>
      <c r="AP72" s="60" t="str">
        <f t="shared" ca="1" si="39"/>
        <v/>
      </c>
      <c r="AR72" s="71">
        <v>62</v>
      </c>
      <c r="AS72" s="60">
        <f t="shared" si="22"/>
        <v>0</v>
      </c>
      <c r="AT72" s="60" t="str">
        <f t="shared" ref="AT72:AU91" ca="1" si="40">IF($AS72&gt;0,INDIRECT(AT$1&amp;$AS72)&amp;"","")</f>
        <v/>
      </c>
      <c r="AU72" s="60" t="str">
        <f t="shared" ca="1" si="40"/>
        <v/>
      </c>
      <c r="AW72" s="71">
        <v>1</v>
      </c>
      <c r="AX72" s="71">
        <v>12</v>
      </c>
      <c r="AY72" s="73" t="s">
        <v>7057</v>
      </c>
      <c r="AZ72" s="75" t="s">
        <v>7056</v>
      </c>
      <c r="BA72" s="75">
        <v>1</v>
      </c>
      <c r="BB72" s="75">
        <v>1</v>
      </c>
      <c r="BC72" s="75"/>
      <c r="BK72" s="91"/>
      <c r="BL72" s="62"/>
      <c r="BM72" s="62"/>
      <c r="BN72" s="62"/>
      <c r="BO72" s="91"/>
      <c r="BP72" s="62"/>
      <c r="BQ72" s="61"/>
      <c r="CN72" s="71">
        <v>62</v>
      </c>
      <c r="CO72" s="61">
        <f t="shared" si="26"/>
        <v>0</v>
      </c>
      <c r="CP72" s="61" t="str">
        <f t="shared" ca="1" si="25"/>
        <v/>
      </c>
      <c r="CQ72" s="61" t="str">
        <f t="shared" ca="1" si="25"/>
        <v/>
      </c>
    </row>
    <row r="73" spans="9:95">
      <c r="I73" s="66"/>
      <c r="R73" s="71">
        <v>63</v>
      </c>
      <c r="S73" s="60">
        <f t="shared" si="8"/>
        <v>0</v>
      </c>
      <c r="T73" s="60" t="str">
        <f t="shared" ca="1" si="9"/>
        <v/>
      </c>
      <c r="U73" s="60" t="str">
        <f t="shared" ca="1" si="4"/>
        <v/>
      </c>
      <c r="AC73" s="71">
        <v>63</v>
      </c>
      <c r="AD73" s="60">
        <f t="shared" si="19"/>
        <v>0</v>
      </c>
      <c r="AE73" s="60" t="str">
        <f t="shared" ca="1" si="37"/>
        <v/>
      </c>
      <c r="AF73" s="60" t="str">
        <f t="shared" ca="1" si="37"/>
        <v/>
      </c>
      <c r="AH73" s="71">
        <v>63</v>
      </c>
      <c r="AI73" s="60">
        <f t="shared" si="20"/>
        <v>0</v>
      </c>
      <c r="AJ73" s="60" t="str">
        <f t="shared" ca="1" si="38"/>
        <v/>
      </c>
      <c r="AK73" s="60" t="str">
        <f t="shared" ca="1" si="38"/>
        <v/>
      </c>
      <c r="AM73" s="71">
        <v>63</v>
      </c>
      <c r="AN73" s="60">
        <f t="shared" si="21"/>
        <v>0</v>
      </c>
      <c r="AO73" s="60" t="str">
        <f t="shared" ca="1" si="39"/>
        <v/>
      </c>
      <c r="AP73" s="60" t="str">
        <f t="shared" ca="1" si="39"/>
        <v/>
      </c>
      <c r="AR73" s="71">
        <v>63</v>
      </c>
      <c r="AS73" s="60">
        <f t="shared" si="22"/>
        <v>0</v>
      </c>
      <c r="AT73" s="60" t="str">
        <f t="shared" ca="1" si="40"/>
        <v/>
      </c>
      <c r="AU73" s="60" t="str">
        <f t="shared" ca="1" si="40"/>
        <v/>
      </c>
      <c r="AW73" s="71">
        <v>1</v>
      </c>
      <c r="AX73" s="71">
        <v>13</v>
      </c>
      <c r="AY73" s="73" t="s">
        <v>7059</v>
      </c>
      <c r="AZ73" s="75" t="s">
        <v>7058</v>
      </c>
      <c r="BA73" s="75">
        <v>1</v>
      </c>
      <c r="BB73" s="75">
        <v>1</v>
      </c>
      <c r="BC73" s="75"/>
      <c r="BK73" s="91"/>
      <c r="BL73" s="62"/>
      <c r="BM73" s="62"/>
      <c r="BN73" s="62"/>
      <c r="BO73" s="91"/>
      <c r="BP73" s="62"/>
      <c r="BQ73" s="61"/>
      <c r="CN73" s="71">
        <v>63</v>
      </c>
      <c r="CO73" s="61">
        <f t="shared" si="26"/>
        <v>0</v>
      </c>
      <c r="CP73" s="61" t="str">
        <f t="shared" ca="1" si="25"/>
        <v/>
      </c>
      <c r="CQ73" s="61" t="str">
        <f t="shared" ca="1" si="25"/>
        <v/>
      </c>
    </row>
    <row r="74" spans="9:95">
      <c r="I74" s="66"/>
      <c r="R74" s="71">
        <v>64</v>
      </c>
      <c r="S74" s="60">
        <f t="shared" si="8"/>
        <v>0</v>
      </c>
      <c r="T74" s="60" t="str">
        <f t="shared" ca="1" si="9"/>
        <v/>
      </c>
      <c r="U74" s="60" t="str">
        <f t="shared" ca="1" si="4"/>
        <v/>
      </c>
      <c r="AC74" s="71">
        <v>64</v>
      </c>
      <c r="AD74" s="60">
        <f t="shared" si="19"/>
        <v>0</v>
      </c>
      <c r="AE74" s="60" t="str">
        <f t="shared" ca="1" si="37"/>
        <v/>
      </c>
      <c r="AF74" s="60" t="str">
        <f t="shared" ca="1" si="37"/>
        <v/>
      </c>
      <c r="AH74" s="71">
        <v>64</v>
      </c>
      <c r="AI74" s="60">
        <f t="shared" si="20"/>
        <v>0</v>
      </c>
      <c r="AJ74" s="60" t="str">
        <f t="shared" ca="1" si="38"/>
        <v/>
      </c>
      <c r="AK74" s="60" t="str">
        <f t="shared" ca="1" si="38"/>
        <v/>
      </c>
      <c r="AM74" s="71">
        <v>64</v>
      </c>
      <c r="AN74" s="60">
        <f t="shared" si="21"/>
        <v>0</v>
      </c>
      <c r="AO74" s="60" t="str">
        <f t="shared" ca="1" si="39"/>
        <v/>
      </c>
      <c r="AP74" s="60" t="str">
        <f t="shared" ca="1" si="39"/>
        <v/>
      </c>
      <c r="AR74" s="71">
        <v>64</v>
      </c>
      <c r="AS74" s="60">
        <f t="shared" si="22"/>
        <v>0</v>
      </c>
      <c r="AT74" s="60" t="str">
        <f t="shared" ca="1" si="40"/>
        <v/>
      </c>
      <c r="AU74" s="60" t="str">
        <f t="shared" ca="1" si="40"/>
        <v/>
      </c>
      <c r="AW74" s="71">
        <v>1</v>
      </c>
      <c r="AX74" s="71">
        <v>14</v>
      </c>
      <c r="AY74" s="73" t="s">
        <v>7061</v>
      </c>
      <c r="AZ74" s="75" t="s">
        <v>7060</v>
      </c>
      <c r="BA74" s="75">
        <v>1</v>
      </c>
      <c r="BB74" s="75">
        <v>1</v>
      </c>
      <c r="BC74" s="75"/>
      <c r="BK74" s="91"/>
      <c r="BL74" s="62"/>
      <c r="BM74" s="62"/>
      <c r="BN74" s="62"/>
      <c r="BO74" s="91"/>
      <c r="BP74" s="62"/>
      <c r="BQ74" s="61"/>
      <c r="CN74" s="71">
        <v>64</v>
      </c>
      <c r="CO74" s="61">
        <f t="shared" si="26"/>
        <v>0</v>
      </c>
      <c r="CP74" s="61" t="str">
        <f t="shared" ca="1" si="25"/>
        <v/>
      </c>
      <c r="CQ74" s="61" t="str">
        <f t="shared" ca="1" si="25"/>
        <v/>
      </c>
    </row>
    <row r="75" spans="9:95">
      <c r="I75" s="66"/>
      <c r="R75" s="71">
        <v>65</v>
      </c>
      <c r="S75" s="60">
        <f t="shared" si="8"/>
        <v>0</v>
      </c>
      <c r="T75" s="60" t="str">
        <f t="shared" ca="1" si="9"/>
        <v/>
      </c>
      <c r="U75" s="60" t="str">
        <f t="shared" ca="1" si="9"/>
        <v/>
      </c>
      <c r="AC75" s="71">
        <v>65</v>
      </c>
      <c r="AD75" s="60">
        <f t="shared" si="19"/>
        <v>0</v>
      </c>
      <c r="AE75" s="60" t="str">
        <f t="shared" ca="1" si="37"/>
        <v/>
      </c>
      <c r="AF75" s="60" t="str">
        <f t="shared" ca="1" si="37"/>
        <v/>
      </c>
      <c r="AH75" s="71">
        <v>65</v>
      </c>
      <c r="AI75" s="60">
        <f t="shared" si="20"/>
        <v>0</v>
      </c>
      <c r="AJ75" s="60" t="str">
        <f t="shared" ca="1" si="38"/>
        <v/>
      </c>
      <c r="AK75" s="60" t="str">
        <f t="shared" ca="1" si="38"/>
        <v/>
      </c>
      <c r="AM75" s="71">
        <v>65</v>
      </c>
      <c r="AN75" s="60">
        <f t="shared" si="21"/>
        <v>0</v>
      </c>
      <c r="AO75" s="60" t="str">
        <f t="shared" ca="1" si="39"/>
        <v/>
      </c>
      <c r="AP75" s="60" t="str">
        <f t="shared" ca="1" si="39"/>
        <v/>
      </c>
      <c r="AR75" s="71">
        <v>65</v>
      </c>
      <c r="AS75" s="60">
        <f t="shared" si="22"/>
        <v>0</v>
      </c>
      <c r="AT75" s="60" t="str">
        <f t="shared" ca="1" si="40"/>
        <v/>
      </c>
      <c r="AU75" s="60" t="str">
        <f t="shared" ca="1" si="40"/>
        <v/>
      </c>
      <c r="AW75" s="71">
        <v>1</v>
      </c>
      <c r="AX75" s="71">
        <v>15</v>
      </c>
      <c r="AY75" s="73" t="s">
        <v>7063</v>
      </c>
      <c r="AZ75" s="75" t="s">
        <v>7062</v>
      </c>
      <c r="BA75" s="75">
        <v>1</v>
      </c>
      <c r="BB75" s="75">
        <v>1</v>
      </c>
      <c r="BC75" s="75"/>
      <c r="BK75" s="91"/>
      <c r="BL75" s="62"/>
      <c r="BM75" s="62"/>
      <c r="BN75" s="62"/>
      <c r="BO75" s="91"/>
      <c r="BP75" s="62"/>
      <c r="BQ75" s="61"/>
      <c r="CN75" s="71">
        <v>65</v>
      </c>
      <c r="CO75" s="61">
        <f t="shared" si="26"/>
        <v>0</v>
      </c>
      <c r="CP75" s="61" t="str">
        <f t="shared" ca="1" si="25"/>
        <v/>
      </c>
      <c r="CQ75" s="61" t="str">
        <f t="shared" ca="1" si="25"/>
        <v/>
      </c>
    </row>
    <row r="76" spans="9:95">
      <c r="I76" s="66"/>
      <c r="R76" s="71">
        <v>66</v>
      </c>
      <c r="S76" s="60">
        <f t="shared" ref="S76:S139" si="41">IF(R76&gt;$M$3,0,S75+1)</f>
        <v>0</v>
      </c>
      <c r="T76" s="60" t="str">
        <f t="shared" ref="T76:U107" ca="1" si="42">IF($S76&gt;0,INDIRECT(T$1&amp;$S76)&amp;"","")</f>
        <v/>
      </c>
      <c r="U76" s="60" t="str">
        <f t="shared" ca="1" si="42"/>
        <v/>
      </c>
      <c r="AC76" s="71">
        <v>66</v>
      </c>
      <c r="AD76" s="60">
        <f t="shared" ref="AD76:AD139" si="43">IF(AC76&gt;$Y$3,0,AD75+1)</f>
        <v>0</v>
      </c>
      <c r="AE76" s="60" t="str">
        <f t="shared" ca="1" si="37"/>
        <v/>
      </c>
      <c r="AF76" s="60" t="str">
        <f t="shared" ca="1" si="37"/>
        <v/>
      </c>
      <c r="AH76" s="71">
        <v>66</v>
      </c>
      <c r="AI76" s="60">
        <f t="shared" si="20"/>
        <v>0</v>
      </c>
      <c r="AJ76" s="60" t="str">
        <f t="shared" ca="1" si="38"/>
        <v/>
      </c>
      <c r="AK76" s="60" t="str">
        <f t="shared" ca="1" si="38"/>
        <v/>
      </c>
      <c r="AM76" s="71">
        <v>66</v>
      </c>
      <c r="AN76" s="60">
        <f t="shared" si="21"/>
        <v>0</v>
      </c>
      <c r="AO76" s="60" t="str">
        <f t="shared" ca="1" si="39"/>
        <v/>
      </c>
      <c r="AP76" s="60" t="str">
        <f t="shared" ca="1" si="39"/>
        <v/>
      </c>
      <c r="AR76" s="71">
        <v>66</v>
      </c>
      <c r="AS76" s="60">
        <f t="shared" si="22"/>
        <v>0</v>
      </c>
      <c r="AT76" s="60" t="str">
        <f t="shared" ca="1" si="40"/>
        <v/>
      </c>
      <c r="AU76" s="60" t="str">
        <f t="shared" ca="1" si="40"/>
        <v/>
      </c>
      <c r="AW76" s="71">
        <v>1</v>
      </c>
      <c r="AX76" s="71">
        <v>16</v>
      </c>
      <c r="AY76" s="73" t="s">
        <v>7065</v>
      </c>
      <c r="AZ76" s="75" t="s">
        <v>7064</v>
      </c>
      <c r="BA76" s="75">
        <v>1</v>
      </c>
      <c r="BB76" s="75"/>
      <c r="BC76" s="75"/>
      <c r="BK76" s="91"/>
      <c r="BL76" s="62"/>
      <c r="BM76" s="62"/>
      <c r="BN76" s="62"/>
      <c r="BO76" s="91"/>
      <c r="BP76" s="62"/>
      <c r="BQ76" s="61"/>
      <c r="CN76" s="71">
        <v>66</v>
      </c>
      <c r="CO76" s="61">
        <f t="shared" si="26"/>
        <v>0</v>
      </c>
      <c r="CP76" s="61" t="str">
        <f t="shared" ca="1" si="25"/>
        <v/>
      </c>
      <c r="CQ76" s="61" t="str">
        <f t="shared" ca="1" si="25"/>
        <v/>
      </c>
    </row>
    <row r="77" spans="9:95">
      <c r="I77" s="66"/>
      <c r="R77" s="71">
        <v>67</v>
      </c>
      <c r="S77" s="60">
        <f t="shared" si="41"/>
        <v>0</v>
      </c>
      <c r="T77" s="60" t="str">
        <f t="shared" ca="1" si="42"/>
        <v/>
      </c>
      <c r="U77" s="60" t="str">
        <f t="shared" ca="1" si="42"/>
        <v/>
      </c>
      <c r="AC77" s="71">
        <v>67</v>
      </c>
      <c r="AD77" s="60">
        <f t="shared" si="43"/>
        <v>0</v>
      </c>
      <c r="AE77" s="60" t="str">
        <f t="shared" ca="1" si="37"/>
        <v/>
      </c>
      <c r="AF77" s="60" t="str">
        <f t="shared" ca="1" si="37"/>
        <v/>
      </c>
      <c r="AH77" s="71">
        <v>67</v>
      </c>
      <c r="AI77" s="60">
        <f t="shared" ref="AI77:AI140" si="44">IF(AH77&gt;$Y$4,0,AI76+1)</f>
        <v>0</v>
      </c>
      <c r="AJ77" s="60" t="str">
        <f t="shared" ca="1" si="38"/>
        <v/>
      </c>
      <c r="AK77" s="60" t="str">
        <f t="shared" ca="1" si="38"/>
        <v/>
      </c>
      <c r="AM77" s="71">
        <v>67</v>
      </c>
      <c r="AN77" s="60">
        <f t="shared" ref="AN77:AN140" si="45">IF(AM77&gt;$Y$5,0,AN76+1)</f>
        <v>0</v>
      </c>
      <c r="AO77" s="60" t="str">
        <f t="shared" ca="1" si="39"/>
        <v/>
      </c>
      <c r="AP77" s="60" t="str">
        <f t="shared" ca="1" si="39"/>
        <v/>
      </c>
      <c r="AR77" s="71">
        <v>67</v>
      </c>
      <c r="AS77" s="60">
        <f t="shared" ref="AS77:AS140" si="46">IF(AR77&gt;$Y$6,0,AS76+1)</f>
        <v>0</v>
      </c>
      <c r="AT77" s="60" t="str">
        <f t="shared" ca="1" si="40"/>
        <v/>
      </c>
      <c r="AU77" s="60" t="str">
        <f t="shared" ca="1" si="40"/>
        <v/>
      </c>
      <c r="AW77" s="71">
        <v>1</v>
      </c>
      <c r="AX77" s="71">
        <v>17</v>
      </c>
      <c r="AY77" s="73" t="s">
        <v>7067</v>
      </c>
      <c r="AZ77" s="75" t="s">
        <v>7066</v>
      </c>
      <c r="BA77" s="75">
        <v>1</v>
      </c>
      <c r="BB77" s="75"/>
      <c r="BC77" s="75"/>
      <c r="BK77" s="91"/>
      <c r="BL77" s="62"/>
      <c r="BM77" s="62"/>
      <c r="BN77" s="62"/>
      <c r="BO77" s="91"/>
      <c r="BP77" s="62"/>
      <c r="BQ77" s="61"/>
      <c r="CN77" s="71">
        <v>67</v>
      </c>
      <c r="CO77" s="61">
        <f t="shared" si="26"/>
        <v>0</v>
      </c>
      <c r="CP77" s="61" t="str">
        <f t="shared" ref="CP77:CQ140" ca="1" si="47">IF($CO77&gt;0,INDIRECT(CP$1&amp;$CO77)&amp;"","")</f>
        <v/>
      </c>
      <c r="CQ77" s="61" t="str">
        <f t="shared" ca="1" si="47"/>
        <v/>
      </c>
    </row>
    <row r="78" spans="9:95">
      <c r="I78" s="66"/>
      <c r="R78" s="71">
        <v>68</v>
      </c>
      <c r="S78" s="60">
        <f t="shared" si="41"/>
        <v>0</v>
      </c>
      <c r="T78" s="60" t="str">
        <f t="shared" ca="1" si="42"/>
        <v/>
      </c>
      <c r="U78" s="60" t="str">
        <f t="shared" ca="1" si="42"/>
        <v/>
      </c>
      <c r="AC78" s="71">
        <v>68</v>
      </c>
      <c r="AD78" s="60">
        <f t="shared" si="43"/>
        <v>0</v>
      </c>
      <c r="AE78" s="60" t="str">
        <f t="shared" ca="1" si="37"/>
        <v/>
      </c>
      <c r="AF78" s="60" t="str">
        <f t="shared" ca="1" si="37"/>
        <v/>
      </c>
      <c r="AH78" s="71">
        <v>68</v>
      </c>
      <c r="AI78" s="60">
        <f t="shared" si="44"/>
        <v>0</v>
      </c>
      <c r="AJ78" s="60" t="str">
        <f t="shared" ca="1" si="38"/>
        <v/>
      </c>
      <c r="AK78" s="60" t="str">
        <f t="shared" ca="1" si="38"/>
        <v/>
      </c>
      <c r="AM78" s="71">
        <v>68</v>
      </c>
      <c r="AN78" s="60">
        <f t="shared" si="45"/>
        <v>0</v>
      </c>
      <c r="AO78" s="60" t="str">
        <f t="shared" ca="1" si="39"/>
        <v/>
      </c>
      <c r="AP78" s="60" t="str">
        <f t="shared" ca="1" si="39"/>
        <v/>
      </c>
      <c r="AR78" s="71">
        <v>68</v>
      </c>
      <c r="AS78" s="60">
        <f t="shared" si="46"/>
        <v>0</v>
      </c>
      <c r="AT78" s="60" t="str">
        <f t="shared" ca="1" si="40"/>
        <v/>
      </c>
      <c r="AU78" s="60" t="str">
        <f t="shared" ca="1" si="40"/>
        <v/>
      </c>
      <c r="AW78" s="71">
        <v>1</v>
      </c>
      <c r="AX78" s="71">
        <v>18</v>
      </c>
      <c r="AY78" s="73" t="s">
        <v>7069</v>
      </c>
      <c r="AZ78" s="75" t="s">
        <v>7068</v>
      </c>
      <c r="BA78" s="75">
        <v>1</v>
      </c>
      <c r="BB78" s="75"/>
      <c r="BC78" s="75"/>
      <c r="BK78" s="91"/>
      <c r="BL78" s="62"/>
      <c r="BM78" s="62"/>
      <c r="BN78" s="62"/>
      <c r="BO78" s="91"/>
      <c r="BP78" s="62"/>
      <c r="BQ78" s="61"/>
      <c r="CN78" s="71">
        <v>68</v>
      </c>
      <c r="CO78" s="61">
        <f t="shared" si="26"/>
        <v>0</v>
      </c>
      <c r="CP78" s="61" t="str">
        <f t="shared" ca="1" si="47"/>
        <v/>
      </c>
      <c r="CQ78" s="61" t="str">
        <f t="shared" ca="1" si="47"/>
        <v/>
      </c>
    </row>
    <row r="79" spans="9:95">
      <c r="I79" s="66"/>
      <c r="R79" s="71">
        <v>69</v>
      </c>
      <c r="S79" s="60">
        <f t="shared" si="41"/>
        <v>0</v>
      </c>
      <c r="T79" s="60" t="str">
        <f t="shared" ca="1" si="42"/>
        <v/>
      </c>
      <c r="U79" s="60" t="str">
        <f t="shared" ca="1" si="42"/>
        <v/>
      </c>
      <c r="AC79" s="71">
        <v>69</v>
      </c>
      <c r="AD79" s="60">
        <f t="shared" si="43"/>
        <v>0</v>
      </c>
      <c r="AE79" s="60" t="str">
        <f t="shared" ca="1" si="37"/>
        <v/>
      </c>
      <c r="AF79" s="60" t="str">
        <f t="shared" ca="1" si="37"/>
        <v/>
      </c>
      <c r="AH79" s="71">
        <v>69</v>
      </c>
      <c r="AI79" s="60">
        <f t="shared" si="44"/>
        <v>0</v>
      </c>
      <c r="AJ79" s="60" t="str">
        <f t="shared" ca="1" si="38"/>
        <v/>
      </c>
      <c r="AK79" s="60" t="str">
        <f t="shared" ca="1" si="38"/>
        <v/>
      </c>
      <c r="AM79" s="71">
        <v>69</v>
      </c>
      <c r="AN79" s="60">
        <f t="shared" si="45"/>
        <v>0</v>
      </c>
      <c r="AO79" s="60" t="str">
        <f t="shared" ca="1" si="39"/>
        <v/>
      </c>
      <c r="AP79" s="60" t="str">
        <f t="shared" ca="1" si="39"/>
        <v/>
      </c>
      <c r="AR79" s="71">
        <v>69</v>
      </c>
      <c r="AS79" s="60">
        <f t="shared" si="46"/>
        <v>0</v>
      </c>
      <c r="AT79" s="60" t="str">
        <f t="shared" ca="1" si="40"/>
        <v/>
      </c>
      <c r="AU79" s="60" t="str">
        <f t="shared" ca="1" si="40"/>
        <v/>
      </c>
      <c r="AW79" s="71">
        <v>1</v>
      </c>
      <c r="AX79" s="71">
        <v>19</v>
      </c>
      <c r="AY79" s="73" t="s">
        <v>7071</v>
      </c>
      <c r="AZ79" s="75" t="s">
        <v>7070</v>
      </c>
      <c r="BA79" s="75">
        <v>1</v>
      </c>
      <c r="BB79" s="75"/>
      <c r="BC79" s="75"/>
      <c r="BK79" s="91"/>
      <c r="BL79" s="62"/>
      <c r="BM79" s="62"/>
      <c r="BN79" s="62"/>
      <c r="BO79" s="91"/>
      <c r="BP79" s="62"/>
      <c r="BQ79" s="61"/>
      <c r="CN79" s="71">
        <v>69</v>
      </c>
      <c r="CO79" s="61">
        <f t="shared" si="26"/>
        <v>0</v>
      </c>
      <c r="CP79" s="61" t="str">
        <f t="shared" ca="1" si="47"/>
        <v/>
      </c>
      <c r="CQ79" s="61" t="str">
        <f t="shared" ca="1" si="47"/>
        <v/>
      </c>
    </row>
    <row r="80" spans="9:95">
      <c r="I80" s="66"/>
      <c r="R80" s="71">
        <v>70</v>
      </c>
      <c r="S80" s="60">
        <f t="shared" si="41"/>
        <v>0</v>
      </c>
      <c r="T80" s="60" t="str">
        <f t="shared" ca="1" si="42"/>
        <v/>
      </c>
      <c r="U80" s="60" t="str">
        <f t="shared" ca="1" si="42"/>
        <v/>
      </c>
      <c r="AC80" s="71">
        <v>70</v>
      </c>
      <c r="AD80" s="60">
        <f t="shared" si="43"/>
        <v>0</v>
      </c>
      <c r="AE80" s="60" t="str">
        <f t="shared" ca="1" si="37"/>
        <v/>
      </c>
      <c r="AF80" s="60" t="str">
        <f t="shared" ca="1" si="37"/>
        <v/>
      </c>
      <c r="AH80" s="71">
        <v>70</v>
      </c>
      <c r="AI80" s="60">
        <f t="shared" si="44"/>
        <v>0</v>
      </c>
      <c r="AJ80" s="60" t="str">
        <f t="shared" ca="1" si="38"/>
        <v/>
      </c>
      <c r="AK80" s="60" t="str">
        <f t="shared" ca="1" si="38"/>
        <v/>
      </c>
      <c r="AM80" s="71">
        <v>70</v>
      </c>
      <c r="AN80" s="60">
        <f t="shared" si="45"/>
        <v>0</v>
      </c>
      <c r="AO80" s="60" t="str">
        <f t="shared" ca="1" si="39"/>
        <v/>
      </c>
      <c r="AP80" s="60" t="str">
        <f t="shared" ca="1" si="39"/>
        <v/>
      </c>
      <c r="AR80" s="71">
        <v>70</v>
      </c>
      <c r="AS80" s="60">
        <f t="shared" si="46"/>
        <v>0</v>
      </c>
      <c r="AT80" s="60" t="str">
        <f t="shared" ca="1" si="40"/>
        <v/>
      </c>
      <c r="AU80" s="60" t="str">
        <f t="shared" ca="1" si="40"/>
        <v/>
      </c>
      <c r="AW80" s="71">
        <v>1</v>
      </c>
      <c r="AX80" s="71">
        <v>20</v>
      </c>
      <c r="AY80" s="73" t="s">
        <v>7073</v>
      </c>
      <c r="AZ80" s="75" t="s">
        <v>7072</v>
      </c>
      <c r="BA80" s="75">
        <v>1</v>
      </c>
      <c r="BB80" s="75"/>
      <c r="BC80" s="75"/>
      <c r="BK80" s="91"/>
      <c r="BL80" s="62"/>
      <c r="BM80" s="62"/>
      <c r="BN80" s="62"/>
      <c r="BO80" s="91"/>
      <c r="BP80" s="62"/>
      <c r="BQ80" s="61"/>
      <c r="CN80" s="71">
        <v>70</v>
      </c>
      <c r="CO80" s="61">
        <f t="shared" si="26"/>
        <v>0</v>
      </c>
      <c r="CP80" s="61" t="str">
        <f t="shared" ca="1" si="47"/>
        <v/>
      </c>
      <c r="CQ80" s="61" t="str">
        <f t="shared" ca="1" si="47"/>
        <v/>
      </c>
    </row>
    <row r="81" spans="9:95">
      <c r="I81" s="66"/>
      <c r="R81" s="71">
        <v>71</v>
      </c>
      <c r="S81" s="60">
        <f t="shared" si="41"/>
        <v>0</v>
      </c>
      <c r="T81" s="60" t="str">
        <f t="shared" ca="1" si="42"/>
        <v/>
      </c>
      <c r="U81" s="60" t="str">
        <f t="shared" ca="1" si="42"/>
        <v/>
      </c>
      <c r="AC81" s="71">
        <v>71</v>
      </c>
      <c r="AD81" s="60">
        <f t="shared" si="43"/>
        <v>0</v>
      </c>
      <c r="AE81" s="60" t="str">
        <f t="shared" ca="1" si="37"/>
        <v/>
      </c>
      <c r="AF81" s="60" t="str">
        <f t="shared" ca="1" si="37"/>
        <v/>
      </c>
      <c r="AH81" s="71">
        <v>71</v>
      </c>
      <c r="AI81" s="60">
        <f t="shared" si="44"/>
        <v>0</v>
      </c>
      <c r="AJ81" s="60" t="str">
        <f t="shared" ca="1" si="38"/>
        <v/>
      </c>
      <c r="AK81" s="60" t="str">
        <f t="shared" ca="1" si="38"/>
        <v/>
      </c>
      <c r="AM81" s="71">
        <v>71</v>
      </c>
      <c r="AN81" s="60">
        <f t="shared" si="45"/>
        <v>0</v>
      </c>
      <c r="AO81" s="60" t="str">
        <f t="shared" ca="1" si="39"/>
        <v/>
      </c>
      <c r="AP81" s="60" t="str">
        <f t="shared" ca="1" si="39"/>
        <v/>
      </c>
      <c r="AR81" s="71">
        <v>71</v>
      </c>
      <c r="AS81" s="60">
        <f t="shared" si="46"/>
        <v>0</v>
      </c>
      <c r="AT81" s="60" t="str">
        <f t="shared" ca="1" si="40"/>
        <v/>
      </c>
      <c r="AU81" s="60" t="str">
        <f t="shared" ca="1" si="40"/>
        <v/>
      </c>
      <c r="AW81" s="71">
        <v>1</v>
      </c>
      <c r="AX81" s="71">
        <v>21</v>
      </c>
      <c r="AY81" s="73" t="s">
        <v>7075</v>
      </c>
      <c r="AZ81" s="75" t="s">
        <v>7074</v>
      </c>
      <c r="BA81" s="75">
        <v>1</v>
      </c>
      <c r="BB81" s="75">
        <v>1</v>
      </c>
      <c r="BC81" s="75"/>
      <c r="BK81" s="91"/>
      <c r="BL81" s="62"/>
      <c r="BM81" s="62"/>
      <c r="BN81" s="62"/>
      <c r="BO81" s="91"/>
      <c r="BP81" s="62"/>
      <c r="BQ81" s="61"/>
      <c r="CN81" s="71">
        <v>71</v>
      </c>
      <c r="CO81" s="61">
        <f t="shared" si="26"/>
        <v>0</v>
      </c>
      <c r="CP81" s="61" t="str">
        <f t="shared" ca="1" si="47"/>
        <v/>
      </c>
      <c r="CQ81" s="61" t="str">
        <f t="shared" ca="1" si="47"/>
        <v/>
      </c>
    </row>
    <row r="82" spans="9:95">
      <c r="I82" s="66"/>
      <c r="R82" s="71">
        <v>72</v>
      </c>
      <c r="S82" s="60">
        <f t="shared" si="41"/>
        <v>0</v>
      </c>
      <c r="T82" s="60" t="str">
        <f t="shared" ca="1" si="42"/>
        <v/>
      </c>
      <c r="U82" s="60" t="str">
        <f t="shared" ca="1" si="42"/>
        <v/>
      </c>
      <c r="AC82" s="71">
        <v>72</v>
      </c>
      <c r="AD82" s="60">
        <f t="shared" si="43"/>
        <v>0</v>
      </c>
      <c r="AE82" s="60" t="str">
        <f t="shared" ca="1" si="37"/>
        <v/>
      </c>
      <c r="AF82" s="60" t="str">
        <f t="shared" ca="1" si="37"/>
        <v/>
      </c>
      <c r="AH82" s="71">
        <v>72</v>
      </c>
      <c r="AI82" s="60">
        <f t="shared" si="44"/>
        <v>0</v>
      </c>
      <c r="AJ82" s="60" t="str">
        <f t="shared" ca="1" si="38"/>
        <v/>
      </c>
      <c r="AK82" s="60" t="str">
        <f t="shared" ca="1" si="38"/>
        <v/>
      </c>
      <c r="AM82" s="71">
        <v>72</v>
      </c>
      <c r="AN82" s="60">
        <f t="shared" si="45"/>
        <v>0</v>
      </c>
      <c r="AO82" s="60" t="str">
        <f t="shared" ca="1" si="39"/>
        <v/>
      </c>
      <c r="AP82" s="60" t="str">
        <f t="shared" ca="1" si="39"/>
        <v/>
      </c>
      <c r="AR82" s="71">
        <v>72</v>
      </c>
      <c r="AS82" s="60">
        <f t="shared" si="46"/>
        <v>0</v>
      </c>
      <c r="AT82" s="60" t="str">
        <f t="shared" ca="1" si="40"/>
        <v/>
      </c>
      <c r="AU82" s="60" t="str">
        <f t="shared" ca="1" si="40"/>
        <v/>
      </c>
      <c r="AW82" s="71">
        <v>1</v>
      </c>
      <c r="AX82" s="71">
        <v>22</v>
      </c>
      <c r="AY82" s="73" t="s">
        <v>7077</v>
      </c>
      <c r="AZ82" s="75" t="s">
        <v>7076</v>
      </c>
      <c r="BA82" s="75">
        <v>1</v>
      </c>
      <c r="BB82" s="75"/>
      <c r="BC82" s="75"/>
      <c r="BK82" s="91"/>
      <c r="BL82" s="62"/>
      <c r="BM82" s="62"/>
      <c r="BN82" s="62"/>
      <c r="BO82" s="91"/>
      <c r="BP82" s="62"/>
      <c r="BQ82" s="61"/>
      <c r="CN82" s="71">
        <v>72</v>
      </c>
      <c r="CO82" s="61">
        <f t="shared" si="26"/>
        <v>0</v>
      </c>
      <c r="CP82" s="61" t="str">
        <f t="shared" ca="1" si="47"/>
        <v/>
      </c>
      <c r="CQ82" s="61" t="str">
        <f t="shared" ca="1" si="47"/>
        <v/>
      </c>
    </row>
    <row r="83" spans="9:95">
      <c r="I83" s="66"/>
      <c r="R83" s="71">
        <v>73</v>
      </c>
      <c r="S83" s="60">
        <f t="shared" si="41"/>
        <v>0</v>
      </c>
      <c r="T83" s="60" t="str">
        <f t="shared" ca="1" si="42"/>
        <v/>
      </c>
      <c r="U83" s="60" t="str">
        <f t="shared" ca="1" si="42"/>
        <v/>
      </c>
      <c r="AC83" s="71">
        <v>73</v>
      </c>
      <c r="AD83" s="60">
        <f t="shared" si="43"/>
        <v>0</v>
      </c>
      <c r="AE83" s="60" t="str">
        <f t="shared" ca="1" si="37"/>
        <v/>
      </c>
      <c r="AF83" s="60" t="str">
        <f t="shared" ca="1" si="37"/>
        <v/>
      </c>
      <c r="AH83" s="71">
        <v>73</v>
      </c>
      <c r="AI83" s="60">
        <f t="shared" si="44"/>
        <v>0</v>
      </c>
      <c r="AJ83" s="60" t="str">
        <f t="shared" ca="1" si="38"/>
        <v/>
      </c>
      <c r="AK83" s="60" t="str">
        <f t="shared" ca="1" si="38"/>
        <v/>
      </c>
      <c r="AM83" s="71">
        <v>73</v>
      </c>
      <c r="AN83" s="60">
        <f t="shared" si="45"/>
        <v>0</v>
      </c>
      <c r="AO83" s="60" t="str">
        <f t="shared" ca="1" si="39"/>
        <v/>
      </c>
      <c r="AP83" s="60" t="str">
        <f t="shared" ca="1" si="39"/>
        <v/>
      </c>
      <c r="AR83" s="71">
        <v>73</v>
      </c>
      <c r="AS83" s="60">
        <f t="shared" si="46"/>
        <v>0</v>
      </c>
      <c r="AT83" s="60" t="str">
        <f t="shared" ca="1" si="40"/>
        <v/>
      </c>
      <c r="AU83" s="60" t="str">
        <f t="shared" ca="1" si="40"/>
        <v/>
      </c>
      <c r="AW83" s="71">
        <v>1</v>
      </c>
      <c r="AX83" s="71">
        <v>23</v>
      </c>
      <c r="AY83" s="73" t="s">
        <v>7079</v>
      </c>
      <c r="AZ83" s="75" t="s">
        <v>7078</v>
      </c>
      <c r="BA83" s="75">
        <v>1</v>
      </c>
      <c r="BB83" s="75"/>
      <c r="BC83" s="75"/>
      <c r="BK83" s="91"/>
      <c r="BL83" s="62"/>
      <c r="BM83" s="62"/>
      <c r="BN83" s="62"/>
      <c r="BO83" s="91"/>
      <c r="BP83" s="62"/>
      <c r="BQ83" s="61"/>
      <c r="CN83" s="71">
        <v>73</v>
      </c>
      <c r="CO83" s="61">
        <f t="shared" si="26"/>
        <v>0</v>
      </c>
      <c r="CP83" s="61" t="str">
        <f t="shared" ca="1" si="47"/>
        <v/>
      </c>
      <c r="CQ83" s="61" t="str">
        <f t="shared" ca="1" si="47"/>
        <v/>
      </c>
    </row>
    <row r="84" spans="9:95">
      <c r="I84" s="66"/>
      <c r="R84" s="71">
        <v>74</v>
      </c>
      <c r="S84" s="60">
        <f t="shared" si="41"/>
        <v>0</v>
      </c>
      <c r="T84" s="60" t="str">
        <f t="shared" ca="1" si="42"/>
        <v/>
      </c>
      <c r="U84" s="60" t="str">
        <f t="shared" ca="1" si="42"/>
        <v/>
      </c>
      <c r="AC84" s="71">
        <v>74</v>
      </c>
      <c r="AD84" s="60">
        <f t="shared" si="43"/>
        <v>0</v>
      </c>
      <c r="AE84" s="60" t="str">
        <f t="shared" ca="1" si="37"/>
        <v/>
      </c>
      <c r="AF84" s="60" t="str">
        <f t="shared" ca="1" si="37"/>
        <v/>
      </c>
      <c r="AH84" s="71">
        <v>74</v>
      </c>
      <c r="AI84" s="60">
        <f t="shared" si="44"/>
        <v>0</v>
      </c>
      <c r="AJ84" s="60" t="str">
        <f t="shared" ca="1" si="38"/>
        <v/>
      </c>
      <c r="AK84" s="60" t="str">
        <f t="shared" ca="1" si="38"/>
        <v/>
      </c>
      <c r="AM84" s="71">
        <v>74</v>
      </c>
      <c r="AN84" s="60">
        <f t="shared" si="45"/>
        <v>0</v>
      </c>
      <c r="AO84" s="60" t="str">
        <f t="shared" ca="1" si="39"/>
        <v/>
      </c>
      <c r="AP84" s="60" t="str">
        <f t="shared" ca="1" si="39"/>
        <v/>
      </c>
      <c r="AR84" s="71">
        <v>74</v>
      </c>
      <c r="AS84" s="60">
        <f t="shared" si="46"/>
        <v>0</v>
      </c>
      <c r="AT84" s="60" t="str">
        <f t="shared" ca="1" si="40"/>
        <v/>
      </c>
      <c r="AU84" s="60" t="str">
        <f t="shared" ca="1" si="40"/>
        <v/>
      </c>
      <c r="AW84" s="71">
        <v>1</v>
      </c>
      <c r="AX84" s="71">
        <v>24</v>
      </c>
      <c r="AY84" s="73" t="s">
        <v>7081</v>
      </c>
      <c r="AZ84" s="75" t="s">
        <v>7080</v>
      </c>
      <c r="BA84" s="75">
        <v>1</v>
      </c>
      <c r="BB84" s="75">
        <v>1</v>
      </c>
      <c r="BC84" s="75"/>
      <c r="BK84" s="91"/>
      <c r="BL84" s="62"/>
      <c r="BM84" s="62"/>
      <c r="BN84" s="62"/>
      <c r="BO84" s="91"/>
      <c r="BP84" s="62"/>
      <c r="BQ84" s="61"/>
      <c r="CN84" s="71">
        <v>74</v>
      </c>
      <c r="CO84" s="61">
        <f t="shared" si="26"/>
        <v>0</v>
      </c>
      <c r="CP84" s="61" t="str">
        <f t="shared" ca="1" si="47"/>
        <v/>
      </c>
      <c r="CQ84" s="61" t="str">
        <f t="shared" ca="1" si="47"/>
        <v/>
      </c>
    </row>
    <row r="85" spans="9:95">
      <c r="I85" s="66"/>
      <c r="R85" s="71">
        <v>75</v>
      </c>
      <c r="S85" s="60">
        <f t="shared" si="41"/>
        <v>0</v>
      </c>
      <c r="T85" s="60" t="str">
        <f t="shared" ca="1" si="42"/>
        <v/>
      </c>
      <c r="U85" s="60" t="str">
        <f t="shared" ca="1" si="42"/>
        <v/>
      </c>
      <c r="AC85" s="71">
        <v>75</v>
      </c>
      <c r="AD85" s="60">
        <f t="shared" si="43"/>
        <v>0</v>
      </c>
      <c r="AE85" s="60" t="str">
        <f t="shared" ca="1" si="37"/>
        <v/>
      </c>
      <c r="AF85" s="60" t="str">
        <f t="shared" ca="1" si="37"/>
        <v/>
      </c>
      <c r="AH85" s="71">
        <v>75</v>
      </c>
      <c r="AI85" s="60">
        <f t="shared" si="44"/>
        <v>0</v>
      </c>
      <c r="AJ85" s="60" t="str">
        <f t="shared" ca="1" si="38"/>
        <v/>
      </c>
      <c r="AK85" s="60" t="str">
        <f t="shared" ca="1" si="38"/>
        <v/>
      </c>
      <c r="AM85" s="71">
        <v>75</v>
      </c>
      <c r="AN85" s="60">
        <f t="shared" si="45"/>
        <v>0</v>
      </c>
      <c r="AO85" s="60" t="str">
        <f t="shared" ca="1" si="39"/>
        <v/>
      </c>
      <c r="AP85" s="60" t="str">
        <f t="shared" ca="1" si="39"/>
        <v/>
      </c>
      <c r="AR85" s="71">
        <v>75</v>
      </c>
      <c r="AS85" s="60">
        <f t="shared" si="46"/>
        <v>0</v>
      </c>
      <c r="AT85" s="60" t="str">
        <f t="shared" ca="1" si="40"/>
        <v/>
      </c>
      <c r="AU85" s="60" t="str">
        <f t="shared" ca="1" si="40"/>
        <v/>
      </c>
      <c r="AW85" s="71">
        <v>1</v>
      </c>
      <c r="AX85" s="71">
        <v>25</v>
      </c>
      <c r="AY85" s="73" t="s">
        <v>7083</v>
      </c>
      <c r="AZ85" s="75" t="s">
        <v>7082</v>
      </c>
      <c r="BA85" s="75">
        <v>1</v>
      </c>
      <c r="BB85" s="75">
        <v>1</v>
      </c>
      <c r="BC85" s="75"/>
      <c r="BK85" s="91"/>
      <c r="BL85" s="62"/>
      <c r="BM85" s="62"/>
      <c r="BN85" s="62"/>
      <c r="BO85" s="91"/>
      <c r="BP85" s="62"/>
      <c r="BQ85" s="61"/>
      <c r="CN85" s="71">
        <v>75</v>
      </c>
      <c r="CO85" s="61">
        <f t="shared" si="26"/>
        <v>0</v>
      </c>
      <c r="CP85" s="61" t="str">
        <f t="shared" ca="1" si="47"/>
        <v/>
      </c>
      <c r="CQ85" s="61" t="str">
        <f t="shared" ca="1" si="47"/>
        <v/>
      </c>
    </row>
    <row r="86" spans="9:95">
      <c r="I86" s="66"/>
      <c r="R86" s="71">
        <v>76</v>
      </c>
      <c r="S86" s="60">
        <f t="shared" si="41"/>
        <v>0</v>
      </c>
      <c r="T86" s="60" t="str">
        <f t="shared" ca="1" si="42"/>
        <v/>
      </c>
      <c r="U86" s="60" t="str">
        <f t="shared" ca="1" si="42"/>
        <v/>
      </c>
      <c r="AC86" s="71">
        <v>76</v>
      </c>
      <c r="AD86" s="60">
        <f t="shared" si="43"/>
        <v>0</v>
      </c>
      <c r="AE86" s="60" t="str">
        <f t="shared" ca="1" si="37"/>
        <v/>
      </c>
      <c r="AF86" s="60" t="str">
        <f t="shared" ca="1" si="37"/>
        <v/>
      </c>
      <c r="AH86" s="71">
        <v>76</v>
      </c>
      <c r="AI86" s="60">
        <f t="shared" si="44"/>
        <v>0</v>
      </c>
      <c r="AJ86" s="60" t="str">
        <f t="shared" ca="1" si="38"/>
        <v/>
      </c>
      <c r="AK86" s="60" t="str">
        <f t="shared" ca="1" si="38"/>
        <v/>
      </c>
      <c r="AM86" s="71">
        <v>76</v>
      </c>
      <c r="AN86" s="60">
        <f t="shared" si="45"/>
        <v>0</v>
      </c>
      <c r="AO86" s="60" t="str">
        <f t="shared" ca="1" si="39"/>
        <v/>
      </c>
      <c r="AP86" s="60" t="str">
        <f t="shared" ca="1" si="39"/>
        <v/>
      </c>
      <c r="AR86" s="71">
        <v>76</v>
      </c>
      <c r="AS86" s="60">
        <f t="shared" si="46"/>
        <v>0</v>
      </c>
      <c r="AT86" s="60" t="str">
        <f t="shared" ca="1" si="40"/>
        <v/>
      </c>
      <c r="AU86" s="60" t="str">
        <f t="shared" ca="1" si="40"/>
        <v/>
      </c>
      <c r="AW86" s="71">
        <v>1</v>
      </c>
      <c r="AX86" s="71">
        <v>26</v>
      </c>
      <c r="AY86" s="73" t="s">
        <v>7085</v>
      </c>
      <c r="AZ86" s="75" t="s">
        <v>7084</v>
      </c>
      <c r="BA86" s="75">
        <v>1</v>
      </c>
      <c r="BB86" s="75">
        <v>1</v>
      </c>
      <c r="BC86" s="75"/>
      <c r="BK86" s="91"/>
      <c r="BL86" s="62"/>
      <c r="BM86" s="62"/>
      <c r="BN86" s="62"/>
      <c r="BO86" s="91"/>
      <c r="BP86" s="62"/>
      <c r="BQ86" s="61"/>
      <c r="CN86" s="71">
        <v>76</v>
      </c>
      <c r="CO86" s="61">
        <f t="shared" ref="CO86:CO149" si="48">IF(CN86&gt;$CJ$3,0,CO85+1)</f>
        <v>0</v>
      </c>
      <c r="CP86" s="61" t="str">
        <f t="shared" ca="1" si="47"/>
        <v/>
      </c>
      <c r="CQ86" s="61" t="str">
        <f t="shared" ca="1" si="47"/>
        <v/>
      </c>
    </row>
    <row r="87" spans="9:95">
      <c r="I87" s="66"/>
      <c r="R87" s="71">
        <v>77</v>
      </c>
      <c r="S87" s="60">
        <f t="shared" si="41"/>
        <v>0</v>
      </c>
      <c r="T87" s="60" t="str">
        <f t="shared" ca="1" si="42"/>
        <v/>
      </c>
      <c r="U87" s="60" t="str">
        <f t="shared" ca="1" si="42"/>
        <v/>
      </c>
      <c r="AC87" s="71">
        <v>77</v>
      </c>
      <c r="AD87" s="60">
        <f t="shared" si="43"/>
        <v>0</v>
      </c>
      <c r="AE87" s="60" t="str">
        <f t="shared" ca="1" si="37"/>
        <v/>
      </c>
      <c r="AF87" s="60" t="str">
        <f t="shared" ca="1" si="37"/>
        <v/>
      </c>
      <c r="AH87" s="71">
        <v>77</v>
      </c>
      <c r="AI87" s="60">
        <f t="shared" si="44"/>
        <v>0</v>
      </c>
      <c r="AJ87" s="60" t="str">
        <f t="shared" ca="1" si="38"/>
        <v/>
      </c>
      <c r="AK87" s="60" t="str">
        <f t="shared" ca="1" si="38"/>
        <v/>
      </c>
      <c r="AM87" s="71">
        <v>77</v>
      </c>
      <c r="AN87" s="60">
        <f t="shared" si="45"/>
        <v>0</v>
      </c>
      <c r="AO87" s="60" t="str">
        <f t="shared" ca="1" si="39"/>
        <v/>
      </c>
      <c r="AP87" s="60" t="str">
        <f t="shared" ca="1" si="39"/>
        <v/>
      </c>
      <c r="AR87" s="71">
        <v>77</v>
      </c>
      <c r="AS87" s="60">
        <f t="shared" si="46"/>
        <v>0</v>
      </c>
      <c r="AT87" s="60" t="str">
        <f t="shared" ca="1" si="40"/>
        <v/>
      </c>
      <c r="AU87" s="60" t="str">
        <f t="shared" ca="1" si="40"/>
        <v/>
      </c>
      <c r="AW87" s="71">
        <v>1</v>
      </c>
      <c r="AX87" s="71">
        <v>27</v>
      </c>
      <c r="AY87" s="73" t="s">
        <v>7087</v>
      </c>
      <c r="AZ87" s="75" t="s">
        <v>7086</v>
      </c>
      <c r="BA87" s="75">
        <v>1</v>
      </c>
      <c r="BB87" s="75">
        <v>1</v>
      </c>
      <c r="BC87" s="75"/>
      <c r="BK87" s="91"/>
      <c r="BL87" s="62"/>
      <c r="BM87" s="62"/>
      <c r="BN87" s="62"/>
      <c r="BO87" s="91"/>
      <c r="BP87" s="62"/>
      <c r="BQ87" s="61"/>
      <c r="CN87" s="71">
        <v>77</v>
      </c>
      <c r="CO87" s="61">
        <f t="shared" si="48"/>
        <v>0</v>
      </c>
      <c r="CP87" s="61" t="str">
        <f t="shared" ca="1" si="47"/>
        <v/>
      </c>
      <c r="CQ87" s="61" t="str">
        <f t="shared" ca="1" si="47"/>
        <v/>
      </c>
    </row>
    <row r="88" spans="9:95">
      <c r="I88" s="66"/>
      <c r="R88" s="71">
        <v>78</v>
      </c>
      <c r="S88" s="60">
        <f t="shared" si="41"/>
        <v>0</v>
      </c>
      <c r="T88" s="60" t="str">
        <f t="shared" ca="1" si="42"/>
        <v/>
      </c>
      <c r="U88" s="60" t="str">
        <f t="shared" ca="1" si="42"/>
        <v/>
      </c>
      <c r="AC88" s="71">
        <v>78</v>
      </c>
      <c r="AD88" s="60">
        <f t="shared" si="43"/>
        <v>0</v>
      </c>
      <c r="AE88" s="60" t="str">
        <f t="shared" ca="1" si="37"/>
        <v/>
      </c>
      <c r="AF88" s="60" t="str">
        <f t="shared" ca="1" si="37"/>
        <v/>
      </c>
      <c r="AH88" s="71">
        <v>78</v>
      </c>
      <c r="AI88" s="60">
        <f t="shared" si="44"/>
        <v>0</v>
      </c>
      <c r="AJ88" s="60" t="str">
        <f t="shared" ca="1" si="38"/>
        <v/>
      </c>
      <c r="AK88" s="60" t="str">
        <f t="shared" ca="1" si="38"/>
        <v/>
      </c>
      <c r="AM88" s="71">
        <v>78</v>
      </c>
      <c r="AN88" s="60">
        <f t="shared" si="45"/>
        <v>0</v>
      </c>
      <c r="AO88" s="60" t="str">
        <f t="shared" ca="1" si="39"/>
        <v/>
      </c>
      <c r="AP88" s="60" t="str">
        <f t="shared" ca="1" si="39"/>
        <v/>
      </c>
      <c r="AR88" s="71">
        <v>78</v>
      </c>
      <c r="AS88" s="60">
        <f t="shared" si="46"/>
        <v>0</v>
      </c>
      <c r="AT88" s="60" t="str">
        <f t="shared" ca="1" si="40"/>
        <v/>
      </c>
      <c r="AU88" s="60" t="str">
        <f t="shared" ca="1" si="40"/>
        <v/>
      </c>
      <c r="AW88" s="71">
        <v>1</v>
      </c>
      <c r="AX88" s="71">
        <v>28</v>
      </c>
      <c r="AY88" s="73" t="s">
        <v>7091</v>
      </c>
      <c r="AZ88" s="75" t="s">
        <v>7090</v>
      </c>
      <c r="BA88" s="75">
        <v>1</v>
      </c>
      <c r="BB88" s="75"/>
      <c r="BC88" s="75"/>
      <c r="BK88" s="91"/>
      <c r="BL88" s="62"/>
      <c r="BM88" s="62"/>
      <c r="BN88" s="62"/>
      <c r="BO88" s="91"/>
      <c r="BP88" s="62"/>
      <c r="BQ88" s="61"/>
      <c r="CN88" s="71">
        <v>78</v>
      </c>
      <c r="CO88" s="61">
        <f t="shared" si="48"/>
        <v>0</v>
      </c>
      <c r="CP88" s="61" t="str">
        <f t="shared" ca="1" si="47"/>
        <v/>
      </c>
      <c r="CQ88" s="61" t="str">
        <f t="shared" ca="1" si="47"/>
        <v/>
      </c>
    </row>
    <row r="89" spans="9:95">
      <c r="I89" s="66"/>
      <c r="R89" s="71">
        <v>79</v>
      </c>
      <c r="S89" s="60">
        <f t="shared" si="41"/>
        <v>0</v>
      </c>
      <c r="T89" s="60" t="str">
        <f t="shared" ca="1" si="42"/>
        <v/>
      </c>
      <c r="U89" s="60" t="str">
        <f t="shared" ca="1" si="42"/>
        <v/>
      </c>
      <c r="AC89" s="71">
        <v>79</v>
      </c>
      <c r="AD89" s="60">
        <f t="shared" si="43"/>
        <v>0</v>
      </c>
      <c r="AE89" s="60" t="str">
        <f t="shared" ca="1" si="37"/>
        <v/>
      </c>
      <c r="AF89" s="60" t="str">
        <f t="shared" ca="1" si="37"/>
        <v/>
      </c>
      <c r="AH89" s="71">
        <v>79</v>
      </c>
      <c r="AI89" s="60">
        <f t="shared" si="44"/>
        <v>0</v>
      </c>
      <c r="AJ89" s="60" t="str">
        <f t="shared" ca="1" si="38"/>
        <v/>
      </c>
      <c r="AK89" s="60" t="str">
        <f t="shared" ca="1" si="38"/>
        <v/>
      </c>
      <c r="AM89" s="71">
        <v>79</v>
      </c>
      <c r="AN89" s="60">
        <f t="shared" si="45"/>
        <v>0</v>
      </c>
      <c r="AO89" s="60" t="str">
        <f t="shared" ca="1" si="39"/>
        <v/>
      </c>
      <c r="AP89" s="60" t="str">
        <f t="shared" ca="1" si="39"/>
        <v/>
      </c>
      <c r="AR89" s="71">
        <v>79</v>
      </c>
      <c r="AS89" s="60">
        <f t="shared" si="46"/>
        <v>0</v>
      </c>
      <c r="AT89" s="60" t="str">
        <f t="shared" ca="1" si="40"/>
        <v/>
      </c>
      <c r="AU89" s="60" t="str">
        <f t="shared" ca="1" si="40"/>
        <v/>
      </c>
      <c r="AW89" s="71">
        <v>2</v>
      </c>
      <c r="AX89" s="71">
        <v>29</v>
      </c>
      <c r="AY89" s="73" t="s">
        <v>8466</v>
      </c>
      <c r="AZ89" s="75" t="s">
        <v>7100</v>
      </c>
      <c r="BA89" s="75">
        <v>1</v>
      </c>
      <c r="BB89" s="75"/>
      <c r="BC89" s="75">
        <v>1</v>
      </c>
      <c r="BK89" s="91"/>
      <c r="BL89" s="62"/>
      <c r="BM89" s="62"/>
      <c r="BN89" s="62"/>
      <c r="BO89" s="91"/>
      <c r="BP89" s="62"/>
      <c r="BQ89" s="61"/>
      <c r="CN89" s="71">
        <v>79</v>
      </c>
      <c r="CO89" s="61">
        <f t="shared" si="48"/>
        <v>0</v>
      </c>
      <c r="CP89" s="61" t="str">
        <f t="shared" ca="1" si="47"/>
        <v/>
      </c>
      <c r="CQ89" s="61" t="str">
        <f t="shared" ca="1" si="47"/>
        <v/>
      </c>
    </row>
    <row r="90" spans="9:95">
      <c r="I90" s="66"/>
      <c r="R90" s="71">
        <v>80</v>
      </c>
      <c r="S90" s="60">
        <f t="shared" si="41"/>
        <v>0</v>
      </c>
      <c r="T90" s="60" t="str">
        <f t="shared" ca="1" si="42"/>
        <v/>
      </c>
      <c r="U90" s="60" t="str">
        <f t="shared" ca="1" si="42"/>
        <v/>
      </c>
      <c r="AC90" s="71">
        <v>80</v>
      </c>
      <c r="AD90" s="60">
        <f t="shared" si="43"/>
        <v>0</v>
      </c>
      <c r="AE90" s="60" t="str">
        <f t="shared" ca="1" si="37"/>
        <v/>
      </c>
      <c r="AF90" s="60" t="str">
        <f t="shared" ca="1" si="37"/>
        <v/>
      </c>
      <c r="AH90" s="71">
        <v>80</v>
      </c>
      <c r="AI90" s="60">
        <f t="shared" si="44"/>
        <v>0</v>
      </c>
      <c r="AJ90" s="60" t="str">
        <f t="shared" ca="1" si="38"/>
        <v/>
      </c>
      <c r="AK90" s="60" t="str">
        <f t="shared" ca="1" si="38"/>
        <v/>
      </c>
      <c r="AM90" s="71">
        <v>80</v>
      </c>
      <c r="AN90" s="60">
        <f t="shared" si="45"/>
        <v>0</v>
      </c>
      <c r="AO90" s="60" t="str">
        <f t="shared" ca="1" si="39"/>
        <v/>
      </c>
      <c r="AP90" s="60" t="str">
        <f t="shared" ca="1" si="39"/>
        <v/>
      </c>
      <c r="AR90" s="71">
        <v>80</v>
      </c>
      <c r="AS90" s="60">
        <f t="shared" si="46"/>
        <v>0</v>
      </c>
      <c r="AT90" s="60" t="str">
        <f t="shared" ca="1" si="40"/>
        <v/>
      </c>
      <c r="AU90" s="60" t="str">
        <f t="shared" ca="1" si="40"/>
        <v/>
      </c>
      <c r="AW90" s="71">
        <v>2</v>
      </c>
      <c r="AX90" s="71">
        <v>30</v>
      </c>
      <c r="AY90" s="73" t="s">
        <v>8468</v>
      </c>
      <c r="AZ90" s="75" t="s">
        <v>8467</v>
      </c>
      <c r="BA90" s="75">
        <v>1</v>
      </c>
      <c r="BB90" s="75"/>
      <c r="BC90" s="75">
        <v>1</v>
      </c>
      <c r="BK90" s="91"/>
      <c r="BL90" s="62"/>
      <c r="BM90" s="62"/>
      <c r="BN90" s="62"/>
      <c r="BO90" s="91"/>
      <c r="BP90" s="62"/>
      <c r="BQ90" s="61"/>
      <c r="CN90" s="71">
        <v>80</v>
      </c>
      <c r="CO90" s="61">
        <f t="shared" si="48"/>
        <v>0</v>
      </c>
      <c r="CP90" s="61" t="str">
        <f t="shared" ca="1" si="47"/>
        <v/>
      </c>
      <c r="CQ90" s="61" t="str">
        <f t="shared" ca="1" si="47"/>
        <v/>
      </c>
    </row>
    <row r="91" spans="9:95">
      <c r="I91" s="66"/>
      <c r="R91" s="71">
        <v>81</v>
      </c>
      <c r="S91" s="60">
        <f t="shared" si="41"/>
        <v>0</v>
      </c>
      <c r="T91" s="60" t="str">
        <f t="shared" ca="1" si="42"/>
        <v/>
      </c>
      <c r="U91" s="60" t="str">
        <f t="shared" ca="1" si="42"/>
        <v/>
      </c>
      <c r="AC91" s="71">
        <v>81</v>
      </c>
      <c r="AD91" s="60">
        <f t="shared" si="43"/>
        <v>0</v>
      </c>
      <c r="AE91" s="60" t="str">
        <f t="shared" ca="1" si="37"/>
        <v/>
      </c>
      <c r="AF91" s="60" t="str">
        <f t="shared" ca="1" si="37"/>
        <v/>
      </c>
      <c r="AH91" s="71">
        <v>81</v>
      </c>
      <c r="AI91" s="60">
        <f t="shared" si="44"/>
        <v>0</v>
      </c>
      <c r="AJ91" s="60" t="str">
        <f t="shared" ca="1" si="38"/>
        <v/>
      </c>
      <c r="AK91" s="60" t="str">
        <f t="shared" ca="1" si="38"/>
        <v/>
      </c>
      <c r="AM91" s="71">
        <v>81</v>
      </c>
      <c r="AN91" s="60">
        <f t="shared" si="45"/>
        <v>0</v>
      </c>
      <c r="AO91" s="60" t="str">
        <f t="shared" ca="1" si="39"/>
        <v/>
      </c>
      <c r="AP91" s="60" t="str">
        <f t="shared" ca="1" si="39"/>
        <v/>
      </c>
      <c r="AR91" s="71">
        <v>81</v>
      </c>
      <c r="AS91" s="60">
        <f t="shared" si="46"/>
        <v>0</v>
      </c>
      <c r="AT91" s="60" t="str">
        <f t="shared" ca="1" si="40"/>
        <v/>
      </c>
      <c r="AU91" s="60" t="str">
        <f t="shared" ca="1" si="40"/>
        <v/>
      </c>
      <c r="AW91" s="71">
        <v>2</v>
      </c>
      <c r="AX91" s="71">
        <v>31</v>
      </c>
      <c r="AY91" s="73" t="s">
        <v>7105</v>
      </c>
      <c r="AZ91" s="75" t="s">
        <v>7104</v>
      </c>
      <c r="BA91" s="75">
        <v>1</v>
      </c>
      <c r="BB91" s="75"/>
      <c r="BC91" s="75">
        <v>1</v>
      </c>
      <c r="BK91" s="91"/>
      <c r="BL91" s="62"/>
      <c r="BM91" s="62"/>
      <c r="BN91" s="62"/>
      <c r="BO91" s="91"/>
      <c r="BP91" s="62"/>
      <c r="BQ91" s="61"/>
      <c r="CN91" s="71">
        <v>81</v>
      </c>
      <c r="CO91" s="61">
        <f t="shared" si="48"/>
        <v>0</v>
      </c>
      <c r="CP91" s="61" t="str">
        <f t="shared" ca="1" si="47"/>
        <v/>
      </c>
      <c r="CQ91" s="61" t="str">
        <f t="shared" ca="1" si="47"/>
        <v/>
      </c>
    </row>
    <row r="92" spans="9:95">
      <c r="I92" s="66"/>
      <c r="R92" s="71">
        <v>82</v>
      </c>
      <c r="S92" s="60">
        <f t="shared" si="41"/>
        <v>0</v>
      </c>
      <c r="T92" s="60" t="str">
        <f t="shared" ca="1" si="42"/>
        <v/>
      </c>
      <c r="U92" s="60" t="str">
        <f t="shared" ca="1" si="42"/>
        <v/>
      </c>
      <c r="AC92" s="71">
        <v>82</v>
      </c>
      <c r="AD92" s="60">
        <f t="shared" si="43"/>
        <v>0</v>
      </c>
      <c r="AE92" s="60" t="str">
        <f t="shared" ref="AE92:AF111" ca="1" si="49">IF($AD92&gt;0,INDIRECT(AE$1&amp;$AD92)&amp;"","")</f>
        <v/>
      </c>
      <c r="AF92" s="60" t="str">
        <f t="shared" ca="1" si="49"/>
        <v/>
      </c>
      <c r="AH92" s="71">
        <v>82</v>
      </c>
      <c r="AI92" s="60">
        <f t="shared" si="44"/>
        <v>0</v>
      </c>
      <c r="AJ92" s="60" t="str">
        <f t="shared" ref="AJ92:AK111" ca="1" si="50">IF($AI92&gt;0,INDIRECT(AJ$1&amp;$AI92)&amp;"","")</f>
        <v/>
      </c>
      <c r="AK92" s="60" t="str">
        <f t="shared" ca="1" si="50"/>
        <v/>
      </c>
      <c r="AM92" s="71">
        <v>82</v>
      </c>
      <c r="AN92" s="60">
        <f t="shared" si="45"/>
        <v>0</v>
      </c>
      <c r="AO92" s="60" t="str">
        <f t="shared" ref="AO92:AP111" ca="1" si="51">IF($AN92&gt;0,INDIRECT(AO$1&amp;$AN92)&amp;"","")</f>
        <v/>
      </c>
      <c r="AP92" s="60" t="str">
        <f t="shared" ca="1" si="51"/>
        <v/>
      </c>
      <c r="AR92" s="71">
        <v>82</v>
      </c>
      <c r="AS92" s="60">
        <f t="shared" si="46"/>
        <v>0</v>
      </c>
      <c r="AT92" s="60" t="str">
        <f t="shared" ref="AT92:AU111" ca="1" si="52">IF($AS92&gt;0,INDIRECT(AT$1&amp;$AS92)&amp;"","")</f>
        <v/>
      </c>
      <c r="AU92" s="60" t="str">
        <f t="shared" ca="1" si="52"/>
        <v/>
      </c>
      <c r="AW92" s="71">
        <v>2</v>
      </c>
      <c r="AX92" s="71">
        <v>32</v>
      </c>
      <c r="AY92" s="73" t="s">
        <v>7107</v>
      </c>
      <c r="AZ92" s="75" t="s">
        <v>7106</v>
      </c>
      <c r="BA92" s="75">
        <v>1</v>
      </c>
      <c r="BB92" s="75"/>
      <c r="BC92" s="75">
        <v>1</v>
      </c>
      <c r="BK92" s="91"/>
      <c r="BL92" s="62"/>
      <c r="BM92" s="62"/>
      <c r="BN92" s="62"/>
      <c r="BO92" s="91"/>
      <c r="BP92" s="62"/>
      <c r="BQ92" s="61"/>
      <c r="CN92" s="71">
        <v>82</v>
      </c>
      <c r="CO92" s="61">
        <f t="shared" si="48"/>
        <v>0</v>
      </c>
      <c r="CP92" s="61" t="str">
        <f t="shared" ca="1" si="47"/>
        <v/>
      </c>
      <c r="CQ92" s="61" t="str">
        <f t="shared" ca="1" si="47"/>
        <v/>
      </c>
    </row>
    <row r="93" spans="9:95">
      <c r="I93" s="66"/>
      <c r="R93" s="71">
        <v>83</v>
      </c>
      <c r="S93" s="60">
        <f t="shared" si="41"/>
        <v>0</v>
      </c>
      <c r="T93" s="60" t="str">
        <f t="shared" ca="1" si="42"/>
        <v/>
      </c>
      <c r="U93" s="60" t="str">
        <f t="shared" ca="1" si="42"/>
        <v/>
      </c>
      <c r="AC93" s="71">
        <v>83</v>
      </c>
      <c r="AD93" s="60">
        <f t="shared" si="43"/>
        <v>0</v>
      </c>
      <c r="AE93" s="60" t="str">
        <f t="shared" ca="1" si="49"/>
        <v/>
      </c>
      <c r="AF93" s="60" t="str">
        <f t="shared" ca="1" si="49"/>
        <v/>
      </c>
      <c r="AH93" s="71">
        <v>83</v>
      </c>
      <c r="AI93" s="60">
        <f t="shared" si="44"/>
        <v>0</v>
      </c>
      <c r="AJ93" s="60" t="str">
        <f t="shared" ca="1" si="50"/>
        <v/>
      </c>
      <c r="AK93" s="60" t="str">
        <f t="shared" ca="1" si="50"/>
        <v/>
      </c>
      <c r="AM93" s="71">
        <v>83</v>
      </c>
      <c r="AN93" s="60">
        <f t="shared" si="45"/>
        <v>0</v>
      </c>
      <c r="AO93" s="60" t="str">
        <f t="shared" ca="1" si="51"/>
        <v/>
      </c>
      <c r="AP93" s="60" t="str">
        <f t="shared" ca="1" si="51"/>
        <v/>
      </c>
      <c r="AR93" s="71">
        <v>83</v>
      </c>
      <c r="AS93" s="60">
        <f t="shared" si="46"/>
        <v>0</v>
      </c>
      <c r="AT93" s="60" t="str">
        <f t="shared" ca="1" si="52"/>
        <v/>
      </c>
      <c r="AU93" s="60" t="str">
        <f t="shared" ca="1" si="52"/>
        <v/>
      </c>
      <c r="AW93" s="71">
        <v>2</v>
      </c>
      <c r="AX93" s="71">
        <v>33</v>
      </c>
      <c r="AY93" s="73" t="s">
        <v>8469</v>
      </c>
      <c r="AZ93" s="75" t="s">
        <v>7108</v>
      </c>
      <c r="BA93" s="75">
        <v>1</v>
      </c>
      <c r="BB93" s="75"/>
      <c r="BC93" s="75">
        <v>1</v>
      </c>
      <c r="BK93" s="91"/>
      <c r="BL93" s="62"/>
      <c r="BM93" s="62"/>
      <c r="BN93" s="62"/>
      <c r="BO93" s="91"/>
      <c r="BP93" s="62"/>
      <c r="BQ93" s="61"/>
      <c r="CN93" s="71">
        <v>83</v>
      </c>
      <c r="CO93" s="61">
        <f t="shared" si="48"/>
        <v>0</v>
      </c>
      <c r="CP93" s="61" t="str">
        <f t="shared" ca="1" si="47"/>
        <v/>
      </c>
      <c r="CQ93" s="61" t="str">
        <f t="shared" ca="1" si="47"/>
        <v/>
      </c>
    </row>
    <row r="94" spans="9:95">
      <c r="I94" s="66"/>
      <c r="R94" s="71">
        <v>84</v>
      </c>
      <c r="S94" s="60">
        <f t="shared" si="41"/>
        <v>0</v>
      </c>
      <c r="T94" s="60" t="str">
        <f t="shared" ca="1" si="42"/>
        <v/>
      </c>
      <c r="U94" s="60" t="str">
        <f t="shared" ca="1" si="42"/>
        <v/>
      </c>
      <c r="AC94" s="71">
        <v>84</v>
      </c>
      <c r="AD94" s="60">
        <f t="shared" si="43"/>
        <v>0</v>
      </c>
      <c r="AE94" s="60" t="str">
        <f t="shared" ca="1" si="49"/>
        <v/>
      </c>
      <c r="AF94" s="60" t="str">
        <f t="shared" ca="1" si="49"/>
        <v/>
      </c>
      <c r="AH94" s="71">
        <v>84</v>
      </c>
      <c r="AI94" s="60">
        <f t="shared" si="44"/>
        <v>0</v>
      </c>
      <c r="AJ94" s="60" t="str">
        <f t="shared" ca="1" si="50"/>
        <v/>
      </c>
      <c r="AK94" s="60" t="str">
        <f t="shared" ca="1" si="50"/>
        <v/>
      </c>
      <c r="AM94" s="71">
        <v>84</v>
      </c>
      <c r="AN94" s="60">
        <f t="shared" si="45"/>
        <v>0</v>
      </c>
      <c r="AO94" s="60" t="str">
        <f t="shared" ca="1" si="51"/>
        <v/>
      </c>
      <c r="AP94" s="60" t="str">
        <f t="shared" ca="1" si="51"/>
        <v/>
      </c>
      <c r="AR94" s="71">
        <v>84</v>
      </c>
      <c r="AS94" s="60">
        <f t="shared" si="46"/>
        <v>0</v>
      </c>
      <c r="AT94" s="60" t="str">
        <f t="shared" ca="1" si="52"/>
        <v/>
      </c>
      <c r="AU94" s="60" t="str">
        <f t="shared" ca="1" si="52"/>
        <v/>
      </c>
      <c r="AW94" s="71">
        <v>2</v>
      </c>
      <c r="AX94" s="71">
        <v>34</v>
      </c>
      <c r="AY94" s="73" t="s">
        <v>8471</v>
      </c>
      <c r="AZ94" s="75" t="s">
        <v>8470</v>
      </c>
      <c r="BA94" s="75">
        <v>1</v>
      </c>
      <c r="BB94" s="75"/>
      <c r="BC94" s="75">
        <v>1</v>
      </c>
      <c r="BK94" s="91"/>
      <c r="BL94" s="62"/>
      <c r="BM94" s="62"/>
      <c r="BN94" s="62"/>
      <c r="BO94" s="91"/>
      <c r="BP94" s="62"/>
      <c r="BQ94" s="61"/>
      <c r="CN94" s="71">
        <v>84</v>
      </c>
      <c r="CO94" s="61">
        <f t="shared" si="48"/>
        <v>0</v>
      </c>
      <c r="CP94" s="61" t="str">
        <f t="shared" ca="1" si="47"/>
        <v/>
      </c>
      <c r="CQ94" s="61" t="str">
        <f t="shared" ca="1" si="47"/>
        <v/>
      </c>
    </row>
    <row r="95" spans="9:95">
      <c r="I95" s="66"/>
      <c r="R95" s="71">
        <v>85</v>
      </c>
      <c r="S95" s="60">
        <f t="shared" si="41"/>
        <v>0</v>
      </c>
      <c r="T95" s="60" t="str">
        <f t="shared" ca="1" si="42"/>
        <v/>
      </c>
      <c r="U95" s="60" t="str">
        <f t="shared" ca="1" si="42"/>
        <v/>
      </c>
      <c r="AC95" s="71">
        <v>85</v>
      </c>
      <c r="AD95" s="60">
        <f t="shared" si="43"/>
        <v>0</v>
      </c>
      <c r="AE95" s="60" t="str">
        <f t="shared" ca="1" si="49"/>
        <v/>
      </c>
      <c r="AF95" s="60" t="str">
        <f t="shared" ca="1" si="49"/>
        <v/>
      </c>
      <c r="AH95" s="71">
        <v>85</v>
      </c>
      <c r="AI95" s="60">
        <f t="shared" si="44"/>
        <v>0</v>
      </c>
      <c r="AJ95" s="60" t="str">
        <f t="shared" ca="1" si="50"/>
        <v/>
      </c>
      <c r="AK95" s="60" t="str">
        <f t="shared" ca="1" si="50"/>
        <v/>
      </c>
      <c r="AM95" s="71">
        <v>85</v>
      </c>
      <c r="AN95" s="60">
        <f t="shared" si="45"/>
        <v>0</v>
      </c>
      <c r="AO95" s="60" t="str">
        <f t="shared" ca="1" si="51"/>
        <v/>
      </c>
      <c r="AP95" s="60" t="str">
        <f t="shared" ca="1" si="51"/>
        <v/>
      </c>
      <c r="AR95" s="71">
        <v>85</v>
      </c>
      <c r="AS95" s="60">
        <f t="shared" si="46"/>
        <v>0</v>
      </c>
      <c r="AT95" s="60" t="str">
        <f t="shared" ca="1" si="52"/>
        <v/>
      </c>
      <c r="AU95" s="60" t="str">
        <f t="shared" ca="1" si="52"/>
        <v/>
      </c>
      <c r="AW95" s="71">
        <v>2</v>
      </c>
      <c r="AX95" s="71">
        <v>35</v>
      </c>
      <c r="AY95" s="73" t="s">
        <v>7113</v>
      </c>
      <c r="AZ95" s="75" t="s">
        <v>7112</v>
      </c>
      <c r="BA95" s="75">
        <v>1</v>
      </c>
      <c r="BB95" s="75"/>
      <c r="BC95" s="75">
        <v>1</v>
      </c>
      <c r="BK95" s="91"/>
      <c r="BL95" s="62"/>
      <c r="BM95" s="62"/>
      <c r="BN95" s="62"/>
      <c r="BO95" s="91"/>
      <c r="BP95" s="62"/>
      <c r="BQ95" s="61"/>
      <c r="CN95" s="71">
        <v>85</v>
      </c>
      <c r="CO95" s="61">
        <f t="shared" si="48"/>
        <v>0</v>
      </c>
      <c r="CP95" s="61" t="str">
        <f t="shared" ca="1" si="47"/>
        <v/>
      </c>
      <c r="CQ95" s="61" t="str">
        <f t="shared" ca="1" si="47"/>
        <v/>
      </c>
    </row>
    <row r="96" spans="9:95">
      <c r="I96" s="66"/>
      <c r="R96" s="71">
        <v>86</v>
      </c>
      <c r="S96" s="60">
        <f t="shared" si="41"/>
        <v>0</v>
      </c>
      <c r="T96" s="60" t="str">
        <f t="shared" ca="1" si="42"/>
        <v/>
      </c>
      <c r="U96" s="60" t="str">
        <f t="shared" ca="1" si="42"/>
        <v/>
      </c>
      <c r="AC96" s="71">
        <v>86</v>
      </c>
      <c r="AD96" s="60">
        <f t="shared" si="43"/>
        <v>0</v>
      </c>
      <c r="AE96" s="60" t="str">
        <f t="shared" ca="1" si="49"/>
        <v/>
      </c>
      <c r="AF96" s="60" t="str">
        <f t="shared" ca="1" si="49"/>
        <v/>
      </c>
      <c r="AH96" s="71">
        <v>86</v>
      </c>
      <c r="AI96" s="60">
        <f t="shared" si="44"/>
        <v>0</v>
      </c>
      <c r="AJ96" s="60" t="str">
        <f t="shared" ca="1" si="50"/>
        <v/>
      </c>
      <c r="AK96" s="60" t="str">
        <f t="shared" ca="1" si="50"/>
        <v/>
      </c>
      <c r="AM96" s="71">
        <v>86</v>
      </c>
      <c r="AN96" s="60">
        <f t="shared" si="45"/>
        <v>0</v>
      </c>
      <c r="AO96" s="60" t="str">
        <f t="shared" ca="1" si="51"/>
        <v/>
      </c>
      <c r="AP96" s="60" t="str">
        <f t="shared" ca="1" si="51"/>
        <v/>
      </c>
      <c r="AR96" s="71">
        <v>86</v>
      </c>
      <c r="AS96" s="60">
        <f t="shared" si="46"/>
        <v>0</v>
      </c>
      <c r="AT96" s="60" t="str">
        <f t="shared" ca="1" si="52"/>
        <v/>
      </c>
      <c r="AU96" s="60" t="str">
        <f t="shared" ca="1" si="52"/>
        <v/>
      </c>
      <c r="AW96" s="71">
        <v>2</v>
      </c>
      <c r="AX96" s="71">
        <v>36</v>
      </c>
      <c r="AY96" s="73" t="s">
        <v>7115</v>
      </c>
      <c r="AZ96" s="75" t="s">
        <v>7114</v>
      </c>
      <c r="BA96" s="75">
        <v>1</v>
      </c>
      <c r="BB96" s="75"/>
      <c r="BC96" s="75">
        <v>1</v>
      </c>
      <c r="BK96" s="91"/>
      <c r="BL96" s="62"/>
      <c r="BM96" s="62"/>
      <c r="BN96" s="62"/>
      <c r="BO96" s="91"/>
      <c r="BP96" s="62"/>
      <c r="BQ96" s="61"/>
      <c r="CN96" s="71">
        <v>86</v>
      </c>
      <c r="CO96" s="61">
        <f t="shared" si="48"/>
        <v>0</v>
      </c>
      <c r="CP96" s="61" t="str">
        <f t="shared" ca="1" si="47"/>
        <v/>
      </c>
      <c r="CQ96" s="61" t="str">
        <f t="shared" ca="1" si="47"/>
        <v/>
      </c>
    </row>
    <row r="97" spans="9:95">
      <c r="I97" s="66"/>
      <c r="R97" s="71">
        <v>87</v>
      </c>
      <c r="S97" s="60">
        <f t="shared" si="41"/>
        <v>0</v>
      </c>
      <c r="T97" s="60" t="str">
        <f t="shared" ca="1" si="42"/>
        <v/>
      </c>
      <c r="U97" s="60" t="str">
        <f t="shared" ca="1" si="42"/>
        <v/>
      </c>
      <c r="AC97" s="71">
        <v>87</v>
      </c>
      <c r="AD97" s="60">
        <f t="shared" si="43"/>
        <v>0</v>
      </c>
      <c r="AE97" s="60" t="str">
        <f t="shared" ca="1" si="49"/>
        <v/>
      </c>
      <c r="AF97" s="60" t="str">
        <f t="shared" ca="1" si="49"/>
        <v/>
      </c>
      <c r="AH97" s="71">
        <v>87</v>
      </c>
      <c r="AI97" s="60">
        <f t="shared" si="44"/>
        <v>0</v>
      </c>
      <c r="AJ97" s="60" t="str">
        <f t="shared" ca="1" si="50"/>
        <v/>
      </c>
      <c r="AK97" s="60" t="str">
        <f t="shared" ca="1" si="50"/>
        <v/>
      </c>
      <c r="AM97" s="71">
        <v>87</v>
      </c>
      <c r="AN97" s="60">
        <f t="shared" si="45"/>
        <v>0</v>
      </c>
      <c r="AO97" s="60" t="str">
        <f t="shared" ca="1" si="51"/>
        <v/>
      </c>
      <c r="AP97" s="60" t="str">
        <f t="shared" ca="1" si="51"/>
        <v/>
      </c>
      <c r="AR97" s="71">
        <v>87</v>
      </c>
      <c r="AS97" s="60">
        <f t="shared" si="46"/>
        <v>0</v>
      </c>
      <c r="AT97" s="60" t="str">
        <f t="shared" ca="1" si="52"/>
        <v/>
      </c>
      <c r="AU97" s="60" t="str">
        <f t="shared" ca="1" si="52"/>
        <v/>
      </c>
      <c r="AW97" s="71">
        <v>2</v>
      </c>
      <c r="AX97" s="71">
        <v>37</v>
      </c>
      <c r="AY97" s="73" t="s">
        <v>7117</v>
      </c>
      <c r="AZ97" s="75" t="s">
        <v>7116</v>
      </c>
      <c r="BA97" s="75">
        <v>1</v>
      </c>
      <c r="BB97" s="75"/>
      <c r="BC97" s="75">
        <v>1</v>
      </c>
      <c r="BK97" s="91"/>
      <c r="BL97" s="62"/>
      <c r="BM97" s="62"/>
      <c r="BN97" s="62"/>
      <c r="BO97" s="91"/>
      <c r="BP97" s="62"/>
      <c r="BQ97" s="61"/>
      <c r="CN97" s="71">
        <v>87</v>
      </c>
      <c r="CO97" s="61">
        <f t="shared" si="48"/>
        <v>0</v>
      </c>
      <c r="CP97" s="61" t="str">
        <f t="shared" ca="1" si="47"/>
        <v/>
      </c>
      <c r="CQ97" s="61" t="str">
        <f t="shared" ca="1" si="47"/>
        <v/>
      </c>
    </row>
    <row r="98" spans="9:95">
      <c r="I98" s="66"/>
      <c r="R98" s="71">
        <v>88</v>
      </c>
      <c r="S98" s="60">
        <f t="shared" si="41"/>
        <v>0</v>
      </c>
      <c r="T98" s="60" t="str">
        <f t="shared" ca="1" si="42"/>
        <v/>
      </c>
      <c r="U98" s="60" t="str">
        <f t="shared" ca="1" si="42"/>
        <v/>
      </c>
      <c r="AC98" s="71">
        <v>88</v>
      </c>
      <c r="AD98" s="60">
        <f t="shared" si="43"/>
        <v>0</v>
      </c>
      <c r="AE98" s="60" t="str">
        <f t="shared" ca="1" si="49"/>
        <v/>
      </c>
      <c r="AF98" s="60" t="str">
        <f t="shared" ca="1" si="49"/>
        <v/>
      </c>
      <c r="AH98" s="71">
        <v>88</v>
      </c>
      <c r="AI98" s="60">
        <f t="shared" si="44"/>
        <v>0</v>
      </c>
      <c r="AJ98" s="60" t="str">
        <f t="shared" ca="1" si="50"/>
        <v/>
      </c>
      <c r="AK98" s="60" t="str">
        <f t="shared" ca="1" si="50"/>
        <v/>
      </c>
      <c r="AM98" s="71">
        <v>88</v>
      </c>
      <c r="AN98" s="60">
        <f t="shared" si="45"/>
        <v>0</v>
      </c>
      <c r="AO98" s="60" t="str">
        <f t="shared" ca="1" si="51"/>
        <v/>
      </c>
      <c r="AP98" s="60" t="str">
        <f t="shared" ca="1" si="51"/>
        <v/>
      </c>
      <c r="AR98" s="71">
        <v>88</v>
      </c>
      <c r="AS98" s="60">
        <f t="shared" si="46"/>
        <v>0</v>
      </c>
      <c r="AT98" s="60" t="str">
        <f t="shared" ca="1" si="52"/>
        <v/>
      </c>
      <c r="AU98" s="60" t="str">
        <f t="shared" ca="1" si="52"/>
        <v/>
      </c>
      <c r="AW98" s="94"/>
      <c r="AX98" s="94"/>
      <c r="AY98" s="62"/>
      <c r="AZ98" s="95"/>
      <c r="BA98" s="95"/>
      <c r="BB98" s="95"/>
      <c r="BC98" s="95"/>
      <c r="BK98" s="91"/>
      <c r="BL98" s="62"/>
      <c r="BM98" s="62"/>
      <c r="BN98" s="62"/>
      <c r="BO98" s="91"/>
      <c r="BP98" s="62"/>
      <c r="BQ98" s="61"/>
      <c r="CN98" s="71">
        <v>88</v>
      </c>
      <c r="CO98" s="61">
        <f t="shared" si="48"/>
        <v>0</v>
      </c>
      <c r="CP98" s="61" t="str">
        <f t="shared" ca="1" si="47"/>
        <v/>
      </c>
      <c r="CQ98" s="61" t="str">
        <f t="shared" ca="1" si="47"/>
        <v/>
      </c>
    </row>
    <row r="99" spans="9:95">
      <c r="I99" s="66"/>
      <c r="R99" s="71">
        <v>89</v>
      </c>
      <c r="S99" s="60">
        <f t="shared" si="41"/>
        <v>0</v>
      </c>
      <c r="T99" s="60" t="str">
        <f t="shared" ca="1" si="42"/>
        <v/>
      </c>
      <c r="U99" s="60" t="str">
        <f t="shared" ca="1" si="42"/>
        <v/>
      </c>
      <c r="AC99" s="71">
        <v>89</v>
      </c>
      <c r="AD99" s="60">
        <f t="shared" si="43"/>
        <v>0</v>
      </c>
      <c r="AE99" s="60" t="str">
        <f t="shared" ca="1" si="49"/>
        <v/>
      </c>
      <c r="AF99" s="60" t="str">
        <f t="shared" ca="1" si="49"/>
        <v/>
      </c>
      <c r="AH99" s="71">
        <v>89</v>
      </c>
      <c r="AI99" s="60">
        <f t="shared" si="44"/>
        <v>0</v>
      </c>
      <c r="AJ99" s="60" t="str">
        <f t="shared" ca="1" si="50"/>
        <v/>
      </c>
      <c r="AK99" s="60" t="str">
        <f t="shared" ca="1" si="50"/>
        <v/>
      </c>
      <c r="AM99" s="71">
        <v>89</v>
      </c>
      <c r="AN99" s="60">
        <f t="shared" si="45"/>
        <v>0</v>
      </c>
      <c r="AO99" s="60" t="str">
        <f t="shared" ca="1" si="51"/>
        <v/>
      </c>
      <c r="AP99" s="60" t="str">
        <f t="shared" ca="1" si="51"/>
        <v/>
      </c>
      <c r="AR99" s="71">
        <v>89</v>
      </c>
      <c r="AS99" s="60">
        <f t="shared" si="46"/>
        <v>0</v>
      </c>
      <c r="AT99" s="60" t="str">
        <f t="shared" ca="1" si="52"/>
        <v/>
      </c>
      <c r="AU99" s="60" t="str">
        <f t="shared" ca="1" si="52"/>
        <v/>
      </c>
      <c r="AW99" s="94"/>
      <c r="AX99" s="94"/>
      <c r="AY99" s="62"/>
      <c r="AZ99" s="95"/>
      <c r="BA99" s="95"/>
      <c r="BB99" s="95"/>
      <c r="BC99" s="95"/>
      <c r="BK99" s="91"/>
      <c r="BL99" s="62"/>
      <c r="BM99" s="62"/>
      <c r="BN99" s="62"/>
      <c r="BO99" s="91"/>
      <c r="BP99" s="62"/>
      <c r="BQ99" s="61"/>
      <c r="CN99" s="71">
        <v>89</v>
      </c>
      <c r="CO99" s="61">
        <f t="shared" si="48"/>
        <v>0</v>
      </c>
      <c r="CP99" s="61" t="str">
        <f t="shared" ca="1" si="47"/>
        <v/>
      </c>
      <c r="CQ99" s="61" t="str">
        <f t="shared" ca="1" si="47"/>
        <v/>
      </c>
    </row>
    <row r="100" spans="9:95">
      <c r="I100" s="66"/>
      <c r="R100" s="71">
        <v>90</v>
      </c>
      <c r="S100" s="60">
        <f t="shared" si="41"/>
        <v>0</v>
      </c>
      <c r="T100" s="60" t="str">
        <f t="shared" ca="1" si="42"/>
        <v/>
      </c>
      <c r="U100" s="60" t="str">
        <f t="shared" ca="1" si="42"/>
        <v/>
      </c>
      <c r="AC100" s="71">
        <v>90</v>
      </c>
      <c r="AD100" s="60">
        <f t="shared" si="43"/>
        <v>0</v>
      </c>
      <c r="AE100" s="60" t="str">
        <f t="shared" ca="1" si="49"/>
        <v/>
      </c>
      <c r="AF100" s="60" t="str">
        <f t="shared" ca="1" si="49"/>
        <v/>
      </c>
      <c r="AH100" s="71">
        <v>90</v>
      </c>
      <c r="AI100" s="60">
        <f t="shared" si="44"/>
        <v>0</v>
      </c>
      <c r="AJ100" s="60" t="str">
        <f t="shared" ca="1" si="50"/>
        <v/>
      </c>
      <c r="AK100" s="60" t="str">
        <f t="shared" ca="1" si="50"/>
        <v/>
      </c>
      <c r="AM100" s="71">
        <v>90</v>
      </c>
      <c r="AN100" s="60">
        <f t="shared" si="45"/>
        <v>0</v>
      </c>
      <c r="AO100" s="60" t="str">
        <f t="shared" ca="1" si="51"/>
        <v/>
      </c>
      <c r="AP100" s="60" t="str">
        <f t="shared" ca="1" si="51"/>
        <v/>
      </c>
      <c r="AR100" s="71">
        <v>90</v>
      </c>
      <c r="AS100" s="60">
        <f t="shared" si="46"/>
        <v>0</v>
      </c>
      <c r="AT100" s="60" t="str">
        <f t="shared" ca="1" si="52"/>
        <v/>
      </c>
      <c r="AU100" s="60" t="str">
        <f t="shared" ca="1" si="52"/>
        <v/>
      </c>
      <c r="AW100" s="94"/>
      <c r="AX100" s="94"/>
      <c r="AY100" s="62"/>
      <c r="AZ100" s="95"/>
      <c r="BA100" s="95"/>
      <c r="BB100" s="95"/>
      <c r="BC100" s="95"/>
      <c r="BK100" s="91"/>
      <c r="BL100" s="62"/>
      <c r="BM100" s="62"/>
      <c r="BN100" s="62"/>
      <c r="BO100" s="91"/>
      <c r="BP100" s="62"/>
      <c r="BQ100" s="61"/>
      <c r="CN100" s="71">
        <v>90</v>
      </c>
      <c r="CO100" s="61">
        <f t="shared" si="48"/>
        <v>0</v>
      </c>
      <c r="CP100" s="61" t="str">
        <f t="shared" ca="1" si="47"/>
        <v/>
      </c>
      <c r="CQ100" s="61" t="str">
        <f t="shared" ca="1" si="47"/>
        <v/>
      </c>
    </row>
    <row r="101" spans="9:95">
      <c r="I101" s="66"/>
      <c r="R101" s="71">
        <v>91</v>
      </c>
      <c r="S101" s="60">
        <f t="shared" si="41"/>
        <v>0</v>
      </c>
      <c r="T101" s="60" t="str">
        <f t="shared" ca="1" si="42"/>
        <v/>
      </c>
      <c r="U101" s="60" t="str">
        <f t="shared" ca="1" si="42"/>
        <v/>
      </c>
      <c r="AC101" s="71">
        <v>91</v>
      </c>
      <c r="AD101" s="60">
        <f t="shared" si="43"/>
        <v>0</v>
      </c>
      <c r="AE101" s="60" t="str">
        <f t="shared" ca="1" si="49"/>
        <v/>
      </c>
      <c r="AF101" s="60" t="str">
        <f t="shared" ca="1" si="49"/>
        <v/>
      </c>
      <c r="AH101" s="71">
        <v>91</v>
      </c>
      <c r="AI101" s="60">
        <f t="shared" si="44"/>
        <v>0</v>
      </c>
      <c r="AJ101" s="60" t="str">
        <f t="shared" ca="1" si="50"/>
        <v/>
      </c>
      <c r="AK101" s="60" t="str">
        <f t="shared" ca="1" si="50"/>
        <v/>
      </c>
      <c r="AM101" s="71">
        <v>91</v>
      </c>
      <c r="AN101" s="60">
        <f t="shared" si="45"/>
        <v>0</v>
      </c>
      <c r="AO101" s="60" t="str">
        <f t="shared" ca="1" si="51"/>
        <v/>
      </c>
      <c r="AP101" s="60" t="str">
        <f t="shared" ca="1" si="51"/>
        <v/>
      </c>
      <c r="AR101" s="71">
        <v>91</v>
      </c>
      <c r="AS101" s="60">
        <f t="shared" si="46"/>
        <v>0</v>
      </c>
      <c r="AT101" s="60" t="str">
        <f t="shared" ca="1" si="52"/>
        <v/>
      </c>
      <c r="AU101" s="60" t="str">
        <f t="shared" ca="1" si="52"/>
        <v/>
      </c>
      <c r="AW101" s="94"/>
      <c r="AX101" s="94"/>
      <c r="AY101" s="62"/>
      <c r="AZ101" s="95"/>
      <c r="BA101" s="95"/>
      <c r="BB101" s="95"/>
      <c r="BC101" s="95"/>
      <c r="BK101" s="91"/>
      <c r="BL101" s="62"/>
      <c r="BM101" s="62"/>
      <c r="BN101" s="62"/>
      <c r="BO101" s="91"/>
      <c r="BP101" s="62"/>
      <c r="BQ101" s="61"/>
      <c r="CN101" s="71">
        <v>91</v>
      </c>
      <c r="CO101" s="61">
        <f t="shared" si="48"/>
        <v>0</v>
      </c>
      <c r="CP101" s="61" t="str">
        <f t="shared" ca="1" si="47"/>
        <v/>
      </c>
      <c r="CQ101" s="61" t="str">
        <f t="shared" ca="1" si="47"/>
        <v/>
      </c>
    </row>
    <row r="102" spans="9:95">
      <c r="I102" s="66"/>
      <c r="R102" s="71">
        <v>92</v>
      </c>
      <c r="S102" s="60">
        <f t="shared" si="41"/>
        <v>0</v>
      </c>
      <c r="T102" s="60" t="str">
        <f t="shared" ca="1" si="42"/>
        <v/>
      </c>
      <c r="U102" s="60" t="str">
        <f t="shared" ca="1" si="42"/>
        <v/>
      </c>
      <c r="AC102" s="71">
        <v>92</v>
      </c>
      <c r="AD102" s="60">
        <f t="shared" si="43"/>
        <v>0</v>
      </c>
      <c r="AE102" s="60" t="str">
        <f t="shared" ca="1" si="49"/>
        <v/>
      </c>
      <c r="AF102" s="60" t="str">
        <f t="shared" ca="1" si="49"/>
        <v/>
      </c>
      <c r="AH102" s="71">
        <v>92</v>
      </c>
      <c r="AI102" s="60">
        <f t="shared" si="44"/>
        <v>0</v>
      </c>
      <c r="AJ102" s="60" t="str">
        <f t="shared" ca="1" si="50"/>
        <v/>
      </c>
      <c r="AK102" s="60" t="str">
        <f t="shared" ca="1" si="50"/>
        <v/>
      </c>
      <c r="AM102" s="71">
        <v>92</v>
      </c>
      <c r="AN102" s="60">
        <f t="shared" si="45"/>
        <v>0</v>
      </c>
      <c r="AO102" s="60" t="str">
        <f t="shared" ca="1" si="51"/>
        <v/>
      </c>
      <c r="AP102" s="60" t="str">
        <f t="shared" ca="1" si="51"/>
        <v/>
      </c>
      <c r="AR102" s="71">
        <v>92</v>
      </c>
      <c r="AS102" s="60">
        <f t="shared" si="46"/>
        <v>0</v>
      </c>
      <c r="AT102" s="60" t="str">
        <f t="shared" ca="1" si="52"/>
        <v/>
      </c>
      <c r="AU102" s="60" t="str">
        <f t="shared" ca="1" si="52"/>
        <v/>
      </c>
      <c r="AW102" s="94"/>
      <c r="AX102" s="94"/>
      <c r="AY102" s="62"/>
      <c r="AZ102" s="95"/>
      <c r="BA102" s="95"/>
      <c r="BB102" s="95"/>
      <c r="BC102" s="95"/>
      <c r="BK102" s="91"/>
      <c r="BL102" s="62"/>
      <c r="BM102" s="62"/>
      <c r="BN102" s="62"/>
      <c r="BO102" s="91"/>
      <c r="BP102" s="62"/>
      <c r="BQ102" s="61"/>
      <c r="CN102" s="71">
        <v>92</v>
      </c>
      <c r="CO102" s="61">
        <f t="shared" si="48"/>
        <v>0</v>
      </c>
      <c r="CP102" s="61" t="str">
        <f t="shared" ca="1" si="47"/>
        <v/>
      </c>
      <c r="CQ102" s="61" t="str">
        <f t="shared" ca="1" si="47"/>
        <v/>
      </c>
    </row>
    <row r="103" spans="9:95">
      <c r="I103" s="66"/>
      <c r="R103" s="71">
        <v>93</v>
      </c>
      <c r="S103" s="60">
        <f t="shared" si="41"/>
        <v>0</v>
      </c>
      <c r="T103" s="60" t="str">
        <f t="shared" ca="1" si="42"/>
        <v/>
      </c>
      <c r="U103" s="60" t="str">
        <f t="shared" ca="1" si="42"/>
        <v/>
      </c>
      <c r="AC103" s="71">
        <v>93</v>
      </c>
      <c r="AD103" s="60">
        <f t="shared" si="43"/>
        <v>0</v>
      </c>
      <c r="AE103" s="60" t="str">
        <f t="shared" ca="1" si="49"/>
        <v/>
      </c>
      <c r="AF103" s="60" t="str">
        <f t="shared" ca="1" si="49"/>
        <v/>
      </c>
      <c r="AH103" s="71">
        <v>93</v>
      </c>
      <c r="AI103" s="60">
        <f t="shared" si="44"/>
        <v>0</v>
      </c>
      <c r="AJ103" s="60" t="str">
        <f t="shared" ca="1" si="50"/>
        <v/>
      </c>
      <c r="AK103" s="60" t="str">
        <f t="shared" ca="1" si="50"/>
        <v/>
      </c>
      <c r="AM103" s="71">
        <v>93</v>
      </c>
      <c r="AN103" s="60">
        <f t="shared" si="45"/>
        <v>0</v>
      </c>
      <c r="AO103" s="60" t="str">
        <f t="shared" ca="1" si="51"/>
        <v/>
      </c>
      <c r="AP103" s="60" t="str">
        <f t="shared" ca="1" si="51"/>
        <v/>
      </c>
      <c r="AR103" s="71">
        <v>93</v>
      </c>
      <c r="AS103" s="60">
        <f t="shared" si="46"/>
        <v>0</v>
      </c>
      <c r="AT103" s="60" t="str">
        <f t="shared" ca="1" si="52"/>
        <v/>
      </c>
      <c r="AU103" s="60" t="str">
        <f t="shared" ca="1" si="52"/>
        <v/>
      </c>
      <c r="AW103" s="94"/>
      <c r="AX103" s="94"/>
      <c r="AY103" s="62"/>
      <c r="AZ103" s="95"/>
      <c r="BA103" s="95"/>
      <c r="BB103" s="95"/>
      <c r="BC103" s="95"/>
      <c r="BK103" s="91"/>
      <c r="BL103" s="62"/>
      <c r="BM103" s="62"/>
      <c r="BN103" s="62"/>
      <c r="BO103" s="91"/>
      <c r="BP103" s="62"/>
      <c r="BQ103" s="61"/>
      <c r="CN103" s="71">
        <v>93</v>
      </c>
      <c r="CO103" s="61">
        <f t="shared" si="48"/>
        <v>0</v>
      </c>
      <c r="CP103" s="61" t="str">
        <f t="shared" ca="1" si="47"/>
        <v/>
      </c>
      <c r="CQ103" s="61" t="str">
        <f t="shared" ca="1" si="47"/>
        <v/>
      </c>
    </row>
    <row r="104" spans="9:95">
      <c r="I104" s="66"/>
      <c r="R104" s="71">
        <v>94</v>
      </c>
      <c r="S104" s="60">
        <f t="shared" si="41"/>
        <v>0</v>
      </c>
      <c r="T104" s="60" t="str">
        <f t="shared" ca="1" si="42"/>
        <v/>
      </c>
      <c r="U104" s="60" t="str">
        <f t="shared" ca="1" si="42"/>
        <v/>
      </c>
      <c r="AC104" s="71">
        <v>94</v>
      </c>
      <c r="AD104" s="60">
        <f t="shared" si="43"/>
        <v>0</v>
      </c>
      <c r="AE104" s="60" t="str">
        <f t="shared" ca="1" si="49"/>
        <v/>
      </c>
      <c r="AF104" s="60" t="str">
        <f t="shared" ca="1" si="49"/>
        <v/>
      </c>
      <c r="AH104" s="71">
        <v>94</v>
      </c>
      <c r="AI104" s="60">
        <f t="shared" si="44"/>
        <v>0</v>
      </c>
      <c r="AJ104" s="60" t="str">
        <f t="shared" ca="1" si="50"/>
        <v/>
      </c>
      <c r="AK104" s="60" t="str">
        <f t="shared" ca="1" si="50"/>
        <v/>
      </c>
      <c r="AM104" s="71">
        <v>94</v>
      </c>
      <c r="AN104" s="60">
        <f t="shared" si="45"/>
        <v>0</v>
      </c>
      <c r="AO104" s="60" t="str">
        <f t="shared" ca="1" si="51"/>
        <v/>
      </c>
      <c r="AP104" s="60" t="str">
        <f t="shared" ca="1" si="51"/>
        <v/>
      </c>
      <c r="AR104" s="71">
        <v>94</v>
      </c>
      <c r="AS104" s="60">
        <f t="shared" si="46"/>
        <v>0</v>
      </c>
      <c r="AT104" s="60" t="str">
        <f t="shared" ca="1" si="52"/>
        <v/>
      </c>
      <c r="AU104" s="60" t="str">
        <f t="shared" ca="1" si="52"/>
        <v/>
      </c>
      <c r="AW104" s="94"/>
      <c r="AX104" s="94"/>
      <c r="AY104" s="62"/>
      <c r="AZ104" s="95"/>
      <c r="BA104" s="95"/>
      <c r="BB104" s="95"/>
      <c r="BC104" s="95"/>
      <c r="BK104" s="91"/>
      <c r="BL104" s="62"/>
      <c r="BM104" s="62"/>
      <c r="BN104" s="62"/>
      <c r="BO104" s="91"/>
      <c r="BP104" s="62"/>
      <c r="BQ104" s="61"/>
      <c r="CN104" s="71">
        <v>94</v>
      </c>
      <c r="CO104" s="61">
        <f t="shared" si="48"/>
        <v>0</v>
      </c>
      <c r="CP104" s="61" t="str">
        <f t="shared" ca="1" si="47"/>
        <v/>
      </c>
      <c r="CQ104" s="61" t="str">
        <f t="shared" ca="1" si="47"/>
        <v/>
      </c>
    </row>
    <row r="105" spans="9:95">
      <c r="I105" s="66"/>
      <c r="R105" s="71">
        <v>95</v>
      </c>
      <c r="S105" s="60">
        <f t="shared" si="41"/>
        <v>0</v>
      </c>
      <c r="T105" s="60" t="str">
        <f t="shared" ca="1" si="42"/>
        <v/>
      </c>
      <c r="U105" s="60" t="str">
        <f t="shared" ca="1" si="42"/>
        <v/>
      </c>
      <c r="AC105" s="71">
        <v>95</v>
      </c>
      <c r="AD105" s="60">
        <f t="shared" si="43"/>
        <v>0</v>
      </c>
      <c r="AE105" s="60" t="str">
        <f t="shared" ca="1" si="49"/>
        <v/>
      </c>
      <c r="AF105" s="60" t="str">
        <f t="shared" ca="1" si="49"/>
        <v/>
      </c>
      <c r="AH105" s="71">
        <v>95</v>
      </c>
      <c r="AI105" s="60">
        <f t="shared" si="44"/>
        <v>0</v>
      </c>
      <c r="AJ105" s="60" t="str">
        <f t="shared" ca="1" si="50"/>
        <v/>
      </c>
      <c r="AK105" s="60" t="str">
        <f t="shared" ca="1" si="50"/>
        <v/>
      </c>
      <c r="AM105" s="71">
        <v>95</v>
      </c>
      <c r="AN105" s="60">
        <f t="shared" si="45"/>
        <v>0</v>
      </c>
      <c r="AO105" s="60" t="str">
        <f t="shared" ca="1" si="51"/>
        <v/>
      </c>
      <c r="AP105" s="60" t="str">
        <f t="shared" ca="1" si="51"/>
        <v/>
      </c>
      <c r="AR105" s="71">
        <v>95</v>
      </c>
      <c r="AS105" s="60">
        <f t="shared" si="46"/>
        <v>0</v>
      </c>
      <c r="AT105" s="60" t="str">
        <f t="shared" ca="1" si="52"/>
        <v/>
      </c>
      <c r="AU105" s="60" t="str">
        <f t="shared" ca="1" si="52"/>
        <v/>
      </c>
      <c r="AW105" s="94"/>
      <c r="AX105" s="94"/>
      <c r="AY105" s="62"/>
      <c r="AZ105" s="95"/>
      <c r="BA105" s="95"/>
      <c r="BB105" s="95"/>
      <c r="BC105" s="95"/>
      <c r="BK105" s="91"/>
      <c r="BL105" s="62"/>
      <c r="BM105" s="62"/>
      <c r="BN105" s="62"/>
      <c r="BO105" s="62"/>
      <c r="BP105" s="62"/>
      <c r="BQ105" s="61"/>
      <c r="CN105" s="71">
        <v>95</v>
      </c>
      <c r="CO105" s="61">
        <f t="shared" si="48"/>
        <v>0</v>
      </c>
      <c r="CP105" s="61" t="str">
        <f t="shared" ca="1" si="47"/>
        <v/>
      </c>
      <c r="CQ105" s="61" t="str">
        <f t="shared" ca="1" si="47"/>
        <v/>
      </c>
    </row>
    <row r="106" spans="9:95">
      <c r="I106" s="66"/>
      <c r="R106" s="71">
        <v>96</v>
      </c>
      <c r="S106" s="60">
        <f t="shared" si="41"/>
        <v>0</v>
      </c>
      <c r="T106" s="60" t="str">
        <f t="shared" ca="1" si="42"/>
        <v/>
      </c>
      <c r="U106" s="60" t="str">
        <f t="shared" ca="1" si="42"/>
        <v/>
      </c>
      <c r="AC106" s="71">
        <v>96</v>
      </c>
      <c r="AD106" s="60">
        <f t="shared" si="43"/>
        <v>0</v>
      </c>
      <c r="AE106" s="60" t="str">
        <f t="shared" ca="1" si="49"/>
        <v/>
      </c>
      <c r="AF106" s="60" t="str">
        <f t="shared" ca="1" si="49"/>
        <v/>
      </c>
      <c r="AH106" s="71">
        <v>96</v>
      </c>
      <c r="AI106" s="60">
        <f t="shared" si="44"/>
        <v>0</v>
      </c>
      <c r="AJ106" s="60" t="str">
        <f t="shared" ca="1" si="50"/>
        <v/>
      </c>
      <c r="AK106" s="60" t="str">
        <f t="shared" ca="1" si="50"/>
        <v/>
      </c>
      <c r="AM106" s="71">
        <v>96</v>
      </c>
      <c r="AN106" s="60">
        <f t="shared" si="45"/>
        <v>0</v>
      </c>
      <c r="AO106" s="60" t="str">
        <f t="shared" ca="1" si="51"/>
        <v/>
      </c>
      <c r="AP106" s="60" t="str">
        <f t="shared" ca="1" si="51"/>
        <v/>
      </c>
      <c r="AR106" s="71">
        <v>96</v>
      </c>
      <c r="AS106" s="60">
        <f t="shared" si="46"/>
        <v>0</v>
      </c>
      <c r="AT106" s="60" t="str">
        <f t="shared" ca="1" si="52"/>
        <v/>
      </c>
      <c r="AU106" s="60" t="str">
        <f t="shared" ca="1" si="52"/>
        <v/>
      </c>
      <c r="AW106" s="66" t="s">
        <v>8599</v>
      </c>
      <c r="BA106" s="61"/>
      <c r="BK106" s="62"/>
      <c r="BL106" s="62"/>
      <c r="BM106" s="62"/>
      <c r="BN106" s="62"/>
      <c r="BO106" s="62"/>
      <c r="BP106" s="62"/>
      <c r="CN106" s="71">
        <v>96</v>
      </c>
      <c r="CO106" s="61">
        <f t="shared" si="48"/>
        <v>0</v>
      </c>
      <c r="CP106" s="61" t="str">
        <f t="shared" ca="1" si="47"/>
        <v/>
      </c>
      <c r="CQ106" s="61" t="str">
        <f t="shared" ca="1" si="47"/>
        <v/>
      </c>
    </row>
    <row r="107" spans="9:95">
      <c r="I107" s="66"/>
      <c r="R107" s="71">
        <v>97</v>
      </c>
      <c r="S107" s="60">
        <f t="shared" si="41"/>
        <v>0</v>
      </c>
      <c r="T107" s="60" t="str">
        <f t="shared" ca="1" si="42"/>
        <v/>
      </c>
      <c r="U107" s="60" t="str">
        <f t="shared" ca="1" si="42"/>
        <v/>
      </c>
      <c r="AC107" s="71">
        <v>97</v>
      </c>
      <c r="AD107" s="60">
        <f t="shared" si="43"/>
        <v>0</v>
      </c>
      <c r="AE107" s="60" t="str">
        <f t="shared" ca="1" si="49"/>
        <v/>
      </c>
      <c r="AF107" s="60" t="str">
        <f t="shared" ca="1" si="49"/>
        <v/>
      </c>
      <c r="AH107" s="71">
        <v>97</v>
      </c>
      <c r="AI107" s="60">
        <f t="shared" si="44"/>
        <v>0</v>
      </c>
      <c r="AJ107" s="60" t="str">
        <f t="shared" ca="1" si="50"/>
        <v/>
      </c>
      <c r="AK107" s="60" t="str">
        <f t="shared" ca="1" si="50"/>
        <v/>
      </c>
      <c r="AM107" s="71">
        <v>97</v>
      </c>
      <c r="AN107" s="60">
        <f t="shared" si="45"/>
        <v>0</v>
      </c>
      <c r="AO107" s="60" t="str">
        <f t="shared" ca="1" si="51"/>
        <v/>
      </c>
      <c r="AP107" s="60" t="str">
        <f t="shared" ca="1" si="51"/>
        <v/>
      </c>
      <c r="AR107" s="71">
        <v>97</v>
      </c>
      <c r="AS107" s="60">
        <f t="shared" si="46"/>
        <v>0</v>
      </c>
      <c r="AT107" s="60" t="str">
        <f t="shared" ca="1" si="52"/>
        <v/>
      </c>
      <c r="AU107" s="60" t="str">
        <f t="shared" ca="1" si="52"/>
        <v/>
      </c>
      <c r="AW107" s="68" t="s">
        <v>8472</v>
      </c>
      <c r="AX107" s="68" t="s">
        <v>8596</v>
      </c>
      <c r="AY107" s="68" t="s">
        <v>8525</v>
      </c>
      <c r="AZ107" s="68" t="s">
        <v>8526</v>
      </c>
      <c r="BA107" s="68" t="s">
        <v>8527</v>
      </c>
      <c r="BB107" s="68" t="s">
        <v>8528</v>
      </c>
      <c r="BC107" s="68" t="s">
        <v>8529</v>
      </c>
      <c r="BK107" s="62"/>
      <c r="BL107" s="62"/>
      <c r="BM107" s="62"/>
      <c r="BN107" s="62"/>
      <c r="BO107" s="62"/>
      <c r="BP107" s="62"/>
      <c r="CN107" s="71">
        <v>97</v>
      </c>
      <c r="CO107" s="61">
        <f t="shared" si="48"/>
        <v>0</v>
      </c>
      <c r="CP107" s="61" t="str">
        <f t="shared" ca="1" si="47"/>
        <v/>
      </c>
      <c r="CQ107" s="61" t="str">
        <f t="shared" ca="1" si="47"/>
        <v/>
      </c>
    </row>
    <row r="108" spans="9:95">
      <c r="I108" s="66"/>
      <c r="R108" s="71">
        <v>98</v>
      </c>
      <c r="S108" s="60">
        <f t="shared" si="41"/>
        <v>0</v>
      </c>
      <c r="T108" s="60" t="str">
        <f t="shared" ref="T108:U139" ca="1" si="53">IF($S108&gt;0,INDIRECT(T$1&amp;$S108)&amp;"","")</f>
        <v/>
      </c>
      <c r="U108" s="60" t="str">
        <f t="shared" ca="1" si="53"/>
        <v/>
      </c>
      <c r="AC108" s="71">
        <v>98</v>
      </c>
      <c r="AD108" s="60">
        <f t="shared" si="43"/>
        <v>0</v>
      </c>
      <c r="AE108" s="60" t="str">
        <f t="shared" ca="1" si="49"/>
        <v/>
      </c>
      <c r="AF108" s="60" t="str">
        <f t="shared" ca="1" si="49"/>
        <v/>
      </c>
      <c r="AH108" s="71">
        <v>98</v>
      </c>
      <c r="AI108" s="60">
        <f t="shared" si="44"/>
        <v>0</v>
      </c>
      <c r="AJ108" s="60" t="str">
        <f t="shared" ca="1" si="50"/>
        <v/>
      </c>
      <c r="AK108" s="60" t="str">
        <f t="shared" ca="1" si="50"/>
        <v/>
      </c>
      <c r="AM108" s="71">
        <v>98</v>
      </c>
      <c r="AN108" s="60">
        <f t="shared" si="45"/>
        <v>0</v>
      </c>
      <c r="AO108" s="60" t="str">
        <f t="shared" ca="1" si="51"/>
        <v/>
      </c>
      <c r="AP108" s="60" t="str">
        <f t="shared" ca="1" si="51"/>
        <v/>
      </c>
      <c r="AR108" s="71">
        <v>98</v>
      </c>
      <c r="AS108" s="60">
        <f t="shared" si="46"/>
        <v>0</v>
      </c>
      <c r="AT108" s="60" t="str">
        <f t="shared" ca="1" si="52"/>
        <v/>
      </c>
      <c r="AU108" s="60" t="str">
        <f t="shared" ca="1" si="52"/>
        <v/>
      </c>
      <c r="AW108" s="71">
        <v>1</v>
      </c>
      <c r="AX108" s="71">
        <v>1</v>
      </c>
      <c r="AY108" s="73" t="s">
        <v>8597</v>
      </c>
      <c r="AZ108" s="75" t="s">
        <v>7020</v>
      </c>
      <c r="BA108" s="75">
        <v>1</v>
      </c>
      <c r="BB108" s="75">
        <v>1</v>
      </c>
      <c r="BC108" s="75"/>
      <c r="BK108" s="62"/>
      <c r="BL108" s="62"/>
      <c r="BM108" s="62"/>
      <c r="BN108" s="62"/>
      <c r="BO108" s="62"/>
      <c r="BP108" s="62"/>
      <c r="CN108" s="71">
        <v>98</v>
      </c>
      <c r="CO108" s="61">
        <f t="shared" si="48"/>
        <v>0</v>
      </c>
      <c r="CP108" s="61" t="str">
        <f t="shared" ca="1" si="47"/>
        <v/>
      </c>
      <c r="CQ108" s="61" t="str">
        <f t="shared" ca="1" si="47"/>
        <v/>
      </c>
    </row>
    <row r="109" spans="9:95">
      <c r="I109" s="66"/>
      <c r="R109" s="71">
        <v>99</v>
      </c>
      <c r="S109" s="60">
        <f t="shared" si="41"/>
        <v>0</v>
      </c>
      <c r="T109" s="60" t="str">
        <f t="shared" ca="1" si="53"/>
        <v/>
      </c>
      <c r="U109" s="60" t="str">
        <f t="shared" ca="1" si="53"/>
        <v/>
      </c>
      <c r="AC109" s="71">
        <v>99</v>
      </c>
      <c r="AD109" s="60">
        <f t="shared" si="43"/>
        <v>0</v>
      </c>
      <c r="AE109" s="60" t="str">
        <f t="shared" ca="1" si="49"/>
        <v/>
      </c>
      <c r="AF109" s="60" t="str">
        <f t="shared" ca="1" si="49"/>
        <v/>
      </c>
      <c r="AH109" s="71">
        <v>99</v>
      </c>
      <c r="AI109" s="60">
        <f t="shared" si="44"/>
        <v>0</v>
      </c>
      <c r="AJ109" s="60" t="str">
        <f t="shared" ca="1" si="50"/>
        <v/>
      </c>
      <c r="AK109" s="60" t="str">
        <f t="shared" ca="1" si="50"/>
        <v/>
      </c>
      <c r="AM109" s="71">
        <v>99</v>
      </c>
      <c r="AN109" s="60">
        <f t="shared" si="45"/>
        <v>0</v>
      </c>
      <c r="AO109" s="60" t="str">
        <f t="shared" ca="1" si="51"/>
        <v/>
      </c>
      <c r="AP109" s="60" t="str">
        <f t="shared" ca="1" si="51"/>
        <v/>
      </c>
      <c r="AR109" s="71">
        <v>99</v>
      </c>
      <c r="AS109" s="60">
        <f t="shared" si="46"/>
        <v>0</v>
      </c>
      <c r="AT109" s="60" t="str">
        <f t="shared" ca="1" si="52"/>
        <v/>
      </c>
      <c r="AU109" s="60" t="str">
        <f t="shared" ca="1" si="52"/>
        <v/>
      </c>
      <c r="AW109" s="71">
        <v>1</v>
      </c>
      <c r="AX109" s="71">
        <v>2</v>
      </c>
      <c r="AY109" s="73" t="s">
        <v>7025</v>
      </c>
      <c r="AZ109" s="75" t="s">
        <v>7024</v>
      </c>
      <c r="BA109" s="75">
        <v>1</v>
      </c>
      <c r="BB109" s="75">
        <v>1</v>
      </c>
      <c r="BC109" s="75"/>
      <c r="BK109" s="62"/>
      <c r="BL109" s="62"/>
      <c r="BM109" s="62"/>
      <c r="BN109" s="62"/>
      <c r="BO109" s="62"/>
      <c r="BP109" s="62"/>
      <c r="CN109" s="71">
        <v>99</v>
      </c>
      <c r="CO109" s="61">
        <f t="shared" si="48"/>
        <v>0</v>
      </c>
      <c r="CP109" s="61" t="str">
        <f t="shared" ca="1" si="47"/>
        <v/>
      </c>
      <c r="CQ109" s="61" t="str">
        <f t="shared" ca="1" si="47"/>
        <v/>
      </c>
    </row>
    <row r="110" spans="9:95">
      <c r="I110" s="66"/>
      <c r="R110" s="71">
        <v>100</v>
      </c>
      <c r="S110" s="60">
        <f t="shared" si="41"/>
        <v>0</v>
      </c>
      <c r="T110" s="60" t="str">
        <f t="shared" ca="1" si="53"/>
        <v/>
      </c>
      <c r="U110" s="60" t="str">
        <f t="shared" ca="1" si="53"/>
        <v/>
      </c>
      <c r="AC110" s="71">
        <v>100</v>
      </c>
      <c r="AD110" s="60">
        <f t="shared" si="43"/>
        <v>0</v>
      </c>
      <c r="AE110" s="60" t="str">
        <f t="shared" ca="1" si="49"/>
        <v/>
      </c>
      <c r="AF110" s="60" t="str">
        <f t="shared" ca="1" si="49"/>
        <v/>
      </c>
      <c r="AH110" s="71">
        <v>100</v>
      </c>
      <c r="AI110" s="60">
        <f t="shared" si="44"/>
        <v>0</v>
      </c>
      <c r="AJ110" s="60" t="str">
        <f t="shared" ca="1" si="50"/>
        <v/>
      </c>
      <c r="AK110" s="60" t="str">
        <f t="shared" ca="1" si="50"/>
        <v/>
      </c>
      <c r="AM110" s="71">
        <v>100</v>
      </c>
      <c r="AN110" s="60">
        <f t="shared" si="45"/>
        <v>0</v>
      </c>
      <c r="AO110" s="60" t="str">
        <f t="shared" ca="1" si="51"/>
        <v/>
      </c>
      <c r="AP110" s="60" t="str">
        <f t="shared" ca="1" si="51"/>
        <v/>
      </c>
      <c r="AR110" s="71">
        <v>100</v>
      </c>
      <c r="AS110" s="60">
        <f t="shared" si="46"/>
        <v>0</v>
      </c>
      <c r="AT110" s="60" t="str">
        <f t="shared" ca="1" si="52"/>
        <v/>
      </c>
      <c r="AU110" s="60" t="str">
        <f t="shared" ca="1" si="52"/>
        <v/>
      </c>
      <c r="AW110" s="71">
        <v>1</v>
      </c>
      <c r="AX110" s="71">
        <v>3</v>
      </c>
      <c r="AY110" s="72" t="s">
        <v>8598</v>
      </c>
      <c r="AZ110" s="75" t="s">
        <v>7028</v>
      </c>
      <c r="BA110" s="75">
        <v>1</v>
      </c>
      <c r="BB110" s="75">
        <v>1</v>
      </c>
      <c r="BC110" s="75"/>
      <c r="BK110" s="62"/>
      <c r="BL110" s="62"/>
      <c r="BM110" s="62"/>
      <c r="BN110" s="62"/>
      <c r="BO110" s="62"/>
      <c r="BP110" s="62"/>
      <c r="CN110" s="71">
        <v>100</v>
      </c>
      <c r="CO110" s="61">
        <f t="shared" si="48"/>
        <v>0</v>
      </c>
      <c r="CP110" s="61" t="str">
        <f t="shared" ca="1" si="47"/>
        <v/>
      </c>
      <c r="CQ110" s="61" t="str">
        <f t="shared" ca="1" si="47"/>
        <v/>
      </c>
    </row>
    <row r="111" spans="9:95">
      <c r="I111" s="66"/>
      <c r="R111" s="71">
        <v>101</v>
      </c>
      <c r="S111" s="60">
        <f t="shared" si="41"/>
        <v>0</v>
      </c>
      <c r="T111" s="60" t="str">
        <f t="shared" ca="1" si="53"/>
        <v/>
      </c>
      <c r="U111" s="60" t="str">
        <f t="shared" ca="1" si="53"/>
        <v/>
      </c>
      <c r="AC111" s="71">
        <v>101</v>
      </c>
      <c r="AD111" s="60">
        <f t="shared" si="43"/>
        <v>0</v>
      </c>
      <c r="AE111" s="60" t="str">
        <f t="shared" ca="1" si="49"/>
        <v/>
      </c>
      <c r="AF111" s="60" t="str">
        <f t="shared" ca="1" si="49"/>
        <v/>
      </c>
      <c r="AH111" s="71">
        <v>101</v>
      </c>
      <c r="AI111" s="60">
        <f t="shared" si="44"/>
        <v>0</v>
      </c>
      <c r="AJ111" s="60" t="str">
        <f t="shared" ca="1" si="50"/>
        <v/>
      </c>
      <c r="AK111" s="60" t="str">
        <f t="shared" ca="1" si="50"/>
        <v/>
      </c>
      <c r="AM111" s="71">
        <v>101</v>
      </c>
      <c r="AN111" s="60">
        <f t="shared" si="45"/>
        <v>0</v>
      </c>
      <c r="AO111" s="60" t="str">
        <f t="shared" ca="1" si="51"/>
        <v/>
      </c>
      <c r="AP111" s="60" t="str">
        <f t="shared" ca="1" si="51"/>
        <v/>
      </c>
      <c r="AR111" s="71">
        <v>101</v>
      </c>
      <c r="AS111" s="60">
        <f t="shared" si="46"/>
        <v>0</v>
      </c>
      <c r="AT111" s="60" t="str">
        <f t="shared" ca="1" si="52"/>
        <v/>
      </c>
      <c r="AU111" s="60" t="str">
        <f t="shared" ca="1" si="52"/>
        <v/>
      </c>
      <c r="AW111" s="71">
        <v>1</v>
      </c>
      <c r="AX111" s="71">
        <v>4</v>
      </c>
      <c r="AY111" s="73" t="s">
        <v>7033</v>
      </c>
      <c r="AZ111" s="75" t="s">
        <v>7032</v>
      </c>
      <c r="BA111" s="75">
        <v>1</v>
      </c>
      <c r="BB111" s="75">
        <v>1</v>
      </c>
      <c r="BC111" s="75"/>
      <c r="BK111" s="62"/>
      <c r="BL111" s="62"/>
      <c r="BM111" s="62"/>
      <c r="BN111" s="62"/>
      <c r="BO111" s="62"/>
      <c r="BP111" s="62"/>
      <c r="CN111" s="71">
        <v>101</v>
      </c>
      <c r="CO111" s="61">
        <f t="shared" si="48"/>
        <v>0</v>
      </c>
      <c r="CP111" s="61" t="str">
        <f t="shared" ca="1" si="47"/>
        <v/>
      </c>
      <c r="CQ111" s="61" t="str">
        <f t="shared" ca="1" si="47"/>
        <v/>
      </c>
    </row>
    <row r="112" spans="9:95">
      <c r="I112" s="66"/>
      <c r="R112" s="71">
        <v>102</v>
      </c>
      <c r="S112" s="60">
        <f t="shared" si="41"/>
        <v>0</v>
      </c>
      <c r="T112" s="60" t="str">
        <f t="shared" ca="1" si="53"/>
        <v/>
      </c>
      <c r="U112" s="60" t="str">
        <f t="shared" ca="1" si="53"/>
        <v/>
      </c>
      <c r="AC112" s="71">
        <v>102</v>
      </c>
      <c r="AD112" s="60">
        <f t="shared" si="43"/>
        <v>0</v>
      </c>
      <c r="AE112" s="60" t="str">
        <f t="shared" ref="AE112:AF131" ca="1" si="54">IF($AD112&gt;0,INDIRECT(AE$1&amp;$AD112)&amp;"","")</f>
        <v/>
      </c>
      <c r="AF112" s="60" t="str">
        <f t="shared" ca="1" si="54"/>
        <v/>
      </c>
      <c r="AH112" s="71">
        <v>102</v>
      </c>
      <c r="AI112" s="60">
        <f t="shared" si="44"/>
        <v>0</v>
      </c>
      <c r="AJ112" s="60" t="str">
        <f t="shared" ref="AJ112:AK131" ca="1" si="55">IF($AI112&gt;0,INDIRECT(AJ$1&amp;$AI112)&amp;"","")</f>
        <v/>
      </c>
      <c r="AK112" s="60" t="str">
        <f t="shared" ca="1" si="55"/>
        <v/>
      </c>
      <c r="AM112" s="71">
        <v>102</v>
      </c>
      <c r="AN112" s="60">
        <f t="shared" si="45"/>
        <v>0</v>
      </c>
      <c r="AO112" s="60" t="str">
        <f t="shared" ref="AO112:AP131" ca="1" si="56">IF($AN112&gt;0,INDIRECT(AO$1&amp;$AN112)&amp;"","")</f>
        <v/>
      </c>
      <c r="AP112" s="60" t="str">
        <f t="shared" ca="1" si="56"/>
        <v/>
      </c>
      <c r="AR112" s="71">
        <v>102</v>
      </c>
      <c r="AS112" s="60">
        <f t="shared" si="46"/>
        <v>0</v>
      </c>
      <c r="AT112" s="60" t="str">
        <f t="shared" ref="AT112:AU131" ca="1" si="57">IF($AS112&gt;0,INDIRECT(AT$1&amp;$AS112)&amp;"","")</f>
        <v/>
      </c>
      <c r="AU112" s="60" t="str">
        <f t="shared" ca="1" si="57"/>
        <v/>
      </c>
      <c r="AW112" s="71">
        <v>1</v>
      </c>
      <c r="AX112" s="71">
        <v>5</v>
      </c>
      <c r="AY112" s="73" t="s">
        <v>7037</v>
      </c>
      <c r="AZ112" s="75" t="s">
        <v>7036</v>
      </c>
      <c r="BA112" s="75">
        <v>1</v>
      </c>
      <c r="BB112" s="75">
        <v>1</v>
      </c>
      <c r="BC112" s="75"/>
      <c r="BK112" s="62"/>
      <c r="BL112" s="62"/>
      <c r="BM112" s="62"/>
      <c r="BN112" s="62"/>
      <c r="BO112" s="62"/>
      <c r="BP112" s="62"/>
      <c r="CN112" s="71">
        <v>102</v>
      </c>
      <c r="CO112" s="61">
        <f t="shared" si="48"/>
        <v>0</v>
      </c>
      <c r="CP112" s="61" t="str">
        <f t="shared" ca="1" si="47"/>
        <v/>
      </c>
      <c r="CQ112" s="61" t="str">
        <f t="shared" ca="1" si="47"/>
        <v/>
      </c>
    </row>
    <row r="113" spans="9:95">
      <c r="I113" s="66"/>
      <c r="R113" s="71">
        <v>103</v>
      </c>
      <c r="S113" s="60">
        <f t="shared" si="41"/>
        <v>0</v>
      </c>
      <c r="T113" s="60" t="str">
        <f t="shared" ca="1" si="53"/>
        <v/>
      </c>
      <c r="U113" s="60" t="str">
        <f t="shared" ca="1" si="53"/>
        <v/>
      </c>
      <c r="AC113" s="71">
        <v>103</v>
      </c>
      <c r="AD113" s="60">
        <f t="shared" si="43"/>
        <v>0</v>
      </c>
      <c r="AE113" s="60" t="str">
        <f t="shared" ca="1" si="54"/>
        <v/>
      </c>
      <c r="AF113" s="60" t="str">
        <f t="shared" ca="1" si="54"/>
        <v/>
      </c>
      <c r="AH113" s="71">
        <v>103</v>
      </c>
      <c r="AI113" s="60">
        <f t="shared" si="44"/>
        <v>0</v>
      </c>
      <c r="AJ113" s="60" t="str">
        <f t="shared" ca="1" si="55"/>
        <v/>
      </c>
      <c r="AK113" s="60" t="str">
        <f t="shared" ca="1" si="55"/>
        <v/>
      </c>
      <c r="AM113" s="71">
        <v>103</v>
      </c>
      <c r="AN113" s="60">
        <f t="shared" si="45"/>
        <v>0</v>
      </c>
      <c r="AO113" s="60" t="str">
        <f t="shared" ca="1" si="56"/>
        <v/>
      </c>
      <c r="AP113" s="60" t="str">
        <f t="shared" ca="1" si="56"/>
        <v/>
      </c>
      <c r="AR113" s="71">
        <v>103</v>
      </c>
      <c r="AS113" s="60">
        <f t="shared" si="46"/>
        <v>0</v>
      </c>
      <c r="AT113" s="60" t="str">
        <f t="shared" ca="1" si="57"/>
        <v/>
      </c>
      <c r="AU113" s="60" t="str">
        <f t="shared" ca="1" si="57"/>
        <v/>
      </c>
      <c r="AW113" s="71">
        <v>1</v>
      </c>
      <c r="AX113" s="71">
        <v>6</v>
      </c>
      <c r="AY113" s="73" t="s">
        <v>7041</v>
      </c>
      <c r="AZ113" s="75" t="s">
        <v>7040</v>
      </c>
      <c r="BA113" s="75">
        <v>1</v>
      </c>
      <c r="BB113" s="75">
        <v>1</v>
      </c>
      <c r="BC113" s="75"/>
      <c r="BK113" s="62"/>
      <c r="BL113" s="62"/>
      <c r="BM113" s="62"/>
      <c r="BN113" s="62"/>
      <c r="BO113" s="62"/>
      <c r="BP113" s="62"/>
      <c r="CN113" s="71">
        <v>103</v>
      </c>
      <c r="CO113" s="61">
        <f t="shared" si="48"/>
        <v>0</v>
      </c>
      <c r="CP113" s="61" t="str">
        <f t="shared" ca="1" si="47"/>
        <v/>
      </c>
      <c r="CQ113" s="61" t="str">
        <f t="shared" ca="1" si="47"/>
        <v/>
      </c>
    </row>
    <row r="114" spans="9:95">
      <c r="I114" s="66"/>
      <c r="R114" s="71">
        <v>104</v>
      </c>
      <c r="S114" s="60">
        <f t="shared" si="41"/>
        <v>0</v>
      </c>
      <c r="T114" s="60" t="str">
        <f t="shared" ca="1" si="53"/>
        <v/>
      </c>
      <c r="U114" s="60" t="str">
        <f t="shared" ca="1" si="53"/>
        <v/>
      </c>
      <c r="AC114" s="71">
        <v>104</v>
      </c>
      <c r="AD114" s="60">
        <f t="shared" si="43"/>
        <v>0</v>
      </c>
      <c r="AE114" s="60" t="str">
        <f t="shared" ca="1" si="54"/>
        <v/>
      </c>
      <c r="AF114" s="60" t="str">
        <f t="shared" ca="1" si="54"/>
        <v/>
      </c>
      <c r="AH114" s="71">
        <v>104</v>
      </c>
      <c r="AI114" s="60">
        <f t="shared" si="44"/>
        <v>0</v>
      </c>
      <c r="AJ114" s="60" t="str">
        <f t="shared" ca="1" si="55"/>
        <v/>
      </c>
      <c r="AK114" s="60" t="str">
        <f t="shared" ca="1" si="55"/>
        <v/>
      </c>
      <c r="AM114" s="71">
        <v>104</v>
      </c>
      <c r="AN114" s="60">
        <f t="shared" si="45"/>
        <v>0</v>
      </c>
      <c r="AO114" s="60" t="str">
        <f t="shared" ca="1" si="56"/>
        <v/>
      </c>
      <c r="AP114" s="60" t="str">
        <f t="shared" ca="1" si="56"/>
        <v/>
      </c>
      <c r="AR114" s="71">
        <v>104</v>
      </c>
      <c r="AS114" s="60">
        <f t="shared" si="46"/>
        <v>0</v>
      </c>
      <c r="AT114" s="60" t="str">
        <f t="shared" ca="1" si="57"/>
        <v/>
      </c>
      <c r="AU114" s="60" t="str">
        <f t="shared" ca="1" si="57"/>
        <v/>
      </c>
      <c r="AW114" s="71">
        <v>1</v>
      </c>
      <c r="AX114" s="71">
        <v>7</v>
      </c>
      <c r="AY114" s="73" t="s">
        <v>7045</v>
      </c>
      <c r="AZ114" s="75" t="s">
        <v>7044</v>
      </c>
      <c r="BA114" s="75">
        <v>1</v>
      </c>
      <c r="BB114" s="75">
        <v>1</v>
      </c>
      <c r="BC114" s="75"/>
      <c r="BK114" s="62"/>
      <c r="BL114" s="62"/>
      <c r="BM114" s="62"/>
      <c r="BN114" s="62"/>
      <c r="BO114" s="62"/>
      <c r="BP114" s="62"/>
      <c r="CN114" s="71">
        <v>104</v>
      </c>
      <c r="CO114" s="61">
        <f t="shared" si="48"/>
        <v>0</v>
      </c>
      <c r="CP114" s="61" t="str">
        <f t="shared" ca="1" si="47"/>
        <v/>
      </c>
      <c r="CQ114" s="61" t="str">
        <f t="shared" ca="1" si="47"/>
        <v/>
      </c>
    </row>
    <row r="115" spans="9:95">
      <c r="I115" s="66"/>
      <c r="R115" s="71">
        <v>105</v>
      </c>
      <c r="S115" s="60">
        <f t="shared" si="41"/>
        <v>0</v>
      </c>
      <c r="T115" s="60" t="str">
        <f t="shared" ca="1" si="53"/>
        <v/>
      </c>
      <c r="U115" s="60" t="str">
        <f t="shared" ca="1" si="53"/>
        <v/>
      </c>
      <c r="AC115" s="71">
        <v>105</v>
      </c>
      <c r="AD115" s="60">
        <f t="shared" si="43"/>
        <v>0</v>
      </c>
      <c r="AE115" s="60" t="str">
        <f t="shared" ca="1" si="54"/>
        <v/>
      </c>
      <c r="AF115" s="60" t="str">
        <f t="shared" ca="1" si="54"/>
        <v/>
      </c>
      <c r="AH115" s="71">
        <v>105</v>
      </c>
      <c r="AI115" s="60">
        <f t="shared" si="44"/>
        <v>0</v>
      </c>
      <c r="AJ115" s="60" t="str">
        <f t="shared" ca="1" si="55"/>
        <v/>
      </c>
      <c r="AK115" s="60" t="str">
        <f t="shared" ca="1" si="55"/>
        <v/>
      </c>
      <c r="AM115" s="71">
        <v>105</v>
      </c>
      <c r="AN115" s="60">
        <f t="shared" si="45"/>
        <v>0</v>
      </c>
      <c r="AO115" s="60" t="str">
        <f t="shared" ca="1" si="56"/>
        <v/>
      </c>
      <c r="AP115" s="60" t="str">
        <f t="shared" ca="1" si="56"/>
        <v/>
      </c>
      <c r="AR115" s="71">
        <v>105</v>
      </c>
      <c r="AS115" s="60">
        <f t="shared" si="46"/>
        <v>0</v>
      </c>
      <c r="AT115" s="60" t="str">
        <f t="shared" ca="1" si="57"/>
        <v/>
      </c>
      <c r="AU115" s="60" t="str">
        <f t="shared" ca="1" si="57"/>
        <v/>
      </c>
      <c r="AW115" s="71">
        <v>1</v>
      </c>
      <c r="AX115" s="71">
        <v>8</v>
      </c>
      <c r="AY115" s="73" t="s">
        <v>7048</v>
      </c>
      <c r="AZ115" s="75" t="s">
        <v>7047</v>
      </c>
      <c r="BA115" s="75">
        <v>1</v>
      </c>
      <c r="BB115" s="75">
        <v>1</v>
      </c>
      <c r="BC115" s="75"/>
      <c r="BK115" s="62"/>
      <c r="BL115" s="62"/>
      <c r="BM115" s="62"/>
      <c r="BN115" s="62"/>
      <c r="BO115" s="62"/>
      <c r="BP115" s="62"/>
      <c r="CN115" s="71">
        <v>105</v>
      </c>
      <c r="CO115" s="61">
        <f t="shared" si="48"/>
        <v>0</v>
      </c>
      <c r="CP115" s="61" t="str">
        <f t="shared" ca="1" si="47"/>
        <v/>
      </c>
      <c r="CQ115" s="61" t="str">
        <f t="shared" ca="1" si="47"/>
        <v/>
      </c>
    </row>
    <row r="116" spans="9:95">
      <c r="I116" s="66"/>
      <c r="R116" s="71">
        <v>106</v>
      </c>
      <c r="S116" s="60">
        <f t="shared" si="41"/>
        <v>0</v>
      </c>
      <c r="T116" s="60" t="str">
        <f t="shared" ca="1" si="53"/>
        <v/>
      </c>
      <c r="U116" s="60" t="str">
        <f t="shared" ca="1" si="53"/>
        <v/>
      </c>
      <c r="AC116" s="71">
        <v>106</v>
      </c>
      <c r="AD116" s="60">
        <f t="shared" si="43"/>
        <v>0</v>
      </c>
      <c r="AE116" s="60" t="str">
        <f t="shared" ca="1" si="54"/>
        <v/>
      </c>
      <c r="AF116" s="60" t="str">
        <f t="shared" ca="1" si="54"/>
        <v/>
      </c>
      <c r="AH116" s="71">
        <v>106</v>
      </c>
      <c r="AI116" s="60">
        <f t="shared" si="44"/>
        <v>0</v>
      </c>
      <c r="AJ116" s="60" t="str">
        <f t="shared" ca="1" si="55"/>
        <v/>
      </c>
      <c r="AK116" s="60" t="str">
        <f t="shared" ca="1" si="55"/>
        <v/>
      </c>
      <c r="AM116" s="71">
        <v>106</v>
      </c>
      <c r="AN116" s="60">
        <f t="shared" si="45"/>
        <v>0</v>
      </c>
      <c r="AO116" s="60" t="str">
        <f t="shared" ca="1" si="56"/>
        <v/>
      </c>
      <c r="AP116" s="60" t="str">
        <f t="shared" ca="1" si="56"/>
        <v/>
      </c>
      <c r="AR116" s="71">
        <v>106</v>
      </c>
      <c r="AS116" s="60">
        <f t="shared" si="46"/>
        <v>0</v>
      </c>
      <c r="AT116" s="60" t="str">
        <f t="shared" ca="1" si="57"/>
        <v/>
      </c>
      <c r="AU116" s="60" t="str">
        <f t="shared" ca="1" si="57"/>
        <v/>
      </c>
      <c r="AW116" s="71">
        <v>1</v>
      </c>
      <c r="AX116" s="71">
        <v>9</v>
      </c>
      <c r="AY116" s="73" t="s">
        <v>7051</v>
      </c>
      <c r="AZ116" s="75" t="s">
        <v>7050</v>
      </c>
      <c r="BA116" s="75">
        <v>1</v>
      </c>
      <c r="BB116" s="75">
        <v>1</v>
      </c>
      <c r="BC116" s="75"/>
      <c r="BK116" s="62"/>
      <c r="BL116" s="62"/>
      <c r="BM116" s="62"/>
      <c r="BN116" s="62"/>
      <c r="BO116" s="62"/>
      <c r="BP116" s="62"/>
      <c r="CN116" s="71">
        <v>106</v>
      </c>
      <c r="CO116" s="61">
        <f t="shared" si="48"/>
        <v>0</v>
      </c>
      <c r="CP116" s="61" t="str">
        <f t="shared" ca="1" si="47"/>
        <v/>
      </c>
      <c r="CQ116" s="61" t="str">
        <f t="shared" ca="1" si="47"/>
        <v/>
      </c>
    </row>
    <row r="117" spans="9:95">
      <c r="I117" s="66"/>
      <c r="R117" s="71">
        <v>107</v>
      </c>
      <c r="S117" s="60">
        <f t="shared" si="41"/>
        <v>0</v>
      </c>
      <c r="T117" s="60" t="str">
        <f t="shared" ca="1" si="53"/>
        <v/>
      </c>
      <c r="U117" s="60" t="str">
        <f t="shared" ca="1" si="53"/>
        <v/>
      </c>
      <c r="AC117" s="71">
        <v>107</v>
      </c>
      <c r="AD117" s="60">
        <f t="shared" si="43"/>
        <v>0</v>
      </c>
      <c r="AE117" s="60" t="str">
        <f t="shared" ca="1" si="54"/>
        <v/>
      </c>
      <c r="AF117" s="60" t="str">
        <f t="shared" ca="1" si="54"/>
        <v/>
      </c>
      <c r="AH117" s="71">
        <v>107</v>
      </c>
      <c r="AI117" s="60">
        <f t="shared" si="44"/>
        <v>0</v>
      </c>
      <c r="AJ117" s="60" t="str">
        <f t="shared" ca="1" si="55"/>
        <v/>
      </c>
      <c r="AK117" s="60" t="str">
        <f t="shared" ca="1" si="55"/>
        <v/>
      </c>
      <c r="AM117" s="71">
        <v>107</v>
      </c>
      <c r="AN117" s="60">
        <f t="shared" si="45"/>
        <v>0</v>
      </c>
      <c r="AO117" s="60" t="str">
        <f t="shared" ca="1" si="56"/>
        <v/>
      </c>
      <c r="AP117" s="60" t="str">
        <f t="shared" ca="1" si="56"/>
        <v/>
      </c>
      <c r="AR117" s="71">
        <v>107</v>
      </c>
      <c r="AS117" s="60">
        <f t="shared" si="46"/>
        <v>0</v>
      </c>
      <c r="AT117" s="60" t="str">
        <f t="shared" ca="1" si="57"/>
        <v/>
      </c>
      <c r="AU117" s="60" t="str">
        <f t="shared" ca="1" si="57"/>
        <v/>
      </c>
      <c r="AW117" s="71">
        <v>1</v>
      </c>
      <c r="AX117" s="71">
        <v>10</v>
      </c>
      <c r="AY117" s="73" t="s">
        <v>7053</v>
      </c>
      <c r="AZ117" s="75" t="s">
        <v>7052</v>
      </c>
      <c r="BA117" s="75">
        <v>1</v>
      </c>
      <c r="BB117" s="75">
        <v>1</v>
      </c>
      <c r="BC117" s="75"/>
      <c r="BK117" s="62"/>
      <c r="BL117" s="62"/>
      <c r="BM117" s="62"/>
      <c r="BN117" s="62"/>
      <c r="BO117" s="62"/>
      <c r="BP117" s="62"/>
      <c r="CN117" s="71">
        <v>107</v>
      </c>
      <c r="CO117" s="61">
        <f t="shared" si="48"/>
        <v>0</v>
      </c>
      <c r="CP117" s="61" t="str">
        <f t="shared" ca="1" si="47"/>
        <v/>
      </c>
      <c r="CQ117" s="61" t="str">
        <f t="shared" ca="1" si="47"/>
        <v/>
      </c>
    </row>
    <row r="118" spans="9:95">
      <c r="I118" s="66"/>
      <c r="R118" s="71">
        <v>108</v>
      </c>
      <c r="S118" s="60">
        <f t="shared" si="41"/>
        <v>0</v>
      </c>
      <c r="T118" s="60" t="str">
        <f t="shared" ca="1" si="53"/>
        <v/>
      </c>
      <c r="U118" s="60" t="str">
        <f t="shared" ca="1" si="53"/>
        <v/>
      </c>
      <c r="AC118" s="71">
        <v>108</v>
      </c>
      <c r="AD118" s="60">
        <f t="shared" si="43"/>
        <v>0</v>
      </c>
      <c r="AE118" s="60" t="str">
        <f t="shared" ca="1" si="54"/>
        <v/>
      </c>
      <c r="AF118" s="60" t="str">
        <f t="shared" ca="1" si="54"/>
        <v/>
      </c>
      <c r="AH118" s="71">
        <v>108</v>
      </c>
      <c r="AI118" s="60">
        <f t="shared" si="44"/>
        <v>0</v>
      </c>
      <c r="AJ118" s="60" t="str">
        <f t="shared" ca="1" si="55"/>
        <v/>
      </c>
      <c r="AK118" s="60" t="str">
        <f t="shared" ca="1" si="55"/>
        <v/>
      </c>
      <c r="AM118" s="71">
        <v>108</v>
      </c>
      <c r="AN118" s="60">
        <f t="shared" si="45"/>
        <v>0</v>
      </c>
      <c r="AO118" s="60" t="str">
        <f t="shared" ca="1" si="56"/>
        <v/>
      </c>
      <c r="AP118" s="60" t="str">
        <f t="shared" ca="1" si="56"/>
        <v/>
      </c>
      <c r="AR118" s="71">
        <v>108</v>
      </c>
      <c r="AS118" s="60">
        <f t="shared" si="46"/>
        <v>0</v>
      </c>
      <c r="AT118" s="60" t="str">
        <f t="shared" ca="1" si="57"/>
        <v/>
      </c>
      <c r="AU118" s="60" t="str">
        <f t="shared" ca="1" si="57"/>
        <v/>
      </c>
      <c r="AW118" s="71">
        <v>1</v>
      </c>
      <c r="AX118" s="71">
        <v>11</v>
      </c>
      <c r="AY118" s="73" t="s">
        <v>7055</v>
      </c>
      <c r="AZ118" s="75" t="s">
        <v>7054</v>
      </c>
      <c r="BA118" s="75">
        <v>1</v>
      </c>
      <c r="BB118" s="75">
        <v>1</v>
      </c>
      <c r="BC118" s="75"/>
      <c r="BK118" s="62"/>
      <c r="BL118" s="62"/>
      <c r="BM118" s="62"/>
      <c r="BN118" s="62"/>
      <c r="BO118" s="62"/>
      <c r="BP118" s="62"/>
      <c r="CN118" s="71">
        <v>108</v>
      </c>
      <c r="CO118" s="61">
        <f t="shared" si="48"/>
        <v>0</v>
      </c>
      <c r="CP118" s="61" t="str">
        <f t="shared" ca="1" si="47"/>
        <v/>
      </c>
      <c r="CQ118" s="61" t="str">
        <f t="shared" ca="1" si="47"/>
        <v/>
      </c>
    </row>
    <row r="119" spans="9:95">
      <c r="I119" s="66"/>
      <c r="R119" s="71">
        <v>109</v>
      </c>
      <c r="S119" s="60">
        <f t="shared" si="41"/>
        <v>0</v>
      </c>
      <c r="T119" s="60" t="str">
        <f t="shared" ca="1" si="53"/>
        <v/>
      </c>
      <c r="U119" s="60" t="str">
        <f t="shared" ca="1" si="53"/>
        <v/>
      </c>
      <c r="AC119" s="71">
        <v>109</v>
      </c>
      <c r="AD119" s="60">
        <f t="shared" si="43"/>
        <v>0</v>
      </c>
      <c r="AE119" s="60" t="str">
        <f t="shared" ca="1" si="54"/>
        <v/>
      </c>
      <c r="AF119" s="60" t="str">
        <f t="shared" ca="1" si="54"/>
        <v/>
      </c>
      <c r="AH119" s="71">
        <v>109</v>
      </c>
      <c r="AI119" s="60">
        <f t="shared" si="44"/>
        <v>0</v>
      </c>
      <c r="AJ119" s="60" t="str">
        <f t="shared" ca="1" si="55"/>
        <v/>
      </c>
      <c r="AK119" s="60" t="str">
        <f t="shared" ca="1" si="55"/>
        <v/>
      </c>
      <c r="AM119" s="71">
        <v>109</v>
      </c>
      <c r="AN119" s="60">
        <f t="shared" si="45"/>
        <v>0</v>
      </c>
      <c r="AO119" s="60" t="str">
        <f t="shared" ca="1" si="56"/>
        <v/>
      </c>
      <c r="AP119" s="60" t="str">
        <f t="shared" ca="1" si="56"/>
        <v/>
      </c>
      <c r="AR119" s="71">
        <v>109</v>
      </c>
      <c r="AS119" s="60">
        <f t="shared" si="46"/>
        <v>0</v>
      </c>
      <c r="AT119" s="60" t="str">
        <f t="shared" ca="1" si="57"/>
        <v/>
      </c>
      <c r="AU119" s="60" t="str">
        <f t="shared" ca="1" si="57"/>
        <v/>
      </c>
      <c r="AW119" s="71">
        <v>1</v>
      </c>
      <c r="AX119" s="71">
        <v>12</v>
      </c>
      <c r="AY119" s="73" t="s">
        <v>7057</v>
      </c>
      <c r="AZ119" s="75" t="s">
        <v>7056</v>
      </c>
      <c r="BA119" s="75">
        <v>1</v>
      </c>
      <c r="BB119" s="75">
        <v>1</v>
      </c>
      <c r="BC119" s="75"/>
      <c r="BK119" s="62"/>
      <c r="BL119" s="62"/>
      <c r="BM119" s="62"/>
      <c r="BN119" s="62"/>
      <c r="BO119" s="62"/>
      <c r="BP119" s="62"/>
      <c r="CN119" s="71">
        <v>109</v>
      </c>
      <c r="CO119" s="61">
        <f t="shared" si="48"/>
        <v>0</v>
      </c>
      <c r="CP119" s="61" t="str">
        <f t="shared" ca="1" si="47"/>
        <v/>
      </c>
      <c r="CQ119" s="61" t="str">
        <f t="shared" ca="1" si="47"/>
        <v/>
      </c>
    </row>
    <row r="120" spans="9:95">
      <c r="I120" s="66"/>
      <c r="R120" s="71">
        <v>110</v>
      </c>
      <c r="S120" s="60">
        <f t="shared" si="41"/>
        <v>0</v>
      </c>
      <c r="T120" s="60" t="str">
        <f t="shared" ca="1" si="53"/>
        <v/>
      </c>
      <c r="U120" s="60" t="str">
        <f t="shared" ca="1" si="53"/>
        <v/>
      </c>
      <c r="AC120" s="71">
        <v>110</v>
      </c>
      <c r="AD120" s="60">
        <f t="shared" si="43"/>
        <v>0</v>
      </c>
      <c r="AE120" s="60" t="str">
        <f t="shared" ca="1" si="54"/>
        <v/>
      </c>
      <c r="AF120" s="60" t="str">
        <f t="shared" ca="1" si="54"/>
        <v/>
      </c>
      <c r="AH120" s="71">
        <v>110</v>
      </c>
      <c r="AI120" s="60">
        <f t="shared" si="44"/>
        <v>0</v>
      </c>
      <c r="AJ120" s="60" t="str">
        <f t="shared" ca="1" si="55"/>
        <v/>
      </c>
      <c r="AK120" s="60" t="str">
        <f t="shared" ca="1" si="55"/>
        <v/>
      </c>
      <c r="AM120" s="71">
        <v>110</v>
      </c>
      <c r="AN120" s="60">
        <f t="shared" si="45"/>
        <v>0</v>
      </c>
      <c r="AO120" s="60" t="str">
        <f t="shared" ca="1" si="56"/>
        <v/>
      </c>
      <c r="AP120" s="60" t="str">
        <f t="shared" ca="1" si="56"/>
        <v/>
      </c>
      <c r="AR120" s="71">
        <v>110</v>
      </c>
      <c r="AS120" s="60">
        <f t="shared" si="46"/>
        <v>0</v>
      </c>
      <c r="AT120" s="60" t="str">
        <f t="shared" ca="1" si="57"/>
        <v/>
      </c>
      <c r="AU120" s="60" t="str">
        <f t="shared" ca="1" si="57"/>
        <v/>
      </c>
      <c r="AW120" s="71">
        <v>1</v>
      </c>
      <c r="AX120" s="71">
        <v>13</v>
      </c>
      <c r="AY120" s="73" t="s">
        <v>7059</v>
      </c>
      <c r="AZ120" s="75" t="s">
        <v>7058</v>
      </c>
      <c r="BA120" s="75">
        <v>1</v>
      </c>
      <c r="BB120" s="75">
        <v>1</v>
      </c>
      <c r="BC120" s="75"/>
      <c r="BK120" s="62"/>
      <c r="BL120" s="62"/>
      <c r="BM120" s="62"/>
      <c r="BN120" s="62"/>
      <c r="BO120" s="62"/>
      <c r="BP120" s="62"/>
      <c r="CN120" s="71">
        <v>110</v>
      </c>
      <c r="CO120" s="61">
        <f t="shared" si="48"/>
        <v>0</v>
      </c>
      <c r="CP120" s="61" t="str">
        <f t="shared" ca="1" si="47"/>
        <v/>
      </c>
      <c r="CQ120" s="61" t="str">
        <f t="shared" ca="1" si="47"/>
        <v/>
      </c>
    </row>
    <row r="121" spans="9:95">
      <c r="I121" s="66"/>
      <c r="R121" s="71">
        <v>111</v>
      </c>
      <c r="S121" s="60">
        <f t="shared" si="41"/>
        <v>0</v>
      </c>
      <c r="T121" s="60" t="str">
        <f t="shared" ca="1" si="53"/>
        <v/>
      </c>
      <c r="U121" s="60" t="str">
        <f t="shared" ca="1" si="53"/>
        <v/>
      </c>
      <c r="AC121" s="71">
        <v>111</v>
      </c>
      <c r="AD121" s="60">
        <f t="shared" si="43"/>
        <v>0</v>
      </c>
      <c r="AE121" s="60" t="str">
        <f t="shared" ca="1" si="54"/>
        <v/>
      </c>
      <c r="AF121" s="60" t="str">
        <f t="shared" ca="1" si="54"/>
        <v/>
      </c>
      <c r="AH121" s="71">
        <v>111</v>
      </c>
      <c r="AI121" s="60">
        <f t="shared" si="44"/>
        <v>0</v>
      </c>
      <c r="AJ121" s="60" t="str">
        <f t="shared" ca="1" si="55"/>
        <v/>
      </c>
      <c r="AK121" s="60" t="str">
        <f t="shared" ca="1" si="55"/>
        <v/>
      </c>
      <c r="AM121" s="71">
        <v>111</v>
      </c>
      <c r="AN121" s="60">
        <f t="shared" si="45"/>
        <v>0</v>
      </c>
      <c r="AO121" s="60" t="str">
        <f t="shared" ca="1" si="56"/>
        <v/>
      </c>
      <c r="AP121" s="60" t="str">
        <f t="shared" ca="1" si="56"/>
        <v/>
      </c>
      <c r="AR121" s="71">
        <v>111</v>
      </c>
      <c r="AS121" s="60">
        <f t="shared" si="46"/>
        <v>0</v>
      </c>
      <c r="AT121" s="60" t="str">
        <f t="shared" ca="1" si="57"/>
        <v/>
      </c>
      <c r="AU121" s="60" t="str">
        <f t="shared" ca="1" si="57"/>
        <v/>
      </c>
      <c r="AW121" s="71">
        <v>1</v>
      </c>
      <c r="AX121" s="71">
        <v>14</v>
      </c>
      <c r="AY121" s="73" t="s">
        <v>7061</v>
      </c>
      <c r="AZ121" s="75" t="s">
        <v>7060</v>
      </c>
      <c r="BA121" s="75">
        <v>1</v>
      </c>
      <c r="BB121" s="75">
        <v>1</v>
      </c>
      <c r="BC121" s="75"/>
      <c r="BK121" s="62"/>
      <c r="BL121" s="62"/>
      <c r="BM121" s="62"/>
      <c r="BN121" s="62"/>
      <c r="BO121" s="62"/>
      <c r="BP121" s="62"/>
      <c r="CN121" s="71">
        <v>111</v>
      </c>
      <c r="CO121" s="61">
        <f t="shared" si="48"/>
        <v>0</v>
      </c>
      <c r="CP121" s="61" t="str">
        <f t="shared" ca="1" si="47"/>
        <v/>
      </c>
      <c r="CQ121" s="61" t="str">
        <f t="shared" ca="1" si="47"/>
        <v/>
      </c>
    </row>
    <row r="122" spans="9:95">
      <c r="I122" s="66"/>
      <c r="R122" s="71">
        <v>112</v>
      </c>
      <c r="S122" s="60">
        <f t="shared" si="41"/>
        <v>0</v>
      </c>
      <c r="T122" s="60" t="str">
        <f t="shared" ca="1" si="53"/>
        <v/>
      </c>
      <c r="U122" s="60" t="str">
        <f t="shared" ca="1" si="53"/>
        <v/>
      </c>
      <c r="AC122" s="71">
        <v>112</v>
      </c>
      <c r="AD122" s="60">
        <f t="shared" si="43"/>
        <v>0</v>
      </c>
      <c r="AE122" s="60" t="str">
        <f t="shared" ca="1" si="54"/>
        <v/>
      </c>
      <c r="AF122" s="60" t="str">
        <f t="shared" ca="1" si="54"/>
        <v/>
      </c>
      <c r="AH122" s="71">
        <v>112</v>
      </c>
      <c r="AI122" s="60">
        <f t="shared" si="44"/>
        <v>0</v>
      </c>
      <c r="AJ122" s="60" t="str">
        <f t="shared" ca="1" si="55"/>
        <v/>
      </c>
      <c r="AK122" s="60" t="str">
        <f t="shared" ca="1" si="55"/>
        <v/>
      </c>
      <c r="AM122" s="71">
        <v>112</v>
      </c>
      <c r="AN122" s="60">
        <f t="shared" si="45"/>
        <v>0</v>
      </c>
      <c r="AO122" s="60" t="str">
        <f t="shared" ca="1" si="56"/>
        <v/>
      </c>
      <c r="AP122" s="60" t="str">
        <f t="shared" ca="1" si="56"/>
        <v/>
      </c>
      <c r="AR122" s="71">
        <v>112</v>
      </c>
      <c r="AS122" s="60">
        <f t="shared" si="46"/>
        <v>0</v>
      </c>
      <c r="AT122" s="60" t="str">
        <f t="shared" ca="1" si="57"/>
        <v/>
      </c>
      <c r="AU122" s="60" t="str">
        <f t="shared" ca="1" si="57"/>
        <v/>
      </c>
      <c r="AW122" s="71">
        <v>1</v>
      </c>
      <c r="AX122" s="71">
        <v>15</v>
      </c>
      <c r="AY122" s="73" t="s">
        <v>7063</v>
      </c>
      <c r="AZ122" s="75" t="s">
        <v>7062</v>
      </c>
      <c r="BA122" s="75">
        <v>1</v>
      </c>
      <c r="BB122" s="75">
        <v>1</v>
      </c>
      <c r="BC122" s="75"/>
      <c r="BK122" s="62"/>
      <c r="BL122" s="62"/>
      <c r="BM122" s="62"/>
      <c r="BN122" s="62"/>
      <c r="BO122" s="62"/>
      <c r="BP122" s="62"/>
      <c r="CN122" s="71">
        <v>112</v>
      </c>
      <c r="CO122" s="61">
        <f t="shared" si="48"/>
        <v>0</v>
      </c>
      <c r="CP122" s="61" t="str">
        <f t="shared" ca="1" si="47"/>
        <v/>
      </c>
      <c r="CQ122" s="61" t="str">
        <f t="shared" ca="1" si="47"/>
        <v/>
      </c>
    </row>
    <row r="123" spans="9:95">
      <c r="I123" s="66"/>
      <c r="R123" s="71">
        <v>113</v>
      </c>
      <c r="S123" s="60">
        <f t="shared" si="41"/>
        <v>0</v>
      </c>
      <c r="T123" s="60" t="str">
        <f t="shared" ca="1" si="53"/>
        <v/>
      </c>
      <c r="U123" s="60" t="str">
        <f t="shared" ca="1" si="53"/>
        <v/>
      </c>
      <c r="AC123" s="71">
        <v>113</v>
      </c>
      <c r="AD123" s="60">
        <f t="shared" si="43"/>
        <v>0</v>
      </c>
      <c r="AE123" s="60" t="str">
        <f t="shared" ca="1" si="54"/>
        <v/>
      </c>
      <c r="AF123" s="60" t="str">
        <f t="shared" ca="1" si="54"/>
        <v/>
      </c>
      <c r="AH123" s="71">
        <v>113</v>
      </c>
      <c r="AI123" s="60">
        <f t="shared" si="44"/>
        <v>0</v>
      </c>
      <c r="AJ123" s="60" t="str">
        <f t="shared" ca="1" si="55"/>
        <v/>
      </c>
      <c r="AK123" s="60" t="str">
        <f t="shared" ca="1" si="55"/>
        <v/>
      </c>
      <c r="AM123" s="71">
        <v>113</v>
      </c>
      <c r="AN123" s="60">
        <f t="shared" si="45"/>
        <v>0</v>
      </c>
      <c r="AO123" s="60" t="str">
        <f t="shared" ca="1" si="56"/>
        <v/>
      </c>
      <c r="AP123" s="60" t="str">
        <f t="shared" ca="1" si="56"/>
        <v/>
      </c>
      <c r="AR123" s="71">
        <v>113</v>
      </c>
      <c r="AS123" s="60">
        <f t="shared" si="46"/>
        <v>0</v>
      </c>
      <c r="AT123" s="60" t="str">
        <f t="shared" ca="1" si="57"/>
        <v/>
      </c>
      <c r="AU123" s="60" t="str">
        <f t="shared" ca="1" si="57"/>
        <v/>
      </c>
      <c r="AW123" s="71">
        <v>1</v>
      </c>
      <c r="AX123" s="71">
        <v>21</v>
      </c>
      <c r="AY123" s="73" t="s">
        <v>7075</v>
      </c>
      <c r="AZ123" s="75" t="s">
        <v>7074</v>
      </c>
      <c r="BA123" s="75">
        <v>1</v>
      </c>
      <c r="BB123" s="75">
        <v>1</v>
      </c>
      <c r="BC123" s="75"/>
      <c r="BK123" s="62"/>
      <c r="BL123" s="62"/>
      <c r="BM123" s="62"/>
      <c r="BN123" s="62"/>
      <c r="BO123" s="62"/>
      <c r="BP123" s="62"/>
      <c r="CN123" s="71">
        <v>113</v>
      </c>
      <c r="CO123" s="61">
        <f t="shared" si="48"/>
        <v>0</v>
      </c>
      <c r="CP123" s="61" t="str">
        <f t="shared" ca="1" si="47"/>
        <v/>
      </c>
      <c r="CQ123" s="61" t="str">
        <f t="shared" ca="1" si="47"/>
        <v/>
      </c>
    </row>
    <row r="124" spans="9:95">
      <c r="I124" s="66"/>
      <c r="R124" s="71">
        <v>114</v>
      </c>
      <c r="S124" s="60">
        <f t="shared" si="41"/>
        <v>0</v>
      </c>
      <c r="T124" s="60" t="str">
        <f t="shared" ca="1" si="53"/>
        <v/>
      </c>
      <c r="U124" s="60" t="str">
        <f t="shared" ca="1" si="53"/>
        <v/>
      </c>
      <c r="AC124" s="71">
        <v>114</v>
      </c>
      <c r="AD124" s="60">
        <f t="shared" si="43"/>
        <v>0</v>
      </c>
      <c r="AE124" s="60" t="str">
        <f t="shared" ca="1" si="54"/>
        <v/>
      </c>
      <c r="AF124" s="60" t="str">
        <f t="shared" ca="1" si="54"/>
        <v/>
      </c>
      <c r="AH124" s="71">
        <v>114</v>
      </c>
      <c r="AI124" s="60">
        <f t="shared" si="44"/>
        <v>0</v>
      </c>
      <c r="AJ124" s="60" t="str">
        <f t="shared" ca="1" si="55"/>
        <v/>
      </c>
      <c r="AK124" s="60" t="str">
        <f t="shared" ca="1" si="55"/>
        <v/>
      </c>
      <c r="AM124" s="71">
        <v>114</v>
      </c>
      <c r="AN124" s="60">
        <f t="shared" si="45"/>
        <v>0</v>
      </c>
      <c r="AO124" s="60" t="str">
        <f t="shared" ca="1" si="56"/>
        <v/>
      </c>
      <c r="AP124" s="60" t="str">
        <f t="shared" ca="1" si="56"/>
        <v/>
      </c>
      <c r="AR124" s="71">
        <v>114</v>
      </c>
      <c r="AS124" s="60">
        <f t="shared" si="46"/>
        <v>0</v>
      </c>
      <c r="AT124" s="60" t="str">
        <f t="shared" ca="1" si="57"/>
        <v/>
      </c>
      <c r="AU124" s="60" t="str">
        <f t="shared" ca="1" si="57"/>
        <v/>
      </c>
      <c r="AW124" s="71">
        <v>1</v>
      </c>
      <c r="AX124" s="71">
        <v>24</v>
      </c>
      <c r="AY124" s="73" t="s">
        <v>7081</v>
      </c>
      <c r="AZ124" s="75" t="s">
        <v>7080</v>
      </c>
      <c r="BA124" s="75">
        <v>1</v>
      </c>
      <c r="BB124" s="75">
        <v>1</v>
      </c>
      <c r="BC124" s="75"/>
      <c r="BK124" s="62"/>
      <c r="BL124" s="62"/>
      <c r="BM124" s="62"/>
      <c r="BN124" s="62"/>
      <c r="BO124" s="62"/>
      <c r="BP124" s="62"/>
      <c r="CN124" s="71">
        <v>114</v>
      </c>
      <c r="CO124" s="61">
        <f t="shared" si="48"/>
        <v>0</v>
      </c>
      <c r="CP124" s="61" t="str">
        <f t="shared" ca="1" si="47"/>
        <v/>
      </c>
      <c r="CQ124" s="61" t="str">
        <f t="shared" ca="1" si="47"/>
        <v/>
      </c>
    </row>
    <row r="125" spans="9:95">
      <c r="I125" s="66"/>
      <c r="R125" s="71">
        <v>115</v>
      </c>
      <c r="S125" s="60">
        <f t="shared" si="41"/>
        <v>0</v>
      </c>
      <c r="T125" s="60" t="str">
        <f t="shared" ca="1" si="53"/>
        <v/>
      </c>
      <c r="U125" s="60" t="str">
        <f t="shared" ca="1" si="53"/>
        <v/>
      </c>
      <c r="AC125" s="71">
        <v>115</v>
      </c>
      <c r="AD125" s="60">
        <f t="shared" si="43"/>
        <v>0</v>
      </c>
      <c r="AE125" s="60" t="str">
        <f t="shared" ca="1" si="54"/>
        <v/>
      </c>
      <c r="AF125" s="60" t="str">
        <f t="shared" ca="1" si="54"/>
        <v/>
      </c>
      <c r="AH125" s="71">
        <v>115</v>
      </c>
      <c r="AI125" s="60">
        <f t="shared" si="44"/>
        <v>0</v>
      </c>
      <c r="AJ125" s="60" t="str">
        <f t="shared" ca="1" si="55"/>
        <v/>
      </c>
      <c r="AK125" s="60" t="str">
        <f t="shared" ca="1" si="55"/>
        <v/>
      </c>
      <c r="AM125" s="71">
        <v>115</v>
      </c>
      <c r="AN125" s="60">
        <f t="shared" si="45"/>
        <v>0</v>
      </c>
      <c r="AO125" s="60" t="str">
        <f t="shared" ca="1" si="56"/>
        <v/>
      </c>
      <c r="AP125" s="60" t="str">
        <f t="shared" ca="1" si="56"/>
        <v/>
      </c>
      <c r="AR125" s="71">
        <v>115</v>
      </c>
      <c r="AS125" s="60">
        <f t="shared" si="46"/>
        <v>0</v>
      </c>
      <c r="AT125" s="60" t="str">
        <f t="shared" ca="1" si="57"/>
        <v/>
      </c>
      <c r="AU125" s="60" t="str">
        <f t="shared" ca="1" si="57"/>
        <v/>
      </c>
      <c r="AW125" s="71">
        <v>1</v>
      </c>
      <c r="AX125" s="71">
        <v>25</v>
      </c>
      <c r="AY125" s="73" t="s">
        <v>7083</v>
      </c>
      <c r="AZ125" s="75" t="s">
        <v>7082</v>
      </c>
      <c r="BA125" s="75">
        <v>1</v>
      </c>
      <c r="BB125" s="75">
        <v>1</v>
      </c>
      <c r="BC125" s="75"/>
      <c r="BK125" s="62"/>
      <c r="BL125" s="62"/>
      <c r="BM125" s="62"/>
      <c r="BN125" s="62"/>
      <c r="BO125" s="62"/>
      <c r="BP125" s="62"/>
      <c r="CN125" s="71">
        <v>115</v>
      </c>
      <c r="CO125" s="61">
        <f t="shared" si="48"/>
        <v>0</v>
      </c>
      <c r="CP125" s="61" t="str">
        <f t="shared" ca="1" si="47"/>
        <v/>
      </c>
      <c r="CQ125" s="61" t="str">
        <f t="shared" ca="1" si="47"/>
        <v/>
      </c>
    </row>
    <row r="126" spans="9:95">
      <c r="I126" s="66"/>
      <c r="R126" s="71">
        <v>116</v>
      </c>
      <c r="S126" s="60">
        <f t="shared" si="41"/>
        <v>0</v>
      </c>
      <c r="T126" s="60" t="str">
        <f t="shared" ca="1" si="53"/>
        <v/>
      </c>
      <c r="U126" s="60" t="str">
        <f t="shared" ca="1" si="53"/>
        <v/>
      </c>
      <c r="AC126" s="71">
        <v>116</v>
      </c>
      <c r="AD126" s="60">
        <f t="shared" si="43"/>
        <v>0</v>
      </c>
      <c r="AE126" s="60" t="str">
        <f t="shared" ca="1" si="54"/>
        <v/>
      </c>
      <c r="AF126" s="60" t="str">
        <f t="shared" ca="1" si="54"/>
        <v/>
      </c>
      <c r="AH126" s="71">
        <v>116</v>
      </c>
      <c r="AI126" s="60">
        <f t="shared" si="44"/>
        <v>0</v>
      </c>
      <c r="AJ126" s="60" t="str">
        <f t="shared" ca="1" si="55"/>
        <v/>
      </c>
      <c r="AK126" s="60" t="str">
        <f t="shared" ca="1" si="55"/>
        <v/>
      </c>
      <c r="AM126" s="71">
        <v>116</v>
      </c>
      <c r="AN126" s="60">
        <f t="shared" si="45"/>
        <v>0</v>
      </c>
      <c r="AO126" s="60" t="str">
        <f t="shared" ca="1" si="56"/>
        <v/>
      </c>
      <c r="AP126" s="60" t="str">
        <f t="shared" ca="1" si="56"/>
        <v/>
      </c>
      <c r="AR126" s="71">
        <v>116</v>
      </c>
      <c r="AS126" s="60">
        <f t="shared" si="46"/>
        <v>0</v>
      </c>
      <c r="AT126" s="60" t="str">
        <f t="shared" ca="1" si="57"/>
        <v/>
      </c>
      <c r="AU126" s="60" t="str">
        <f t="shared" ca="1" si="57"/>
        <v/>
      </c>
      <c r="AW126" s="71">
        <v>1</v>
      </c>
      <c r="AX126" s="71">
        <v>26</v>
      </c>
      <c r="AY126" s="73" t="s">
        <v>7085</v>
      </c>
      <c r="AZ126" s="75" t="s">
        <v>7084</v>
      </c>
      <c r="BA126" s="75">
        <v>1</v>
      </c>
      <c r="BB126" s="75">
        <v>1</v>
      </c>
      <c r="BC126" s="75"/>
      <c r="BK126" s="62"/>
      <c r="BL126" s="62"/>
      <c r="BM126" s="62"/>
      <c r="BN126" s="62"/>
      <c r="BO126" s="62"/>
      <c r="BP126" s="62"/>
      <c r="CN126" s="71">
        <v>116</v>
      </c>
      <c r="CO126" s="61">
        <f t="shared" si="48"/>
        <v>0</v>
      </c>
      <c r="CP126" s="61" t="str">
        <f t="shared" ca="1" si="47"/>
        <v/>
      </c>
      <c r="CQ126" s="61" t="str">
        <f t="shared" ca="1" si="47"/>
        <v/>
      </c>
    </row>
    <row r="127" spans="9:95">
      <c r="I127" s="66"/>
      <c r="R127" s="71">
        <v>117</v>
      </c>
      <c r="S127" s="60">
        <f t="shared" si="41"/>
        <v>0</v>
      </c>
      <c r="T127" s="60" t="str">
        <f t="shared" ca="1" si="53"/>
        <v/>
      </c>
      <c r="U127" s="60" t="str">
        <f t="shared" ca="1" si="53"/>
        <v/>
      </c>
      <c r="AC127" s="71">
        <v>117</v>
      </c>
      <c r="AD127" s="60">
        <f t="shared" si="43"/>
        <v>0</v>
      </c>
      <c r="AE127" s="60" t="str">
        <f t="shared" ca="1" si="54"/>
        <v/>
      </c>
      <c r="AF127" s="60" t="str">
        <f t="shared" ca="1" si="54"/>
        <v/>
      </c>
      <c r="AH127" s="71">
        <v>117</v>
      </c>
      <c r="AI127" s="60">
        <f t="shared" si="44"/>
        <v>0</v>
      </c>
      <c r="AJ127" s="60" t="str">
        <f t="shared" ca="1" si="55"/>
        <v/>
      </c>
      <c r="AK127" s="60" t="str">
        <f t="shared" ca="1" si="55"/>
        <v/>
      </c>
      <c r="AM127" s="71">
        <v>117</v>
      </c>
      <c r="AN127" s="60">
        <f t="shared" si="45"/>
        <v>0</v>
      </c>
      <c r="AO127" s="60" t="str">
        <f t="shared" ca="1" si="56"/>
        <v/>
      </c>
      <c r="AP127" s="60" t="str">
        <f t="shared" ca="1" si="56"/>
        <v/>
      </c>
      <c r="AR127" s="71">
        <v>117</v>
      </c>
      <c r="AS127" s="60">
        <f t="shared" si="46"/>
        <v>0</v>
      </c>
      <c r="AT127" s="60" t="str">
        <f t="shared" ca="1" si="57"/>
        <v/>
      </c>
      <c r="AU127" s="60" t="str">
        <f t="shared" ca="1" si="57"/>
        <v/>
      </c>
      <c r="AW127" s="71">
        <v>1</v>
      </c>
      <c r="AX127" s="71">
        <v>27</v>
      </c>
      <c r="AY127" s="73" t="s">
        <v>7087</v>
      </c>
      <c r="AZ127" s="75" t="s">
        <v>7086</v>
      </c>
      <c r="BA127" s="75">
        <v>1</v>
      </c>
      <c r="BB127" s="75">
        <v>1</v>
      </c>
      <c r="BC127" s="75"/>
      <c r="BK127" s="62"/>
      <c r="BL127" s="62"/>
      <c r="BM127" s="62"/>
      <c r="BN127" s="62"/>
      <c r="BO127" s="62"/>
      <c r="BP127" s="62"/>
      <c r="CN127" s="71">
        <v>117</v>
      </c>
      <c r="CO127" s="61">
        <f t="shared" si="48"/>
        <v>0</v>
      </c>
      <c r="CP127" s="61" t="str">
        <f t="shared" ca="1" si="47"/>
        <v/>
      </c>
      <c r="CQ127" s="61" t="str">
        <f t="shared" ca="1" si="47"/>
        <v/>
      </c>
    </row>
    <row r="128" spans="9:95">
      <c r="I128" s="66"/>
      <c r="R128" s="71">
        <v>118</v>
      </c>
      <c r="S128" s="60">
        <f t="shared" si="41"/>
        <v>0</v>
      </c>
      <c r="T128" s="60" t="str">
        <f t="shared" ca="1" si="53"/>
        <v/>
      </c>
      <c r="U128" s="60" t="str">
        <f t="shared" ca="1" si="53"/>
        <v/>
      </c>
      <c r="AC128" s="71">
        <v>118</v>
      </c>
      <c r="AD128" s="60">
        <f t="shared" si="43"/>
        <v>0</v>
      </c>
      <c r="AE128" s="60" t="str">
        <f t="shared" ca="1" si="54"/>
        <v/>
      </c>
      <c r="AF128" s="60" t="str">
        <f t="shared" ca="1" si="54"/>
        <v/>
      </c>
      <c r="AH128" s="71">
        <v>118</v>
      </c>
      <c r="AI128" s="60">
        <f t="shared" si="44"/>
        <v>0</v>
      </c>
      <c r="AJ128" s="60" t="str">
        <f t="shared" ca="1" si="55"/>
        <v/>
      </c>
      <c r="AK128" s="60" t="str">
        <f t="shared" ca="1" si="55"/>
        <v/>
      </c>
      <c r="AM128" s="71">
        <v>118</v>
      </c>
      <c r="AN128" s="60">
        <f t="shared" si="45"/>
        <v>0</v>
      </c>
      <c r="AO128" s="60" t="str">
        <f t="shared" ca="1" si="56"/>
        <v/>
      </c>
      <c r="AP128" s="60" t="str">
        <f t="shared" ca="1" si="56"/>
        <v/>
      </c>
      <c r="AR128" s="71">
        <v>118</v>
      </c>
      <c r="AS128" s="60">
        <f t="shared" si="46"/>
        <v>0</v>
      </c>
      <c r="AT128" s="60" t="str">
        <f t="shared" ca="1" si="57"/>
        <v/>
      </c>
      <c r="AU128" s="60" t="str">
        <f t="shared" ca="1" si="57"/>
        <v/>
      </c>
      <c r="AW128" s="71">
        <v>1</v>
      </c>
      <c r="AX128" s="71">
        <v>29</v>
      </c>
      <c r="AY128" s="73" t="s">
        <v>7089</v>
      </c>
      <c r="AZ128" s="75" t="s">
        <v>7088</v>
      </c>
      <c r="BA128" s="75"/>
      <c r="BB128" s="75">
        <v>1</v>
      </c>
      <c r="BC128" s="75"/>
      <c r="BK128" s="62"/>
      <c r="BL128" s="62"/>
      <c r="BM128" s="62"/>
      <c r="BN128" s="62"/>
      <c r="BO128" s="62"/>
      <c r="BP128" s="62"/>
      <c r="CN128" s="71">
        <v>118</v>
      </c>
      <c r="CO128" s="61">
        <f t="shared" si="48"/>
        <v>0</v>
      </c>
      <c r="CP128" s="61" t="str">
        <f t="shared" ca="1" si="47"/>
        <v/>
      </c>
      <c r="CQ128" s="61" t="str">
        <f t="shared" ca="1" si="47"/>
        <v/>
      </c>
    </row>
    <row r="129" spans="9:95">
      <c r="I129" s="66"/>
      <c r="R129" s="71">
        <v>119</v>
      </c>
      <c r="S129" s="60">
        <f t="shared" si="41"/>
        <v>0</v>
      </c>
      <c r="T129" s="60" t="str">
        <f t="shared" ca="1" si="53"/>
        <v/>
      </c>
      <c r="U129" s="60" t="str">
        <f t="shared" ca="1" si="53"/>
        <v/>
      </c>
      <c r="AC129" s="71">
        <v>119</v>
      </c>
      <c r="AD129" s="60">
        <f t="shared" si="43"/>
        <v>0</v>
      </c>
      <c r="AE129" s="60" t="str">
        <f t="shared" ca="1" si="54"/>
        <v/>
      </c>
      <c r="AF129" s="60" t="str">
        <f t="shared" ca="1" si="54"/>
        <v/>
      </c>
      <c r="AH129" s="71">
        <v>119</v>
      </c>
      <c r="AI129" s="60">
        <f t="shared" si="44"/>
        <v>0</v>
      </c>
      <c r="AJ129" s="60" t="str">
        <f t="shared" ca="1" si="55"/>
        <v/>
      </c>
      <c r="AK129" s="60" t="str">
        <f t="shared" ca="1" si="55"/>
        <v/>
      </c>
      <c r="AM129" s="71">
        <v>119</v>
      </c>
      <c r="AN129" s="60">
        <f t="shared" si="45"/>
        <v>0</v>
      </c>
      <c r="AO129" s="60" t="str">
        <f t="shared" ca="1" si="56"/>
        <v/>
      </c>
      <c r="AP129" s="60" t="str">
        <f t="shared" ca="1" si="56"/>
        <v/>
      </c>
      <c r="AR129" s="71">
        <v>119</v>
      </c>
      <c r="AS129" s="60">
        <f t="shared" si="46"/>
        <v>0</v>
      </c>
      <c r="AT129" s="60" t="str">
        <f t="shared" ca="1" si="57"/>
        <v/>
      </c>
      <c r="AU129" s="60" t="str">
        <f t="shared" ca="1" si="57"/>
        <v/>
      </c>
      <c r="AW129" s="71">
        <v>1</v>
      </c>
      <c r="AX129" s="71">
        <v>30</v>
      </c>
      <c r="AY129" s="73" t="s">
        <v>7093</v>
      </c>
      <c r="AZ129" s="75" t="s">
        <v>7092</v>
      </c>
      <c r="BA129" s="75"/>
      <c r="BB129" s="75">
        <v>1</v>
      </c>
      <c r="BC129" s="75"/>
      <c r="BK129" s="62"/>
      <c r="BL129" s="62"/>
      <c r="BM129" s="62"/>
      <c r="BN129" s="62"/>
      <c r="BO129" s="62"/>
      <c r="BP129" s="62"/>
      <c r="CN129" s="71">
        <v>119</v>
      </c>
      <c r="CO129" s="61">
        <f t="shared" si="48"/>
        <v>0</v>
      </c>
      <c r="CP129" s="61" t="str">
        <f t="shared" ca="1" si="47"/>
        <v/>
      </c>
      <c r="CQ129" s="61" t="str">
        <f t="shared" ca="1" si="47"/>
        <v/>
      </c>
    </row>
    <row r="130" spans="9:95">
      <c r="I130" s="66"/>
      <c r="R130" s="71">
        <v>120</v>
      </c>
      <c r="S130" s="60">
        <f t="shared" si="41"/>
        <v>0</v>
      </c>
      <c r="T130" s="60" t="str">
        <f t="shared" ca="1" si="53"/>
        <v/>
      </c>
      <c r="U130" s="60" t="str">
        <f t="shared" ca="1" si="53"/>
        <v/>
      </c>
      <c r="AC130" s="71">
        <v>120</v>
      </c>
      <c r="AD130" s="60">
        <f t="shared" si="43"/>
        <v>0</v>
      </c>
      <c r="AE130" s="60" t="str">
        <f t="shared" ca="1" si="54"/>
        <v/>
      </c>
      <c r="AF130" s="60" t="str">
        <f t="shared" ca="1" si="54"/>
        <v/>
      </c>
      <c r="AH130" s="71">
        <v>120</v>
      </c>
      <c r="AI130" s="60">
        <f t="shared" si="44"/>
        <v>0</v>
      </c>
      <c r="AJ130" s="60" t="str">
        <f t="shared" ca="1" si="55"/>
        <v/>
      </c>
      <c r="AK130" s="60" t="str">
        <f t="shared" ca="1" si="55"/>
        <v/>
      </c>
      <c r="AM130" s="71">
        <v>120</v>
      </c>
      <c r="AN130" s="60">
        <f t="shared" si="45"/>
        <v>0</v>
      </c>
      <c r="AO130" s="60" t="str">
        <f t="shared" ca="1" si="56"/>
        <v/>
      </c>
      <c r="AP130" s="60" t="str">
        <f t="shared" ca="1" si="56"/>
        <v/>
      </c>
      <c r="AR130" s="71">
        <v>120</v>
      </c>
      <c r="AS130" s="60">
        <f t="shared" si="46"/>
        <v>0</v>
      </c>
      <c r="AT130" s="60" t="str">
        <f t="shared" ca="1" si="57"/>
        <v/>
      </c>
      <c r="AU130" s="60" t="str">
        <f t="shared" ca="1" si="57"/>
        <v/>
      </c>
      <c r="AW130" s="71">
        <v>1</v>
      </c>
      <c r="AX130" s="71">
        <v>31</v>
      </c>
      <c r="AY130" s="73" t="s">
        <v>7095</v>
      </c>
      <c r="AZ130" s="75" t="s">
        <v>7094</v>
      </c>
      <c r="BA130" s="75"/>
      <c r="BB130" s="75">
        <v>1</v>
      </c>
      <c r="BC130" s="75"/>
      <c r="BK130" s="62"/>
      <c r="BL130" s="62"/>
      <c r="BM130" s="62"/>
      <c r="BN130" s="62"/>
      <c r="BO130" s="62"/>
      <c r="BP130" s="62"/>
      <c r="CN130" s="71">
        <v>120</v>
      </c>
      <c r="CO130" s="61">
        <f t="shared" si="48"/>
        <v>0</v>
      </c>
      <c r="CP130" s="61" t="str">
        <f t="shared" ca="1" si="47"/>
        <v/>
      </c>
      <c r="CQ130" s="61" t="str">
        <f t="shared" ca="1" si="47"/>
        <v/>
      </c>
    </row>
    <row r="131" spans="9:95">
      <c r="I131" s="66"/>
      <c r="R131" s="71">
        <v>121</v>
      </c>
      <c r="S131" s="60">
        <f t="shared" si="41"/>
        <v>0</v>
      </c>
      <c r="T131" s="60" t="str">
        <f t="shared" ca="1" si="53"/>
        <v/>
      </c>
      <c r="U131" s="60" t="str">
        <f t="shared" ca="1" si="53"/>
        <v/>
      </c>
      <c r="AC131" s="71">
        <v>121</v>
      </c>
      <c r="AD131" s="60">
        <f t="shared" si="43"/>
        <v>0</v>
      </c>
      <c r="AE131" s="60" t="str">
        <f t="shared" ca="1" si="54"/>
        <v/>
      </c>
      <c r="AF131" s="60" t="str">
        <f t="shared" ca="1" si="54"/>
        <v/>
      </c>
      <c r="AH131" s="71">
        <v>121</v>
      </c>
      <c r="AI131" s="60">
        <f t="shared" si="44"/>
        <v>0</v>
      </c>
      <c r="AJ131" s="60" t="str">
        <f t="shared" ca="1" si="55"/>
        <v/>
      </c>
      <c r="AK131" s="60" t="str">
        <f t="shared" ca="1" si="55"/>
        <v/>
      </c>
      <c r="AM131" s="71">
        <v>121</v>
      </c>
      <c r="AN131" s="60">
        <f t="shared" si="45"/>
        <v>0</v>
      </c>
      <c r="AO131" s="60" t="str">
        <f t="shared" ca="1" si="56"/>
        <v/>
      </c>
      <c r="AP131" s="60" t="str">
        <f t="shared" ca="1" si="56"/>
        <v/>
      </c>
      <c r="AR131" s="71">
        <v>121</v>
      </c>
      <c r="AS131" s="60">
        <f t="shared" si="46"/>
        <v>0</v>
      </c>
      <c r="AT131" s="60" t="str">
        <f t="shared" ca="1" si="57"/>
        <v/>
      </c>
      <c r="AU131" s="60" t="str">
        <f t="shared" ca="1" si="57"/>
        <v/>
      </c>
      <c r="AW131" s="71">
        <v>1</v>
      </c>
      <c r="AX131" s="71">
        <v>32</v>
      </c>
      <c r="AY131" s="73" t="s">
        <v>7097</v>
      </c>
      <c r="AZ131" s="75" t="s">
        <v>7096</v>
      </c>
      <c r="BA131" s="75"/>
      <c r="BB131" s="75">
        <v>1</v>
      </c>
      <c r="BC131" s="75"/>
      <c r="BK131" s="62"/>
      <c r="BL131" s="62"/>
      <c r="BM131" s="62"/>
      <c r="BN131" s="62"/>
      <c r="BO131" s="62"/>
      <c r="BP131" s="62"/>
      <c r="CN131" s="71">
        <v>121</v>
      </c>
      <c r="CO131" s="61">
        <f t="shared" si="48"/>
        <v>0</v>
      </c>
      <c r="CP131" s="61" t="str">
        <f t="shared" ca="1" si="47"/>
        <v/>
      </c>
      <c r="CQ131" s="61" t="str">
        <f t="shared" ca="1" si="47"/>
        <v/>
      </c>
    </row>
    <row r="132" spans="9:95">
      <c r="I132" s="66"/>
      <c r="R132" s="71">
        <v>122</v>
      </c>
      <c r="S132" s="60">
        <f t="shared" si="41"/>
        <v>0</v>
      </c>
      <c r="T132" s="60" t="str">
        <f t="shared" ca="1" si="53"/>
        <v/>
      </c>
      <c r="U132" s="60" t="str">
        <f t="shared" ca="1" si="53"/>
        <v/>
      </c>
      <c r="AC132" s="71">
        <v>122</v>
      </c>
      <c r="AD132" s="60">
        <f t="shared" si="43"/>
        <v>0</v>
      </c>
      <c r="AE132" s="60" t="str">
        <f t="shared" ref="AE132:AF151" ca="1" si="58">IF($AD132&gt;0,INDIRECT(AE$1&amp;$AD132)&amp;"","")</f>
        <v/>
      </c>
      <c r="AF132" s="60" t="str">
        <f t="shared" ca="1" si="58"/>
        <v/>
      </c>
      <c r="AH132" s="71">
        <v>122</v>
      </c>
      <c r="AI132" s="60">
        <f t="shared" si="44"/>
        <v>0</v>
      </c>
      <c r="AJ132" s="60" t="str">
        <f t="shared" ref="AJ132:AK151" ca="1" si="59">IF($AI132&gt;0,INDIRECT(AJ$1&amp;$AI132)&amp;"","")</f>
        <v/>
      </c>
      <c r="AK132" s="60" t="str">
        <f t="shared" ca="1" si="59"/>
        <v/>
      </c>
      <c r="AM132" s="71">
        <v>122</v>
      </c>
      <c r="AN132" s="60">
        <f t="shared" si="45"/>
        <v>0</v>
      </c>
      <c r="AO132" s="60" t="str">
        <f t="shared" ref="AO132:AP151" ca="1" si="60">IF($AN132&gt;0,INDIRECT(AO$1&amp;$AN132)&amp;"","")</f>
        <v/>
      </c>
      <c r="AP132" s="60" t="str">
        <f t="shared" ca="1" si="60"/>
        <v/>
      </c>
      <c r="AR132" s="71">
        <v>122</v>
      </c>
      <c r="AS132" s="60">
        <f t="shared" si="46"/>
        <v>0</v>
      </c>
      <c r="AT132" s="60" t="str">
        <f t="shared" ref="AT132:AU151" ca="1" si="61">IF($AS132&gt;0,INDIRECT(AT$1&amp;$AS132)&amp;"","")</f>
        <v/>
      </c>
      <c r="AU132" s="60" t="str">
        <f t="shared" ca="1" si="61"/>
        <v/>
      </c>
      <c r="AW132" s="71">
        <v>1</v>
      </c>
      <c r="AX132" s="71">
        <v>33</v>
      </c>
      <c r="AY132" s="73" t="s">
        <v>7099</v>
      </c>
      <c r="AZ132" s="75" t="s">
        <v>7098</v>
      </c>
      <c r="BA132" s="75"/>
      <c r="BB132" s="75">
        <v>1</v>
      </c>
      <c r="BC132" s="75"/>
      <c r="BK132" s="62"/>
      <c r="BL132" s="62"/>
      <c r="BM132" s="62"/>
      <c r="BN132" s="62"/>
      <c r="BO132" s="62"/>
      <c r="BP132" s="62"/>
      <c r="CN132" s="71">
        <v>122</v>
      </c>
      <c r="CO132" s="61">
        <f t="shared" si="48"/>
        <v>0</v>
      </c>
      <c r="CP132" s="61" t="str">
        <f t="shared" ca="1" si="47"/>
        <v/>
      </c>
      <c r="CQ132" s="61" t="str">
        <f t="shared" ca="1" si="47"/>
        <v/>
      </c>
    </row>
    <row r="133" spans="9:95">
      <c r="I133" s="66"/>
      <c r="R133" s="71">
        <v>123</v>
      </c>
      <c r="S133" s="60">
        <f t="shared" si="41"/>
        <v>0</v>
      </c>
      <c r="T133" s="60" t="str">
        <f t="shared" ca="1" si="53"/>
        <v/>
      </c>
      <c r="U133" s="60" t="str">
        <f t="shared" ca="1" si="53"/>
        <v/>
      </c>
      <c r="AC133" s="71">
        <v>123</v>
      </c>
      <c r="AD133" s="60">
        <f t="shared" si="43"/>
        <v>0</v>
      </c>
      <c r="AE133" s="60" t="str">
        <f t="shared" ca="1" si="58"/>
        <v/>
      </c>
      <c r="AF133" s="60" t="str">
        <f t="shared" ca="1" si="58"/>
        <v/>
      </c>
      <c r="AH133" s="71">
        <v>123</v>
      </c>
      <c r="AI133" s="60">
        <f t="shared" si="44"/>
        <v>0</v>
      </c>
      <c r="AJ133" s="60" t="str">
        <f t="shared" ca="1" si="59"/>
        <v/>
      </c>
      <c r="AK133" s="60" t="str">
        <f t="shared" ca="1" si="59"/>
        <v/>
      </c>
      <c r="AM133" s="71">
        <v>123</v>
      </c>
      <c r="AN133" s="60">
        <f t="shared" si="45"/>
        <v>0</v>
      </c>
      <c r="AO133" s="60" t="str">
        <f t="shared" ca="1" si="60"/>
        <v/>
      </c>
      <c r="AP133" s="60" t="str">
        <f t="shared" ca="1" si="60"/>
        <v/>
      </c>
      <c r="AR133" s="71">
        <v>123</v>
      </c>
      <c r="AS133" s="60">
        <f t="shared" si="46"/>
        <v>0</v>
      </c>
      <c r="AT133" s="60" t="str">
        <f t="shared" ca="1" si="61"/>
        <v/>
      </c>
      <c r="AU133" s="60" t="str">
        <f t="shared" ca="1" si="61"/>
        <v/>
      </c>
      <c r="AW133" s="71">
        <v>2</v>
      </c>
      <c r="AX133" s="71">
        <v>34</v>
      </c>
      <c r="AY133" s="73" t="s">
        <v>8466</v>
      </c>
      <c r="AZ133" s="75" t="s">
        <v>7100</v>
      </c>
      <c r="BA133" s="75"/>
      <c r="BB133" s="75">
        <v>1</v>
      </c>
      <c r="BC133" s="75">
        <v>1</v>
      </c>
      <c r="BK133" s="62"/>
      <c r="BL133" s="62"/>
      <c r="BM133" s="62"/>
      <c r="BN133" s="62"/>
      <c r="BO133" s="62"/>
      <c r="BP133" s="62"/>
      <c r="CN133" s="71">
        <v>123</v>
      </c>
      <c r="CO133" s="61">
        <f t="shared" si="48"/>
        <v>0</v>
      </c>
      <c r="CP133" s="61" t="str">
        <f t="shared" ca="1" si="47"/>
        <v/>
      </c>
      <c r="CQ133" s="61" t="str">
        <f t="shared" ca="1" si="47"/>
        <v/>
      </c>
    </row>
    <row r="134" spans="9:95">
      <c r="I134" s="66"/>
      <c r="R134" s="71">
        <v>124</v>
      </c>
      <c r="S134" s="60">
        <f t="shared" si="41"/>
        <v>0</v>
      </c>
      <c r="T134" s="60" t="str">
        <f t="shared" ca="1" si="53"/>
        <v/>
      </c>
      <c r="U134" s="60" t="str">
        <f t="shared" ca="1" si="53"/>
        <v/>
      </c>
      <c r="AC134" s="71">
        <v>124</v>
      </c>
      <c r="AD134" s="60">
        <f t="shared" si="43"/>
        <v>0</v>
      </c>
      <c r="AE134" s="60" t="str">
        <f t="shared" ca="1" si="58"/>
        <v/>
      </c>
      <c r="AF134" s="60" t="str">
        <f t="shared" ca="1" si="58"/>
        <v/>
      </c>
      <c r="AH134" s="71">
        <v>124</v>
      </c>
      <c r="AI134" s="60">
        <f t="shared" si="44"/>
        <v>0</v>
      </c>
      <c r="AJ134" s="60" t="str">
        <f t="shared" ca="1" si="59"/>
        <v/>
      </c>
      <c r="AK134" s="60" t="str">
        <f t="shared" ca="1" si="59"/>
        <v/>
      </c>
      <c r="AM134" s="71">
        <v>124</v>
      </c>
      <c r="AN134" s="60">
        <f t="shared" si="45"/>
        <v>0</v>
      </c>
      <c r="AO134" s="60" t="str">
        <f t="shared" ca="1" si="60"/>
        <v/>
      </c>
      <c r="AP134" s="60" t="str">
        <f t="shared" ca="1" si="60"/>
        <v/>
      </c>
      <c r="AR134" s="71">
        <v>124</v>
      </c>
      <c r="AS134" s="60">
        <f t="shared" si="46"/>
        <v>0</v>
      </c>
      <c r="AT134" s="60" t="str">
        <f t="shared" ca="1" si="61"/>
        <v/>
      </c>
      <c r="AU134" s="60" t="str">
        <f t="shared" ca="1" si="61"/>
        <v/>
      </c>
      <c r="AW134" s="71">
        <v>2</v>
      </c>
      <c r="AX134" s="71">
        <v>35</v>
      </c>
      <c r="AY134" s="73" t="s">
        <v>8468</v>
      </c>
      <c r="AZ134" s="75" t="s">
        <v>8467</v>
      </c>
      <c r="BA134" s="75"/>
      <c r="BB134" s="75">
        <v>1</v>
      </c>
      <c r="BC134" s="75">
        <v>1</v>
      </c>
      <c r="BK134" s="62"/>
      <c r="BL134" s="62"/>
      <c r="BM134" s="62"/>
      <c r="BN134" s="62"/>
      <c r="BO134" s="62"/>
      <c r="BP134" s="62"/>
      <c r="CN134" s="71">
        <v>124</v>
      </c>
      <c r="CO134" s="61">
        <f t="shared" si="48"/>
        <v>0</v>
      </c>
      <c r="CP134" s="61" t="str">
        <f t="shared" ca="1" si="47"/>
        <v/>
      </c>
      <c r="CQ134" s="61" t="str">
        <f t="shared" ca="1" si="47"/>
        <v/>
      </c>
    </row>
    <row r="135" spans="9:95">
      <c r="I135" s="66"/>
      <c r="R135" s="71">
        <v>125</v>
      </c>
      <c r="S135" s="60">
        <f t="shared" si="41"/>
        <v>0</v>
      </c>
      <c r="T135" s="60" t="str">
        <f t="shared" ca="1" si="53"/>
        <v/>
      </c>
      <c r="U135" s="60" t="str">
        <f t="shared" ca="1" si="53"/>
        <v/>
      </c>
      <c r="AC135" s="71">
        <v>125</v>
      </c>
      <c r="AD135" s="60">
        <f t="shared" si="43"/>
        <v>0</v>
      </c>
      <c r="AE135" s="60" t="str">
        <f t="shared" ca="1" si="58"/>
        <v/>
      </c>
      <c r="AF135" s="60" t="str">
        <f t="shared" ca="1" si="58"/>
        <v/>
      </c>
      <c r="AH135" s="71">
        <v>125</v>
      </c>
      <c r="AI135" s="60">
        <f t="shared" si="44"/>
        <v>0</v>
      </c>
      <c r="AJ135" s="60" t="str">
        <f t="shared" ca="1" si="59"/>
        <v/>
      </c>
      <c r="AK135" s="60" t="str">
        <f t="shared" ca="1" si="59"/>
        <v/>
      </c>
      <c r="AM135" s="71">
        <v>125</v>
      </c>
      <c r="AN135" s="60">
        <f t="shared" si="45"/>
        <v>0</v>
      </c>
      <c r="AO135" s="60" t="str">
        <f t="shared" ca="1" si="60"/>
        <v/>
      </c>
      <c r="AP135" s="60" t="str">
        <f t="shared" ca="1" si="60"/>
        <v/>
      </c>
      <c r="AR135" s="71">
        <v>125</v>
      </c>
      <c r="AS135" s="60">
        <f t="shared" si="46"/>
        <v>0</v>
      </c>
      <c r="AT135" s="60" t="str">
        <f t="shared" ca="1" si="61"/>
        <v/>
      </c>
      <c r="AU135" s="60" t="str">
        <f t="shared" ca="1" si="61"/>
        <v/>
      </c>
      <c r="AW135" s="71">
        <v>2</v>
      </c>
      <c r="AX135" s="71">
        <v>36</v>
      </c>
      <c r="AY135" s="73" t="s">
        <v>7105</v>
      </c>
      <c r="AZ135" s="75" t="s">
        <v>7104</v>
      </c>
      <c r="BA135" s="75"/>
      <c r="BB135" s="75">
        <v>1</v>
      </c>
      <c r="BC135" s="75">
        <v>1</v>
      </c>
      <c r="BK135" s="62"/>
      <c r="BL135" s="62"/>
      <c r="BM135" s="62"/>
      <c r="BN135" s="62"/>
      <c r="BO135" s="62"/>
      <c r="BP135" s="62"/>
      <c r="CN135" s="71">
        <v>125</v>
      </c>
      <c r="CO135" s="61">
        <f t="shared" si="48"/>
        <v>0</v>
      </c>
      <c r="CP135" s="61" t="str">
        <f t="shared" ca="1" si="47"/>
        <v/>
      </c>
      <c r="CQ135" s="61" t="str">
        <f t="shared" ca="1" si="47"/>
        <v/>
      </c>
    </row>
    <row r="136" spans="9:95">
      <c r="I136" s="66"/>
      <c r="R136" s="71">
        <v>126</v>
      </c>
      <c r="S136" s="60">
        <f t="shared" si="41"/>
        <v>0</v>
      </c>
      <c r="T136" s="60" t="str">
        <f t="shared" ca="1" si="53"/>
        <v/>
      </c>
      <c r="U136" s="60" t="str">
        <f t="shared" ca="1" si="53"/>
        <v/>
      </c>
      <c r="AC136" s="71">
        <v>126</v>
      </c>
      <c r="AD136" s="60">
        <f t="shared" si="43"/>
        <v>0</v>
      </c>
      <c r="AE136" s="60" t="str">
        <f t="shared" ca="1" si="58"/>
        <v/>
      </c>
      <c r="AF136" s="60" t="str">
        <f t="shared" ca="1" si="58"/>
        <v/>
      </c>
      <c r="AH136" s="71">
        <v>126</v>
      </c>
      <c r="AI136" s="60">
        <f t="shared" si="44"/>
        <v>0</v>
      </c>
      <c r="AJ136" s="60" t="str">
        <f t="shared" ca="1" si="59"/>
        <v/>
      </c>
      <c r="AK136" s="60" t="str">
        <f t="shared" ca="1" si="59"/>
        <v/>
      </c>
      <c r="AM136" s="71">
        <v>126</v>
      </c>
      <c r="AN136" s="60">
        <f t="shared" si="45"/>
        <v>0</v>
      </c>
      <c r="AO136" s="60" t="str">
        <f t="shared" ca="1" si="60"/>
        <v/>
      </c>
      <c r="AP136" s="60" t="str">
        <f t="shared" ca="1" si="60"/>
        <v/>
      </c>
      <c r="AR136" s="71">
        <v>126</v>
      </c>
      <c r="AS136" s="60">
        <f t="shared" si="46"/>
        <v>0</v>
      </c>
      <c r="AT136" s="60" t="str">
        <f t="shared" ca="1" si="61"/>
        <v/>
      </c>
      <c r="AU136" s="60" t="str">
        <f t="shared" ca="1" si="61"/>
        <v/>
      </c>
      <c r="AW136" s="71">
        <v>2</v>
      </c>
      <c r="AX136" s="71">
        <v>37</v>
      </c>
      <c r="AY136" s="73" t="s">
        <v>7107</v>
      </c>
      <c r="AZ136" s="75" t="s">
        <v>7106</v>
      </c>
      <c r="BA136" s="75"/>
      <c r="BB136" s="75">
        <v>1</v>
      </c>
      <c r="BC136" s="75">
        <v>1</v>
      </c>
      <c r="BK136" s="62"/>
      <c r="BL136" s="62"/>
      <c r="BM136" s="62"/>
      <c r="BN136" s="62"/>
      <c r="BO136" s="62"/>
      <c r="BP136" s="62"/>
      <c r="CN136" s="71">
        <v>126</v>
      </c>
      <c r="CO136" s="61">
        <f t="shared" si="48"/>
        <v>0</v>
      </c>
      <c r="CP136" s="61" t="str">
        <f t="shared" ca="1" si="47"/>
        <v/>
      </c>
      <c r="CQ136" s="61" t="str">
        <f t="shared" ca="1" si="47"/>
        <v/>
      </c>
    </row>
    <row r="137" spans="9:95">
      <c r="I137" s="66"/>
      <c r="R137" s="71">
        <v>127</v>
      </c>
      <c r="S137" s="60">
        <f t="shared" si="41"/>
        <v>0</v>
      </c>
      <c r="T137" s="60" t="str">
        <f t="shared" ca="1" si="53"/>
        <v/>
      </c>
      <c r="U137" s="60" t="str">
        <f t="shared" ca="1" si="53"/>
        <v/>
      </c>
      <c r="AC137" s="71">
        <v>127</v>
      </c>
      <c r="AD137" s="60">
        <f t="shared" si="43"/>
        <v>0</v>
      </c>
      <c r="AE137" s="60" t="str">
        <f t="shared" ca="1" si="58"/>
        <v/>
      </c>
      <c r="AF137" s="60" t="str">
        <f t="shared" ca="1" si="58"/>
        <v/>
      </c>
      <c r="AH137" s="71">
        <v>127</v>
      </c>
      <c r="AI137" s="60">
        <f t="shared" si="44"/>
        <v>0</v>
      </c>
      <c r="AJ137" s="60" t="str">
        <f t="shared" ca="1" si="59"/>
        <v/>
      </c>
      <c r="AK137" s="60" t="str">
        <f t="shared" ca="1" si="59"/>
        <v/>
      </c>
      <c r="AM137" s="71">
        <v>127</v>
      </c>
      <c r="AN137" s="60">
        <f t="shared" si="45"/>
        <v>0</v>
      </c>
      <c r="AO137" s="60" t="str">
        <f t="shared" ca="1" si="60"/>
        <v/>
      </c>
      <c r="AP137" s="60" t="str">
        <f t="shared" ca="1" si="60"/>
        <v/>
      </c>
      <c r="AR137" s="71">
        <v>127</v>
      </c>
      <c r="AS137" s="60">
        <f t="shared" si="46"/>
        <v>0</v>
      </c>
      <c r="AT137" s="60" t="str">
        <f t="shared" ca="1" si="61"/>
        <v/>
      </c>
      <c r="AU137" s="60" t="str">
        <f t="shared" ca="1" si="61"/>
        <v/>
      </c>
      <c r="AW137" s="71">
        <v>2</v>
      </c>
      <c r="AX137" s="71">
        <v>38</v>
      </c>
      <c r="AY137" s="73" t="s">
        <v>8469</v>
      </c>
      <c r="AZ137" s="75" t="s">
        <v>7108</v>
      </c>
      <c r="BA137" s="75"/>
      <c r="BB137" s="75">
        <v>1</v>
      </c>
      <c r="BC137" s="75">
        <v>1</v>
      </c>
      <c r="BK137" s="62"/>
      <c r="BL137" s="62"/>
      <c r="BM137" s="62"/>
      <c r="BN137" s="62"/>
      <c r="BO137" s="62"/>
      <c r="BP137" s="62"/>
      <c r="CN137" s="71">
        <v>127</v>
      </c>
      <c r="CO137" s="61">
        <f t="shared" si="48"/>
        <v>0</v>
      </c>
      <c r="CP137" s="61" t="str">
        <f t="shared" ca="1" si="47"/>
        <v/>
      </c>
      <c r="CQ137" s="61" t="str">
        <f t="shared" ca="1" si="47"/>
        <v/>
      </c>
    </row>
    <row r="138" spans="9:95">
      <c r="I138" s="66"/>
      <c r="R138" s="71">
        <v>128</v>
      </c>
      <c r="S138" s="60">
        <f t="shared" si="41"/>
        <v>0</v>
      </c>
      <c r="T138" s="60" t="str">
        <f t="shared" ca="1" si="53"/>
        <v/>
      </c>
      <c r="U138" s="60" t="str">
        <f t="shared" ca="1" si="53"/>
        <v/>
      </c>
      <c r="AC138" s="71">
        <v>128</v>
      </c>
      <c r="AD138" s="60">
        <f t="shared" si="43"/>
        <v>0</v>
      </c>
      <c r="AE138" s="60" t="str">
        <f t="shared" ca="1" si="58"/>
        <v/>
      </c>
      <c r="AF138" s="60" t="str">
        <f t="shared" ca="1" si="58"/>
        <v/>
      </c>
      <c r="AH138" s="71">
        <v>128</v>
      </c>
      <c r="AI138" s="60">
        <f t="shared" si="44"/>
        <v>0</v>
      </c>
      <c r="AJ138" s="60" t="str">
        <f t="shared" ca="1" si="59"/>
        <v/>
      </c>
      <c r="AK138" s="60" t="str">
        <f t="shared" ca="1" si="59"/>
        <v/>
      </c>
      <c r="AM138" s="71">
        <v>128</v>
      </c>
      <c r="AN138" s="60">
        <f t="shared" si="45"/>
        <v>0</v>
      </c>
      <c r="AO138" s="60" t="str">
        <f t="shared" ca="1" si="60"/>
        <v/>
      </c>
      <c r="AP138" s="60" t="str">
        <f t="shared" ca="1" si="60"/>
        <v/>
      </c>
      <c r="AR138" s="71">
        <v>128</v>
      </c>
      <c r="AS138" s="60">
        <f t="shared" si="46"/>
        <v>0</v>
      </c>
      <c r="AT138" s="60" t="str">
        <f t="shared" ca="1" si="61"/>
        <v/>
      </c>
      <c r="AU138" s="60" t="str">
        <f t="shared" ca="1" si="61"/>
        <v/>
      </c>
      <c r="AW138" s="71">
        <v>2</v>
      </c>
      <c r="AX138" s="71">
        <v>39</v>
      </c>
      <c r="AY138" s="73" t="s">
        <v>8471</v>
      </c>
      <c r="AZ138" s="75" t="s">
        <v>8470</v>
      </c>
      <c r="BA138" s="75"/>
      <c r="BB138" s="75">
        <v>1</v>
      </c>
      <c r="BC138" s="75">
        <v>1</v>
      </c>
      <c r="BK138" s="62"/>
      <c r="BL138" s="62"/>
      <c r="BM138" s="62"/>
      <c r="BN138" s="62"/>
      <c r="BO138" s="62"/>
      <c r="BP138" s="62"/>
      <c r="CN138" s="71">
        <v>128</v>
      </c>
      <c r="CO138" s="61">
        <f t="shared" si="48"/>
        <v>0</v>
      </c>
      <c r="CP138" s="61" t="str">
        <f t="shared" ca="1" si="47"/>
        <v/>
      </c>
      <c r="CQ138" s="61" t="str">
        <f t="shared" ca="1" si="47"/>
        <v/>
      </c>
    </row>
    <row r="139" spans="9:95">
      <c r="I139" s="66"/>
      <c r="R139" s="71">
        <v>129</v>
      </c>
      <c r="S139" s="60">
        <f t="shared" si="41"/>
        <v>0</v>
      </c>
      <c r="T139" s="60" t="str">
        <f t="shared" ca="1" si="53"/>
        <v/>
      </c>
      <c r="U139" s="60" t="str">
        <f t="shared" ca="1" si="53"/>
        <v/>
      </c>
      <c r="AC139" s="71">
        <v>129</v>
      </c>
      <c r="AD139" s="60">
        <f t="shared" si="43"/>
        <v>0</v>
      </c>
      <c r="AE139" s="60" t="str">
        <f t="shared" ca="1" si="58"/>
        <v/>
      </c>
      <c r="AF139" s="60" t="str">
        <f t="shared" ca="1" si="58"/>
        <v/>
      </c>
      <c r="AH139" s="71">
        <v>129</v>
      </c>
      <c r="AI139" s="60">
        <f t="shared" si="44"/>
        <v>0</v>
      </c>
      <c r="AJ139" s="60" t="str">
        <f t="shared" ca="1" si="59"/>
        <v/>
      </c>
      <c r="AK139" s="60" t="str">
        <f t="shared" ca="1" si="59"/>
        <v/>
      </c>
      <c r="AM139" s="71">
        <v>129</v>
      </c>
      <c r="AN139" s="60">
        <f t="shared" si="45"/>
        <v>0</v>
      </c>
      <c r="AO139" s="60" t="str">
        <f t="shared" ca="1" si="60"/>
        <v/>
      </c>
      <c r="AP139" s="60" t="str">
        <f t="shared" ca="1" si="60"/>
        <v/>
      </c>
      <c r="AR139" s="71">
        <v>129</v>
      </c>
      <c r="AS139" s="60">
        <f t="shared" si="46"/>
        <v>0</v>
      </c>
      <c r="AT139" s="60" t="str">
        <f t="shared" ca="1" si="61"/>
        <v/>
      </c>
      <c r="AU139" s="60" t="str">
        <f t="shared" ca="1" si="61"/>
        <v/>
      </c>
      <c r="AW139" s="71">
        <v>2</v>
      </c>
      <c r="AX139" s="71">
        <v>40</v>
      </c>
      <c r="AY139" s="73" t="s">
        <v>7113</v>
      </c>
      <c r="AZ139" s="75" t="s">
        <v>7112</v>
      </c>
      <c r="BA139" s="75"/>
      <c r="BB139" s="75">
        <v>1</v>
      </c>
      <c r="BC139" s="75">
        <v>1</v>
      </c>
      <c r="BK139" s="62"/>
      <c r="BL139" s="62"/>
      <c r="BM139" s="62"/>
      <c r="BN139" s="62"/>
      <c r="BO139" s="62"/>
      <c r="BP139" s="62"/>
      <c r="CN139" s="71">
        <v>129</v>
      </c>
      <c r="CO139" s="61">
        <f t="shared" si="48"/>
        <v>0</v>
      </c>
      <c r="CP139" s="61" t="str">
        <f t="shared" ca="1" si="47"/>
        <v/>
      </c>
      <c r="CQ139" s="61" t="str">
        <f t="shared" ca="1" si="47"/>
        <v/>
      </c>
    </row>
    <row r="140" spans="9:95">
      <c r="I140" s="66"/>
      <c r="R140" s="71">
        <v>130</v>
      </c>
      <c r="S140" s="60">
        <f t="shared" ref="S140:S198" si="62">IF(R140&gt;$M$3,0,S139+1)</f>
        <v>0</v>
      </c>
      <c r="T140" s="60" t="str">
        <f t="shared" ref="T140:U171" ca="1" si="63">IF($S140&gt;0,INDIRECT(T$1&amp;$S140)&amp;"","")</f>
        <v/>
      </c>
      <c r="U140" s="60" t="str">
        <f t="shared" ca="1" si="63"/>
        <v/>
      </c>
      <c r="AC140" s="71">
        <v>130</v>
      </c>
      <c r="AD140" s="60">
        <f t="shared" ref="AD140:AD199" si="64">IF(AC140&gt;$Y$3,0,AD139+1)</f>
        <v>0</v>
      </c>
      <c r="AE140" s="60" t="str">
        <f t="shared" ca="1" si="58"/>
        <v/>
      </c>
      <c r="AF140" s="60" t="str">
        <f t="shared" ca="1" si="58"/>
        <v/>
      </c>
      <c r="AH140" s="71">
        <v>130</v>
      </c>
      <c r="AI140" s="60">
        <f t="shared" si="44"/>
        <v>0</v>
      </c>
      <c r="AJ140" s="60" t="str">
        <f t="shared" ca="1" si="59"/>
        <v/>
      </c>
      <c r="AK140" s="60" t="str">
        <f t="shared" ca="1" si="59"/>
        <v/>
      </c>
      <c r="AM140" s="71">
        <v>130</v>
      </c>
      <c r="AN140" s="60">
        <f t="shared" si="45"/>
        <v>0</v>
      </c>
      <c r="AO140" s="60" t="str">
        <f t="shared" ca="1" si="60"/>
        <v/>
      </c>
      <c r="AP140" s="60" t="str">
        <f t="shared" ca="1" si="60"/>
        <v/>
      </c>
      <c r="AR140" s="71">
        <v>130</v>
      </c>
      <c r="AS140" s="60">
        <f t="shared" si="46"/>
        <v>0</v>
      </c>
      <c r="AT140" s="60" t="str">
        <f t="shared" ca="1" si="61"/>
        <v/>
      </c>
      <c r="AU140" s="60" t="str">
        <f t="shared" ca="1" si="61"/>
        <v/>
      </c>
      <c r="AW140" s="71">
        <v>2</v>
      </c>
      <c r="AX140" s="71">
        <v>41</v>
      </c>
      <c r="AY140" s="73" t="s">
        <v>7115</v>
      </c>
      <c r="AZ140" s="75" t="s">
        <v>7114</v>
      </c>
      <c r="BA140" s="75"/>
      <c r="BB140" s="75">
        <v>1</v>
      </c>
      <c r="BC140" s="75">
        <v>1</v>
      </c>
      <c r="BK140" s="62"/>
      <c r="BL140" s="62"/>
      <c r="BM140" s="62"/>
      <c r="BN140" s="62"/>
      <c r="BO140" s="62"/>
      <c r="BP140" s="62"/>
      <c r="CN140" s="71">
        <v>130</v>
      </c>
      <c r="CO140" s="61">
        <f t="shared" si="48"/>
        <v>0</v>
      </c>
      <c r="CP140" s="61" t="str">
        <f t="shared" ca="1" si="47"/>
        <v/>
      </c>
      <c r="CQ140" s="61" t="str">
        <f t="shared" ca="1" si="47"/>
        <v/>
      </c>
    </row>
    <row r="141" spans="9:95">
      <c r="I141" s="66"/>
      <c r="R141" s="71">
        <v>131</v>
      </c>
      <c r="S141" s="60">
        <f t="shared" si="62"/>
        <v>0</v>
      </c>
      <c r="T141" s="60" t="str">
        <f t="shared" ca="1" si="63"/>
        <v/>
      </c>
      <c r="U141" s="60" t="str">
        <f t="shared" ca="1" si="63"/>
        <v/>
      </c>
      <c r="AC141" s="71">
        <v>131</v>
      </c>
      <c r="AD141" s="60">
        <f t="shared" si="64"/>
        <v>0</v>
      </c>
      <c r="AE141" s="60" t="str">
        <f t="shared" ca="1" si="58"/>
        <v/>
      </c>
      <c r="AF141" s="60" t="str">
        <f t="shared" ca="1" si="58"/>
        <v/>
      </c>
      <c r="AH141" s="71">
        <v>131</v>
      </c>
      <c r="AI141" s="60">
        <f t="shared" ref="AI141:AI199" si="65">IF(AH141&gt;$Y$4,0,AI140+1)</f>
        <v>0</v>
      </c>
      <c r="AJ141" s="60" t="str">
        <f t="shared" ca="1" si="59"/>
        <v/>
      </c>
      <c r="AK141" s="60" t="str">
        <f t="shared" ca="1" si="59"/>
        <v/>
      </c>
      <c r="AM141" s="71">
        <v>131</v>
      </c>
      <c r="AN141" s="60">
        <f t="shared" ref="AN141:AN199" si="66">IF(AM141&gt;$Y$5,0,AN140+1)</f>
        <v>0</v>
      </c>
      <c r="AO141" s="60" t="str">
        <f t="shared" ca="1" si="60"/>
        <v/>
      </c>
      <c r="AP141" s="60" t="str">
        <f t="shared" ca="1" si="60"/>
        <v/>
      </c>
      <c r="AR141" s="71">
        <v>131</v>
      </c>
      <c r="AS141" s="60">
        <f t="shared" ref="AS141:AS199" si="67">IF(AR141&gt;$Y$6,0,AS140+1)</f>
        <v>0</v>
      </c>
      <c r="AT141" s="60" t="str">
        <f t="shared" ca="1" si="61"/>
        <v/>
      </c>
      <c r="AU141" s="60" t="str">
        <f t="shared" ca="1" si="61"/>
        <v/>
      </c>
      <c r="AW141" s="71">
        <v>2</v>
      </c>
      <c r="AX141" s="71">
        <v>42</v>
      </c>
      <c r="AY141" s="73" t="s">
        <v>7117</v>
      </c>
      <c r="AZ141" s="75" t="s">
        <v>7116</v>
      </c>
      <c r="BA141" s="75"/>
      <c r="BB141" s="75">
        <v>1</v>
      </c>
      <c r="BC141" s="75">
        <v>1</v>
      </c>
      <c r="BK141" s="62"/>
      <c r="BL141" s="62"/>
      <c r="BM141" s="62"/>
      <c r="BN141" s="62"/>
      <c r="BO141" s="62"/>
      <c r="BP141" s="62"/>
      <c r="CN141" s="71">
        <v>131</v>
      </c>
      <c r="CO141" s="61">
        <f t="shared" si="48"/>
        <v>0</v>
      </c>
      <c r="CP141" s="61" t="str">
        <f t="shared" ref="CP141:CQ199" ca="1" si="68">IF($CO141&gt;0,INDIRECT(CP$1&amp;$CO141)&amp;"","")</f>
        <v/>
      </c>
      <c r="CQ141" s="61" t="str">
        <f t="shared" ca="1" si="68"/>
        <v/>
      </c>
    </row>
    <row r="142" spans="9:95">
      <c r="I142" s="66"/>
      <c r="R142" s="71">
        <v>132</v>
      </c>
      <c r="S142" s="60">
        <f t="shared" si="62"/>
        <v>0</v>
      </c>
      <c r="T142" s="60" t="str">
        <f t="shared" ca="1" si="63"/>
        <v/>
      </c>
      <c r="U142" s="60" t="str">
        <f t="shared" ca="1" si="63"/>
        <v/>
      </c>
      <c r="AC142" s="71">
        <v>132</v>
      </c>
      <c r="AD142" s="60">
        <f t="shared" si="64"/>
        <v>0</v>
      </c>
      <c r="AE142" s="60" t="str">
        <f t="shared" ca="1" si="58"/>
        <v/>
      </c>
      <c r="AF142" s="60" t="str">
        <f t="shared" ca="1" si="58"/>
        <v/>
      </c>
      <c r="AH142" s="71">
        <v>132</v>
      </c>
      <c r="AI142" s="60">
        <f t="shared" si="65"/>
        <v>0</v>
      </c>
      <c r="AJ142" s="60" t="str">
        <f t="shared" ca="1" si="59"/>
        <v/>
      </c>
      <c r="AK142" s="60" t="str">
        <f t="shared" ca="1" si="59"/>
        <v/>
      </c>
      <c r="AM142" s="71">
        <v>132</v>
      </c>
      <c r="AN142" s="60">
        <f t="shared" si="66"/>
        <v>0</v>
      </c>
      <c r="AO142" s="60" t="str">
        <f t="shared" ca="1" si="60"/>
        <v/>
      </c>
      <c r="AP142" s="60" t="str">
        <f t="shared" ca="1" si="60"/>
        <v/>
      </c>
      <c r="AR142" s="71">
        <v>132</v>
      </c>
      <c r="AS142" s="60">
        <f t="shared" si="67"/>
        <v>0</v>
      </c>
      <c r="AT142" s="60" t="str">
        <f t="shared" ca="1" si="61"/>
        <v/>
      </c>
      <c r="AU142" s="60" t="str">
        <f t="shared" ca="1" si="61"/>
        <v/>
      </c>
      <c r="BK142" s="62"/>
      <c r="BL142" s="62"/>
      <c r="BM142" s="62"/>
      <c r="BN142" s="62"/>
      <c r="BO142" s="62"/>
      <c r="BP142" s="62"/>
      <c r="CN142" s="71">
        <v>132</v>
      </c>
      <c r="CO142" s="61">
        <f t="shared" si="48"/>
        <v>0</v>
      </c>
      <c r="CP142" s="61" t="str">
        <f t="shared" ca="1" si="68"/>
        <v/>
      </c>
      <c r="CQ142" s="61" t="str">
        <f t="shared" ca="1" si="68"/>
        <v/>
      </c>
    </row>
    <row r="143" spans="9:95">
      <c r="I143" s="66"/>
      <c r="R143" s="71">
        <v>133</v>
      </c>
      <c r="S143" s="60">
        <f t="shared" si="62"/>
        <v>0</v>
      </c>
      <c r="T143" s="60" t="str">
        <f t="shared" ca="1" si="63"/>
        <v/>
      </c>
      <c r="U143" s="60" t="str">
        <f t="shared" ca="1" si="63"/>
        <v/>
      </c>
      <c r="AC143" s="71">
        <v>133</v>
      </c>
      <c r="AD143" s="60">
        <f t="shared" si="64"/>
        <v>0</v>
      </c>
      <c r="AE143" s="60" t="str">
        <f t="shared" ca="1" si="58"/>
        <v/>
      </c>
      <c r="AF143" s="60" t="str">
        <f t="shared" ca="1" si="58"/>
        <v/>
      </c>
      <c r="AH143" s="71">
        <v>133</v>
      </c>
      <c r="AI143" s="60">
        <f t="shared" si="65"/>
        <v>0</v>
      </c>
      <c r="AJ143" s="60" t="str">
        <f t="shared" ca="1" si="59"/>
        <v/>
      </c>
      <c r="AK143" s="60" t="str">
        <f t="shared" ca="1" si="59"/>
        <v/>
      </c>
      <c r="AM143" s="71">
        <v>133</v>
      </c>
      <c r="AN143" s="60">
        <f t="shared" si="66"/>
        <v>0</v>
      </c>
      <c r="AO143" s="60" t="str">
        <f t="shared" ca="1" si="60"/>
        <v/>
      </c>
      <c r="AP143" s="60" t="str">
        <f t="shared" ca="1" si="60"/>
        <v/>
      </c>
      <c r="AR143" s="71">
        <v>133</v>
      </c>
      <c r="AS143" s="60">
        <f t="shared" si="67"/>
        <v>0</v>
      </c>
      <c r="AT143" s="60" t="str">
        <f t="shared" ca="1" si="61"/>
        <v/>
      </c>
      <c r="AU143" s="60" t="str">
        <f t="shared" ca="1" si="61"/>
        <v/>
      </c>
      <c r="BK143" s="62"/>
      <c r="BL143" s="62"/>
      <c r="BM143" s="62"/>
      <c r="BN143" s="62"/>
      <c r="BO143" s="62"/>
      <c r="BP143" s="62"/>
      <c r="CN143" s="71">
        <v>133</v>
      </c>
      <c r="CO143" s="61">
        <f t="shared" si="48"/>
        <v>0</v>
      </c>
      <c r="CP143" s="61" t="str">
        <f t="shared" ca="1" si="68"/>
        <v/>
      </c>
      <c r="CQ143" s="61" t="str">
        <f t="shared" ca="1" si="68"/>
        <v/>
      </c>
    </row>
    <row r="144" spans="9:95">
      <c r="I144" s="66"/>
      <c r="R144" s="71">
        <v>134</v>
      </c>
      <c r="S144" s="60">
        <f t="shared" si="62"/>
        <v>0</v>
      </c>
      <c r="T144" s="60" t="str">
        <f t="shared" ca="1" si="63"/>
        <v/>
      </c>
      <c r="U144" s="60" t="str">
        <f t="shared" ca="1" si="63"/>
        <v/>
      </c>
      <c r="AC144" s="71">
        <v>134</v>
      </c>
      <c r="AD144" s="60">
        <f t="shared" si="64"/>
        <v>0</v>
      </c>
      <c r="AE144" s="60" t="str">
        <f t="shared" ca="1" si="58"/>
        <v/>
      </c>
      <c r="AF144" s="60" t="str">
        <f t="shared" ca="1" si="58"/>
        <v/>
      </c>
      <c r="AH144" s="71">
        <v>134</v>
      </c>
      <c r="AI144" s="60">
        <f t="shared" si="65"/>
        <v>0</v>
      </c>
      <c r="AJ144" s="60" t="str">
        <f t="shared" ca="1" si="59"/>
        <v/>
      </c>
      <c r="AK144" s="60" t="str">
        <f t="shared" ca="1" si="59"/>
        <v/>
      </c>
      <c r="AM144" s="71">
        <v>134</v>
      </c>
      <c r="AN144" s="60">
        <f t="shared" si="66"/>
        <v>0</v>
      </c>
      <c r="AO144" s="60" t="str">
        <f t="shared" ca="1" si="60"/>
        <v/>
      </c>
      <c r="AP144" s="60" t="str">
        <f t="shared" ca="1" si="60"/>
        <v/>
      </c>
      <c r="AR144" s="71">
        <v>134</v>
      </c>
      <c r="AS144" s="60">
        <f t="shared" si="67"/>
        <v>0</v>
      </c>
      <c r="AT144" s="60" t="str">
        <f t="shared" ca="1" si="61"/>
        <v/>
      </c>
      <c r="AU144" s="60" t="str">
        <f t="shared" ca="1" si="61"/>
        <v/>
      </c>
      <c r="BK144" s="62"/>
      <c r="BL144" s="62"/>
      <c r="BM144" s="62"/>
      <c r="BN144" s="62"/>
      <c r="BO144" s="62"/>
      <c r="BP144" s="62"/>
      <c r="CN144" s="71">
        <v>134</v>
      </c>
      <c r="CO144" s="61">
        <f t="shared" si="48"/>
        <v>0</v>
      </c>
      <c r="CP144" s="61" t="str">
        <f t="shared" ca="1" si="68"/>
        <v/>
      </c>
      <c r="CQ144" s="61" t="str">
        <f t="shared" ca="1" si="68"/>
        <v/>
      </c>
    </row>
    <row r="145" spans="9:95">
      <c r="I145" s="66"/>
      <c r="R145" s="71">
        <v>135</v>
      </c>
      <c r="S145" s="60">
        <f t="shared" si="62"/>
        <v>0</v>
      </c>
      <c r="T145" s="60" t="str">
        <f t="shared" ca="1" si="63"/>
        <v/>
      </c>
      <c r="U145" s="60" t="str">
        <f t="shared" ca="1" si="63"/>
        <v/>
      </c>
      <c r="AC145" s="71">
        <v>135</v>
      </c>
      <c r="AD145" s="60">
        <f t="shared" si="64"/>
        <v>0</v>
      </c>
      <c r="AE145" s="60" t="str">
        <f t="shared" ca="1" si="58"/>
        <v/>
      </c>
      <c r="AF145" s="60" t="str">
        <f t="shared" ca="1" si="58"/>
        <v/>
      </c>
      <c r="AH145" s="71">
        <v>135</v>
      </c>
      <c r="AI145" s="60">
        <f t="shared" si="65"/>
        <v>0</v>
      </c>
      <c r="AJ145" s="60" t="str">
        <f t="shared" ca="1" si="59"/>
        <v/>
      </c>
      <c r="AK145" s="60" t="str">
        <f t="shared" ca="1" si="59"/>
        <v/>
      </c>
      <c r="AM145" s="71">
        <v>135</v>
      </c>
      <c r="AN145" s="60">
        <f t="shared" si="66"/>
        <v>0</v>
      </c>
      <c r="AO145" s="60" t="str">
        <f t="shared" ca="1" si="60"/>
        <v/>
      </c>
      <c r="AP145" s="60" t="str">
        <f t="shared" ca="1" si="60"/>
        <v/>
      </c>
      <c r="AR145" s="71">
        <v>135</v>
      </c>
      <c r="AS145" s="60">
        <f t="shared" si="67"/>
        <v>0</v>
      </c>
      <c r="AT145" s="60" t="str">
        <f t="shared" ca="1" si="61"/>
        <v/>
      </c>
      <c r="AU145" s="60" t="str">
        <f t="shared" ca="1" si="61"/>
        <v/>
      </c>
      <c r="BK145" s="62"/>
      <c r="BL145" s="62"/>
      <c r="BM145" s="62"/>
      <c r="BN145" s="62"/>
      <c r="BO145" s="62"/>
      <c r="BP145" s="62"/>
      <c r="CN145" s="71">
        <v>135</v>
      </c>
      <c r="CO145" s="61">
        <f t="shared" si="48"/>
        <v>0</v>
      </c>
      <c r="CP145" s="61" t="str">
        <f t="shared" ca="1" si="68"/>
        <v/>
      </c>
      <c r="CQ145" s="61" t="str">
        <f t="shared" ca="1" si="68"/>
        <v/>
      </c>
    </row>
    <row r="146" spans="9:95">
      <c r="I146" s="66"/>
      <c r="R146" s="71">
        <v>136</v>
      </c>
      <c r="S146" s="60">
        <f t="shared" si="62"/>
        <v>0</v>
      </c>
      <c r="T146" s="60" t="str">
        <f t="shared" ca="1" si="63"/>
        <v/>
      </c>
      <c r="U146" s="60" t="str">
        <f t="shared" ca="1" si="63"/>
        <v/>
      </c>
      <c r="AC146" s="71">
        <v>136</v>
      </c>
      <c r="AD146" s="60">
        <f t="shared" si="64"/>
        <v>0</v>
      </c>
      <c r="AE146" s="60" t="str">
        <f t="shared" ca="1" si="58"/>
        <v/>
      </c>
      <c r="AF146" s="60" t="str">
        <f t="shared" ca="1" si="58"/>
        <v/>
      </c>
      <c r="AH146" s="71">
        <v>136</v>
      </c>
      <c r="AI146" s="60">
        <f t="shared" si="65"/>
        <v>0</v>
      </c>
      <c r="AJ146" s="60" t="str">
        <f t="shared" ca="1" si="59"/>
        <v/>
      </c>
      <c r="AK146" s="60" t="str">
        <f t="shared" ca="1" si="59"/>
        <v/>
      </c>
      <c r="AM146" s="71">
        <v>136</v>
      </c>
      <c r="AN146" s="60">
        <f t="shared" si="66"/>
        <v>0</v>
      </c>
      <c r="AO146" s="60" t="str">
        <f t="shared" ca="1" si="60"/>
        <v/>
      </c>
      <c r="AP146" s="60" t="str">
        <f t="shared" ca="1" si="60"/>
        <v/>
      </c>
      <c r="AR146" s="71">
        <v>136</v>
      </c>
      <c r="AS146" s="60">
        <f t="shared" si="67"/>
        <v>0</v>
      </c>
      <c r="AT146" s="60" t="str">
        <f t="shared" ca="1" si="61"/>
        <v/>
      </c>
      <c r="AU146" s="60" t="str">
        <f t="shared" ca="1" si="61"/>
        <v/>
      </c>
      <c r="BK146" s="62"/>
      <c r="BL146" s="62"/>
      <c r="BM146" s="62"/>
      <c r="BN146" s="62"/>
      <c r="BO146" s="62"/>
      <c r="BP146" s="62"/>
      <c r="CN146" s="71">
        <v>136</v>
      </c>
      <c r="CO146" s="61">
        <f t="shared" si="48"/>
        <v>0</v>
      </c>
      <c r="CP146" s="61" t="str">
        <f t="shared" ca="1" si="68"/>
        <v/>
      </c>
      <c r="CQ146" s="61" t="str">
        <f t="shared" ca="1" si="68"/>
        <v/>
      </c>
    </row>
    <row r="147" spans="9:95">
      <c r="I147" s="66"/>
      <c r="R147" s="71">
        <v>137</v>
      </c>
      <c r="S147" s="60">
        <f t="shared" si="62"/>
        <v>0</v>
      </c>
      <c r="T147" s="60" t="str">
        <f t="shared" ca="1" si="63"/>
        <v/>
      </c>
      <c r="U147" s="60" t="str">
        <f t="shared" ca="1" si="63"/>
        <v/>
      </c>
      <c r="AC147" s="71">
        <v>137</v>
      </c>
      <c r="AD147" s="60">
        <f t="shared" si="64"/>
        <v>0</v>
      </c>
      <c r="AE147" s="60" t="str">
        <f t="shared" ca="1" si="58"/>
        <v/>
      </c>
      <c r="AF147" s="60" t="str">
        <f t="shared" ca="1" si="58"/>
        <v/>
      </c>
      <c r="AH147" s="71">
        <v>137</v>
      </c>
      <c r="AI147" s="60">
        <f t="shared" si="65"/>
        <v>0</v>
      </c>
      <c r="AJ147" s="60" t="str">
        <f t="shared" ca="1" si="59"/>
        <v/>
      </c>
      <c r="AK147" s="60" t="str">
        <f t="shared" ca="1" si="59"/>
        <v/>
      </c>
      <c r="AM147" s="71">
        <v>137</v>
      </c>
      <c r="AN147" s="60">
        <f t="shared" si="66"/>
        <v>0</v>
      </c>
      <c r="AO147" s="60" t="str">
        <f t="shared" ca="1" si="60"/>
        <v/>
      </c>
      <c r="AP147" s="60" t="str">
        <f t="shared" ca="1" si="60"/>
        <v/>
      </c>
      <c r="AR147" s="71">
        <v>137</v>
      </c>
      <c r="AS147" s="60">
        <f t="shared" si="67"/>
        <v>0</v>
      </c>
      <c r="AT147" s="60" t="str">
        <f t="shared" ca="1" si="61"/>
        <v/>
      </c>
      <c r="AU147" s="60" t="str">
        <f t="shared" ca="1" si="61"/>
        <v/>
      </c>
      <c r="BK147" s="62"/>
      <c r="BL147" s="62"/>
      <c r="BM147" s="62"/>
      <c r="BN147" s="62"/>
      <c r="BO147" s="62"/>
      <c r="BP147" s="62"/>
      <c r="CN147" s="71">
        <v>137</v>
      </c>
      <c r="CO147" s="61">
        <f t="shared" si="48"/>
        <v>0</v>
      </c>
      <c r="CP147" s="61" t="str">
        <f t="shared" ca="1" si="68"/>
        <v/>
      </c>
      <c r="CQ147" s="61" t="str">
        <f t="shared" ca="1" si="68"/>
        <v/>
      </c>
    </row>
    <row r="148" spans="9:95">
      <c r="I148" s="66"/>
      <c r="R148" s="71">
        <v>138</v>
      </c>
      <c r="S148" s="60">
        <f t="shared" si="62"/>
        <v>0</v>
      </c>
      <c r="T148" s="60" t="str">
        <f t="shared" ca="1" si="63"/>
        <v/>
      </c>
      <c r="U148" s="60" t="str">
        <f t="shared" ca="1" si="63"/>
        <v/>
      </c>
      <c r="AC148" s="71">
        <v>138</v>
      </c>
      <c r="AD148" s="60">
        <f t="shared" si="64"/>
        <v>0</v>
      </c>
      <c r="AE148" s="60" t="str">
        <f t="shared" ca="1" si="58"/>
        <v/>
      </c>
      <c r="AF148" s="60" t="str">
        <f t="shared" ca="1" si="58"/>
        <v/>
      </c>
      <c r="AH148" s="71">
        <v>138</v>
      </c>
      <c r="AI148" s="60">
        <f t="shared" si="65"/>
        <v>0</v>
      </c>
      <c r="AJ148" s="60" t="str">
        <f t="shared" ca="1" si="59"/>
        <v/>
      </c>
      <c r="AK148" s="60" t="str">
        <f t="shared" ca="1" si="59"/>
        <v/>
      </c>
      <c r="AM148" s="71">
        <v>138</v>
      </c>
      <c r="AN148" s="60">
        <f t="shared" si="66"/>
        <v>0</v>
      </c>
      <c r="AO148" s="60" t="str">
        <f t="shared" ca="1" si="60"/>
        <v/>
      </c>
      <c r="AP148" s="60" t="str">
        <f t="shared" ca="1" si="60"/>
        <v/>
      </c>
      <c r="AR148" s="71">
        <v>138</v>
      </c>
      <c r="AS148" s="60">
        <f t="shared" si="67"/>
        <v>0</v>
      </c>
      <c r="AT148" s="60" t="str">
        <f t="shared" ca="1" si="61"/>
        <v/>
      </c>
      <c r="AU148" s="60" t="str">
        <f t="shared" ca="1" si="61"/>
        <v/>
      </c>
      <c r="BK148" s="62"/>
      <c r="BL148" s="62"/>
      <c r="BM148" s="62"/>
      <c r="BN148" s="62"/>
      <c r="BO148" s="62"/>
      <c r="BP148" s="62"/>
      <c r="CN148" s="71">
        <v>138</v>
      </c>
      <c r="CO148" s="61">
        <f t="shared" si="48"/>
        <v>0</v>
      </c>
      <c r="CP148" s="61" t="str">
        <f t="shared" ca="1" si="68"/>
        <v/>
      </c>
      <c r="CQ148" s="61" t="str">
        <f t="shared" ca="1" si="68"/>
        <v/>
      </c>
    </row>
    <row r="149" spans="9:95">
      <c r="I149" s="66"/>
      <c r="R149" s="71">
        <v>139</v>
      </c>
      <c r="S149" s="60">
        <f t="shared" si="62"/>
        <v>0</v>
      </c>
      <c r="T149" s="60" t="str">
        <f t="shared" ca="1" si="63"/>
        <v/>
      </c>
      <c r="U149" s="60" t="str">
        <f t="shared" ca="1" si="63"/>
        <v/>
      </c>
      <c r="AC149" s="71">
        <v>139</v>
      </c>
      <c r="AD149" s="60">
        <f t="shared" si="64"/>
        <v>0</v>
      </c>
      <c r="AE149" s="60" t="str">
        <f t="shared" ca="1" si="58"/>
        <v/>
      </c>
      <c r="AF149" s="60" t="str">
        <f t="shared" ca="1" si="58"/>
        <v/>
      </c>
      <c r="AH149" s="71">
        <v>139</v>
      </c>
      <c r="AI149" s="60">
        <f t="shared" si="65"/>
        <v>0</v>
      </c>
      <c r="AJ149" s="60" t="str">
        <f t="shared" ca="1" si="59"/>
        <v/>
      </c>
      <c r="AK149" s="60" t="str">
        <f t="shared" ca="1" si="59"/>
        <v/>
      </c>
      <c r="AM149" s="71">
        <v>139</v>
      </c>
      <c r="AN149" s="60">
        <f t="shared" si="66"/>
        <v>0</v>
      </c>
      <c r="AO149" s="60" t="str">
        <f t="shared" ca="1" si="60"/>
        <v/>
      </c>
      <c r="AP149" s="60" t="str">
        <f t="shared" ca="1" si="60"/>
        <v/>
      </c>
      <c r="AR149" s="71">
        <v>139</v>
      </c>
      <c r="AS149" s="60">
        <f t="shared" si="67"/>
        <v>0</v>
      </c>
      <c r="AT149" s="60" t="str">
        <f t="shared" ca="1" si="61"/>
        <v/>
      </c>
      <c r="AU149" s="60" t="str">
        <f t="shared" ca="1" si="61"/>
        <v/>
      </c>
      <c r="BK149" s="62"/>
      <c r="BL149" s="62"/>
      <c r="BM149" s="62"/>
      <c r="BN149" s="62"/>
      <c r="BO149" s="62"/>
      <c r="BP149" s="62"/>
      <c r="CN149" s="71">
        <v>139</v>
      </c>
      <c r="CO149" s="61">
        <f t="shared" si="48"/>
        <v>0</v>
      </c>
      <c r="CP149" s="61" t="str">
        <f t="shared" ca="1" si="68"/>
        <v/>
      </c>
      <c r="CQ149" s="61" t="str">
        <f t="shared" ca="1" si="68"/>
        <v/>
      </c>
    </row>
    <row r="150" spans="9:95">
      <c r="I150" s="66"/>
      <c r="R150" s="71">
        <v>140</v>
      </c>
      <c r="S150" s="60">
        <f t="shared" si="62"/>
        <v>0</v>
      </c>
      <c r="T150" s="60" t="str">
        <f t="shared" ca="1" si="63"/>
        <v/>
      </c>
      <c r="U150" s="60" t="str">
        <f t="shared" ca="1" si="63"/>
        <v/>
      </c>
      <c r="AC150" s="71">
        <v>140</v>
      </c>
      <c r="AD150" s="60">
        <f t="shared" si="64"/>
        <v>0</v>
      </c>
      <c r="AE150" s="60" t="str">
        <f t="shared" ca="1" si="58"/>
        <v/>
      </c>
      <c r="AF150" s="60" t="str">
        <f t="shared" ca="1" si="58"/>
        <v/>
      </c>
      <c r="AH150" s="71">
        <v>140</v>
      </c>
      <c r="AI150" s="60">
        <f t="shared" si="65"/>
        <v>0</v>
      </c>
      <c r="AJ150" s="60" t="str">
        <f t="shared" ca="1" si="59"/>
        <v/>
      </c>
      <c r="AK150" s="60" t="str">
        <f t="shared" ca="1" si="59"/>
        <v/>
      </c>
      <c r="AM150" s="71">
        <v>140</v>
      </c>
      <c r="AN150" s="60">
        <f t="shared" si="66"/>
        <v>0</v>
      </c>
      <c r="AO150" s="60" t="str">
        <f t="shared" ca="1" si="60"/>
        <v/>
      </c>
      <c r="AP150" s="60" t="str">
        <f t="shared" ca="1" si="60"/>
        <v/>
      </c>
      <c r="AR150" s="71">
        <v>140</v>
      </c>
      <c r="AS150" s="60">
        <f t="shared" si="67"/>
        <v>0</v>
      </c>
      <c r="AT150" s="60" t="str">
        <f t="shared" ca="1" si="61"/>
        <v/>
      </c>
      <c r="AU150" s="60" t="str">
        <f t="shared" ca="1" si="61"/>
        <v/>
      </c>
      <c r="BK150" s="62"/>
      <c r="BL150" s="62"/>
      <c r="BM150" s="62"/>
      <c r="BN150" s="62"/>
      <c r="BO150" s="62"/>
      <c r="BP150" s="62"/>
      <c r="CN150" s="71">
        <v>140</v>
      </c>
      <c r="CO150" s="61">
        <f t="shared" ref="CO150:CO199" si="69">IF(CN150&gt;$CJ$3,0,CO149+1)</f>
        <v>0</v>
      </c>
      <c r="CP150" s="61" t="str">
        <f t="shared" ca="1" si="68"/>
        <v/>
      </c>
      <c r="CQ150" s="61" t="str">
        <f t="shared" ca="1" si="68"/>
        <v/>
      </c>
    </row>
    <row r="151" spans="9:95">
      <c r="I151" s="66"/>
      <c r="R151" s="71">
        <v>141</v>
      </c>
      <c r="S151" s="60">
        <f t="shared" si="62"/>
        <v>0</v>
      </c>
      <c r="T151" s="60" t="str">
        <f t="shared" ca="1" si="63"/>
        <v/>
      </c>
      <c r="U151" s="60" t="str">
        <f t="shared" ca="1" si="63"/>
        <v/>
      </c>
      <c r="AC151" s="71">
        <v>141</v>
      </c>
      <c r="AD151" s="60">
        <f t="shared" si="64"/>
        <v>0</v>
      </c>
      <c r="AE151" s="60" t="str">
        <f t="shared" ca="1" si="58"/>
        <v/>
      </c>
      <c r="AF151" s="60" t="str">
        <f t="shared" ca="1" si="58"/>
        <v/>
      </c>
      <c r="AH151" s="71">
        <v>141</v>
      </c>
      <c r="AI151" s="60">
        <f t="shared" si="65"/>
        <v>0</v>
      </c>
      <c r="AJ151" s="60" t="str">
        <f t="shared" ca="1" si="59"/>
        <v/>
      </c>
      <c r="AK151" s="60" t="str">
        <f t="shared" ca="1" si="59"/>
        <v/>
      </c>
      <c r="AM151" s="71">
        <v>141</v>
      </c>
      <c r="AN151" s="60">
        <f t="shared" si="66"/>
        <v>0</v>
      </c>
      <c r="AO151" s="60" t="str">
        <f t="shared" ca="1" si="60"/>
        <v/>
      </c>
      <c r="AP151" s="60" t="str">
        <f t="shared" ca="1" si="60"/>
        <v/>
      </c>
      <c r="AR151" s="71">
        <v>141</v>
      </c>
      <c r="AS151" s="60">
        <f t="shared" si="67"/>
        <v>0</v>
      </c>
      <c r="AT151" s="60" t="str">
        <f t="shared" ca="1" si="61"/>
        <v/>
      </c>
      <c r="AU151" s="60" t="str">
        <f t="shared" ca="1" si="61"/>
        <v/>
      </c>
      <c r="BK151" s="62"/>
      <c r="BL151" s="62"/>
      <c r="BM151" s="62"/>
      <c r="BN151" s="62"/>
      <c r="BO151" s="62"/>
      <c r="BP151" s="62"/>
      <c r="CN151" s="71">
        <v>141</v>
      </c>
      <c r="CO151" s="61">
        <f t="shared" si="69"/>
        <v>0</v>
      </c>
      <c r="CP151" s="61" t="str">
        <f t="shared" ca="1" si="68"/>
        <v/>
      </c>
      <c r="CQ151" s="61" t="str">
        <f t="shared" ca="1" si="68"/>
        <v/>
      </c>
    </row>
    <row r="152" spans="9:95">
      <c r="I152" s="66"/>
      <c r="R152" s="71">
        <v>142</v>
      </c>
      <c r="S152" s="60">
        <f t="shared" si="62"/>
        <v>0</v>
      </c>
      <c r="T152" s="60" t="str">
        <f t="shared" ca="1" si="63"/>
        <v/>
      </c>
      <c r="U152" s="60" t="str">
        <f t="shared" ca="1" si="63"/>
        <v/>
      </c>
      <c r="AC152" s="71">
        <v>142</v>
      </c>
      <c r="AD152" s="60">
        <f t="shared" si="64"/>
        <v>0</v>
      </c>
      <c r="AE152" s="60" t="str">
        <f t="shared" ref="AE152:AF171" ca="1" si="70">IF($AD152&gt;0,INDIRECT(AE$1&amp;$AD152)&amp;"","")</f>
        <v/>
      </c>
      <c r="AF152" s="60" t="str">
        <f t="shared" ca="1" si="70"/>
        <v/>
      </c>
      <c r="AH152" s="71">
        <v>142</v>
      </c>
      <c r="AI152" s="60">
        <f t="shared" si="65"/>
        <v>0</v>
      </c>
      <c r="AJ152" s="60" t="str">
        <f t="shared" ref="AJ152:AK171" ca="1" si="71">IF($AI152&gt;0,INDIRECT(AJ$1&amp;$AI152)&amp;"","")</f>
        <v/>
      </c>
      <c r="AK152" s="60" t="str">
        <f t="shared" ca="1" si="71"/>
        <v/>
      </c>
      <c r="AM152" s="71">
        <v>142</v>
      </c>
      <c r="AN152" s="60">
        <f t="shared" si="66"/>
        <v>0</v>
      </c>
      <c r="AO152" s="60" t="str">
        <f t="shared" ref="AO152:AP171" ca="1" si="72">IF($AN152&gt;0,INDIRECT(AO$1&amp;$AN152)&amp;"","")</f>
        <v/>
      </c>
      <c r="AP152" s="60" t="str">
        <f t="shared" ca="1" si="72"/>
        <v/>
      </c>
      <c r="AR152" s="71">
        <v>142</v>
      </c>
      <c r="AS152" s="60">
        <f t="shared" si="67"/>
        <v>0</v>
      </c>
      <c r="AT152" s="60" t="str">
        <f t="shared" ref="AT152:AU171" ca="1" si="73">IF($AS152&gt;0,INDIRECT(AT$1&amp;$AS152)&amp;"","")</f>
        <v/>
      </c>
      <c r="AU152" s="60" t="str">
        <f t="shared" ca="1" si="73"/>
        <v/>
      </c>
      <c r="BK152" s="62"/>
      <c r="BL152" s="62"/>
      <c r="BM152" s="62"/>
      <c r="BN152" s="62"/>
      <c r="BO152" s="62"/>
      <c r="BP152" s="62"/>
      <c r="CN152" s="71">
        <v>142</v>
      </c>
      <c r="CO152" s="61">
        <f t="shared" si="69"/>
        <v>0</v>
      </c>
      <c r="CP152" s="61" t="str">
        <f t="shared" ca="1" si="68"/>
        <v/>
      </c>
      <c r="CQ152" s="61" t="str">
        <f t="shared" ca="1" si="68"/>
        <v/>
      </c>
    </row>
    <row r="153" spans="9:95">
      <c r="I153" s="66"/>
      <c r="R153" s="71">
        <v>143</v>
      </c>
      <c r="S153" s="60">
        <f t="shared" si="62"/>
        <v>0</v>
      </c>
      <c r="T153" s="60" t="str">
        <f t="shared" ca="1" si="63"/>
        <v/>
      </c>
      <c r="U153" s="60" t="str">
        <f t="shared" ca="1" si="63"/>
        <v/>
      </c>
      <c r="AC153" s="71">
        <v>143</v>
      </c>
      <c r="AD153" s="60">
        <f t="shared" si="64"/>
        <v>0</v>
      </c>
      <c r="AE153" s="60" t="str">
        <f t="shared" ca="1" si="70"/>
        <v/>
      </c>
      <c r="AF153" s="60" t="str">
        <f t="shared" ca="1" si="70"/>
        <v/>
      </c>
      <c r="AH153" s="71">
        <v>143</v>
      </c>
      <c r="AI153" s="60">
        <f t="shared" si="65"/>
        <v>0</v>
      </c>
      <c r="AJ153" s="60" t="str">
        <f t="shared" ca="1" si="71"/>
        <v/>
      </c>
      <c r="AK153" s="60" t="str">
        <f t="shared" ca="1" si="71"/>
        <v/>
      </c>
      <c r="AM153" s="71">
        <v>143</v>
      </c>
      <c r="AN153" s="60">
        <f t="shared" si="66"/>
        <v>0</v>
      </c>
      <c r="AO153" s="60" t="str">
        <f t="shared" ca="1" si="72"/>
        <v/>
      </c>
      <c r="AP153" s="60" t="str">
        <f t="shared" ca="1" si="72"/>
        <v/>
      </c>
      <c r="AR153" s="71">
        <v>143</v>
      </c>
      <c r="AS153" s="60">
        <f t="shared" si="67"/>
        <v>0</v>
      </c>
      <c r="AT153" s="60" t="str">
        <f t="shared" ca="1" si="73"/>
        <v/>
      </c>
      <c r="AU153" s="60" t="str">
        <f t="shared" ca="1" si="73"/>
        <v/>
      </c>
      <c r="BK153" s="62"/>
      <c r="BL153" s="62"/>
      <c r="BM153" s="62"/>
      <c r="BN153" s="62"/>
      <c r="BO153" s="62"/>
      <c r="BP153" s="62"/>
      <c r="CN153" s="71">
        <v>143</v>
      </c>
      <c r="CO153" s="61">
        <f t="shared" si="69"/>
        <v>0</v>
      </c>
      <c r="CP153" s="61" t="str">
        <f t="shared" ca="1" si="68"/>
        <v/>
      </c>
      <c r="CQ153" s="61" t="str">
        <f t="shared" ca="1" si="68"/>
        <v/>
      </c>
    </row>
    <row r="154" spans="9:95">
      <c r="I154" s="66"/>
      <c r="R154" s="71">
        <v>144</v>
      </c>
      <c r="S154" s="60">
        <f t="shared" si="62"/>
        <v>0</v>
      </c>
      <c r="T154" s="60" t="str">
        <f t="shared" ca="1" si="63"/>
        <v/>
      </c>
      <c r="U154" s="60" t="str">
        <f t="shared" ca="1" si="63"/>
        <v/>
      </c>
      <c r="AC154" s="71">
        <v>144</v>
      </c>
      <c r="AD154" s="60">
        <f t="shared" si="64"/>
        <v>0</v>
      </c>
      <c r="AE154" s="60" t="str">
        <f t="shared" ca="1" si="70"/>
        <v/>
      </c>
      <c r="AF154" s="60" t="str">
        <f t="shared" ca="1" si="70"/>
        <v/>
      </c>
      <c r="AH154" s="71">
        <v>144</v>
      </c>
      <c r="AI154" s="60">
        <f t="shared" si="65"/>
        <v>0</v>
      </c>
      <c r="AJ154" s="60" t="str">
        <f t="shared" ca="1" si="71"/>
        <v/>
      </c>
      <c r="AK154" s="60" t="str">
        <f t="shared" ca="1" si="71"/>
        <v/>
      </c>
      <c r="AM154" s="71">
        <v>144</v>
      </c>
      <c r="AN154" s="60">
        <f t="shared" si="66"/>
        <v>0</v>
      </c>
      <c r="AO154" s="60" t="str">
        <f t="shared" ca="1" si="72"/>
        <v/>
      </c>
      <c r="AP154" s="60" t="str">
        <f t="shared" ca="1" si="72"/>
        <v/>
      </c>
      <c r="AR154" s="71">
        <v>144</v>
      </c>
      <c r="AS154" s="60">
        <f t="shared" si="67"/>
        <v>0</v>
      </c>
      <c r="AT154" s="60" t="str">
        <f t="shared" ca="1" si="73"/>
        <v/>
      </c>
      <c r="AU154" s="60" t="str">
        <f t="shared" ca="1" si="73"/>
        <v/>
      </c>
      <c r="BK154" s="62"/>
      <c r="BL154" s="62"/>
      <c r="BM154" s="62"/>
      <c r="BN154" s="62"/>
      <c r="BO154" s="62"/>
      <c r="BP154" s="62"/>
      <c r="CN154" s="71">
        <v>144</v>
      </c>
      <c r="CO154" s="61">
        <f t="shared" si="69"/>
        <v>0</v>
      </c>
      <c r="CP154" s="61" t="str">
        <f t="shared" ca="1" si="68"/>
        <v/>
      </c>
      <c r="CQ154" s="61" t="str">
        <f t="shared" ca="1" si="68"/>
        <v/>
      </c>
    </row>
    <row r="155" spans="9:95">
      <c r="I155" s="66"/>
      <c r="R155" s="71">
        <v>145</v>
      </c>
      <c r="S155" s="60">
        <f t="shared" si="62"/>
        <v>0</v>
      </c>
      <c r="T155" s="60" t="str">
        <f t="shared" ca="1" si="63"/>
        <v/>
      </c>
      <c r="U155" s="60" t="str">
        <f t="shared" ca="1" si="63"/>
        <v/>
      </c>
      <c r="AC155" s="71">
        <v>145</v>
      </c>
      <c r="AD155" s="60">
        <f t="shared" si="64"/>
        <v>0</v>
      </c>
      <c r="AE155" s="60" t="str">
        <f t="shared" ca="1" si="70"/>
        <v/>
      </c>
      <c r="AF155" s="60" t="str">
        <f t="shared" ca="1" si="70"/>
        <v/>
      </c>
      <c r="AH155" s="71">
        <v>145</v>
      </c>
      <c r="AI155" s="60">
        <f t="shared" si="65"/>
        <v>0</v>
      </c>
      <c r="AJ155" s="60" t="str">
        <f t="shared" ca="1" si="71"/>
        <v/>
      </c>
      <c r="AK155" s="60" t="str">
        <f t="shared" ca="1" si="71"/>
        <v/>
      </c>
      <c r="AM155" s="71">
        <v>145</v>
      </c>
      <c r="AN155" s="60">
        <f t="shared" si="66"/>
        <v>0</v>
      </c>
      <c r="AO155" s="60" t="str">
        <f t="shared" ca="1" si="72"/>
        <v/>
      </c>
      <c r="AP155" s="60" t="str">
        <f t="shared" ca="1" si="72"/>
        <v/>
      </c>
      <c r="AR155" s="71">
        <v>145</v>
      </c>
      <c r="AS155" s="60">
        <f t="shared" si="67"/>
        <v>0</v>
      </c>
      <c r="AT155" s="60" t="str">
        <f t="shared" ca="1" si="73"/>
        <v/>
      </c>
      <c r="AU155" s="60" t="str">
        <f t="shared" ca="1" si="73"/>
        <v/>
      </c>
      <c r="BK155" s="62"/>
      <c r="BL155" s="62"/>
      <c r="BM155" s="62"/>
      <c r="BN155" s="62"/>
      <c r="BO155" s="62"/>
      <c r="BP155" s="62"/>
      <c r="CN155" s="71">
        <v>145</v>
      </c>
      <c r="CO155" s="61">
        <f t="shared" si="69"/>
        <v>0</v>
      </c>
      <c r="CP155" s="61" t="str">
        <f t="shared" ca="1" si="68"/>
        <v/>
      </c>
      <c r="CQ155" s="61" t="str">
        <f t="shared" ca="1" si="68"/>
        <v/>
      </c>
    </row>
    <row r="156" spans="9:95">
      <c r="I156" s="66"/>
      <c r="R156" s="71">
        <v>146</v>
      </c>
      <c r="S156" s="60">
        <f t="shared" si="62"/>
        <v>0</v>
      </c>
      <c r="T156" s="60" t="str">
        <f t="shared" ca="1" si="63"/>
        <v/>
      </c>
      <c r="U156" s="60" t="str">
        <f t="shared" ca="1" si="63"/>
        <v/>
      </c>
      <c r="AC156" s="71">
        <v>146</v>
      </c>
      <c r="AD156" s="60">
        <f t="shared" si="64"/>
        <v>0</v>
      </c>
      <c r="AE156" s="60" t="str">
        <f t="shared" ca="1" si="70"/>
        <v/>
      </c>
      <c r="AF156" s="60" t="str">
        <f t="shared" ca="1" si="70"/>
        <v/>
      </c>
      <c r="AH156" s="71">
        <v>146</v>
      </c>
      <c r="AI156" s="60">
        <f t="shared" si="65"/>
        <v>0</v>
      </c>
      <c r="AJ156" s="60" t="str">
        <f t="shared" ca="1" si="71"/>
        <v/>
      </c>
      <c r="AK156" s="60" t="str">
        <f t="shared" ca="1" si="71"/>
        <v/>
      </c>
      <c r="AM156" s="71">
        <v>146</v>
      </c>
      <c r="AN156" s="60">
        <f t="shared" si="66"/>
        <v>0</v>
      </c>
      <c r="AO156" s="60" t="str">
        <f t="shared" ca="1" si="72"/>
        <v/>
      </c>
      <c r="AP156" s="60" t="str">
        <f t="shared" ca="1" si="72"/>
        <v/>
      </c>
      <c r="AR156" s="71">
        <v>146</v>
      </c>
      <c r="AS156" s="60">
        <f t="shared" si="67"/>
        <v>0</v>
      </c>
      <c r="AT156" s="60" t="str">
        <f t="shared" ca="1" si="73"/>
        <v/>
      </c>
      <c r="AU156" s="60" t="str">
        <f t="shared" ca="1" si="73"/>
        <v/>
      </c>
      <c r="BK156" s="62"/>
      <c r="BL156" s="62"/>
      <c r="BM156" s="62"/>
      <c r="BN156" s="62"/>
      <c r="BO156" s="62"/>
      <c r="BP156" s="62"/>
      <c r="CN156" s="71">
        <v>146</v>
      </c>
      <c r="CO156" s="61">
        <f t="shared" si="69"/>
        <v>0</v>
      </c>
      <c r="CP156" s="61" t="str">
        <f t="shared" ca="1" si="68"/>
        <v/>
      </c>
      <c r="CQ156" s="61" t="str">
        <f t="shared" ca="1" si="68"/>
        <v/>
      </c>
    </row>
    <row r="157" spans="9:95">
      <c r="I157" s="66"/>
      <c r="R157" s="71">
        <v>147</v>
      </c>
      <c r="S157" s="60">
        <f t="shared" si="62"/>
        <v>0</v>
      </c>
      <c r="T157" s="60" t="str">
        <f t="shared" ca="1" si="63"/>
        <v/>
      </c>
      <c r="U157" s="60" t="str">
        <f t="shared" ca="1" si="63"/>
        <v/>
      </c>
      <c r="AC157" s="71">
        <v>147</v>
      </c>
      <c r="AD157" s="60">
        <f t="shared" si="64"/>
        <v>0</v>
      </c>
      <c r="AE157" s="60" t="str">
        <f t="shared" ca="1" si="70"/>
        <v/>
      </c>
      <c r="AF157" s="60" t="str">
        <f t="shared" ca="1" si="70"/>
        <v/>
      </c>
      <c r="AH157" s="71">
        <v>147</v>
      </c>
      <c r="AI157" s="60">
        <f t="shared" si="65"/>
        <v>0</v>
      </c>
      <c r="AJ157" s="60" t="str">
        <f t="shared" ca="1" si="71"/>
        <v/>
      </c>
      <c r="AK157" s="60" t="str">
        <f t="shared" ca="1" si="71"/>
        <v/>
      </c>
      <c r="AM157" s="71">
        <v>147</v>
      </c>
      <c r="AN157" s="60">
        <f t="shared" si="66"/>
        <v>0</v>
      </c>
      <c r="AO157" s="60" t="str">
        <f t="shared" ca="1" si="72"/>
        <v/>
      </c>
      <c r="AP157" s="60" t="str">
        <f t="shared" ca="1" si="72"/>
        <v/>
      </c>
      <c r="AR157" s="71">
        <v>147</v>
      </c>
      <c r="AS157" s="60">
        <f t="shared" si="67"/>
        <v>0</v>
      </c>
      <c r="AT157" s="60" t="str">
        <f t="shared" ca="1" si="73"/>
        <v/>
      </c>
      <c r="AU157" s="60" t="str">
        <f t="shared" ca="1" si="73"/>
        <v/>
      </c>
      <c r="BK157" s="62"/>
      <c r="BL157" s="62"/>
      <c r="BM157" s="62"/>
      <c r="BN157" s="62"/>
      <c r="BO157" s="62"/>
      <c r="BP157" s="62"/>
      <c r="CN157" s="71">
        <v>147</v>
      </c>
      <c r="CO157" s="61">
        <f t="shared" si="69"/>
        <v>0</v>
      </c>
      <c r="CP157" s="61" t="str">
        <f t="shared" ca="1" si="68"/>
        <v/>
      </c>
      <c r="CQ157" s="61" t="str">
        <f t="shared" ca="1" si="68"/>
        <v/>
      </c>
    </row>
    <row r="158" spans="9:95">
      <c r="I158" s="66"/>
      <c r="R158" s="71">
        <v>148</v>
      </c>
      <c r="S158" s="60">
        <f t="shared" si="62"/>
        <v>0</v>
      </c>
      <c r="T158" s="60" t="str">
        <f t="shared" ca="1" si="63"/>
        <v/>
      </c>
      <c r="U158" s="60" t="str">
        <f t="shared" ca="1" si="63"/>
        <v/>
      </c>
      <c r="AC158" s="71">
        <v>148</v>
      </c>
      <c r="AD158" s="60">
        <f t="shared" si="64"/>
        <v>0</v>
      </c>
      <c r="AE158" s="60" t="str">
        <f t="shared" ca="1" si="70"/>
        <v/>
      </c>
      <c r="AF158" s="60" t="str">
        <f t="shared" ca="1" si="70"/>
        <v/>
      </c>
      <c r="AH158" s="71">
        <v>148</v>
      </c>
      <c r="AI158" s="60">
        <f t="shared" si="65"/>
        <v>0</v>
      </c>
      <c r="AJ158" s="60" t="str">
        <f t="shared" ca="1" si="71"/>
        <v/>
      </c>
      <c r="AK158" s="60" t="str">
        <f t="shared" ca="1" si="71"/>
        <v/>
      </c>
      <c r="AM158" s="71">
        <v>148</v>
      </c>
      <c r="AN158" s="60">
        <f t="shared" si="66"/>
        <v>0</v>
      </c>
      <c r="AO158" s="60" t="str">
        <f t="shared" ca="1" si="72"/>
        <v/>
      </c>
      <c r="AP158" s="60" t="str">
        <f t="shared" ca="1" si="72"/>
        <v/>
      </c>
      <c r="AR158" s="71">
        <v>148</v>
      </c>
      <c r="AS158" s="60">
        <f t="shared" si="67"/>
        <v>0</v>
      </c>
      <c r="AT158" s="60" t="str">
        <f t="shared" ca="1" si="73"/>
        <v/>
      </c>
      <c r="AU158" s="60" t="str">
        <f t="shared" ca="1" si="73"/>
        <v/>
      </c>
      <c r="BK158" s="62"/>
      <c r="BL158" s="62"/>
      <c r="BM158" s="62"/>
      <c r="BN158" s="62"/>
      <c r="BO158" s="62"/>
      <c r="BP158" s="62"/>
      <c r="CN158" s="71">
        <v>148</v>
      </c>
      <c r="CO158" s="61">
        <f t="shared" si="69"/>
        <v>0</v>
      </c>
      <c r="CP158" s="61" t="str">
        <f t="shared" ca="1" si="68"/>
        <v/>
      </c>
      <c r="CQ158" s="61" t="str">
        <f t="shared" ca="1" si="68"/>
        <v/>
      </c>
    </row>
    <row r="159" spans="9:95">
      <c r="I159" s="66"/>
      <c r="R159" s="71">
        <v>149</v>
      </c>
      <c r="S159" s="60">
        <f t="shared" si="62"/>
        <v>0</v>
      </c>
      <c r="T159" s="60" t="str">
        <f t="shared" ca="1" si="63"/>
        <v/>
      </c>
      <c r="U159" s="60" t="str">
        <f t="shared" ca="1" si="63"/>
        <v/>
      </c>
      <c r="AC159" s="71">
        <v>149</v>
      </c>
      <c r="AD159" s="60">
        <f t="shared" si="64"/>
        <v>0</v>
      </c>
      <c r="AE159" s="60" t="str">
        <f t="shared" ca="1" si="70"/>
        <v/>
      </c>
      <c r="AF159" s="60" t="str">
        <f t="shared" ca="1" si="70"/>
        <v/>
      </c>
      <c r="AH159" s="71">
        <v>149</v>
      </c>
      <c r="AI159" s="60">
        <f t="shared" si="65"/>
        <v>0</v>
      </c>
      <c r="AJ159" s="60" t="str">
        <f t="shared" ca="1" si="71"/>
        <v/>
      </c>
      <c r="AK159" s="60" t="str">
        <f t="shared" ca="1" si="71"/>
        <v/>
      </c>
      <c r="AM159" s="71">
        <v>149</v>
      </c>
      <c r="AN159" s="60">
        <f t="shared" si="66"/>
        <v>0</v>
      </c>
      <c r="AO159" s="60" t="str">
        <f t="shared" ca="1" si="72"/>
        <v/>
      </c>
      <c r="AP159" s="60" t="str">
        <f t="shared" ca="1" si="72"/>
        <v/>
      </c>
      <c r="AR159" s="71">
        <v>149</v>
      </c>
      <c r="AS159" s="60">
        <f t="shared" si="67"/>
        <v>0</v>
      </c>
      <c r="AT159" s="60" t="str">
        <f t="shared" ca="1" si="73"/>
        <v/>
      </c>
      <c r="AU159" s="60" t="str">
        <f t="shared" ca="1" si="73"/>
        <v/>
      </c>
      <c r="BK159" s="62"/>
      <c r="BL159" s="62"/>
      <c r="BM159" s="62"/>
      <c r="BN159" s="62"/>
      <c r="BO159" s="62"/>
      <c r="BP159" s="62"/>
      <c r="CN159" s="71">
        <v>149</v>
      </c>
      <c r="CO159" s="61">
        <f t="shared" si="69"/>
        <v>0</v>
      </c>
      <c r="CP159" s="61" t="str">
        <f t="shared" ca="1" si="68"/>
        <v/>
      </c>
      <c r="CQ159" s="61" t="str">
        <f t="shared" ca="1" si="68"/>
        <v/>
      </c>
    </row>
    <row r="160" spans="9:95">
      <c r="I160" s="66"/>
      <c r="R160" s="71">
        <v>150</v>
      </c>
      <c r="S160" s="60">
        <f t="shared" si="62"/>
        <v>0</v>
      </c>
      <c r="T160" s="60" t="str">
        <f t="shared" ca="1" si="63"/>
        <v/>
      </c>
      <c r="U160" s="60" t="str">
        <f t="shared" ca="1" si="63"/>
        <v/>
      </c>
      <c r="AC160" s="71">
        <v>150</v>
      </c>
      <c r="AD160" s="60">
        <f t="shared" si="64"/>
        <v>0</v>
      </c>
      <c r="AE160" s="60" t="str">
        <f t="shared" ca="1" si="70"/>
        <v/>
      </c>
      <c r="AF160" s="60" t="str">
        <f t="shared" ca="1" si="70"/>
        <v/>
      </c>
      <c r="AH160" s="71">
        <v>150</v>
      </c>
      <c r="AI160" s="60">
        <f t="shared" si="65"/>
        <v>0</v>
      </c>
      <c r="AJ160" s="60" t="str">
        <f t="shared" ca="1" si="71"/>
        <v/>
      </c>
      <c r="AK160" s="60" t="str">
        <f t="shared" ca="1" si="71"/>
        <v/>
      </c>
      <c r="AM160" s="71">
        <v>150</v>
      </c>
      <c r="AN160" s="60">
        <f t="shared" si="66"/>
        <v>0</v>
      </c>
      <c r="AO160" s="60" t="str">
        <f t="shared" ca="1" si="72"/>
        <v/>
      </c>
      <c r="AP160" s="60" t="str">
        <f t="shared" ca="1" si="72"/>
        <v/>
      </c>
      <c r="AR160" s="71">
        <v>150</v>
      </c>
      <c r="AS160" s="60">
        <f t="shared" si="67"/>
        <v>0</v>
      </c>
      <c r="AT160" s="60" t="str">
        <f t="shared" ca="1" si="73"/>
        <v/>
      </c>
      <c r="AU160" s="60" t="str">
        <f t="shared" ca="1" si="73"/>
        <v/>
      </c>
      <c r="BK160" s="62"/>
      <c r="BL160" s="62"/>
      <c r="BM160" s="62"/>
      <c r="BN160" s="62"/>
      <c r="BO160" s="62"/>
      <c r="BP160" s="62"/>
      <c r="CN160" s="71">
        <v>150</v>
      </c>
      <c r="CO160" s="61">
        <f t="shared" si="69"/>
        <v>0</v>
      </c>
      <c r="CP160" s="61" t="str">
        <f t="shared" ca="1" si="68"/>
        <v/>
      </c>
      <c r="CQ160" s="61" t="str">
        <f t="shared" ca="1" si="68"/>
        <v/>
      </c>
    </row>
    <row r="161" spans="9:95">
      <c r="I161" s="66"/>
      <c r="R161" s="71">
        <v>151</v>
      </c>
      <c r="S161" s="60">
        <f t="shared" si="62"/>
        <v>0</v>
      </c>
      <c r="T161" s="60" t="str">
        <f t="shared" ca="1" si="63"/>
        <v/>
      </c>
      <c r="U161" s="60" t="str">
        <f t="shared" ca="1" si="63"/>
        <v/>
      </c>
      <c r="AC161" s="71">
        <v>151</v>
      </c>
      <c r="AD161" s="60">
        <f t="shared" si="64"/>
        <v>0</v>
      </c>
      <c r="AE161" s="60" t="str">
        <f t="shared" ca="1" si="70"/>
        <v/>
      </c>
      <c r="AF161" s="60" t="str">
        <f t="shared" ca="1" si="70"/>
        <v/>
      </c>
      <c r="AH161" s="71">
        <v>151</v>
      </c>
      <c r="AI161" s="60">
        <f t="shared" si="65"/>
        <v>0</v>
      </c>
      <c r="AJ161" s="60" t="str">
        <f t="shared" ca="1" si="71"/>
        <v/>
      </c>
      <c r="AK161" s="60" t="str">
        <f t="shared" ca="1" si="71"/>
        <v/>
      </c>
      <c r="AM161" s="71">
        <v>151</v>
      </c>
      <c r="AN161" s="60">
        <f t="shared" si="66"/>
        <v>0</v>
      </c>
      <c r="AO161" s="60" t="str">
        <f t="shared" ca="1" si="72"/>
        <v/>
      </c>
      <c r="AP161" s="60" t="str">
        <f t="shared" ca="1" si="72"/>
        <v/>
      </c>
      <c r="AR161" s="71">
        <v>151</v>
      </c>
      <c r="AS161" s="60">
        <f t="shared" si="67"/>
        <v>0</v>
      </c>
      <c r="AT161" s="60" t="str">
        <f t="shared" ca="1" si="73"/>
        <v/>
      </c>
      <c r="AU161" s="60" t="str">
        <f t="shared" ca="1" si="73"/>
        <v/>
      </c>
      <c r="BK161" s="62"/>
      <c r="BL161" s="62"/>
      <c r="BM161" s="62"/>
      <c r="BN161" s="62"/>
      <c r="BO161" s="62"/>
      <c r="BP161" s="62"/>
      <c r="CN161" s="71">
        <v>151</v>
      </c>
      <c r="CO161" s="61">
        <f t="shared" si="69"/>
        <v>0</v>
      </c>
      <c r="CP161" s="61" t="str">
        <f t="shared" ca="1" si="68"/>
        <v/>
      </c>
      <c r="CQ161" s="61" t="str">
        <f t="shared" ca="1" si="68"/>
        <v/>
      </c>
    </row>
    <row r="162" spans="9:95">
      <c r="I162" s="66"/>
      <c r="R162" s="71">
        <v>152</v>
      </c>
      <c r="S162" s="60">
        <f t="shared" si="62"/>
        <v>0</v>
      </c>
      <c r="T162" s="60" t="str">
        <f t="shared" ca="1" si="63"/>
        <v/>
      </c>
      <c r="U162" s="60" t="str">
        <f t="shared" ca="1" si="63"/>
        <v/>
      </c>
      <c r="AC162" s="71">
        <v>152</v>
      </c>
      <c r="AD162" s="60">
        <f t="shared" si="64"/>
        <v>0</v>
      </c>
      <c r="AE162" s="60" t="str">
        <f t="shared" ca="1" si="70"/>
        <v/>
      </c>
      <c r="AF162" s="60" t="str">
        <f t="shared" ca="1" si="70"/>
        <v/>
      </c>
      <c r="AH162" s="71">
        <v>152</v>
      </c>
      <c r="AI162" s="60">
        <f t="shared" si="65"/>
        <v>0</v>
      </c>
      <c r="AJ162" s="60" t="str">
        <f t="shared" ca="1" si="71"/>
        <v/>
      </c>
      <c r="AK162" s="60" t="str">
        <f t="shared" ca="1" si="71"/>
        <v/>
      </c>
      <c r="AM162" s="71">
        <v>152</v>
      </c>
      <c r="AN162" s="60">
        <f t="shared" si="66"/>
        <v>0</v>
      </c>
      <c r="AO162" s="60" t="str">
        <f t="shared" ca="1" si="72"/>
        <v/>
      </c>
      <c r="AP162" s="60" t="str">
        <f t="shared" ca="1" si="72"/>
        <v/>
      </c>
      <c r="AR162" s="71">
        <v>152</v>
      </c>
      <c r="AS162" s="60">
        <f t="shared" si="67"/>
        <v>0</v>
      </c>
      <c r="AT162" s="60" t="str">
        <f t="shared" ca="1" si="73"/>
        <v/>
      </c>
      <c r="AU162" s="60" t="str">
        <f t="shared" ca="1" si="73"/>
        <v/>
      </c>
      <c r="BK162" s="62"/>
      <c r="BL162" s="62"/>
      <c r="BM162" s="62"/>
      <c r="BN162" s="62"/>
      <c r="BO162" s="62"/>
      <c r="BP162" s="62"/>
      <c r="CN162" s="71">
        <v>152</v>
      </c>
      <c r="CO162" s="61">
        <f t="shared" si="69"/>
        <v>0</v>
      </c>
      <c r="CP162" s="61" t="str">
        <f t="shared" ca="1" si="68"/>
        <v/>
      </c>
      <c r="CQ162" s="61" t="str">
        <f t="shared" ca="1" si="68"/>
        <v/>
      </c>
    </row>
    <row r="163" spans="9:95">
      <c r="I163" s="66"/>
      <c r="R163" s="71">
        <v>153</v>
      </c>
      <c r="S163" s="60">
        <f t="shared" si="62"/>
        <v>0</v>
      </c>
      <c r="T163" s="60" t="str">
        <f t="shared" ca="1" si="63"/>
        <v/>
      </c>
      <c r="U163" s="60" t="str">
        <f t="shared" ca="1" si="63"/>
        <v/>
      </c>
      <c r="AC163" s="71">
        <v>153</v>
      </c>
      <c r="AD163" s="60">
        <f t="shared" si="64"/>
        <v>0</v>
      </c>
      <c r="AE163" s="60" t="str">
        <f t="shared" ca="1" si="70"/>
        <v/>
      </c>
      <c r="AF163" s="60" t="str">
        <f t="shared" ca="1" si="70"/>
        <v/>
      </c>
      <c r="AH163" s="71">
        <v>153</v>
      </c>
      <c r="AI163" s="60">
        <f t="shared" si="65"/>
        <v>0</v>
      </c>
      <c r="AJ163" s="60" t="str">
        <f t="shared" ca="1" si="71"/>
        <v/>
      </c>
      <c r="AK163" s="60" t="str">
        <f t="shared" ca="1" si="71"/>
        <v/>
      </c>
      <c r="AM163" s="71">
        <v>153</v>
      </c>
      <c r="AN163" s="60">
        <f t="shared" si="66"/>
        <v>0</v>
      </c>
      <c r="AO163" s="60" t="str">
        <f t="shared" ca="1" si="72"/>
        <v/>
      </c>
      <c r="AP163" s="60" t="str">
        <f t="shared" ca="1" si="72"/>
        <v/>
      </c>
      <c r="AR163" s="71">
        <v>153</v>
      </c>
      <c r="AS163" s="60">
        <f t="shared" si="67"/>
        <v>0</v>
      </c>
      <c r="AT163" s="60" t="str">
        <f t="shared" ca="1" si="73"/>
        <v/>
      </c>
      <c r="AU163" s="60" t="str">
        <f t="shared" ca="1" si="73"/>
        <v/>
      </c>
      <c r="BK163" s="62"/>
      <c r="BL163" s="62"/>
      <c r="BM163" s="62"/>
      <c r="BN163" s="62"/>
      <c r="BO163" s="62"/>
      <c r="BP163" s="62"/>
      <c r="CN163" s="71">
        <v>153</v>
      </c>
      <c r="CO163" s="61">
        <f t="shared" si="69"/>
        <v>0</v>
      </c>
      <c r="CP163" s="61" t="str">
        <f t="shared" ca="1" si="68"/>
        <v/>
      </c>
      <c r="CQ163" s="61" t="str">
        <f t="shared" ca="1" si="68"/>
        <v/>
      </c>
    </row>
    <row r="164" spans="9:95">
      <c r="I164" s="66"/>
      <c r="R164" s="71">
        <v>154</v>
      </c>
      <c r="S164" s="60">
        <f t="shared" si="62"/>
        <v>0</v>
      </c>
      <c r="T164" s="60" t="str">
        <f t="shared" ca="1" si="63"/>
        <v/>
      </c>
      <c r="U164" s="60" t="str">
        <f t="shared" ca="1" si="63"/>
        <v/>
      </c>
      <c r="AC164" s="71">
        <v>154</v>
      </c>
      <c r="AD164" s="60">
        <f t="shared" si="64"/>
        <v>0</v>
      </c>
      <c r="AE164" s="60" t="str">
        <f t="shared" ca="1" si="70"/>
        <v/>
      </c>
      <c r="AF164" s="60" t="str">
        <f t="shared" ca="1" si="70"/>
        <v/>
      </c>
      <c r="AH164" s="71">
        <v>154</v>
      </c>
      <c r="AI164" s="60">
        <f t="shared" si="65"/>
        <v>0</v>
      </c>
      <c r="AJ164" s="60" t="str">
        <f t="shared" ca="1" si="71"/>
        <v/>
      </c>
      <c r="AK164" s="60" t="str">
        <f t="shared" ca="1" si="71"/>
        <v/>
      </c>
      <c r="AM164" s="71">
        <v>154</v>
      </c>
      <c r="AN164" s="60">
        <f t="shared" si="66"/>
        <v>0</v>
      </c>
      <c r="AO164" s="60" t="str">
        <f t="shared" ca="1" si="72"/>
        <v/>
      </c>
      <c r="AP164" s="60" t="str">
        <f t="shared" ca="1" si="72"/>
        <v/>
      </c>
      <c r="AR164" s="71">
        <v>154</v>
      </c>
      <c r="AS164" s="60">
        <f t="shared" si="67"/>
        <v>0</v>
      </c>
      <c r="AT164" s="60" t="str">
        <f t="shared" ca="1" si="73"/>
        <v/>
      </c>
      <c r="AU164" s="60" t="str">
        <f t="shared" ca="1" si="73"/>
        <v/>
      </c>
      <c r="BK164" s="62"/>
      <c r="BL164" s="62"/>
      <c r="BM164" s="62"/>
      <c r="BN164" s="62"/>
      <c r="BO164" s="62"/>
      <c r="BP164" s="62"/>
      <c r="CN164" s="71">
        <v>154</v>
      </c>
      <c r="CO164" s="61">
        <f t="shared" si="69"/>
        <v>0</v>
      </c>
      <c r="CP164" s="61" t="str">
        <f t="shared" ca="1" si="68"/>
        <v/>
      </c>
      <c r="CQ164" s="61" t="str">
        <f t="shared" ca="1" si="68"/>
        <v/>
      </c>
    </row>
    <row r="165" spans="9:95">
      <c r="I165" s="66"/>
      <c r="R165" s="71">
        <v>155</v>
      </c>
      <c r="S165" s="60">
        <f t="shared" si="62"/>
        <v>0</v>
      </c>
      <c r="T165" s="60" t="str">
        <f t="shared" ca="1" si="63"/>
        <v/>
      </c>
      <c r="U165" s="60" t="str">
        <f t="shared" ca="1" si="63"/>
        <v/>
      </c>
      <c r="AC165" s="71">
        <v>155</v>
      </c>
      <c r="AD165" s="60">
        <f t="shared" si="64"/>
        <v>0</v>
      </c>
      <c r="AE165" s="60" t="str">
        <f t="shared" ca="1" si="70"/>
        <v/>
      </c>
      <c r="AF165" s="60" t="str">
        <f t="shared" ca="1" si="70"/>
        <v/>
      </c>
      <c r="AH165" s="71">
        <v>155</v>
      </c>
      <c r="AI165" s="60">
        <f t="shared" si="65"/>
        <v>0</v>
      </c>
      <c r="AJ165" s="60" t="str">
        <f t="shared" ca="1" si="71"/>
        <v/>
      </c>
      <c r="AK165" s="60" t="str">
        <f t="shared" ca="1" si="71"/>
        <v/>
      </c>
      <c r="AM165" s="71">
        <v>155</v>
      </c>
      <c r="AN165" s="60">
        <f t="shared" si="66"/>
        <v>0</v>
      </c>
      <c r="AO165" s="60" t="str">
        <f t="shared" ca="1" si="72"/>
        <v/>
      </c>
      <c r="AP165" s="60" t="str">
        <f t="shared" ca="1" si="72"/>
        <v/>
      </c>
      <c r="AR165" s="71">
        <v>155</v>
      </c>
      <c r="AS165" s="60">
        <f t="shared" si="67"/>
        <v>0</v>
      </c>
      <c r="AT165" s="60" t="str">
        <f t="shared" ca="1" si="73"/>
        <v/>
      </c>
      <c r="AU165" s="60" t="str">
        <f t="shared" ca="1" si="73"/>
        <v/>
      </c>
      <c r="BK165" s="62"/>
      <c r="BL165" s="62"/>
      <c r="BM165" s="62"/>
      <c r="BN165" s="62"/>
      <c r="BO165" s="62"/>
      <c r="BP165" s="62"/>
      <c r="CN165" s="71">
        <v>155</v>
      </c>
      <c r="CO165" s="61">
        <f t="shared" si="69"/>
        <v>0</v>
      </c>
      <c r="CP165" s="61" t="str">
        <f t="shared" ca="1" si="68"/>
        <v/>
      </c>
      <c r="CQ165" s="61" t="str">
        <f t="shared" ca="1" si="68"/>
        <v/>
      </c>
    </row>
    <row r="166" spans="9:95">
      <c r="I166" s="66"/>
      <c r="R166" s="71">
        <v>156</v>
      </c>
      <c r="S166" s="60">
        <f t="shared" si="62"/>
        <v>0</v>
      </c>
      <c r="T166" s="60" t="str">
        <f t="shared" ca="1" si="63"/>
        <v/>
      </c>
      <c r="U166" s="60" t="str">
        <f t="shared" ca="1" si="63"/>
        <v/>
      </c>
      <c r="AC166" s="71">
        <v>156</v>
      </c>
      <c r="AD166" s="60">
        <f t="shared" si="64"/>
        <v>0</v>
      </c>
      <c r="AE166" s="60" t="str">
        <f t="shared" ca="1" si="70"/>
        <v/>
      </c>
      <c r="AF166" s="60" t="str">
        <f t="shared" ca="1" si="70"/>
        <v/>
      </c>
      <c r="AH166" s="71">
        <v>156</v>
      </c>
      <c r="AI166" s="60">
        <f t="shared" si="65"/>
        <v>0</v>
      </c>
      <c r="AJ166" s="60" t="str">
        <f t="shared" ca="1" si="71"/>
        <v/>
      </c>
      <c r="AK166" s="60" t="str">
        <f t="shared" ca="1" si="71"/>
        <v/>
      </c>
      <c r="AM166" s="71">
        <v>156</v>
      </c>
      <c r="AN166" s="60">
        <f t="shared" si="66"/>
        <v>0</v>
      </c>
      <c r="AO166" s="60" t="str">
        <f t="shared" ca="1" si="72"/>
        <v/>
      </c>
      <c r="AP166" s="60" t="str">
        <f t="shared" ca="1" si="72"/>
        <v/>
      </c>
      <c r="AR166" s="71">
        <v>156</v>
      </c>
      <c r="AS166" s="60">
        <f t="shared" si="67"/>
        <v>0</v>
      </c>
      <c r="AT166" s="60" t="str">
        <f t="shared" ca="1" si="73"/>
        <v/>
      </c>
      <c r="AU166" s="60" t="str">
        <f t="shared" ca="1" si="73"/>
        <v/>
      </c>
      <c r="BK166" s="62"/>
      <c r="BL166" s="62"/>
      <c r="BM166" s="62"/>
      <c r="BN166" s="62"/>
      <c r="BO166" s="62"/>
      <c r="BP166" s="62"/>
      <c r="CN166" s="71">
        <v>156</v>
      </c>
      <c r="CO166" s="61">
        <f t="shared" si="69"/>
        <v>0</v>
      </c>
      <c r="CP166" s="61" t="str">
        <f t="shared" ca="1" si="68"/>
        <v/>
      </c>
      <c r="CQ166" s="61" t="str">
        <f t="shared" ca="1" si="68"/>
        <v/>
      </c>
    </row>
    <row r="167" spans="9:95">
      <c r="I167" s="66"/>
      <c r="R167" s="71">
        <v>157</v>
      </c>
      <c r="S167" s="60">
        <f t="shared" si="62"/>
        <v>0</v>
      </c>
      <c r="T167" s="60" t="str">
        <f t="shared" ca="1" si="63"/>
        <v/>
      </c>
      <c r="U167" s="60" t="str">
        <f t="shared" ca="1" si="63"/>
        <v/>
      </c>
      <c r="AC167" s="71">
        <v>157</v>
      </c>
      <c r="AD167" s="60">
        <f t="shared" si="64"/>
        <v>0</v>
      </c>
      <c r="AE167" s="60" t="str">
        <f t="shared" ca="1" si="70"/>
        <v/>
      </c>
      <c r="AF167" s="60" t="str">
        <f t="shared" ca="1" si="70"/>
        <v/>
      </c>
      <c r="AH167" s="71">
        <v>157</v>
      </c>
      <c r="AI167" s="60">
        <f t="shared" si="65"/>
        <v>0</v>
      </c>
      <c r="AJ167" s="60" t="str">
        <f t="shared" ca="1" si="71"/>
        <v/>
      </c>
      <c r="AK167" s="60" t="str">
        <f t="shared" ca="1" si="71"/>
        <v/>
      </c>
      <c r="AM167" s="71">
        <v>157</v>
      </c>
      <c r="AN167" s="60">
        <f t="shared" si="66"/>
        <v>0</v>
      </c>
      <c r="AO167" s="60" t="str">
        <f t="shared" ca="1" si="72"/>
        <v/>
      </c>
      <c r="AP167" s="60" t="str">
        <f t="shared" ca="1" si="72"/>
        <v/>
      </c>
      <c r="AR167" s="71">
        <v>157</v>
      </c>
      <c r="AS167" s="60">
        <f t="shared" si="67"/>
        <v>0</v>
      </c>
      <c r="AT167" s="60" t="str">
        <f t="shared" ca="1" si="73"/>
        <v/>
      </c>
      <c r="AU167" s="60" t="str">
        <f t="shared" ca="1" si="73"/>
        <v/>
      </c>
      <c r="BK167" s="62"/>
      <c r="BL167" s="62"/>
      <c r="BM167" s="62"/>
      <c r="BN167" s="62"/>
      <c r="BO167" s="62"/>
      <c r="BP167" s="62"/>
      <c r="CN167" s="71">
        <v>157</v>
      </c>
      <c r="CO167" s="61">
        <f t="shared" si="69"/>
        <v>0</v>
      </c>
      <c r="CP167" s="61" t="str">
        <f t="shared" ca="1" si="68"/>
        <v/>
      </c>
      <c r="CQ167" s="61" t="str">
        <f t="shared" ca="1" si="68"/>
        <v/>
      </c>
    </row>
    <row r="168" spans="9:95">
      <c r="I168" s="66"/>
      <c r="R168" s="71">
        <v>158</v>
      </c>
      <c r="S168" s="60">
        <f t="shared" si="62"/>
        <v>0</v>
      </c>
      <c r="T168" s="60" t="str">
        <f t="shared" ca="1" si="63"/>
        <v/>
      </c>
      <c r="U168" s="60" t="str">
        <f t="shared" ca="1" si="63"/>
        <v/>
      </c>
      <c r="AC168" s="71">
        <v>158</v>
      </c>
      <c r="AD168" s="60">
        <f t="shared" si="64"/>
        <v>0</v>
      </c>
      <c r="AE168" s="60" t="str">
        <f t="shared" ca="1" si="70"/>
        <v/>
      </c>
      <c r="AF168" s="60" t="str">
        <f t="shared" ca="1" si="70"/>
        <v/>
      </c>
      <c r="AH168" s="71">
        <v>158</v>
      </c>
      <c r="AI168" s="60">
        <f t="shared" si="65"/>
        <v>0</v>
      </c>
      <c r="AJ168" s="60" t="str">
        <f t="shared" ca="1" si="71"/>
        <v/>
      </c>
      <c r="AK168" s="60" t="str">
        <f t="shared" ca="1" si="71"/>
        <v/>
      </c>
      <c r="AM168" s="71">
        <v>158</v>
      </c>
      <c r="AN168" s="60">
        <f t="shared" si="66"/>
        <v>0</v>
      </c>
      <c r="AO168" s="60" t="str">
        <f t="shared" ca="1" si="72"/>
        <v/>
      </c>
      <c r="AP168" s="60" t="str">
        <f t="shared" ca="1" si="72"/>
        <v/>
      </c>
      <c r="AR168" s="71">
        <v>158</v>
      </c>
      <c r="AS168" s="60">
        <f t="shared" si="67"/>
        <v>0</v>
      </c>
      <c r="AT168" s="60" t="str">
        <f t="shared" ca="1" si="73"/>
        <v/>
      </c>
      <c r="AU168" s="60" t="str">
        <f t="shared" ca="1" si="73"/>
        <v/>
      </c>
      <c r="BK168" s="62"/>
      <c r="BL168" s="62"/>
      <c r="BM168" s="62"/>
      <c r="BN168" s="62"/>
      <c r="BO168" s="62"/>
      <c r="BP168" s="62"/>
      <c r="CN168" s="71">
        <v>158</v>
      </c>
      <c r="CO168" s="61">
        <f t="shared" si="69"/>
        <v>0</v>
      </c>
      <c r="CP168" s="61" t="str">
        <f t="shared" ca="1" si="68"/>
        <v/>
      </c>
      <c r="CQ168" s="61" t="str">
        <f t="shared" ca="1" si="68"/>
        <v/>
      </c>
    </row>
    <row r="169" spans="9:95">
      <c r="I169" s="66"/>
      <c r="R169" s="71">
        <v>159</v>
      </c>
      <c r="S169" s="60">
        <f t="shared" si="62"/>
        <v>0</v>
      </c>
      <c r="T169" s="60" t="str">
        <f t="shared" ca="1" si="63"/>
        <v/>
      </c>
      <c r="U169" s="60" t="str">
        <f t="shared" ca="1" si="63"/>
        <v/>
      </c>
      <c r="AC169" s="71">
        <v>159</v>
      </c>
      <c r="AD169" s="60">
        <f t="shared" si="64"/>
        <v>0</v>
      </c>
      <c r="AE169" s="60" t="str">
        <f t="shared" ca="1" si="70"/>
        <v/>
      </c>
      <c r="AF169" s="60" t="str">
        <f t="shared" ca="1" si="70"/>
        <v/>
      </c>
      <c r="AH169" s="71">
        <v>159</v>
      </c>
      <c r="AI169" s="60">
        <f t="shared" si="65"/>
        <v>0</v>
      </c>
      <c r="AJ169" s="60" t="str">
        <f t="shared" ca="1" si="71"/>
        <v/>
      </c>
      <c r="AK169" s="60" t="str">
        <f t="shared" ca="1" si="71"/>
        <v/>
      </c>
      <c r="AM169" s="71">
        <v>159</v>
      </c>
      <c r="AN169" s="60">
        <f t="shared" si="66"/>
        <v>0</v>
      </c>
      <c r="AO169" s="60" t="str">
        <f t="shared" ca="1" si="72"/>
        <v/>
      </c>
      <c r="AP169" s="60" t="str">
        <f t="shared" ca="1" si="72"/>
        <v/>
      </c>
      <c r="AR169" s="71">
        <v>159</v>
      </c>
      <c r="AS169" s="60">
        <f t="shared" si="67"/>
        <v>0</v>
      </c>
      <c r="AT169" s="60" t="str">
        <f t="shared" ca="1" si="73"/>
        <v/>
      </c>
      <c r="AU169" s="60" t="str">
        <f t="shared" ca="1" si="73"/>
        <v/>
      </c>
      <c r="BK169" s="62"/>
      <c r="BL169" s="62"/>
      <c r="BM169" s="62"/>
      <c r="BN169" s="62"/>
      <c r="BO169" s="62"/>
      <c r="BP169" s="62"/>
      <c r="CN169" s="71">
        <v>159</v>
      </c>
      <c r="CO169" s="61">
        <f t="shared" si="69"/>
        <v>0</v>
      </c>
      <c r="CP169" s="61" t="str">
        <f t="shared" ca="1" si="68"/>
        <v/>
      </c>
      <c r="CQ169" s="61" t="str">
        <f t="shared" ca="1" si="68"/>
        <v/>
      </c>
    </row>
    <row r="170" spans="9:95">
      <c r="I170" s="66"/>
      <c r="R170" s="71">
        <v>160</v>
      </c>
      <c r="S170" s="60">
        <f t="shared" si="62"/>
        <v>0</v>
      </c>
      <c r="T170" s="60" t="str">
        <f t="shared" ca="1" si="63"/>
        <v/>
      </c>
      <c r="U170" s="60" t="str">
        <f t="shared" ca="1" si="63"/>
        <v/>
      </c>
      <c r="AC170" s="71">
        <v>160</v>
      </c>
      <c r="AD170" s="60">
        <f t="shared" si="64"/>
        <v>0</v>
      </c>
      <c r="AE170" s="60" t="str">
        <f t="shared" ca="1" si="70"/>
        <v/>
      </c>
      <c r="AF170" s="60" t="str">
        <f t="shared" ca="1" si="70"/>
        <v/>
      </c>
      <c r="AH170" s="71">
        <v>160</v>
      </c>
      <c r="AI170" s="60">
        <f t="shared" si="65"/>
        <v>0</v>
      </c>
      <c r="AJ170" s="60" t="str">
        <f t="shared" ca="1" si="71"/>
        <v/>
      </c>
      <c r="AK170" s="60" t="str">
        <f t="shared" ca="1" si="71"/>
        <v/>
      </c>
      <c r="AM170" s="71">
        <v>160</v>
      </c>
      <c r="AN170" s="60">
        <f t="shared" si="66"/>
        <v>0</v>
      </c>
      <c r="AO170" s="60" t="str">
        <f t="shared" ca="1" si="72"/>
        <v/>
      </c>
      <c r="AP170" s="60" t="str">
        <f t="shared" ca="1" si="72"/>
        <v/>
      </c>
      <c r="AR170" s="71">
        <v>160</v>
      </c>
      <c r="AS170" s="60">
        <f t="shared" si="67"/>
        <v>0</v>
      </c>
      <c r="AT170" s="60" t="str">
        <f t="shared" ca="1" si="73"/>
        <v/>
      </c>
      <c r="AU170" s="60" t="str">
        <f t="shared" ca="1" si="73"/>
        <v/>
      </c>
      <c r="BK170" s="62"/>
      <c r="BL170" s="62"/>
      <c r="BM170" s="62"/>
      <c r="BN170" s="62"/>
      <c r="BO170" s="62"/>
      <c r="BP170" s="62"/>
      <c r="CN170" s="71">
        <v>160</v>
      </c>
      <c r="CO170" s="61">
        <f t="shared" si="69"/>
        <v>0</v>
      </c>
      <c r="CP170" s="61" t="str">
        <f t="shared" ca="1" si="68"/>
        <v/>
      </c>
      <c r="CQ170" s="61" t="str">
        <f t="shared" ca="1" si="68"/>
        <v/>
      </c>
    </row>
    <row r="171" spans="9:95">
      <c r="I171" s="66"/>
      <c r="R171" s="71">
        <v>161</v>
      </c>
      <c r="S171" s="60">
        <f t="shared" si="62"/>
        <v>0</v>
      </c>
      <c r="T171" s="60" t="str">
        <f t="shared" ca="1" si="63"/>
        <v/>
      </c>
      <c r="U171" s="60" t="str">
        <f t="shared" ca="1" si="63"/>
        <v/>
      </c>
      <c r="AC171" s="71">
        <v>161</v>
      </c>
      <c r="AD171" s="60">
        <f t="shared" si="64"/>
        <v>0</v>
      </c>
      <c r="AE171" s="60" t="str">
        <f t="shared" ca="1" si="70"/>
        <v/>
      </c>
      <c r="AF171" s="60" t="str">
        <f t="shared" ca="1" si="70"/>
        <v/>
      </c>
      <c r="AH171" s="71">
        <v>161</v>
      </c>
      <c r="AI171" s="60">
        <f t="shared" si="65"/>
        <v>0</v>
      </c>
      <c r="AJ171" s="60" t="str">
        <f t="shared" ca="1" si="71"/>
        <v/>
      </c>
      <c r="AK171" s="60" t="str">
        <f t="shared" ca="1" si="71"/>
        <v/>
      </c>
      <c r="AM171" s="71">
        <v>161</v>
      </c>
      <c r="AN171" s="60">
        <f t="shared" si="66"/>
        <v>0</v>
      </c>
      <c r="AO171" s="60" t="str">
        <f t="shared" ca="1" si="72"/>
        <v/>
      </c>
      <c r="AP171" s="60" t="str">
        <f t="shared" ca="1" si="72"/>
        <v/>
      </c>
      <c r="AR171" s="71">
        <v>161</v>
      </c>
      <c r="AS171" s="60">
        <f t="shared" si="67"/>
        <v>0</v>
      </c>
      <c r="AT171" s="60" t="str">
        <f t="shared" ca="1" si="73"/>
        <v/>
      </c>
      <c r="AU171" s="60" t="str">
        <f t="shared" ca="1" si="73"/>
        <v/>
      </c>
      <c r="BK171" s="62"/>
      <c r="BL171" s="62"/>
      <c r="BM171" s="62"/>
      <c r="BN171" s="62"/>
      <c r="BO171" s="62"/>
      <c r="BP171" s="62"/>
      <c r="CN171" s="71">
        <v>161</v>
      </c>
      <c r="CO171" s="61">
        <f t="shared" si="69"/>
        <v>0</v>
      </c>
      <c r="CP171" s="61" t="str">
        <f t="shared" ca="1" si="68"/>
        <v/>
      </c>
      <c r="CQ171" s="61" t="str">
        <f t="shared" ca="1" si="68"/>
        <v/>
      </c>
    </row>
    <row r="172" spans="9:95">
      <c r="I172" s="66"/>
      <c r="R172" s="71">
        <v>162</v>
      </c>
      <c r="S172" s="60">
        <f t="shared" si="62"/>
        <v>0</v>
      </c>
      <c r="T172" s="60" t="str">
        <f t="shared" ref="T172:U198" ca="1" si="74">IF($S172&gt;0,INDIRECT(T$1&amp;$S172)&amp;"","")</f>
        <v/>
      </c>
      <c r="U172" s="60" t="str">
        <f t="shared" ca="1" si="74"/>
        <v/>
      </c>
      <c r="AC172" s="71">
        <v>162</v>
      </c>
      <c r="AD172" s="60">
        <f t="shared" si="64"/>
        <v>0</v>
      </c>
      <c r="AE172" s="60" t="str">
        <f t="shared" ref="AE172:AF191" ca="1" si="75">IF($AD172&gt;0,INDIRECT(AE$1&amp;$AD172)&amp;"","")</f>
        <v/>
      </c>
      <c r="AF172" s="60" t="str">
        <f t="shared" ca="1" si="75"/>
        <v/>
      </c>
      <c r="AH172" s="71">
        <v>162</v>
      </c>
      <c r="AI172" s="60">
        <f t="shared" si="65"/>
        <v>0</v>
      </c>
      <c r="AJ172" s="60" t="str">
        <f t="shared" ref="AJ172:AK191" ca="1" si="76">IF($AI172&gt;0,INDIRECT(AJ$1&amp;$AI172)&amp;"","")</f>
        <v/>
      </c>
      <c r="AK172" s="60" t="str">
        <f t="shared" ca="1" si="76"/>
        <v/>
      </c>
      <c r="AM172" s="71">
        <v>162</v>
      </c>
      <c r="AN172" s="60">
        <f t="shared" si="66"/>
        <v>0</v>
      </c>
      <c r="AO172" s="60" t="str">
        <f t="shared" ref="AO172:AP191" ca="1" si="77">IF($AN172&gt;0,INDIRECT(AO$1&amp;$AN172)&amp;"","")</f>
        <v/>
      </c>
      <c r="AP172" s="60" t="str">
        <f t="shared" ca="1" si="77"/>
        <v/>
      </c>
      <c r="AR172" s="71">
        <v>162</v>
      </c>
      <c r="AS172" s="60">
        <f t="shared" si="67"/>
        <v>0</v>
      </c>
      <c r="AT172" s="60" t="str">
        <f t="shared" ref="AT172:AU191" ca="1" si="78">IF($AS172&gt;0,INDIRECT(AT$1&amp;$AS172)&amp;"","")</f>
        <v/>
      </c>
      <c r="AU172" s="60" t="str">
        <f t="shared" ca="1" si="78"/>
        <v/>
      </c>
      <c r="BK172" s="62"/>
      <c r="BL172" s="62"/>
      <c r="BM172" s="62"/>
      <c r="BN172" s="62"/>
      <c r="BO172" s="62"/>
      <c r="BP172" s="62"/>
      <c r="CN172" s="71">
        <v>162</v>
      </c>
      <c r="CO172" s="61">
        <f t="shared" si="69"/>
        <v>0</v>
      </c>
      <c r="CP172" s="61" t="str">
        <f t="shared" ca="1" si="68"/>
        <v/>
      </c>
      <c r="CQ172" s="61" t="str">
        <f t="shared" ca="1" si="68"/>
        <v/>
      </c>
    </row>
    <row r="173" spans="9:95">
      <c r="I173" s="66"/>
      <c r="R173" s="71">
        <v>163</v>
      </c>
      <c r="S173" s="60">
        <f t="shared" si="62"/>
        <v>0</v>
      </c>
      <c r="T173" s="60" t="str">
        <f t="shared" ca="1" si="74"/>
        <v/>
      </c>
      <c r="U173" s="60" t="str">
        <f t="shared" ca="1" si="74"/>
        <v/>
      </c>
      <c r="AC173" s="71">
        <v>163</v>
      </c>
      <c r="AD173" s="60">
        <f t="shared" si="64"/>
        <v>0</v>
      </c>
      <c r="AE173" s="60" t="str">
        <f t="shared" ca="1" si="75"/>
        <v/>
      </c>
      <c r="AF173" s="60" t="str">
        <f t="shared" ca="1" si="75"/>
        <v/>
      </c>
      <c r="AH173" s="71">
        <v>163</v>
      </c>
      <c r="AI173" s="60">
        <f t="shared" si="65"/>
        <v>0</v>
      </c>
      <c r="AJ173" s="60" t="str">
        <f t="shared" ca="1" si="76"/>
        <v/>
      </c>
      <c r="AK173" s="60" t="str">
        <f t="shared" ca="1" si="76"/>
        <v/>
      </c>
      <c r="AM173" s="71">
        <v>163</v>
      </c>
      <c r="AN173" s="60">
        <f t="shared" si="66"/>
        <v>0</v>
      </c>
      <c r="AO173" s="60" t="str">
        <f t="shared" ca="1" si="77"/>
        <v/>
      </c>
      <c r="AP173" s="60" t="str">
        <f t="shared" ca="1" si="77"/>
        <v/>
      </c>
      <c r="AR173" s="71">
        <v>163</v>
      </c>
      <c r="AS173" s="60">
        <f t="shared" si="67"/>
        <v>0</v>
      </c>
      <c r="AT173" s="60" t="str">
        <f t="shared" ca="1" si="78"/>
        <v/>
      </c>
      <c r="AU173" s="60" t="str">
        <f t="shared" ca="1" si="78"/>
        <v/>
      </c>
      <c r="BK173" s="62"/>
      <c r="BL173" s="62"/>
      <c r="BM173" s="62"/>
      <c r="BN173" s="62"/>
      <c r="BO173" s="62"/>
      <c r="BP173" s="62"/>
      <c r="CN173" s="71">
        <v>163</v>
      </c>
      <c r="CO173" s="61">
        <f t="shared" si="69"/>
        <v>0</v>
      </c>
      <c r="CP173" s="61" t="str">
        <f t="shared" ca="1" si="68"/>
        <v/>
      </c>
      <c r="CQ173" s="61" t="str">
        <f t="shared" ca="1" si="68"/>
        <v/>
      </c>
    </row>
    <row r="174" spans="9:95">
      <c r="I174" s="66"/>
      <c r="R174" s="71">
        <v>164</v>
      </c>
      <c r="S174" s="60">
        <f t="shared" si="62"/>
        <v>0</v>
      </c>
      <c r="T174" s="60" t="str">
        <f t="shared" ca="1" si="74"/>
        <v/>
      </c>
      <c r="U174" s="60" t="str">
        <f t="shared" ca="1" si="74"/>
        <v/>
      </c>
      <c r="AC174" s="71">
        <v>164</v>
      </c>
      <c r="AD174" s="60">
        <f t="shared" si="64"/>
        <v>0</v>
      </c>
      <c r="AE174" s="60" t="str">
        <f t="shared" ca="1" si="75"/>
        <v/>
      </c>
      <c r="AF174" s="60" t="str">
        <f t="shared" ca="1" si="75"/>
        <v/>
      </c>
      <c r="AH174" s="71">
        <v>164</v>
      </c>
      <c r="AI174" s="60">
        <f t="shared" si="65"/>
        <v>0</v>
      </c>
      <c r="AJ174" s="60" t="str">
        <f t="shared" ca="1" si="76"/>
        <v/>
      </c>
      <c r="AK174" s="60" t="str">
        <f t="shared" ca="1" si="76"/>
        <v/>
      </c>
      <c r="AM174" s="71">
        <v>164</v>
      </c>
      <c r="AN174" s="60">
        <f t="shared" si="66"/>
        <v>0</v>
      </c>
      <c r="AO174" s="60" t="str">
        <f t="shared" ca="1" si="77"/>
        <v/>
      </c>
      <c r="AP174" s="60" t="str">
        <f t="shared" ca="1" si="77"/>
        <v/>
      </c>
      <c r="AR174" s="71">
        <v>164</v>
      </c>
      <c r="AS174" s="60">
        <f t="shared" si="67"/>
        <v>0</v>
      </c>
      <c r="AT174" s="60" t="str">
        <f t="shared" ca="1" si="78"/>
        <v/>
      </c>
      <c r="AU174" s="60" t="str">
        <f t="shared" ca="1" si="78"/>
        <v/>
      </c>
      <c r="BK174" s="62"/>
      <c r="BL174" s="62"/>
      <c r="BM174" s="62"/>
      <c r="BN174" s="62"/>
      <c r="BO174" s="62"/>
      <c r="BP174" s="62"/>
      <c r="CN174" s="71">
        <v>164</v>
      </c>
      <c r="CO174" s="61">
        <f t="shared" si="69"/>
        <v>0</v>
      </c>
      <c r="CP174" s="61" t="str">
        <f t="shared" ca="1" si="68"/>
        <v/>
      </c>
      <c r="CQ174" s="61" t="str">
        <f t="shared" ca="1" si="68"/>
        <v/>
      </c>
    </row>
    <row r="175" spans="9:95">
      <c r="I175" s="66"/>
      <c r="R175" s="71">
        <v>165</v>
      </c>
      <c r="S175" s="60">
        <f t="shared" si="62"/>
        <v>0</v>
      </c>
      <c r="T175" s="60" t="str">
        <f t="shared" ca="1" si="74"/>
        <v/>
      </c>
      <c r="U175" s="60" t="str">
        <f t="shared" ca="1" si="74"/>
        <v/>
      </c>
      <c r="AC175" s="71">
        <v>165</v>
      </c>
      <c r="AD175" s="60">
        <f t="shared" si="64"/>
        <v>0</v>
      </c>
      <c r="AE175" s="60" t="str">
        <f t="shared" ca="1" si="75"/>
        <v/>
      </c>
      <c r="AF175" s="60" t="str">
        <f t="shared" ca="1" si="75"/>
        <v/>
      </c>
      <c r="AH175" s="71">
        <v>165</v>
      </c>
      <c r="AI175" s="60">
        <f t="shared" si="65"/>
        <v>0</v>
      </c>
      <c r="AJ175" s="60" t="str">
        <f t="shared" ca="1" si="76"/>
        <v/>
      </c>
      <c r="AK175" s="60" t="str">
        <f t="shared" ca="1" si="76"/>
        <v/>
      </c>
      <c r="AM175" s="71">
        <v>165</v>
      </c>
      <c r="AN175" s="60">
        <f t="shared" si="66"/>
        <v>0</v>
      </c>
      <c r="AO175" s="60" t="str">
        <f t="shared" ca="1" si="77"/>
        <v/>
      </c>
      <c r="AP175" s="60" t="str">
        <f t="shared" ca="1" si="77"/>
        <v/>
      </c>
      <c r="AR175" s="71">
        <v>165</v>
      </c>
      <c r="AS175" s="60">
        <f t="shared" si="67"/>
        <v>0</v>
      </c>
      <c r="AT175" s="60" t="str">
        <f t="shared" ca="1" si="78"/>
        <v/>
      </c>
      <c r="AU175" s="60" t="str">
        <f t="shared" ca="1" si="78"/>
        <v/>
      </c>
      <c r="BK175" s="62"/>
      <c r="BL175" s="62"/>
      <c r="BM175" s="62"/>
      <c r="BN175" s="62"/>
      <c r="BO175" s="62"/>
      <c r="BP175" s="62"/>
      <c r="CN175" s="71">
        <v>165</v>
      </c>
      <c r="CO175" s="61">
        <f t="shared" si="69"/>
        <v>0</v>
      </c>
      <c r="CP175" s="61" t="str">
        <f t="shared" ca="1" si="68"/>
        <v/>
      </c>
      <c r="CQ175" s="61" t="str">
        <f t="shared" ca="1" si="68"/>
        <v/>
      </c>
    </row>
    <row r="176" spans="9:95">
      <c r="I176" s="66"/>
      <c r="R176" s="71">
        <v>166</v>
      </c>
      <c r="S176" s="60">
        <f t="shared" si="62"/>
        <v>0</v>
      </c>
      <c r="T176" s="60" t="str">
        <f t="shared" ca="1" si="74"/>
        <v/>
      </c>
      <c r="U176" s="60" t="str">
        <f t="shared" ca="1" si="74"/>
        <v/>
      </c>
      <c r="AC176" s="71">
        <v>166</v>
      </c>
      <c r="AD176" s="60">
        <f t="shared" si="64"/>
        <v>0</v>
      </c>
      <c r="AE176" s="60" t="str">
        <f t="shared" ca="1" si="75"/>
        <v/>
      </c>
      <c r="AF176" s="60" t="str">
        <f t="shared" ca="1" si="75"/>
        <v/>
      </c>
      <c r="AH176" s="71">
        <v>166</v>
      </c>
      <c r="AI176" s="60">
        <f t="shared" si="65"/>
        <v>0</v>
      </c>
      <c r="AJ176" s="60" t="str">
        <f t="shared" ca="1" si="76"/>
        <v/>
      </c>
      <c r="AK176" s="60" t="str">
        <f t="shared" ca="1" si="76"/>
        <v/>
      </c>
      <c r="AM176" s="71">
        <v>166</v>
      </c>
      <c r="AN176" s="60">
        <f t="shared" si="66"/>
        <v>0</v>
      </c>
      <c r="AO176" s="60" t="str">
        <f t="shared" ca="1" si="77"/>
        <v/>
      </c>
      <c r="AP176" s="60" t="str">
        <f t="shared" ca="1" si="77"/>
        <v/>
      </c>
      <c r="AR176" s="71">
        <v>166</v>
      </c>
      <c r="AS176" s="60">
        <f t="shared" si="67"/>
        <v>0</v>
      </c>
      <c r="AT176" s="60" t="str">
        <f t="shared" ca="1" si="78"/>
        <v/>
      </c>
      <c r="AU176" s="60" t="str">
        <f t="shared" ca="1" si="78"/>
        <v/>
      </c>
      <c r="BK176" s="62"/>
      <c r="BL176" s="62"/>
      <c r="BM176" s="62"/>
      <c r="BN176" s="62"/>
      <c r="BO176" s="62"/>
      <c r="BP176" s="62"/>
      <c r="CN176" s="71">
        <v>166</v>
      </c>
      <c r="CO176" s="61">
        <f t="shared" si="69"/>
        <v>0</v>
      </c>
      <c r="CP176" s="61" t="str">
        <f t="shared" ca="1" si="68"/>
        <v/>
      </c>
      <c r="CQ176" s="61" t="str">
        <f t="shared" ca="1" si="68"/>
        <v/>
      </c>
    </row>
    <row r="177" spans="9:95">
      <c r="I177" s="66"/>
      <c r="R177" s="71">
        <v>167</v>
      </c>
      <c r="S177" s="60">
        <f t="shared" si="62"/>
        <v>0</v>
      </c>
      <c r="T177" s="60" t="str">
        <f t="shared" ca="1" si="74"/>
        <v/>
      </c>
      <c r="U177" s="60" t="str">
        <f t="shared" ca="1" si="74"/>
        <v/>
      </c>
      <c r="AC177" s="71">
        <v>167</v>
      </c>
      <c r="AD177" s="60">
        <f t="shared" si="64"/>
        <v>0</v>
      </c>
      <c r="AE177" s="60" t="str">
        <f t="shared" ca="1" si="75"/>
        <v/>
      </c>
      <c r="AF177" s="60" t="str">
        <f t="shared" ca="1" si="75"/>
        <v/>
      </c>
      <c r="AH177" s="71">
        <v>167</v>
      </c>
      <c r="AI177" s="60">
        <f t="shared" si="65"/>
        <v>0</v>
      </c>
      <c r="AJ177" s="60" t="str">
        <f t="shared" ca="1" si="76"/>
        <v/>
      </c>
      <c r="AK177" s="60" t="str">
        <f t="shared" ca="1" si="76"/>
        <v/>
      </c>
      <c r="AM177" s="71">
        <v>167</v>
      </c>
      <c r="AN177" s="60">
        <f t="shared" si="66"/>
        <v>0</v>
      </c>
      <c r="AO177" s="60" t="str">
        <f t="shared" ca="1" si="77"/>
        <v/>
      </c>
      <c r="AP177" s="60" t="str">
        <f t="shared" ca="1" si="77"/>
        <v/>
      </c>
      <c r="AR177" s="71">
        <v>167</v>
      </c>
      <c r="AS177" s="60">
        <f t="shared" si="67"/>
        <v>0</v>
      </c>
      <c r="AT177" s="60" t="str">
        <f t="shared" ca="1" si="78"/>
        <v/>
      </c>
      <c r="AU177" s="60" t="str">
        <f t="shared" ca="1" si="78"/>
        <v/>
      </c>
      <c r="BK177" s="62"/>
      <c r="BL177" s="62"/>
      <c r="BM177" s="62"/>
      <c r="BN177" s="62"/>
      <c r="BO177" s="62"/>
      <c r="BP177" s="62"/>
      <c r="CN177" s="71">
        <v>167</v>
      </c>
      <c r="CO177" s="61">
        <f t="shared" si="69"/>
        <v>0</v>
      </c>
      <c r="CP177" s="61" t="str">
        <f t="shared" ca="1" si="68"/>
        <v/>
      </c>
      <c r="CQ177" s="61" t="str">
        <f t="shared" ca="1" si="68"/>
        <v/>
      </c>
    </row>
    <row r="178" spans="9:95">
      <c r="I178" s="66"/>
      <c r="R178" s="71">
        <v>168</v>
      </c>
      <c r="S178" s="60">
        <f t="shared" si="62"/>
        <v>0</v>
      </c>
      <c r="T178" s="60" t="str">
        <f t="shared" ca="1" si="74"/>
        <v/>
      </c>
      <c r="U178" s="60" t="str">
        <f t="shared" ca="1" si="74"/>
        <v/>
      </c>
      <c r="AC178" s="71">
        <v>168</v>
      </c>
      <c r="AD178" s="60">
        <f t="shared" si="64"/>
        <v>0</v>
      </c>
      <c r="AE178" s="60" t="str">
        <f t="shared" ca="1" si="75"/>
        <v/>
      </c>
      <c r="AF178" s="60" t="str">
        <f t="shared" ca="1" si="75"/>
        <v/>
      </c>
      <c r="AH178" s="71">
        <v>168</v>
      </c>
      <c r="AI178" s="60">
        <f t="shared" si="65"/>
        <v>0</v>
      </c>
      <c r="AJ178" s="60" t="str">
        <f t="shared" ca="1" si="76"/>
        <v/>
      </c>
      <c r="AK178" s="60" t="str">
        <f t="shared" ca="1" si="76"/>
        <v/>
      </c>
      <c r="AM178" s="71">
        <v>168</v>
      </c>
      <c r="AN178" s="60">
        <f t="shared" si="66"/>
        <v>0</v>
      </c>
      <c r="AO178" s="60" t="str">
        <f t="shared" ca="1" si="77"/>
        <v/>
      </c>
      <c r="AP178" s="60" t="str">
        <f t="shared" ca="1" si="77"/>
        <v/>
      </c>
      <c r="AR178" s="71">
        <v>168</v>
      </c>
      <c r="AS178" s="60">
        <f t="shared" si="67"/>
        <v>0</v>
      </c>
      <c r="AT178" s="60" t="str">
        <f t="shared" ca="1" si="78"/>
        <v/>
      </c>
      <c r="AU178" s="60" t="str">
        <f t="shared" ca="1" si="78"/>
        <v/>
      </c>
      <c r="BK178" s="62"/>
      <c r="BL178" s="62"/>
      <c r="BM178" s="62"/>
      <c r="BN178" s="62"/>
      <c r="BO178" s="62"/>
      <c r="BP178" s="62"/>
      <c r="CN178" s="71">
        <v>168</v>
      </c>
      <c r="CO178" s="61">
        <f t="shared" si="69"/>
        <v>0</v>
      </c>
      <c r="CP178" s="61" t="str">
        <f t="shared" ca="1" si="68"/>
        <v/>
      </c>
      <c r="CQ178" s="61" t="str">
        <f t="shared" ca="1" si="68"/>
        <v/>
      </c>
    </row>
    <row r="179" spans="9:95">
      <c r="I179" s="66"/>
      <c r="R179" s="71">
        <v>169</v>
      </c>
      <c r="S179" s="60">
        <f t="shared" si="62"/>
        <v>0</v>
      </c>
      <c r="T179" s="60" t="str">
        <f t="shared" ca="1" si="74"/>
        <v/>
      </c>
      <c r="U179" s="60" t="str">
        <f t="shared" ca="1" si="74"/>
        <v/>
      </c>
      <c r="AC179" s="71">
        <v>169</v>
      </c>
      <c r="AD179" s="60">
        <f t="shared" si="64"/>
        <v>0</v>
      </c>
      <c r="AE179" s="60" t="str">
        <f t="shared" ca="1" si="75"/>
        <v/>
      </c>
      <c r="AF179" s="60" t="str">
        <f t="shared" ca="1" si="75"/>
        <v/>
      </c>
      <c r="AH179" s="71">
        <v>169</v>
      </c>
      <c r="AI179" s="60">
        <f t="shared" si="65"/>
        <v>0</v>
      </c>
      <c r="AJ179" s="60" t="str">
        <f t="shared" ca="1" si="76"/>
        <v/>
      </c>
      <c r="AK179" s="60" t="str">
        <f t="shared" ca="1" si="76"/>
        <v/>
      </c>
      <c r="AM179" s="71">
        <v>169</v>
      </c>
      <c r="AN179" s="60">
        <f t="shared" si="66"/>
        <v>0</v>
      </c>
      <c r="AO179" s="60" t="str">
        <f t="shared" ca="1" si="77"/>
        <v/>
      </c>
      <c r="AP179" s="60" t="str">
        <f t="shared" ca="1" si="77"/>
        <v/>
      </c>
      <c r="AR179" s="71">
        <v>169</v>
      </c>
      <c r="AS179" s="60">
        <f t="shared" si="67"/>
        <v>0</v>
      </c>
      <c r="AT179" s="60" t="str">
        <f t="shared" ca="1" si="78"/>
        <v/>
      </c>
      <c r="AU179" s="60" t="str">
        <f t="shared" ca="1" si="78"/>
        <v/>
      </c>
      <c r="BK179" s="62"/>
      <c r="BL179" s="62"/>
      <c r="BM179" s="62"/>
      <c r="BN179" s="62"/>
      <c r="BO179" s="62"/>
      <c r="BP179" s="62"/>
      <c r="CN179" s="71">
        <v>169</v>
      </c>
      <c r="CO179" s="61">
        <f t="shared" si="69"/>
        <v>0</v>
      </c>
      <c r="CP179" s="61" t="str">
        <f t="shared" ca="1" si="68"/>
        <v/>
      </c>
      <c r="CQ179" s="61" t="str">
        <f t="shared" ca="1" si="68"/>
        <v/>
      </c>
    </row>
    <row r="180" spans="9:95">
      <c r="I180" s="66"/>
      <c r="R180" s="71">
        <v>170</v>
      </c>
      <c r="S180" s="60">
        <f t="shared" si="62"/>
        <v>0</v>
      </c>
      <c r="T180" s="60" t="str">
        <f t="shared" ca="1" si="74"/>
        <v/>
      </c>
      <c r="U180" s="60" t="str">
        <f t="shared" ca="1" si="74"/>
        <v/>
      </c>
      <c r="AC180" s="71">
        <v>170</v>
      </c>
      <c r="AD180" s="60">
        <f t="shared" si="64"/>
        <v>0</v>
      </c>
      <c r="AE180" s="60" t="str">
        <f t="shared" ca="1" si="75"/>
        <v/>
      </c>
      <c r="AF180" s="60" t="str">
        <f t="shared" ca="1" si="75"/>
        <v/>
      </c>
      <c r="AH180" s="71">
        <v>170</v>
      </c>
      <c r="AI180" s="60">
        <f t="shared" si="65"/>
        <v>0</v>
      </c>
      <c r="AJ180" s="60" t="str">
        <f t="shared" ca="1" si="76"/>
        <v/>
      </c>
      <c r="AK180" s="60" t="str">
        <f t="shared" ca="1" si="76"/>
        <v/>
      </c>
      <c r="AM180" s="71">
        <v>170</v>
      </c>
      <c r="AN180" s="60">
        <f t="shared" si="66"/>
        <v>0</v>
      </c>
      <c r="AO180" s="60" t="str">
        <f t="shared" ca="1" si="77"/>
        <v/>
      </c>
      <c r="AP180" s="60" t="str">
        <f t="shared" ca="1" si="77"/>
        <v/>
      </c>
      <c r="AR180" s="71">
        <v>170</v>
      </c>
      <c r="AS180" s="60">
        <f t="shared" si="67"/>
        <v>0</v>
      </c>
      <c r="AT180" s="60" t="str">
        <f t="shared" ca="1" si="78"/>
        <v/>
      </c>
      <c r="AU180" s="60" t="str">
        <f t="shared" ca="1" si="78"/>
        <v/>
      </c>
      <c r="BK180" s="62"/>
      <c r="BL180" s="62"/>
      <c r="BM180" s="62"/>
      <c r="BN180" s="62"/>
      <c r="BO180" s="62"/>
      <c r="BP180" s="62"/>
      <c r="CN180" s="71">
        <v>170</v>
      </c>
      <c r="CO180" s="61">
        <f t="shared" si="69"/>
        <v>0</v>
      </c>
      <c r="CP180" s="61" t="str">
        <f t="shared" ca="1" si="68"/>
        <v/>
      </c>
      <c r="CQ180" s="61" t="str">
        <f t="shared" ca="1" si="68"/>
        <v/>
      </c>
    </row>
    <row r="181" spans="9:95">
      <c r="I181" s="66"/>
      <c r="R181" s="71">
        <v>171</v>
      </c>
      <c r="S181" s="60">
        <f t="shared" si="62"/>
        <v>0</v>
      </c>
      <c r="T181" s="60" t="str">
        <f t="shared" ca="1" si="74"/>
        <v/>
      </c>
      <c r="U181" s="60" t="str">
        <f t="shared" ca="1" si="74"/>
        <v/>
      </c>
      <c r="AC181" s="71">
        <v>171</v>
      </c>
      <c r="AD181" s="60">
        <f t="shared" si="64"/>
        <v>0</v>
      </c>
      <c r="AE181" s="60" t="str">
        <f t="shared" ca="1" si="75"/>
        <v/>
      </c>
      <c r="AF181" s="60" t="str">
        <f t="shared" ca="1" si="75"/>
        <v/>
      </c>
      <c r="AH181" s="71">
        <v>171</v>
      </c>
      <c r="AI181" s="60">
        <f t="shared" si="65"/>
        <v>0</v>
      </c>
      <c r="AJ181" s="60" t="str">
        <f t="shared" ca="1" si="76"/>
        <v/>
      </c>
      <c r="AK181" s="60" t="str">
        <f t="shared" ca="1" si="76"/>
        <v/>
      </c>
      <c r="AM181" s="71">
        <v>171</v>
      </c>
      <c r="AN181" s="60">
        <f t="shared" si="66"/>
        <v>0</v>
      </c>
      <c r="AO181" s="60" t="str">
        <f t="shared" ca="1" si="77"/>
        <v/>
      </c>
      <c r="AP181" s="60" t="str">
        <f t="shared" ca="1" si="77"/>
        <v/>
      </c>
      <c r="AR181" s="71">
        <v>171</v>
      </c>
      <c r="AS181" s="60">
        <f t="shared" si="67"/>
        <v>0</v>
      </c>
      <c r="AT181" s="60" t="str">
        <f t="shared" ca="1" si="78"/>
        <v/>
      </c>
      <c r="AU181" s="60" t="str">
        <f t="shared" ca="1" si="78"/>
        <v/>
      </c>
      <c r="BK181" s="62"/>
      <c r="BL181" s="62"/>
      <c r="BM181" s="62"/>
      <c r="BN181" s="62"/>
      <c r="BO181" s="62"/>
      <c r="BP181" s="62"/>
      <c r="CN181" s="71">
        <v>171</v>
      </c>
      <c r="CO181" s="61">
        <f t="shared" si="69"/>
        <v>0</v>
      </c>
      <c r="CP181" s="61" t="str">
        <f t="shared" ca="1" si="68"/>
        <v/>
      </c>
      <c r="CQ181" s="61" t="str">
        <f t="shared" ca="1" si="68"/>
        <v/>
      </c>
    </row>
    <row r="182" spans="9:95">
      <c r="I182" s="66"/>
      <c r="R182" s="71">
        <v>172</v>
      </c>
      <c r="S182" s="60">
        <f t="shared" si="62"/>
        <v>0</v>
      </c>
      <c r="T182" s="60" t="str">
        <f t="shared" ca="1" si="74"/>
        <v/>
      </c>
      <c r="U182" s="60" t="str">
        <f t="shared" ca="1" si="74"/>
        <v/>
      </c>
      <c r="AC182" s="71">
        <v>172</v>
      </c>
      <c r="AD182" s="60">
        <f t="shared" si="64"/>
        <v>0</v>
      </c>
      <c r="AE182" s="60" t="str">
        <f t="shared" ca="1" si="75"/>
        <v/>
      </c>
      <c r="AF182" s="60" t="str">
        <f t="shared" ca="1" si="75"/>
        <v/>
      </c>
      <c r="AH182" s="71">
        <v>172</v>
      </c>
      <c r="AI182" s="60">
        <f t="shared" si="65"/>
        <v>0</v>
      </c>
      <c r="AJ182" s="60" t="str">
        <f t="shared" ca="1" si="76"/>
        <v/>
      </c>
      <c r="AK182" s="60" t="str">
        <f t="shared" ca="1" si="76"/>
        <v/>
      </c>
      <c r="AM182" s="71">
        <v>172</v>
      </c>
      <c r="AN182" s="60">
        <f t="shared" si="66"/>
        <v>0</v>
      </c>
      <c r="AO182" s="60" t="str">
        <f t="shared" ca="1" si="77"/>
        <v/>
      </c>
      <c r="AP182" s="60" t="str">
        <f t="shared" ca="1" si="77"/>
        <v/>
      </c>
      <c r="AR182" s="71">
        <v>172</v>
      </c>
      <c r="AS182" s="60">
        <f t="shared" si="67"/>
        <v>0</v>
      </c>
      <c r="AT182" s="60" t="str">
        <f t="shared" ca="1" si="78"/>
        <v/>
      </c>
      <c r="AU182" s="60" t="str">
        <f t="shared" ca="1" si="78"/>
        <v/>
      </c>
      <c r="BK182" s="62"/>
      <c r="BL182" s="62"/>
      <c r="BM182" s="62"/>
      <c r="BN182" s="62"/>
      <c r="BO182" s="62"/>
      <c r="BP182" s="62"/>
      <c r="CN182" s="71">
        <v>172</v>
      </c>
      <c r="CO182" s="61">
        <f t="shared" si="69"/>
        <v>0</v>
      </c>
      <c r="CP182" s="61" t="str">
        <f t="shared" ca="1" si="68"/>
        <v/>
      </c>
      <c r="CQ182" s="61" t="str">
        <f t="shared" ca="1" si="68"/>
        <v/>
      </c>
    </row>
    <row r="183" spans="9:95">
      <c r="I183" s="66"/>
      <c r="R183" s="71">
        <v>173</v>
      </c>
      <c r="S183" s="60">
        <f t="shared" si="62"/>
        <v>0</v>
      </c>
      <c r="T183" s="60" t="str">
        <f t="shared" ca="1" si="74"/>
        <v/>
      </c>
      <c r="U183" s="60" t="str">
        <f t="shared" ca="1" si="74"/>
        <v/>
      </c>
      <c r="AC183" s="71">
        <v>173</v>
      </c>
      <c r="AD183" s="60">
        <f t="shared" si="64"/>
        <v>0</v>
      </c>
      <c r="AE183" s="60" t="str">
        <f t="shared" ca="1" si="75"/>
        <v/>
      </c>
      <c r="AF183" s="60" t="str">
        <f t="shared" ca="1" si="75"/>
        <v/>
      </c>
      <c r="AH183" s="71">
        <v>173</v>
      </c>
      <c r="AI183" s="60">
        <f t="shared" si="65"/>
        <v>0</v>
      </c>
      <c r="AJ183" s="60" t="str">
        <f t="shared" ca="1" si="76"/>
        <v/>
      </c>
      <c r="AK183" s="60" t="str">
        <f t="shared" ca="1" si="76"/>
        <v/>
      </c>
      <c r="AM183" s="71">
        <v>173</v>
      </c>
      <c r="AN183" s="60">
        <f t="shared" si="66"/>
        <v>0</v>
      </c>
      <c r="AO183" s="60" t="str">
        <f t="shared" ca="1" si="77"/>
        <v/>
      </c>
      <c r="AP183" s="60" t="str">
        <f t="shared" ca="1" si="77"/>
        <v/>
      </c>
      <c r="AR183" s="71">
        <v>173</v>
      </c>
      <c r="AS183" s="60">
        <f t="shared" si="67"/>
        <v>0</v>
      </c>
      <c r="AT183" s="60" t="str">
        <f t="shared" ca="1" si="78"/>
        <v/>
      </c>
      <c r="AU183" s="60" t="str">
        <f t="shared" ca="1" si="78"/>
        <v/>
      </c>
      <c r="BK183" s="62"/>
      <c r="BL183" s="62"/>
      <c r="BM183" s="62"/>
      <c r="BN183" s="62"/>
      <c r="BO183" s="62"/>
      <c r="BP183" s="62"/>
      <c r="CN183" s="71">
        <v>173</v>
      </c>
      <c r="CO183" s="61">
        <f t="shared" si="69"/>
        <v>0</v>
      </c>
      <c r="CP183" s="61" t="str">
        <f t="shared" ca="1" si="68"/>
        <v/>
      </c>
      <c r="CQ183" s="61" t="str">
        <f t="shared" ca="1" si="68"/>
        <v/>
      </c>
    </row>
    <row r="184" spans="9:95">
      <c r="I184" s="66"/>
      <c r="R184" s="71">
        <v>174</v>
      </c>
      <c r="S184" s="60">
        <f t="shared" si="62"/>
        <v>0</v>
      </c>
      <c r="T184" s="60" t="str">
        <f t="shared" ca="1" si="74"/>
        <v/>
      </c>
      <c r="U184" s="60" t="str">
        <f t="shared" ca="1" si="74"/>
        <v/>
      </c>
      <c r="AC184" s="71">
        <v>174</v>
      </c>
      <c r="AD184" s="60">
        <f t="shared" si="64"/>
        <v>0</v>
      </c>
      <c r="AE184" s="60" t="str">
        <f t="shared" ca="1" si="75"/>
        <v/>
      </c>
      <c r="AF184" s="60" t="str">
        <f t="shared" ca="1" si="75"/>
        <v/>
      </c>
      <c r="AH184" s="71">
        <v>174</v>
      </c>
      <c r="AI184" s="60">
        <f t="shared" si="65"/>
        <v>0</v>
      </c>
      <c r="AJ184" s="60" t="str">
        <f t="shared" ca="1" si="76"/>
        <v/>
      </c>
      <c r="AK184" s="60" t="str">
        <f t="shared" ca="1" si="76"/>
        <v/>
      </c>
      <c r="AM184" s="71">
        <v>174</v>
      </c>
      <c r="AN184" s="60">
        <f t="shared" si="66"/>
        <v>0</v>
      </c>
      <c r="AO184" s="60" t="str">
        <f t="shared" ca="1" si="77"/>
        <v/>
      </c>
      <c r="AP184" s="60" t="str">
        <f t="shared" ca="1" si="77"/>
        <v/>
      </c>
      <c r="AR184" s="71">
        <v>174</v>
      </c>
      <c r="AS184" s="60">
        <f t="shared" si="67"/>
        <v>0</v>
      </c>
      <c r="AT184" s="60" t="str">
        <f t="shared" ca="1" si="78"/>
        <v/>
      </c>
      <c r="AU184" s="60" t="str">
        <f t="shared" ca="1" si="78"/>
        <v/>
      </c>
      <c r="BK184" s="62"/>
      <c r="BL184" s="62"/>
      <c r="BM184" s="62"/>
      <c r="BN184" s="62"/>
      <c r="BO184" s="62"/>
      <c r="BP184" s="62"/>
      <c r="CN184" s="71">
        <v>174</v>
      </c>
      <c r="CO184" s="61">
        <f t="shared" si="69"/>
        <v>0</v>
      </c>
      <c r="CP184" s="61" t="str">
        <f t="shared" ca="1" si="68"/>
        <v/>
      </c>
      <c r="CQ184" s="61" t="str">
        <f t="shared" ca="1" si="68"/>
        <v/>
      </c>
    </row>
    <row r="185" spans="9:95">
      <c r="I185" s="66"/>
      <c r="R185" s="71">
        <v>175</v>
      </c>
      <c r="S185" s="60">
        <f t="shared" si="62"/>
        <v>0</v>
      </c>
      <c r="T185" s="60" t="str">
        <f t="shared" ca="1" si="74"/>
        <v/>
      </c>
      <c r="U185" s="60" t="str">
        <f t="shared" ca="1" si="74"/>
        <v/>
      </c>
      <c r="AC185" s="71">
        <v>175</v>
      </c>
      <c r="AD185" s="60">
        <f t="shared" si="64"/>
        <v>0</v>
      </c>
      <c r="AE185" s="60" t="str">
        <f t="shared" ca="1" si="75"/>
        <v/>
      </c>
      <c r="AF185" s="60" t="str">
        <f t="shared" ca="1" si="75"/>
        <v/>
      </c>
      <c r="AH185" s="71">
        <v>175</v>
      </c>
      <c r="AI185" s="60">
        <f t="shared" si="65"/>
        <v>0</v>
      </c>
      <c r="AJ185" s="60" t="str">
        <f t="shared" ca="1" si="76"/>
        <v/>
      </c>
      <c r="AK185" s="60" t="str">
        <f t="shared" ca="1" si="76"/>
        <v/>
      </c>
      <c r="AM185" s="71">
        <v>175</v>
      </c>
      <c r="AN185" s="60">
        <f t="shared" si="66"/>
        <v>0</v>
      </c>
      <c r="AO185" s="60" t="str">
        <f t="shared" ca="1" si="77"/>
        <v/>
      </c>
      <c r="AP185" s="60" t="str">
        <f t="shared" ca="1" si="77"/>
        <v/>
      </c>
      <c r="AR185" s="71">
        <v>175</v>
      </c>
      <c r="AS185" s="60">
        <f t="shared" si="67"/>
        <v>0</v>
      </c>
      <c r="AT185" s="60" t="str">
        <f t="shared" ca="1" si="78"/>
        <v/>
      </c>
      <c r="AU185" s="60" t="str">
        <f t="shared" ca="1" si="78"/>
        <v/>
      </c>
      <c r="BK185" s="62"/>
      <c r="BL185" s="62"/>
      <c r="BM185" s="62"/>
      <c r="BN185" s="62"/>
      <c r="BO185" s="62"/>
      <c r="BP185" s="62"/>
      <c r="CN185" s="71">
        <v>175</v>
      </c>
      <c r="CO185" s="61">
        <f t="shared" si="69"/>
        <v>0</v>
      </c>
      <c r="CP185" s="61" t="str">
        <f t="shared" ca="1" si="68"/>
        <v/>
      </c>
      <c r="CQ185" s="61" t="str">
        <f t="shared" ca="1" si="68"/>
        <v/>
      </c>
    </row>
    <row r="186" spans="9:95">
      <c r="I186" s="66"/>
      <c r="R186" s="71">
        <v>176</v>
      </c>
      <c r="S186" s="60">
        <f t="shared" si="62"/>
        <v>0</v>
      </c>
      <c r="T186" s="60" t="str">
        <f t="shared" ca="1" si="74"/>
        <v/>
      </c>
      <c r="U186" s="60" t="str">
        <f t="shared" ca="1" si="74"/>
        <v/>
      </c>
      <c r="AC186" s="71">
        <v>176</v>
      </c>
      <c r="AD186" s="60">
        <f t="shared" si="64"/>
        <v>0</v>
      </c>
      <c r="AE186" s="60" t="str">
        <f t="shared" ca="1" si="75"/>
        <v/>
      </c>
      <c r="AF186" s="60" t="str">
        <f t="shared" ca="1" si="75"/>
        <v/>
      </c>
      <c r="AH186" s="71">
        <v>176</v>
      </c>
      <c r="AI186" s="60">
        <f t="shared" si="65"/>
        <v>0</v>
      </c>
      <c r="AJ186" s="60" t="str">
        <f t="shared" ca="1" si="76"/>
        <v/>
      </c>
      <c r="AK186" s="60" t="str">
        <f t="shared" ca="1" si="76"/>
        <v/>
      </c>
      <c r="AM186" s="71">
        <v>176</v>
      </c>
      <c r="AN186" s="60">
        <f t="shared" si="66"/>
        <v>0</v>
      </c>
      <c r="AO186" s="60" t="str">
        <f t="shared" ca="1" si="77"/>
        <v/>
      </c>
      <c r="AP186" s="60" t="str">
        <f t="shared" ca="1" si="77"/>
        <v/>
      </c>
      <c r="AR186" s="71">
        <v>176</v>
      </c>
      <c r="AS186" s="60">
        <f t="shared" si="67"/>
        <v>0</v>
      </c>
      <c r="AT186" s="60" t="str">
        <f t="shared" ca="1" si="78"/>
        <v/>
      </c>
      <c r="AU186" s="60" t="str">
        <f t="shared" ca="1" si="78"/>
        <v/>
      </c>
      <c r="BK186" s="62"/>
      <c r="BL186" s="62"/>
      <c r="BM186" s="62"/>
      <c r="BN186" s="62"/>
      <c r="BO186" s="62"/>
      <c r="BP186" s="62"/>
      <c r="CN186" s="71">
        <v>176</v>
      </c>
      <c r="CO186" s="61">
        <f t="shared" si="69"/>
        <v>0</v>
      </c>
      <c r="CP186" s="61" t="str">
        <f t="shared" ca="1" si="68"/>
        <v/>
      </c>
      <c r="CQ186" s="61" t="str">
        <f t="shared" ca="1" si="68"/>
        <v/>
      </c>
    </row>
    <row r="187" spans="9:95">
      <c r="I187" s="66"/>
      <c r="R187" s="71">
        <v>177</v>
      </c>
      <c r="S187" s="60">
        <f t="shared" si="62"/>
        <v>0</v>
      </c>
      <c r="T187" s="60" t="str">
        <f t="shared" ca="1" si="74"/>
        <v/>
      </c>
      <c r="U187" s="60" t="str">
        <f t="shared" ca="1" si="74"/>
        <v/>
      </c>
      <c r="AC187" s="71">
        <v>177</v>
      </c>
      <c r="AD187" s="60">
        <f t="shared" si="64"/>
        <v>0</v>
      </c>
      <c r="AE187" s="60" t="str">
        <f t="shared" ca="1" si="75"/>
        <v/>
      </c>
      <c r="AF187" s="60" t="str">
        <f t="shared" ca="1" si="75"/>
        <v/>
      </c>
      <c r="AH187" s="71">
        <v>177</v>
      </c>
      <c r="AI187" s="60">
        <f t="shared" si="65"/>
        <v>0</v>
      </c>
      <c r="AJ187" s="60" t="str">
        <f t="shared" ca="1" si="76"/>
        <v/>
      </c>
      <c r="AK187" s="60" t="str">
        <f t="shared" ca="1" si="76"/>
        <v/>
      </c>
      <c r="AM187" s="71">
        <v>177</v>
      </c>
      <c r="AN187" s="60">
        <f t="shared" si="66"/>
        <v>0</v>
      </c>
      <c r="AO187" s="60" t="str">
        <f t="shared" ca="1" si="77"/>
        <v/>
      </c>
      <c r="AP187" s="60" t="str">
        <f t="shared" ca="1" si="77"/>
        <v/>
      </c>
      <c r="AR187" s="71">
        <v>177</v>
      </c>
      <c r="AS187" s="60">
        <f t="shared" si="67"/>
        <v>0</v>
      </c>
      <c r="AT187" s="60" t="str">
        <f t="shared" ca="1" si="78"/>
        <v/>
      </c>
      <c r="AU187" s="60" t="str">
        <f t="shared" ca="1" si="78"/>
        <v/>
      </c>
      <c r="BK187" s="62"/>
      <c r="BL187" s="62"/>
      <c r="BM187" s="62"/>
      <c r="BN187" s="62"/>
      <c r="BO187" s="62"/>
      <c r="BP187" s="62"/>
      <c r="CN187" s="71">
        <v>177</v>
      </c>
      <c r="CO187" s="61">
        <f t="shared" si="69"/>
        <v>0</v>
      </c>
      <c r="CP187" s="61" t="str">
        <f t="shared" ca="1" si="68"/>
        <v/>
      </c>
      <c r="CQ187" s="61" t="str">
        <f t="shared" ca="1" si="68"/>
        <v/>
      </c>
    </row>
    <row r="188" spans="9:95">
      <c r="I188" s="66"/>
      <c r="R188" s="71">
        <v>178</v>
      </c>
      <c r="S188" s="60">
        <f t="shared" si="62"/>
        <v>0</v>
      </c>
      <c r="T188" s="60" t="str">
        <f t="shared" ca="1" si="74"/>
        <v/>
      </c>
      <c r="U188" s="60" t="str">
        <f t="shared" ca="1" si="74"/>
        <v/>
      </c>
      <c r="AC188" s="71">
        <v>178</v>
      </c>
      <c r="AD188" s="60">
        <f t="shared" si="64"/>
        <v>0</v>
      </c>
      <c r="AE188" s="60" t="str">
        <f t="shared" ca="1" si="75"/>
        <v/>
      </c>
      <c r="AF188" s="60" t="str">
        <f t="shared" ca="1" si="75"/>
        <v/>
      </c>
      <c r="AH188" s="71">
        <v>178</v>
      </c>
      <c r="AI188" s="60">
        <f t="shared" si="65"/>
        <v>0</v>
      </c>
      <c r="AJ188" s="60" t="str">
        <f t="shared" ca="1" si="76"/>
        <v/>
      </c>
      <c r="AK188" s="60" t="str">
        <f t="shared" ca="1" si="76"/>
        <v/>
      </c>
      <c r="AM188" s="71">
        <v>178</v>
      </c>
      <c r="AN188" s="60">
        <f t="shared" si="66"/>
        <v>0</v>
      </c>
      <c r="AO188" s="60" t="str">
        <f t="shared" ca="1" si="77"/>
        <v/>
      </c>
      <c r="AP188" s="60" t="str">
        <f t="shared" ca="1" si="77"/>
        <v/>
      </c>
      <c r="AR188" s="71">
        <v>178</v>
      </c>
      <c r="AS188" s="60">
        <f t="shared" si="67"/>
        <v>0</v>
      </c>
      <c r="AT188" s="60" t="str">
        <f t="shared" ca="1" si="78"/>
        <v/>
      </c>
      <c r="AU188" s="60" t="str">
        <f t="shared" ca="1" si="78"/>
        <v/>
      </c>
      <c r="BK188" s="62"/>
      <c r="BL188" s="62"/>
      <c r="BM188" s="62"/>
      <c r="BN188" s="62"/>
      <c r="BO188" s="62"/>
      <c r="BP188" s="62"/>
      <c r="CN188" s="71">
        <v>178</v>
      </c>
      <c r="CO188" s="61">
        <f t="shared" si="69"/>
        <v>0</v>
      </c>
      <c r="CP188" s="61" t="str">
        <f t="shared" ca="1" si="68"/>
        <v/>
      </c>
      <c r="CQ188" s="61" t="str">
        <f t="shared" ca="1" si="68"/>
        <v/>
      </c>
    </row>
    <row r="189" spans="9:95">
      <c r="I189" s="66"/>
      <c r="R189" s="71">
        <v>179</v>
      </c>
      <c r="S189" s="60">
        <f t="shared" si="62"/>
        <v>0</v>
      </c>
      <c r="T189" s="60" t="str">
        <f t="shared" ca="1" si="74"/>
        <v/>
      </c>
      <c r="U189" s="60" t="str">
        <f t="shared" ca="1" si="74"/>
        <v/>
      </c>
      <c r="AC189" s="71">
        <v>179</v>
      </c>
      <c r="AD189" s="60">
        <f t="shared" si="64"/>
        <v>0</v>
      </c>
      <c r="AE189" s="60" t="str">
        <f t="shared" ca="1" si="75"/>
        <v/>
      </c>
      <c r="AF189" s="60" t="str">
        <f t="shared" ca="1" si="75"/>
        <v/>
      </c>
      <c r="AH189" s="71">
        <v>179</v>
      </c>
      <c r="AI189" s="60">
        <f t="shared" si="65"/>
        <v>0</v>
      </c>
      <c r="AJ189" s="60" t="str">
        <f t="shared" ca="1" si="76"/>
        <v/>
      </c>
      <c r="AK189" s="60" t="str">
        <f t="shared" ca="1" si="76"/>
        <v/>
      </c>
      <c r="AM189" s="71">
        <v>179</v>
      </c>
      <c r="AN189" s="60">
        <f t="shared" si="66"/>
        <v>0</v>
      </c>
      <c r="AO189" s="60" t="str">
        <f t="shared" ca="1" si="77"/>
        <v/>
      </c>
      <c r="AP189" s="60" t="str">
        <f t="shared" ca="1" si="77"/>
        <v/>
      </c>
      <c r="AR189" s="71">
        <v>179</v>
      </c>
      <c r="AS189" s="60">
        <f t="shared" si="67"/>
        <v>0</v>
      </c>
      <c r="AT189" s="60" t="str">
        <f t="shared" ca="1" si="78"/>
        <v/>
      </c>
      <c r="AU189" s="60" t="str">
        <f t="shared" ca="1" si="78"/>
        <v/>
      </c>
      <c r="BK189" s="62"/>
      <c r="BL189" s="62"/>
      <c r="BM189" s="62"/>
      <c r="BN189" s="62"/>
      <c r="BO189" s="62"/>
      <c r="BP189" s="62"/>
      <c r="CN189" s="71">
        <v>179</v>
      </c>
      <c r="CO189" s="61">
        <f t="shared" si="69"/>
        <v>0</v>
      </c>
      <c r="CP189" s="61" t="str">
        <f t="shared" ca="1" si="68"/>
        <v/>
      </c>
      <c r="CQ189" s="61" t="str">
        <f t="shared" ca="1" si="68"/>
        <v/>
      </c>
    </row>
    <row r="190" spans="9:95">
      <c r="I190" s="66"/>
      <c r="R190" s="71">
        <v>180</v>
      </c>
      <c r="S190" s="60">
        <f t="shared" si="62"/>
        <v>0</v>
      </c>
      <c r="T190" s="60" t="str">
        <f t="shared" ca="1" si="74"/>
        <v/>
      </c>
      <c r="U190" s="60" t="str">
        <f t="shared" ca="1" si="74"/>
        <v/>
      </c>
      <c r="AC190" s="71">
        <v>180</v>
      </c>
      <c r="AD190" s="60">
        <f t="shared" si="64"/>
        <v>0</v>
      </c>
      <c r="AE190" s="60" t="str">
        <f t="shared" ca="1" si="75"/>
        <v/>
      </c>
      <c r="AF190" s="60" t="str">
        <f t="shared" ca="1" si="75"/>
        <v/>
      </c>
      <c r="AH190" s="71">
        <v>180</v>
      </c>
      <c r="AI190" s="60">
        <f t="shared" si="65"/>
        <v>0</v>
      </c>
      <c r="AJ190" s="60" t="str">
        <f t="shared" ca="1" si="76"/>
        <v/>
      </c>
      <c r="AK190" s="60" t="str">
        <f t="shared" ca="1" si="76"/>
        <v/>
      </c>
      <c r="AM190" s="71">
        <v>180</v>
      </c>
      <c r="AN190" s="60">
        <f t="shared" si="66"/>
        <v>0</v>
      </c>
      <c r="AO190" s="60" t="str">
        <f t="shared" ca="1" si="77"/>
        <v/>
      </c>
      <c r="AP190" s="60" t="str">
        <f t="shared" ca="1" si="77"/>
        <v/>
      </c>
      <c r="AR190" s="71">
        <v>180</v>
      </c>
      <c r="AS190" s="60">
        <f t="shared" si="67"/>
        <v>0</v>
      </c>
      <c r="AT190" s="60" t="str">
        <f t="shared" ca="1" si="78"/>
        <v/>
      </c>
      <c r="AU190" s="60" t="str">
        <f t="shared" ca="1" si="78"/>
        <v/>
      </c>
      <c r="BK190" s="62"/>
      <c r="BL190" s="62"/>
      <c r="BM190" s="62"/>
      <c r="BN190" s="62"/>
      <c r="BO190" s="62"/>
      <c r="BP190" s="62"/>
      <c r="CN190" s="71">
        <v>180</v>
      </c>
      <c r="CO190" s="61">
        <f t="shared" si="69"/>
        <v>0</v>
      </c>
      <c r="CP190" s="61" t="str">
        <f t="shared" ca="1" si="68"/>
        <v/>
      </c>
      <c r="CQ190" s="61" t="str">
        <f t="shared" ca="1" si="68"/>
        <v/>
      </c>
    </row>
    <row r="191" spans="9:95">
      <c r="I191" s="66"/>
      <c r="R191" s="71">
        <v>181</v>
      </c>
      <c r="S191" s="60">
        <f t="shared" si="62"/>
        <v>0</v>
      </c>
      <c r="T191" s="60" t="str">
        <f t="shared" ca="1" si="74"/>
        <v/>
      </c>
      <c r="U191" s="60" t="str">
        <f t="shared" ca="1" si="74"/>
        <v/>
      </c>
      <c r="AC191" s="71">
        <v>181</v>
      </c>
      <c r="AD191" s="60">
        <f t="shared" si="64"/>
        <v>0</v>
      </c>
      <c r="AE191" s="60" t="str">
        <f t="shared" ca="1" si="75"/>
        <v/>
      </c>
      <c r="AF191" s="60" t="str">
        <f t="shared" ca="1" si="75"/>
        <v/>
      </c>
      <c r="AH191" s="71">
        <v>181</v>
      </c>
      <c r="AI191" s="60">
        <f t="shared" si="65"/>
        <v>0</v>
      </c>
      <c r="AJ191" s="60" t="str">
        <f t="shared" ca="1" si="76"/>
        <v/>
      </c>
      <c r="AK191" s="60" t="str">
        <f t="shared" ca="1" si="76"/>
        <v/>
      </c>
      <c r="AM191" s="71">
        <v>181</v>
      </c>
      <c r="AN191" s="60">
        <f t="shared" si="66"/>
        <v>0</v>
      </c>
      <c r="AO191" s="60" t="str">
        <f t="shared" ca="1" si="77"/>
        <v/>
      </c>
      <c r="AP191" s="60" t="str">
        <f t="shared" ca="1" si="77"/>
        <v/>
      </c>
      <c r="AR191" s="71">
        <v>181</v>
      </c>
      <c r="AS191" s="60">
        <f t="shared" si="67"/>
        <v>0</v>
      </c>
      <c r="AT191" s="60" t="str">
        <f t="shared" ca="1" si="78"/>
        <v/>
      </c>
      <c r="AU191" s="60" t="str">
        <f t="shared" ca="1" si="78"/>
        <v/>
      </c>
      <c r="BK191" s="62"/>
      <c r="BL191" s="62"/>
      <c r="BM191" s="62"/>
      <c r="BN191" s="62"/>
      <c r="BO191" s="62"/>
      <c r="BP191" s="62"/>
      <c r="CN191" s="71">
        <v>181</v>
      </c>
      <c r="CO191" s="61">
        <f t="shared" si="69"/>
        <v>0</v>
      </c>
      <c r="CP191" s="61" t="str">
        <f t="shared" ca="1" si="68"/>
        <v/>
      </c>
      <c r="CQ191" s="61" t="str">
        <f t="shared" ca="1" si="68"/>
        <v/>
      </c>
    </row>
    <row r="192" spans="9:95">
      <c r="I192" s="66"/>
      <c r="R192" s="71">
        <v>182</v>
      </c>
      <c r="S192" s="60">
        <f t="shared" si="62"/>
        <v>0</v>
      </c>
      <c r="T192" s="60" t="str">
        <f t="shared" ca="1" si="74"/>
        <v/>
      </c>
      <c r="U192" s="60" t="str">
        <f t="shared" ca="1" si="74"/>
        <v/>
      </c>
      <c r="AC192" s="71">
        <v>182</v>
      </c>
      <c r="AD192" s="60">
        <f t="shared" si="64"/>
        <v>0</v>
      </c>
      <c r="AE192" s="60" t="str">
        <f t="shared" ref="AE192:AF199" ca="1" si="79">IF($AD192&gt;0,INDIRECT(AE$1&amp;$AD192)&amp;"","")</f>
        <v/>
      </c>
      <c r="AF192" s="60" t="str">
        <f t="shared" ca="1" si="79"/>
        <v/>
      </c>
      <c r="AH192" s="71">
        <v>182</v>
      </c>
      <c r="AI192" s="60">
        <f t="shared" si="65"/>
        <v>0</v>
      </c>
      <c r="AJ192" s="60" t="str">
        <f t="shared" ref="AJ192:AK199" ca="1" si="80">IF($AI192&gt;0,INDIRECT(AJ$1&amp;$AI192)&amp;"","")</f>
        <v/>
      </c>
      <c r="AK192" s="60" t="str">
        <f t="shared" ca="1" si="80"/>
        <v/>
      </c>
      <c r="AM192" s="71">
        <v>182</v>
      </c>
      <c r="AN192" s="60">
        <f t="shared" si="66"/>
        <v>0</v>
      </c>
      <c r="AO192" s="60" t="str">
        <f t="shared" ref="AO192:AP199" ca="1" si="81">IF($AN192&gt;0,INDIRECT(AO$1&amp;$AN192)&amp;"","")</f>
        <v/>
      </c>
      <c r="AP192" s="60" t="str">
        <f t="shared" ca="1" si="81"/>
        <v/>
      </c>
      <c r="AR192" s="71">
        <v>182</v>
      </c>
      <c r="AS192" s="60">
        <f t="shared" si="67"/>
        <v>0</v>
      </c>
      <c r="AT192" s="60" t="str">
        <f t="shared" ref="AT192:AU199" ca="1" si="82">IF($AS192&gt;0,INDIRECT(AT$1&amp;$AS192)&amp;"","")</f>
        <v/>
      </c>
      <c r="AU192" s="60" t="str">
        <f t="shared" ca="1" si="82"/>
        <v/>
      </c>
      <c r="BK192" s="62"/>
      <c r="BL192" s="62"/>
      <c r="BM192" s="62"/>
      <c r="BN192" s="62"/>
      <c r="BO192" s="62"/>
      <c r="BP192" s="62"/>
      <c r="CN192" s="71">
        <v>182</v>
      </c>
      <c r="CO192" s="61">
        <f t="shared" si="69"/>
        <v>0</v>
      </c>
      <c r="CP192" s="61" t="str">
        <f t="shared" ca="1" si="68"/>
        <v/>
      </c>
      <c r="CQ192" s="61" t="str">
        <f t="shared" ca="1" si="68"/>
        <v/>
      </c>
    </row>
    <row r="193" spans="9:95">
      <c r="I193" s="66"/>
      <c r="R193" s="71">
        <v>183</v>
      </c>
      <c r="S193" s="60">
        <f t="shared" si="62"/>
        <v>0</v>
      </c>
      <c r="T193" s="60" t="str">
        <f t="shared" ca="1" si="74"/>
        <v/>
      </c>
      <c r="U193" s="60" t="str">
        <f t="shared" ca="1" si="74"/>
        <v/>
      </c>
      <c r="AC193" s="71">
        <v>183</v>
      </c>
      <c r="AD193" s="60">
        <f t="shared" si="64"/>
        <v>0</v>
      </c>
      <c r="AE193" s="60" t="str">
        <f t="shared" ca="1" si="79"/>
        <v/>
      </c>
      <c r="AF193" s="60" t="str">
        <f t="shared" ca="1" si="79"/>
        <v/>
      </c>
      <c r="AH193" s="71">
        <v>183</v>
      </c>
      <c r="AI193" s="60">
        <f t="shared" si="65"/>
        <v>0</v>
      </c>
      <c r="AJ193" s="60" t="str">
        <f t="shared" ca="1" si="80"/>
        <v/>
      </c>
      <c r="AK193" s="60" t="str">
        <f t="shared" ca="1" si="80"/>
        <v/>
      </c>
      <c r="AM193" s="71">
        <v>183</v>
      </c>
      <c r="AN193" s="60">
        <f t="shared" si="66"/>
        <v>0</v>
      </c>
      <c r="AO193" s="60" t="str">
        <f t="shared" ca="1" si="81"/>
        <v/>
      </c>
      <c r="AP193" s="60" t="str">
        <f t="shared" ca="1" si="81"/>
        <v/>
      </c>
      <c r="AR193" s="71">
        <v>183</v>
      </c>
      <c r="AS193" s="60">
        <f t="shared" si="67"/>
        <v>0</v>
      </c>
      <c r="AT193" s="60" t="str">
        <f t="shared" ca="1" si="82"/>
        <v/>
      </c>
      <c r="AU193" s="60" t="str">
        <f t="shared" ca="1" si="82"/>
        <v/>
      </c>
      <c r="BK193" s="62"/>
      <c r="BL193" s="62"/>
      <c r="BM193" s="62"/>
      <c r="BN193" s="62"/>
      <c r="BO193" s="62"/>
      <c r="BP193" s="62"/>
      <c r="CN193" s="71">
        <v>183</v>
      </c>
      <c r="CO193" s="61">
        <f t="shared" si="69"/>
        <v>0</v>
      </c>
      <c r="CP193" s="61" t="str">
        <f t="shared" ca="1" si="68"/>
        <v/>
      </c>
      <c r="CQ193" s="61" t="str">
        <f t="shared" ca="1" si="68"/>
        <v/>
      </c>
    </row>
    <row r="194" spans="9:95">
      <c r="I194" s="66"/>
      <c r="R194" s="71">
        <v>184</v>
      </c>
      <c r="S194" s="60">
        <f t="shared" si="62"/>
        <v>0</v>
      </c>
      <c r="T194" s="60" t="str">
        <f t="shared" ca="1" si="74"/>
        <v/>
      </c>
      <c r="U194" s="60" t="str">
        <f t="shared" ca="1" si="74"/>
        <v/>
      </c>
      <c r="AC194" s="71">
        <v>184</v>
      </c>
      <c r="AD194" s="60">
        <f t="shared" si="64"/>
        <v>0</v>
      </c>
      <c r="AE194" s="60" t="str">
        <f t="shared" ca="1" si="79"/>
        <v/>
      </c>
      <c r="AF194" s="60" t="str">
        <f t="shared" ca="1" si="79"/>
        <v/>
      </c>
      <c r="AH194" s="71">
        <v>184</v>
      </c>
      <c r="AI194" s="60">
        <f t="shared" si="65"/>
        <v>0</v>
      </c>
      <c r="AJ194" s="60" t="str">
        <f t="shared" ca="1" si="80"/>
        <v/>
      </c>
      <c r="AK194" s="60" t="str">
        <f t="shared" ca="1" si="80"/>
        <v/>
      </c>
      <c r="AM194" s="71">
        <v>184</v>
      </c>
      <c r="AN194" s="60">
        <f t="shared" si="66"/>
        <v>0</v>
      </c>
      <c r="AO194" s="60" t="str">
        <f t="shared" ca="1" si="81"/>
        <v/>
      </c>
      <c r="AP194" s="60" t="str">
        <f t="shared" ca="1" si="81"/>
        <v/>
      </c>
      <c r="AR194" s="71">
        <v>184</v>
      </c>
      <c r="AS194" s="60">
        <f t="shared" si="67"/>
        <v>0</v>
      </c>
      <c r="AT194" s="60" t="str">
        <f t="shared" ca="1" si="82"/>
        <v/>
      </c>
      <c r="AU194" s="60" t="str">
        <f t="shared" ca="1" si="82"/>
        <v/>
      </c>
      <c r="BK194" s="62"/>
      <c r="BL194" s="62"/>
      <c r="BM194" s="62"/>
      <c r="BN194" s="62"/>
      <c r="BO194" s="62"/>
      <c r="BP194" s="62"/>
      <c r="CN194" s="71">
        <v>184</v>
      </c>
      <c r="CO194" s="61">
        <f t="shared" si="69"/>
        <v>0</v>
      </c>
      <c r="CP194" s="61" t="str">
        <f t="shared" ca="1" si="68"/>
        <v/>
      </c>
      <c r="CQ194" s="61" t="str">
        <f t="shared" ca="1" si="68"/>
        <v/>
      </c>
    </row>
    <row r="195" spans="9:95">
      <c r="I195" s="66"/>
      <c r="R195" s="71">
        <v>185</v>
      </c>
      <c r="S195" s="60">
        <f t="shared" si="62"/>
        <v>0</v>
      </c>
      <c r="T195" s="60" t="str">
        <f t="shared" ca="1" si="74"/>
        <v/>
      </c>
      <c r="U195" s="60" t="str">
        <f t="shared" ca="1" si="74"/>
        <v/>
      </c>
      <c r="AC195" s="71">
        <v>185</v>
      </c>
      <c r="AD195" s="60">
        <f t="shared" si="64"/>
        <v>0</v>
      </c>
      <c r="AE195" s="60" t="str">
        <f t="shared" ca="1" si="79"/>
        <v/>
      </c>
      <c r="AF195" s="60" t="str">
        <f t="shared" ca="1" si="79"/>
        <v/>
      </c>
      <c r="AH195" s="71">
        <v>185</v>
      </c>
      <c r="AI195" s="60">
        <f t="shared" si="65"/>
        <v>0</v>
      </c>
      <c r="AJ195" s="60" t="str">
        <f t="shared" ca="1" si="80"/>
        <v/>
      </c>
      <c r="AK195" s="60" t="str">
        <f t="shared" ca="1" si="80"/>
        <v/>
      </c>
      <c r="AM195" s="71">
        <v>185</v>
      </c>
      <c r="AN195" s="60">
        <f t="shared" si="66"/>
        <v>0</v>
      </c>
      <c r="AO195" s="60" t="str">
        <f t="shared" ca="1" si="81"/>
        <v/>
      </c>
      <c r="AP195" s="60" t="str">
        <f t="shared" ca="1" si="81"/>
        <v/>
      </c>
      <c r="AR195" s="71">
        <v>185</v>
      </c>
      <c r="AS195" s="60">
        <f t="shared" si="67"/>
        <v>0</v>
      </c>
      <c r="AT195" s="60" t="str">
        <f t="shared" ca="1" si="82"/>
        <v/>
      </c>
      <c r="AU195" s="60" t="str">
        <f t="shared" ca="1" si="82"/>
        <v/>
      </c>
      <c r="BK195" s="62"/>
      <c r="BL195" s="62"/>
      <c r="BM195" s="62"/>
      <c r="BN195" s="62"/>
      <c r="BO195" s="62"/>
      <c r="BP195" s="62"/>
      <c r="CN195" s="71">
        <v>185</v>
      </c>
      <c r="CO195" s="61">
        <f t="shared" si="69"/>
        <v>0</v>
      </c>
      <c r="CP195" s="61" t="str">
        <f t="shared" ca="1" si="68"/>
        <v/>
      </c>
      <c r="CQ195" s="61" t="str">
        <f t="shared" ca="1" si="68"/>
        <v/>
      </c>
    </row>
    <row r="196" spans="9:95">
      <c r="I196" s="66"/>
      <c r="R196" s="71">
        <v>186</v>
      </c>
      <c r="S196" s="60">
        <f t="shared" si="62"/>
        <v>0</v>
      </c>
      <c r="T196" s="60" t="str">
        <f t="shared" ca="1" si="74"/>
        <v/>
      </c>
      <c r="U196" s="60" t="str">
        <f t="shared" ca="1" si="74"/>
        <v/>
      </c>
      <c r="AC196" s="71">
        <v>186</v>
      </c>
      <c r="AD196" s="60">
        <f t="shared" si="64"/>
        <v>0</v>
      </c>
      <c r="AE196" s="60" t="str">
        <f t="shared" ca="1" si="79"/>
        <v/>
      </c>
      <c r="AF196" s="60" t="str">
        <f t="shared" ca="1" si="79"/>
        <v/>
      </c>
      <c r="AH196" s="71">
        <v>186</v>
      </c>
      <c r="AI196" s="60">
        <f t="shared" si="65"/>
        <v>0</v>
      </c>
      <c r="AJ196" s="60" t="str">
        <f t="shared" ca="1" si="80"/>
        <v/>
      </c>
      <c r="AK196" s="60" t="str">
        <f t="shared" ca="1" si="80"/>
        <v/>
      </c>
      <c r="AM196" s="71">
        <v>186</v>
      </c>
      <c r="AN196" s="60">
        <f t="shared" si="66"/>
        <v>0</v>
      </c>
      <c r="AO196" s="60" t="str">
        <f t="shared" ca="1" si="81"/>
        <v/>
      </c>
      <c r="AP196" s="60" t="str">
        <f t="shared" ca="1" si="81"/>
        <v/>
      </c>
      <c r="AR196" s="71">
        <v>186</v>
      </c>
      <c r="AS196" s="60">
        <f t="shared" si="67"/>
        <v>0</v>
      </c>
      <c r="AT196" s="60" t="str">
        <f t="shared" ca="1" si="82"/>
        <v/>
      </c>
      <c r="AU196" s="60" t="str">
        <f t="shared" ca="1" si="82"/>
        <v/>
      </c>
      <c r="BK196" s="62"/>
      <c r="BL196" s="62"/>
      <c r="BM196" s="62"/>
      <c r="BN196" s="62"/>
      <c r="BO196" s="62"/>
      <c r="BP196" s="62"/>
      <c r="CN196" s="71">
        <v>186</v>
      </c>
      <c r="CO196" s="61">
        <f t="shared" si="69"/>
        <v>0</v>
      </c>
      <c r="CP196" s="61" t="str">
        <f t="shared" ca="1" si="68"/>
        <v/>
      </c>
      <c r="CQ196" s="61" t="str">
        <f t="shared" ca="1" si="68"/>
        <v/>
      </c>
    </row>
    <row r="197" spans="9:95">
      <c r="I197" s="66"/>
      <c r="R197" s="71">
        <v>187</v>
      </c>
      <c r="S197" s="60">
        <f t="shared" si="62"/>
        <v>0</v>
      </c>
      <c r="T197" s="60" t="str">
        <f t="shared" ca="1" si="74"/>
        <v/>
      </c>
      <c r="U197" s="60" t="str">
        <f t="shared" ca="1" si="74"/>
        <v/>
      </c>
      <c r="AC197" s="71">
        <v>187</v>
      </c>
      <c r="AD197" s="60">
        <f t="shared" si="64"/>
        <v>0</v>
      </c>
      <c r="AE197" s="60" t="str">
        <f t="shared" ca="1" si="79"/>
        <v/>
      </c>
      <c r="AF197" s="60" t="str">
        <f t="shared" ca="1" si="79"/>
        <v/>
      </c>
      <c r="AH197" s="71">
        <v>187</v>
      </c>
      <c r="AI197" s="60">
        <f t="shared" si="65"/>
        <v>0</v>
      </c>
      <c r="AJ197" s="60" t="str">
        <f t="shared" ca="1" si="80"/>
        <v/>
      </c>
      <c r="AK197" s="60" t="str">
        <f t="shared" ca="1" si="80"/>
        <v/>
      </c>
      <c r="AM197" s="71">
        <v>187</v>
      </c>
      <c r="AN197" s="60">
        <f t="shared" si="66"/>
        <v>0</v>
      </c>
      <c r="AO197" s="60" t="str">
        <f t="shared" ca="1" si="81"/>
        <v/>
      </c>
      <c r="AP197" s="60" t="str">
        <f t="shared" ca="1" si="81"/>
        <v/>
      </c>
      <c r="AR197" s="71">
        <v>187</v>
      </c>
      <c r="AS197" s="60">
        <f t="shared" si="67"/>
        <v>0</v>
      </c>
      <c r="AT197" s="60" t="str">
        <f t="shared" ca="1" si="82"/>
        <v/>
      </c>
      <c r="AU197" s="60" t="str">
        <f t="shared" ca="1" si="82"/>
        <v/>
      </c>
      <c r="BK197" s="62"/>
      <c r="BL197" s="62"/>
      <c r="BM197" s="62"/>
      <c r="BN197" s="62"/>
      <c r="BO197" s="62"/>
      <c r="BP197" s="62"/>
      <c r="CN197" s="71">
        <v>187</v>
      </c>
      <c r="CO197" s="61">
        <f t="shared" si="69"/>
        <v>0</v>
      </c>
      <c r="CP197" s="61" t="str">
        <f t="shared" ca="1" si="68"/>
        <v/>
      </c>
      <c r="CQ197" s="61" t="str">
        <f t="shared" ca="1" si="68"/>
        <v/>
      </c>
    </row>
    <row r="198" spans="9:95">
      <c r="I198" s="66"/>
      <c r="R198" s="71">
        <v>188</v>
      </c>
      <c r="S198" s="60">
        <f t="shared" si="62"/>
        <v>0</v>
      </c>
      <c r="T198" s="60" t="str">
        <f t="shared" ca="1" si="74"/>
        <v/>
      </c>
      <c r="U198" s="60" t="str">
        <f t="shared" ca="1" si="74"/>
        <v/>
      </c>
      <c r="AC198" s="71">
        <v>188</v>
      </c>
      <c r="AD198" s="60">
        <f t="shared" si="64"/>
        <v>0</v>
      </c>
      <c r="AE198" s="60" t="str">
        <f t="shared" ca="1" si="79"/>
        <v/>
      </c>
      <c r="AF198" s="60" t="str">
        <f t="shared" ca="1" si="79"/>
        <v/>
      </c>
      <c r="AH198" s="71">
        <v>188</v>
      </c>
      <c r="AI198" s="60">
        <f t="shared" si="65"/>
        <v>0</v>
      </c>
      <c r="AJ198" s="60" t="str">
        <f t="shared" ca="1" si="80"/>
        <v/>
      </c>
      <c r="AK198" s="60" t="str">
        <f t="shared" ca="1" si="80"/>
        <v/>
      </c>
      <c r="AM198" s="71">
        <v>188</v>
      </c>
      <c r="AN198" s="60">
        <f t="shared" si="66"/>
        <v>0</v>
      </c>
      <c r="AO198" s="60" t="str">
        <f t="shared" ca="1" si="81"/>
        <v/>
      </c>
      <c r="AP198" s="60" t="str">
        <f t="shared" ca="1" si="81"/>
        <v/>
      </c>
      <c r="AR198" s="71">
        <v>188</v>
      </c>
      <c r="AS198" s="60">
        <f t="shared" si="67"/>
        <v>0</v>
      </c>
      <c r="AT198" s="60" t="str">
        <f t="shared" ca="1" si="82"/>
        <v/>
      </c>
      <c r="AU198" s="60" t="str">
        <f t="shared" ca="1" si="82"/>
        <v/>
      </c>
      <c r="BK198" s="62"/>
      <c r="BL198" s="62"/>
      <c r="BM198" s="62"/>
      <c r="BN198" s="62"/>
      <c r="BO198" s="62"/>
      <c r="BP198" s="62"/>
      <c r="CN198" s="71">
        <v>188</v>
      </c>
      <c r="CO198" s="61">
        <f t="shared" si="69"/>
        <v>0</v>
      </c>
      <c r="CP198" s="61" t="str">
        <f t="shared" ca="1" si="68"/>
        <v/>
      </c>
      <c r="CQ198" s="61" t="str">
        <f t="shared" ca="1" si="68"/>
        <v/>
      </c>
    </row>
    <row r="199" spans="9:95">
      <c r="I199" s="66"/>
      <c r="AC199" s="71">
        <v>189</v>
      </c>
      <c r="AD199" s="60">
        <f t="shared" si="64"/>
        <v>0</v>
      </c>
      <c r="AE199" s="60" t="str">
        <f t="shared" ca="1" si="79"/>
        <v/>
      </c>
      <c r="AF199" s="60" t="str">
        <f t="shared" ca="1" si="79"/>
        <v/>
      </c>
      <c r="AH199" s="71">
        <v>189</v>
      </c>
      <c r="AI199" s="60">
        <f t="shared" si="65"/>
        <v>0</v>
      </c>
      <c r="AJ199" s="60" t="str">
        <f t="shared" ca="1" si="80"/>
        <v/>
      </c>
      <c r="AK199" s="60" t="str">
        <f t="shared" ca="1" si="80"/>
        <v/>
      </c>
      <c r="AM199" s="71">
        <v>189</v>
      </c>
      <c r="AN199" s="60">
        <f t="shared" si="66"/>
        <v>0</v>
      </c>
      <c r="AO199" s="60" t="str">
        <f t="shared" ca="1" si="81"/>
        <v/>
      </c>
      <c r="AP199" s="60" t="str">
        <f t="shared" ca="1" si="81"/>
        <v/>
      </c>
      <c r="AR199" s="71">
        <v>189</v>
      </c>
      <c r="AS199" s="60">
        <f t="shared" si="67"/>
        <v>0</v>
      </c>
      <c r="AT199" s="60" t="str">
        <f t="shared" ca="1" si="82"/>
        <v/>
      </c>
      <c r="AU199" s="60" t="str">
        <f t="shared" ca="1" si="82"/>
        <v/>
      </c>
      <c r="BK199" s="62"/>
      <c r="BL199" s="62"/>
      <c r="BM199" s="62"/>
      <c r="BN199" s="62"/>
      <c r="BO199" s="62"/>
      <c r="BP199" s="62"/>
      <c r="CN199" s="71">
        <v>189</v>
      </c>
      <c r="CO199" s="61">
        <f t="shared" si="69"/>
        <v>0</v>
      </c>
      <c r="CP199" s="61" t="str">
        <f t="shared" ca="1" si="68"/>
        <v/>
      </c>
      <c r="CQ199" s="61" t="str">
        <f t="shared" ca="1" si="68"/>
        <v/>
      </c>
    </row>
    <row r="200" spans="9:95">
      <c r="I200" s="68" t="s">
        <v>8472</v>
      </c>
      <c r="J200" s="68" t="s">
        <v>8596</v>
      </c>
      <c r="K200" s="69" t="s">
        <v>8516</v>
      </c>
      <c r="L200" s="69" t="s">
        <v>8510</v>
      </c>
      <c r="M200" s="68" t="s">
        <v>8511</v>
      </c>
      <c r="N200" s="69" t="s">
        <v>8512</v>
      </c>
      <c r="O200" s="68" t="s">
        <v>8513</v>
      </c>
      <c r="Q200" s="68" t="s">
        <v>8472</v>
      </c>
      <c r="R200" s="68" t="s">
        <v>8473</v>
      </c>
      <c r="S200" s="68" t="s">
        <v>8600</v>
      </c>
      <c r="T200" s="69" t="s">
        <v>8517</v>
      </c>
      <c r="U200" s="69" t="s">
        <v>8601</v>
      </c>
      <c r="AC200" s="68" t="s">
        <v>8472</v>
      </c>
      <c r="AD200" s="68" t="s">
        <v>8596</v>
      </c>
      <c r="AE200" s="68" t="s">
        <v>8523</v>
      </c>
      <c r="AF200" s="69" t="s">
        <v>8602</v>
      </c>
      <c r="BK200" s="62"/>
      <c r="BL200" s="62"/>
      <c r="BM200" s="62"/>
      <c r="BN200" s="62"/>
      <c r="BO200" s="62"/>
      <c r="BP200" s="62"/>
      <c r="CN200" s="68" t="s">
        <v>8472</v>
      </c>
      <c r="CO200" s="68" t="s">
        <v>8596</v>
      </c>
      <c r="CP200" s="68" t="s">
        <v>8523</v>
      </c>
      <c r="CQ200" s="69" t="s">
        <v>8602</v>
      </c>
    </row>
    <row r="201" spans="9:95">
      <c r="I201" s="71">
        <v>1</v>
      </c>
      <c r="J201" s="71">
        <v>1</v>
      </c>
      <c r="K201" s="73" t="s">
        <v>8603</v>
      </c>
      <c r="L201" s="82"/>
      <c r="M201" s="73">
        <v>15</v>
      </c>
      <c r="N201" s="74">
        <v>201</v>
      </c>
      <c r="O201" s="74">
        <v>215</v>
      </c>
      <c r="Q201" s="71">
        <v>1</v>
      </c>
      <c r="R201" s="71">
        <v>1</v>
      </c>
      <c r="S201" s="71">
        <v>1</v>
      </c>
      <c r="T201" s="73" t="s">
        <v>8604</v>
      </c>
      <c r="U201" s="83" t="s">
        <v>348</v>
      </c>
      <c r="AC201" s="71">
        <v>1</v>
      </c>
      <c r="AD201" s="71">
        <v>1</v>
      </c>
      <c r="AE201" s="73" t="s">
        <v>8605</v>
      </c>
      <c r="AF201" s="75" t="s">
        <v>5280</v>
      </c>
      <c r="BK201" s="62"/>
      <c r="BL201" s="62"/>
      <c r="BM201" s="62"/>
      <c r="BN201" s="62"/>
      <c r="BO201" s="62"/>
      <c r="BP201" s="62"/>
      <c r="CN201" s="71">
        <v>1</v>
      </c>
      <c r="CO201" s="71">
        <v>1</v>
      </c>
      <c r="CP201" s="73" t="s">
        <v>8605</v>
      </c>
      <c r="CQ201" s="75" t="s">
        <v>5280</v>
      </c>
    </row>
    <row r="202" spans="9:95">
      <c r="I202" s="71">
        <v>1</v>
      </c>
      <c r="J202" s="71">
        <v>2</v>
      </c>
      <c r="K202" s="73" t="s">
        <v>8606</v>
      </c>
      <c r="L202" s="82"/>
      <c r="M202" s="73">
        <v>20</v>
      </c>
      <c r="N202" s="74">
        <v>216</v>
      </c>
      <c r="O202" s="74">
        <v>235</v>
      </c>
      <c r="Q202" s="71">
        <v>1</v>
      </c>
      <c r="R202" s="71">
        <v>1</v>
      </c>
      <c r="S202" s="71">
        <v>2</v>
      </c>
      <c r="T202" s="73" t="s">
        <v>8607</v>
      </c>
      <c r="U202" s="75" t="s">
        <v>349</v>
      </c>
      <c r="AC202" s="71">
        <v>1</v>
      </c>
      <c r="AD202" s="71">
        <v>2</v>
      </c>
      <c r="AE202" s="73" t="s">
        <v>1537</v>
      </c>
      <c r="AF202" s="75" t="s">
        <v>5281</v>
      </c>
      <c r="BK202" s="62"/>
      <c r="BL202" s="62"/>
      <c r="BM202" s="62"/>
      <c r="BN202" s="62"/>
      <c r="BO202" s="62"/>
      <c r="BP202" s="62"/>
      <c r="CN202" s="71">
        <v>1</v>
      </c>
      <c r="CO202" s="71">
        <v>2</v>
      </c>
      <c r="CP202" s="73" t="s">
        <v>1537</v>
      </c>
      <c r="CQ202" s="75" t="s">
        <v>5281</v>
      </c>
    </row>
    <row r="203" spans="9:95">
      <c r="I203" s="71">
        <v>1</v>
      </c>
      <c r="J203" s="71">
        <v>3</v>
      </c>
      <c r="K203" s="73" t="s">
        <v>8608</v>
      </c>
      <c r="L203" s="78" t="s">
        <v>376</v>
      </c>
      <c r="M203" s="79"/>
      <c r="N203" s="80"/>
      <c r="O203" s="80"/>
      <c r="Q203" s="71">
        <v>1</v>
      </c>
      <c r="R203" s="71">
        <v>1</v>
      </c>
      <c r="S203" s="71">
        <v>3</v>
      </c>
      <c r="T203" s="73" t="s">
        <v>8609</v>
      </c>
      <c r="U203" s="75" t="s">
        <v>8225</v>
      </c>
      <c r="AC203" s="71">
        <v>1</v>
      </c>
      <c r="AD203" s="71">
        <v>3</v>
      </c>
      <c r="AE203" s="73" t="s">
        <v>1539</v>
      </c>
      <c r="AF203" s="75" t="s">
        <v>5282</v>
      </c>
      <c r="BK203" s="62"/>
      <c r="BL203" s="62"/>
      <c r="BM203" s="62"/>
      <c r="BN203" s="62"/>
      <c r="BO203" s="62"/>
      <c r="BP203" s="62"/>
      <c r="CN203" s="71">
        <v>1</v>
      </c>
      <c r="CO203" s="71">
        <v>3</v>
      </c>
      <c r="CP203" s="73" t="s">
        <v>1539</v>
      </c>
      <c r="CQ203" s="75" t="s">
        <v>5282</v>
      </c>
    </row>
    <row r="204" spans="9:95">
      <c r="I204" s="71">
        <v>1</v>
      </c>
      <c r="J204" s="71">
        <v>4</v>
      </c>
      <c r="K204" s="73" t="s">
        <v>8610</v>
      </c>
      <c r="L204" s="82"/>
      <c r="M204" s="73">
        <v>129</v>
      </c>
      <c r="N204" s="74">
        <v>236</v>
      </c>
      <c r="O204" s="74">
        <v>364</v>
      </c>
      <c r="Q204" s="71">
        <v>1</v>
      </c>
      <c r="R204" s="71">
        <v>1</v>
      </c>
      <c r="S204" s="71">
        <v>4</v>
      </c>
      <c r="T204" s="73" t="s">
        <v>8611</v>
      </c>
      <c r="U204" s="75" t="s">
        <v>8226</v>
      </c>
      <c r="AC204" s="71">
        <v>1</v>
      </c>
      <c r="AD204" s="71">
        <v>4</v>
      </c>
      <c r="AE204" s="73" t="s">
        <v>1541</v>
      </c>
      <c r="AF204" s="75" t="s">
        <v>5283</v>
      </c>
      <c r="BK204" s="62"/>
      <c r="BL204" s="62"/>
      <c r="BM204" s="62"/>
      <c r="BN204" s="62"/>
      <c r="BO204" s="62"/>
      <c r="BP204" s="62"/>
      <c r="CN204" s="71">
        <v>1</v>
      </c>
      <c r="CO204" s="71">
        <v>4</v>
      </c>
      <c r="CP204" s="73" t="s">
        <v>1541</v>
      </c>
      <c r="CQ204" s="75" t="s">
        <v>5283</v>
      </c>
    </row>
    <row r="205" spans="9:95">
      <c r="I205" s="71">
        <v>1</v>
      </c>
      <c r="J205" s="71">
        <v>5</v>
      </c>
      <c r="K205" s="73" t="s">
        <v>8612</v>
      </c>
      <c r="L205" s="82"/>
      <c r="M205" s="73">
        <v>51</v>
      </c>
      <c r="N205" s="74">
        <v>365</v>
      </c>
      <c r="O205" s="74">
        <v>415</v>
      </c>
      <c r="Q205" s="71">
        <v>1</v>
      </c>
      <c r="R205" s="71">
        <v>1</v>
      </c>
      <c r="S205" s="71">
        <v>5</v>
      </c>
      <c r="T205" s="73" t="s">
        <v>8613</v>
      </c>
      <c r="U205" s="75" t="s">
        <v>350</v>
      </c>
      <c r="AC205" s="71">
        <v>1</v>
      </c>
      <c r="AD205" s="71">
        <v>5</v>
      </c>
      <c r="AE205" s="73" t="s">
        <v>1543</v>
      </c>
      <c r="AF205" s="75" t="s">
        <v>5284</v>
      </c>
      <c r="BK205" s="62"/>
      <c r="BL205" s="62"/>
      <c r="BM205" s="62"/>
      <c r="BN205" s="62"/>
      <c r="BO205" s="62"/>
      <c r="BP205" s="62"/>
      <c r="CN205" s="71">
        <v>1</v>
      </c>
      <c r="CO205" s="71">
        <v>5</v>
      </c>
      <c r="CP205" s="73" t="s">
        <v>1543</v>
      </c>
      <c r="CQ205" s="75" t="s">
        <v>5284</v>
      </c>
    </row>
    <row r="206" spans="9:95">
      <c r="I206" s="71">
        <v>1</v>
      </c>
      <c r="J206" s="71">
        <v>6</v>
      </c>
      <c r="K206" s="73" t="s">
        <v>8614</v>
      </c>
      <c r="L206" s="82"/>
      <c r="M206" s="73">
        <v>61</v>
      </c>
      <c r="N206" s="74">
        <v>416</v>
      </c>
      <c r="O206" s="74">
        <v>476</v>
      </c>
      <c r="Q206" s="71">
        <v>1</v>
      </c>
      <c r="R206" s="71">
        <v>1</v>
      </c>
      <c r="S206" s="71">
        <v>6</v>
      </c>
      <c r="T206" s="73" t="s">
        <v>8615</v>
      </c>
      <c r="U206" s="75" t="s">
        <v>351</v>
      </c>
      <c r="AC206" s="71">
        <v>1</v>
      </c>
      <c r="AD206" s="71">
        <v>6</v>
      </c>
      <c r="AE206" s="73" t="s">
        <v>1547</v>
      </c>
      <c r="AF206" s="75" t="s">
        <v>5285</v>
      </c>
      <c r="BK206" s="62"/>
      <c r="BL206" s="62"/>
      <c r="BM206" s="62"/>
      <c r="BN206" s="62"/>
      <c r="BO206" s="62"/>
      <c r="BP206" s="62"/>
      <c r="CN206" s="71">
        <v>1</v>
      </c>
      <c r="CO206" s="71">
        <v>6</v>
      </c>
      <c r="CP206" s="73" t="s">
        <v>1547</v>
      </c>
      <c r="CQ206" s="75" t="s">
        <v>5285</v>
      </c>
    </row>
    <row r="207" spans="9:95">
      <c r="I207" s="71">
        <v>1</v>
      </c>
      <c r="J207" s="71">
        <v>7</v>
      </c>
      <c r="K207" s="73" t="s">
        <v>8616</v>
      </c>
      <c r="L207" s="82"/>
      <c r="M207" s="73">
        <v>38</v>
      </c>
      <c r="N207" s="74">
        <v>477</v>
      </c>
      <c r="O207" s="74">
        <v>514</v>
      </c>
      <c r="Q207" s="71">
        <v>1</v>
      </c>
      <c r="R207" s="71">
        <v>1</v>
      </c>
      <c r="S207" s="71">
        <v>7</v>
      </c>
      <c r="T207" s="73" t="s">
        <v>8617</v>
      </c>
      <c r="U207" s="75" t="s">
        <v>352</v>
      </c>
      <c r="AC207" s="71">
        <v>1</v>
      </c>
      <c r="AD207" s="71">
        <v>7</v>
      </c>
      <c r="AE207" s="73" t="s">
        <v>1551</v>
      </c>
      <c r="AF207" s="75" t="s">
        <v>5286</v>
      </c>
      <c r="BK207" s="62"/>
      <c r="BL207" s="62"/>
      <c r="BM207" s="62"/>
      <c r="BN207" s="62"/>
      <c r="BO207" s="62"/>
      <c r="BP207" s="62"/>
      <c r="CN207" s="71">
        <v>1</v>
      </c>
      <c r="CO207" s="71">
        <v>7</v>
      </c>
      <c r="CP207" s="73" t="s">
        <v>1551</v>
      </c>
      <c r="CQ207" s="75" t="s">
        <v>5286</v>
      </c>
    </row>
    <row r="208" spans="9:95">
      <c r="I208" s="71">
        <v>1</v>
      </c>
      <c r="J208" s="71">
        <v>8</v>
      </c>
      <c r="K208" s="73" t="s">
        <v>8618</v>
      </c>
      <c r="L208" s="82"/>
      <c r="M208" s="73">
        <v>47</v>
      </c>
      <c r="N208" s="74">
        <v>515</v>
      </c>
      <c r="O208" s="74">
        <v>561</v>
      </c>
      <c r="Q208" s="71">
        <v>1</v>
      </c>
      <c r="R208" s="71">
        <v>1</v>
      </c>
      <c r="S208" s="71">
        <v>8</v>
      </c>
      <c r="T208" s="73" t="s">
        <v>8619</v>
      </c>
      <c r="U208" s="75" t="s">
        <v>353</v>
      </c>
      <c r="AC208" s="71">
        <v>1</v>
      </c>
      <c r="AD208" s="71">
        <v>8</v>
      </c>
      <c r="AE208" s="73" t="s">
        <v>1553</v>
      </c>
      <c r="AF208" s="75" t="s">
        <v>5287</v>
      </c>
      <c r="BK208" s="62"/>
      <c r="BL208" s="62"/>
      <c r="BM208" s="62"/>
      <c r="BN208" s="62"/>
      <c r="BO208" s="62"/>
      <c r="BP208" s="62"/>
      <c r="CN208" s="71">
        <v>1</v>
      </c>
      <c r="CO208" s="71">
        <v>8</v>
      </c>
      <c r="CP208" s="73" t="s">
        <v>1553</v>
      </c>
      <c r="CQ208" s="75" t="s">
        <v>5287</v>
      </c>
    </row>
    <row r="209" spans="9:95">
      <c r="I209" s="71">
        <v>1</v>
      </c>
      <c r="J209" s="71">
        <v>9</v>
      </c>
      <c r="K209" s="73" t="s">
        <v>8620</v>
      </c>
      <c r="L209" s="82"/>
      <c r="M209" s="73">
        <v>43</v>
      </c>
      <c r="N209" s="74">
        <v>562</v>
      </c>
      <c r="O209" s="74">
        <v>604</v>
      </c>
      <c r="Q209" s="71">
        <v>1</v>
      </c>
      <c r="R209" s="71">
        <v>1</v>
      </c>
      <c r="S209" s="71">
        <v>9</v>
      </c>
      <c r="T209" s="73" t="s">
        <v>8621</v>
      </c>
      <c r="U209" s="75" t="s">
        <v>354</v>
      </c>
      <c r="AC209" s="71">
        <v>1</v>
      </c>
      <c r="AD209" s="71">
        <v>9</v>
      </c>
      <c r="AE209" s="73" t="s">
        <v>1545</v>
      </c>
      <c r="AF209" s="75" t="s">
        <v>5288</v>
      </c>
      <c r="BK209" s="62"/>
      <c r="BL209" s="62"/>
      <c r="BM209" s="62"/>
      <c r="BN209" s="62"/>
      <c r="BO209" s="62"/>
      <c r="BP209" s="62"/>
      <c r="CN209" s="71">
        <v>1</v>
      </c>
      <c r="CO209" s="71">
        <v>9</v>
      </c>
      <c r="CP209" s="73" t="s">
        <v>1545</v>
      </c>
      <c r="CQ209" s="75" t="s">
        <v>5288</v>
      </c>
    </row>
    <row r="210" spans="9:95">
      <c r="I210" s="71">
        <v>1</v>
      </c>
      <c r="J210" s="71">
        <v>10</v>
      </c>
      <c r="K210" s="73" t="s">
        <v>8622</v>
      </c>
      <c r="L210" s="82"/>
      <c r="M210" s="73">
        <v>36</v>
      </c>
      <c r="N210" s="74">
        <v>605</v>
      </c>
      <c r="O210" s="74">
        <v>640</v>
      </c>
      <c r="Q210" s="71">
        <v>1</v>
      </c>
      <c r="R210" s="71">
        <v>1</v>
      </c>
      <c r="S210" s="71">
        <v>10</v>
      </c>
      <c r="T210" s="73" t="s">
        <v>8623</v>
      </c>
      <c r="U210" s="75" t="s">
        <v>8227</v>
      </c>
      <c r="AC210" s="71">
        <v>1</v>
      </c>
      <c r="AD210" s="71">
        <v>10</v>
      </c>
      <c r="AE210" s="73" t="s">
        <v>1555</v>
      </c>
      <c r="AF210" s="75" t="s">
        <v>5289</v>
      </c>
      <c r="BK210" s="62"/>
      <c r="BL210" s="62"/>
      <c r="BM210" s="62"/>
      <c r="BN210" s="62"/>
      <c r="BO210" s="62"/>
      <c r="BP210" s="62"/>
      <c r="CN210" s="71">
        <v>1</v>
      </c>
      <c r="CO210" s="71">
        <v>10</v>
      </c>
      <c r="CP210" s="73" t="s">
        <v>1555</v>
      </c>
      <c r="CQ210" s="75" t="s">
        <v>5289</v>
      </c>
    </row>
    <row r="211" spans="9:95">
      <c r="I211" s="71">
        <v>1</v>
      </c>
      <c r="J211" s="71">
        <v>11</v>
      </c>
      <c r="K211" s="73" t="s">
        <v>8624</v>
      </c>
      <c r="L211" s="82"/>
      <c r="M211" s="73">
        <v>30</v>
      </c>
      <c r="N211" s="74">
        <v>641</v>
      </c>
      <c r="O211" s="74">
        <v>670</v>
      </c>
      <c r="Q211" s="71">
        <v>1</v>
      </c>
      <c r="R211" s="71">
        <v>1</v>
      </c>
      <c r="S211" s="71">
        <v>11</v>
      </c>
      <c r="T211" s="73" t="s">
        <v>8625</v>
      </c>
      <c r="U211" s="75" t="s">
        <v>8228</v>
      </c>
      <c r="AC211" s="71">
        <v>1</v>
      </c>
      <c r="AD211" s="71">
        <v>11</v>
      </c>
      <c r="AE211" s="73" t="s">
        <v>1549</v>
      </c>
      <c r="AF211" s="75" t="s">
        <v>5290</v>
      </c>
      <c r="BK211" s="62"/>
      <c r="BL211" s="62"/>
      <c r="BM211" s="62"/>
      <c r="BN211" s="62"/>
      <c r="BO211" s="62"/>
      <c r="BP211" s="62"/>
      <c r="CN211" s="71">
        <v>1</v>
      </c>
      <c r="CO211" s="71">
        <v>11</v>
      </c>
      <c r="CP211" s="73" t="s">
        <v>1549</v>
      </c>
      <c r="CQ211" s="75" t="s">
        <v>5290</v>
      </c>
    </row>
    <row r="212" spans="9:95">
      <c r="I212" s="71">
        <v>1</v>
      </c>
      <c r="J212" s="71">
        <v>12</v>
      </c>
      <c r="K212" s="73" t="s">
        <v>8626</v>
      </c>
      <c r="L212" s="82"/>
      <c r="M212" s="73">
        <v>57</v>
      </c>
      <c r="N212" s="74">
        <v>671</v>
      </c>
      <c r="O212" s="74">
        <v>727</v>
      </c>
      <c r="Q212" s="71">
        <v>1</v>
      </c>
      <c r="R212" s="71">
        <v>1</v>
      </c>
      <c r="S212" s="71">
        <v>12</v>
      </c>
      <c r="T212" s="73" t="s">
        <v>8627</v>
      </c>
      <c r="U212" s="75" t="s">
        <v>355</v>
      </c>
      <c r="AC212" s="71">
        <v>1</v>
      </c>
      <c r="AD212" s="71">
        <v>12</v>
      </c>
      <c r="AE212" s="73" t="s">
        <v>8628</v>
      </c>
      <c r="AF212" s="75" t="s">
        <v>5291</v>
      </c>
      <c r="BK212" s="62"/>
      <c r="BL212" s="62"/>
      <c r="BM212" s="62"/>
      <c r="BN212" s="62"/>
      <c r="BO212" s="62"/>
      <c r="BP212" s="62"/>
      <c r="CN212" s="71">
        <v>1</v>
      </c>
      <c r="CO212" s="71">
        <v>12</v>
      </c>
      <c r="CP212" s="73" t="s">
        <v>8628</v>
      </c>
      <c r="CQ212" s="75" t="s">
        <v>5291</v>
      </c>
    </row>
    <row r="213" spans="9:95">
      <c r="I213" s="71">
        <v>1</v>
      </c>
      <c r="J213" s="71">
        <v>13</v>
      </c>
      <c r="K213" s="73" t="s">
        <v>8629</v>
      </c>
      <c r="L213" s="82"/>
      <c r="M213" s="73">
        <v>25</v>
      </c>
      <c r="N213" s="74">
        <v>728</v>
      </c>
      <c r="O213" s="74">
        <v>752</v>
      </c>
      <c r="Q213" s="71">
        <v>1</v>
      </c>
      <c r="R213" s="71">
        <v>1</v>
      </c>
      <c r="S213" s="71">
        <v>13</v>
      </c>
      <c r="T213" s="73" t="s">
        <v>8630</v>
      </c>
      <c r="U213" s="75" t="s">
        <v>356</v>
      </c>
      <c r="AC213" s="71">
        <v>1</v>
      </c>
      <c r="AD213" s="71">
        <v>13</v>
      </c>
      <c r="AE213" s="73" t="s">
        <v>8631</v>
      </c>
      <c r="AF213" s="75" t="s">
        <v>5292</v>
      </c>
      <c r="BK213" s="62"/>
      <c r="BL213" s="62"/>
      <c r="BM213" s="62"/>
      <c r="BN213" s="62"/>
      <c r="BO213" s="62"/>
      <c r="BP213" s="62"/>
      <c r="CN213" s="71">
        <v>1</v>
      </c>
      <c r="CO213" s="71">
        <v>13</v>
      </c>
      <c r="CP213" s="73" t="s">
        <v>8631</v>
      </c>
      <c r="CQ213" s="75" t="s">
        <v>5292</v>
      </c>
    </row>
    <row r="214" spans="9:95">
      <c r="I214" s="71">
        <v>1</v>
      </c>
      <c r="J214" s="71">
        <v>14</v>
      </c>
      <c r="K214" s="73" t="s">
        <v>8632</v>
      </c>
      <c r="L214" s="82"/>
      <c r="M214" s="73">
        <v>40</v>
      </c>
      <c r="N214" s="74">
        <v>753</v>
      </c>
      <c r="O214" s="74">
        <v>792</v>
      </c>
      <c r="Q214" s="71">
        <v>1</v>
      </c>
      <c r="R214" s="71">
        <v>1</v>
      </c>
      <c r="S214" s="71">
        <v>14</v>
      </c>
      <c r="T214" s="73" t="s">
        <v>8633</v>
      </c>
      <c r="U214" s="75" t="s">
        <v>8229</v>
      </c>
      <c r="AC214" s="71">
        <v>1</v>
      </c>
      <c r="AD214" s="71">
        <v>14</v>
      </c>
      <c r="AE214" s="73" t="s">
        <v>8634</v>
      </c>
      <c r="AF214" s="75" t="s">
        <v>5293</v>
      </c>
      <c r="BK214" s="62"/>
      <c r="BL214" s="62"/>
      <c r="BM214" s="62"/>
      <c r="BN214" s="62"/>
      <c r="BO214" s="62"/>
      <c r="BP214" s="62"/>
      <c r="CN214" s="71">
        <v>1</v>
      </c>
      <c r="CO214" s="71">
        <v>14</v>
      </c>
      <c r="CP214" s="73" t="s">
        <v>8634</v>
      </c>
      <c r="CQ214" s="75" t="s">
        <v>5293</v>
      </c>
    </row>
    <row r="215" spans="9:95">
      <c r="I215" s="71">
        <v>1</v>
      </c>
      <c r="J215" s="71">
        <v>15</v>
      </c>
      <c r="K215" s="73" t="s">
        <v>8635</v>
      </c>
      <c r="L215" s="82"/>
      <c r="M215" s="73">
        <v>15</v>
      </c>
      <c r="N215" s="74">
        <v>793</v>
      </c>
      <c r="O215" s="74">
        <v>807</v>
      </c>
      <c r="Q215" s="71">
        <v>1</v>
      </c>
      <c r="R215" s="71">
        <v>1</v>
      </c>
      <c r="S215" s="71">
        <v>15</v>
      </c>
      <c r="T215" s="73" t="s">
        <v>7042</v>
      </c>
      <c r="U215" s="75" t="s">
        <v>357</v>
      </c>
      <c r="AC215" s="71">
        <v>1</v>
      </c>
      <c r="AD215" s="71">
        <v>15</v>
      </c>
      <c r="AE215" s="73" t="s">
        <v>8636</v>
      </c>
      <c r="AF215" s="75" t="s">
        <v>5294</v>
      </c>
      <c r="CN215" s="71">
        <v>1</v>
      </c>
      <c r="CO215" s="71">
        <v>15</v>
      </c>
      <c r="CP215" s="73" t="s">
        <v>8636</v>
      </c>
      <c r="CQ215" s="75" t="s">
        <v>5294</v>
      </c>
    </row>
    <row r="216" spans="9:95">
      <c r="I216" s="71">
        <v>1</v>
      </c>
      <c r="J216" s="71">
        <v>16</v>
      </c>
      <c r="K216" s="73" t="s">
        <v>8637</v>
      </c>
      <c r="L216" s="82"/>
      <c r="M216" s="73">
        <v>10</v>
      </c>
      <c r="N216" s="74">
        <v>808</v>
      </c>
      <c r="O216" s="74">
        <v>817</v>
      </c>
      <c r="Q216" s="71">
        <v>1</v>
      </c>
      <c r="R216" s="71">
        <v>2</v>
      </c>
      <c r="S216" s="71">
        <v>1</v>
      </c>
      <c r="T216" s="73" t="s">
        <v>8638</v>
      </c>
      <c r="U216" s="75" t="s">
        <v>358</v>
      </c>
      <c r="AC216" s="71">
        <v>1</v>
      </c>
      <c r="AD216" s="71">
        <v>16</v>
      </c>
      <c r="AE216" s="73" t="s">
        <v>8639</v>
      </c>
      <c r="AF216" s="75" t="s">
        <v>5295</v>
      </c>
      <c r="CN216" s="71">
        <v>1</v>
      </c>
      <c r="CO216" s="71">
        <v>16</v>
      </c>
      <c r="CP216" s="73" t="s">
        <v>8639</v>
      </c>
      <c r="CQ216" s="75" t="s">
        <v>5295</v>
      </c>
    </row>
    <row r="217" spans="9:95">
      <c r="I217" s="71">
        <v>1</v>
      </c>
      <c r="J217" s="71">
        <v>17</v>
      </c>
      <c r="K217" s="73" t="s">
        <v>8640</v>
      </c>
      <c r="L217" s="82"/>
      <c r="M217" s="73">
        <v>6</v>
      </c>
      <c r="N217" s="74">
        <v>818</v>
      </c>
      <c r="O217" s="74">
        <v>823</v>
      </c>
      <c r="Q217" s="71">
        <v>1</v>
      </c>
      <c r="R217" s="71">
        <v>2</v>
      </c>
      <c r="S217" s="71">
        <v>2</v>
      </c>
      <c r="T217" s="73" t="s">
        <v>8641</v>
      </c>
      <c r="U217" s="75" t="s">
        <v>359</v>
      </c>
      <c r="AC217" s="71">
        <v>1</v>
      </c>
      <c r="AD217" s="71">
        <v>17</v>
      </c>
      <c r="AE217" s="73" t="s">
        <v>8642</v>
      </c>
      <c r="AF217" s="75" t="s">
        <v>5296</v>
      </c>
      <c r="CN217" s="71">
        <v>1</v>
      </c>
      <c r="CO217" s="71">
        <v>17</v>
      </c>
      <c r="CP217" s="73" t="s">
        <v>8642</v>
      </c>
      <c r="CQ217" s="75" t="s">
        <v>5296</v>
      </c>
    </row>
    <row r="218" spans="9:95">
      <c r="I218" s="71">
        <v>1</v>
      </c>
      <c r="J218" s="71">
        <v>18</v>
      </c>
      <c r="K218" s="73" t="s">
        <v>8643</v>
      </c>
      <c r="L218" s="82"/>
      <c r="M218" s="73">
        <v>5</v>
      </c>
      <c r="N218" s="74">
        <v>824</v>
      </c>
      <c r="O218" s="74">
        <v>828</v>
      </c>
      <c r="Q218" s="71">
        <v>1</v>
      </c>
      <c r="R218" s="71">
        <v>2</v>
      </c>
      <c r="S218" s="71">
        <v>3</v>
      </c>
      <c r="T218" s="73" t="s">
        <v>8644</v>
      </c>
      <c r="U218" s="75" t="s">
        <v>360</v>
      </c>
      <c r="AC218" s="71">
        <v>1</v>
      </c>
      <c r="AD218" s="71">
        <v>18</v>
      </c>
      <c r="AE218" s="73" t="s">
        <v>8645</v>
      </c>
      <c r="AF218" s="75" t="s">
        <v>5297</v>
      </c>
      <c r="CN218" s="71">
        <v>1</v>
      </c>
      <c r="CO218" s="71">
        <v>18</v>
      </c>
      <c r="CP218" s="73" t="s">
        <v>8645</v>
      </c>
      <c r="CQ218" s="75" t="s">
        <v>5297</v>
      </c>
    </row>
    <row r="219" spans="9:95">
      <c r="I219" s="71">
        <v>1</v>
      </c>
      <c r="J219" s="71">
        <v>19</v>
      </c>
      <c r="K219" s="73" t="s">
        <v>8646</v>
      </c>
      <c r="L219" s="82"/>
      <c r="M219" s="73">
        <v>4</v>
      </c>
      <c r="N219" s="74">
        <v>829</v>
      </c>
      <c r="O219" s="74">
        <v>832</v>
      </c>
      <c r="Q219" s="71">
        <v>1</v>
      </c>
      <c r="R219" s="71">
        <v>2</v>
      </c>
      <c r="S219" s="71">
        <v>4</v>
      </c>
      <c r="T219" s="73" t="s">
        <v>8647</v>
      </c>
      <c r="U219" s="75" t="s">
        <v>361</v>
      </c>
      <c r="AC219" s="71">
        <v>1</v>
      </c>
      <c r="AD219" s="71">
        <v>19</v>
      </c>
      <c r="AE219" s="73" t="s">
        <v>8648</v>
      </c>
      <c r="AF219" s="75" t="s">
        <v>5298</v>
      </c>
      <c r="CN219" s="71">
        <v>1</v>
      </c>
      <c r="CO219" s="71">
        <v>19</v>
      </c>
      <c r="CP219" s="73" t="s">
        <v>8648</v>
      </c>
      <c r="CQ219" s="75" t="s">
        <v>5298</v>
      </c>
    </row>
    <row r="220" spans="9:95">
      <c r="I220" s="71">
        <v>2</v>
      </c>
      <c r="J220" s="71">
        <v>1</v>
      </c>
      <c r="K220" s="73" t="s">
        <v>8649</v>
      </c>
      <c r="L220" s="82"/>
      <c r="M220" s="73">
        <v>137</v>
      </c>
      <c r="N220" s="74">
        <v>833</v>
      </c>
      <c r="O220" s="74">
        <v>969</v>
      </c>
      <c r="Q220" s="71">
        <v>1</v>
      </c>
      <c r="R220" s="71">
        <v>2</v>
      </c>
      <c r="S220" s="71">
        <v>5</v>
      </c>
      <c r="T220" s="73" t="s">
        <v>8650</v>
      </c>
      <c r="U220" s="75" t="s">
        <v>362</v>
      </c>
      <c r="AC220" s="71">
        <v>1</v>
      </c>
      <c r="AD220" s="71">
        <v>20</v>
      </c>
      <c r="AE220" s="73" t="s">
        <v>8651</v>
      </c>
      <c r="AF220" s="75" t="s">
        <v>5299</v>
      </c>
      <c r="CN220" s="71">
        <v>1</v>
      </c>
      <c r="CO220" s="71">
        <v>20</v>
      </c>
      <c r="CP220" s="73" t="s">
        <v>8651</v>
      </c>
      <c r="CQ220" s="75" t="s">
        <v>5299</v>
      </c>
    </row>
    <row r="221" spans="9:95">
      <c r="I221" s="71">
        <v>2</v>
      </c>
      <c r="J221" s="71">
        <v>2</v>
      </c>
      <c r="K221" s="73" t="s">
        <v>8652</v>
      </c>
      <c r="L221" s="82"/>
      <c r="M221" s="73">
        <v>31</v>
      </c>
      <c r="N221" s="74">
        <v>970</v>
      </c>
      <c r="O221" s="74">
        <v>1000</v>
      </c>
      <c r="Q221" s="71">
        <v>1</v>
      </c>
      <c r="R221" s="71">
        <v>2</v>
      </c>
      <c r="S221" s="71">
        <v>6</v>
      </c>
      <c r="T221" s="73" t="s">
        <v>8653</v>
      </c>
      <c r="U221" s="75" t="s">
        <v>8230</v>
      </c>
      <c r="AC221" s="71">
        <v>1</v>
      </c>
      <c r="AD221" s="71">
        <v>21</v>
      </c>
      <c r="AE221" s="73" t="s">
        <v>8654</v>
      </c>
      <c r="AF221" s="75" t="s">
        <v>5300</v>
      </c>
      <c r="CN221" s="71">
        <v>1</v>
      </c>
      <c r="CO221" s="71">
        <v>21</v>
      </c>
      <c r="CP221" s="73" t="s">
        <v>8654</v>
      </c>
      <c r="CQ221" s="75" t="s">
        <v>5300</v>
      </c>
    </row>
    <row r="222" spans="9:95">
      <c r="I222" s="71">
        <v>2</v>
      </c>
      <c r="J222" s="71">
        <v>3</v>
      </c>
      <c r="K222" s="73" t="s">
        <v>8655</v>
      </c>
      <c r="L222" s="82"/>
      <c r="M222" s="73">
        <v>14</v>
      </c>
      <c r="N222" s="74">
        <v>1001</v>
      </c>
      <c r="O222" s="74">
        <v>1014</v>
      </c>
      <c r="Q222" s="71">
        <v>1</v>
      </c>
      <c r="R222" s="71">
        <v>2</v>
      </c>
      <c r="S222" s="71">
        <v>7</v>
      </c>
      <c r="T222" s="73" t="s">
        <v>8656</v>
      </c>
      <c r="U222" s="75" t="s">
        <v>8231</v>
      </c>
      <c r="AC222" s="71">
        <v>1</v>
      </c>
      <c r="AD222" s="71">
        <v>22</v>
      </c>
      <c r="AE222" s="73" t="s">
        <v>8657</v>
      </c>
      <c r="AF222" s="75" t="s">
        <v>5301</v>
      </c>
      <c r="CN222" s="71">
        <v>1</v>
      </c>
      <c r="CO222" s="71">
        <v>22</v>
      </c>
      <c r="CP222" s="73" t="s">
        <v>8657</v>
      </c>
      <c r="CQ222" s="75" t="s">
        <v>5301</v>
      </c>
    </row>
    <row r="223" spans="9:95">
      <c r="I223" s="71">
        <v>2</v>
      </c>
      <c r="J223" s="71">
        <v>4</v>
      </c>
      <c r="K223" s="73" t="s">
        <v>8658</v>
      </c>
      <c r="L223" s="78" t="s">
        <v>1005</v>
      </c>
      <c r="M223" s="79"/>
      <c r="N223" s="80"/>
      <c r="O223" s="80"/>
      <c r="Q223" s="71">
        <v>1</v>
      </c>
      <c r="R223" s="71">
        <v>2</v>
      </c>
      <c r="S223" s="71">
        <v>8</v>
      </c>
      <c r="T223" s="73" t="s">
        <v>8659</v>
      </c>
      <c r="U223" s="75" t="s">
        <v>363</v>
      </c>
      <c r="AC223" s="71">
        <v>1</v>
      </c>
      <c r="AD223" s="71">
        <v>23</v>
      </c>
      <c r="AE223" s="73" t="s">
        <v>8660</v>
      </c>
      <c r="AF223" s="75" t="s">
        <v>5302</v>
      </c>
      <c r="CN223" s="71">
        <v>1</v>
      </c>
      <c r="CO223" s="71">
        <v>23</v>
      </c>
      <c r="CP223" s="73" t="s">
        <v>8660</v>
      </c>
      <c r="CQ223" s="75" t="s">
        <v>5302</v>
      </c>
    </row>
    <row r="224" spans="9:95">
      <c r="I224" s="71">
        <v>2</v>
      </c>
      <c r="J224" s="71">
        <v>5</v>
      </c>
      <c r="K224" s="73" t="s">
        <v>8661</v>
      </c>
      <c r="L224" s="82"/>
      <c r="M224" s="73">
        <v>12</v>
      </c>
      <c r="N224" s="74">
        <v>1015</v>
      </c>
      <c r="O224" s="74">
        <v>1026</v>
      </c>
      <c r="Q224" s="71">
        <v>1</v>
      </c>
      <c r="R224" s="71">
        <v>2</v>
      </c>
      <c r="S224" s="71">
        <v>9</v>
      </c>
      <c r="T224" s="73" t="s">
        <v>8662</v>
      </c>
      <c r="U224" s="75" t="s">
        <v>364</v>
      </c>
      <c r="AC224" s="71">
        <v>1</v>
      </c>
      <c r="AD224" s="71">
        <v>24</v>
      </c>
      <c r="AE224" s="73" t="s">
        <v>8663</v>
      </c>
      <c r="AF224" s="75" t="s">
        <v>5303</v>
      </c>
      <c r="CN224" s="71">
        <v>1</v>
      </c>
      <c r="CO224" s="71">
        <v>24</v>
      </c>
      <c r="CP224" s="73" t="s">
        <v>8663</v>
      </c>
      <c r="CQ224" s="75" t="s">
        <v>5303</v>
      </c>
    </row>
    <row r="225" spans="9:95">
      <c r="I225" s="71">
        <v>2</v>
      </c>
      <c r="J225" s="71">
        <v>6</v>
      </c>
      <c r="K225" s="73" t="s">
        <v>8664</v>
      </c>
      <c r="L225" s="82"/>
      <c r="M225" s="73">
        <v>2</v>
      </c>
      <c r="N225" s="74">
        <v>1027</v>
      </c>
      <c r="O225" s="74">
        <v>1028</v>
      </c>
      <c r="Q225" s="71">
        <v>1</v>
      </c>
      <c r="R225" s="71">
        <v>2</v>
      </c>
      <c r="S225" s="71">
        <v>10</v>
      </c>
      <c r="T225" s="73" t="s">
        <v>8665</v>
      </c>
      <c r="U225" s="75" t="s">
        <v>365</v>
      </c>
      <c r="AC225" s="71">
        <v>1</v>
      </c>
      <c r="AD225" s="71">
        <v>25</v>
      </c>
      <c r="AE225" s="73" t="s">
        <v>8666</v>
      </c>
      <c r="AF225" s="75" t="s">
        <v>5304</v>
      </c>
      <c r="CN225" s="71">
        <v>1</v>
      </c>
      <c r="CO225" s="71">
        <v>25</v>
      </c>
      <c r="CP225" s="73" t="s">
        <v>8666</v>
      </c>
      <c r="CQ225" s="75" t="s">
        <v>5304</v>
      </c>
    </row>
    <row r="226" spans="9:95">
      <c r="I226" s="71">
        <v>2</v>
      </c>
      <c r="J226" s="71">
        <v>7</v>
      </c>
      <c r="K226" s="73" t="s">
        <v>8536</v>
      </c>
      <c r="L226" s="78" t="s">
        <v>1006</v>
      </c>
      <c r="M226" s="79"/>
      <c r="N226" s="80"/>
      <c r="O226" s="80"/>
      <c r="Q226" s="71">
        <v>1</v>
      </c>
      <c r="R226" s="71">
        <v>2</v>
      </c>
      <c r="S226" s="71">
        <v>11</v>
      </c>
      <c r="T226" s="73" t="s">
        <v>8667</v>
      </c>
      <c r="U226" s="75" t="s">
        <v>366</v>
      </c>
      <c r="AC226" s="71">
        <v>1</v>
      </c>
      <c r="AD226" s="71">
        <v>26</v>
      </c>
      <c r="AE226" s="73" t="s">
        <v>8668</v>
      </c>
      <c r="AF226" s="75" t="s">
        <v>5305</v>
      </c>
      <c r="CN226" s="71">
        <v>1</v>
      </c>
      <c r="CO226" s="71">
        <v>26</v>
      </c>
      <c r="CP226" s="73" t="s">
        <v>8668</v>
      </c>
      <c r="CQ226" s="75" t="s">
        <v>5305</v>
      </c>
    </row>
    <row r="227" spans="9:95">
      <c r="I227" s="71">
        <v>3</v>
      </c>
      <c r="J227" s="71">
        <v>1</v>
      </c>
      <c r="K227" s="73" t="s">
        <v>8669</v>
      </c>
      <c r="L227" s="82"/>
      <c r="M227" s="73">
        <v>60</v>
      </c>
      <c r="N227" s="74">
        <v>1029</v>
      </c>
      <c r="O227" s="74">
        <v>1088</v>
      </c>
      <c r="Q227" s="71">
        <v>1</v>
      </c>
      <c r="R227" s="71">
        <v>2</v>
      </c>
      <c r="S227" s="71">
        <v>12</v>
      </c>
      <c r="T227" s="73" t="s">
        <v>8670</v>
      </c>
      <c r="U227" s="75" t="s">
        <v>367</v>
      </c>
      <c r="AC227" s="71">
        <v>1</v>
      </c>
      <c r="AD227" s="71">
        <v>27</v>
      </c>
      <c r="AE227" s="73" t="s">
        <v>8671</v>
      </c>
      <c r="AF227" s="75" t="s">
        <v>5306</v>
      </c>
      <c r="CN227" s="71">
        <v>1</v>
      </c>
      <c r="CO227" s="71">
        <v>27</v>
      </c>
      <c r="CP227" s="73" t="s">
        <v>8671</v>
      </c>
      <c r="CQ227" s="75" t="s">
        <v>5306</v>
      </c>
    </row>
    <row r="228" spans="9:95">
      <c r="I228" s="71">
        <v>3</v>
      </c>
      <c r="J228" s="71">
        <v>2</v>
      </c>
      <c r="K228" s="73" t="s">
        <v>8672</v>
      </c>
      <c r="L228" s="82"/>
      <c r="M228" s="73">
        <v>44</v>
      </c>
      <c r="N228" s="74">
        <v>1089</v>
      </c>
      <c r="O228" s="74">
        <v>1132</v>
      </c>
      <c r="Q228" s="71">
        <v>1</v>
      </c>
      <c r="R228" s="71">
        <v>2</v>
      </c>
      <c r="S228" s="71">
        <v>13</v>
      </c>
      <c r="T228" s="73" t="s">
        <v>8673</v>
      </c>
      <c r="U228" s="75" t="s">
        <v>368</v>
      </c>
      <c r="AC228" s="71">
        <v>1</v>
      </c>
      <c r="AD228" s="71">
        <v>28</v>
      </c>
      <c r="AE228" s="73" t="s">
        <v>8674</v>
      </c>
      <c r="AF228" s="75" t="s">
        <v>5307</v>
      </c>
      <c r="CN228" s="71">
        <v>1</v>
      </c>
      <c r="CO228" s="71">
        <v>28</v>
      </c>
      <c r="CP228" s="73" t="s">
        <v>8674</v>
      </c>
      <c r="CQ228" s="75" t="s">
        <v>5307</v>
      </c>
    </row>
    <row r="229" spans="9:95">
      <c r="I229" s="71">
        <v>3</v>
      </c>
      <c r="J229" s="71">
        <v>3</v>
      </c>
      <c r="K229" s="73" t="s">
        <v>8675</v>
      </c>
      <c r="L229" s="82"/>
      <c r="M229" s="73">
        <v>52</v>
      </c>
      <c r="N229" s="74">
        <v>1133</v>
      </c>
      <c r="O229" s="74">
        <v>1184</v>
      </c>
      <c r="Q229" s="71">
        <v>1</v>
      </c>
      <c r="R229" s="71">
        <v>2</v>
      </c>
      <c r="S229" s="71">
        <v>14</v>
      </c>
      <c r="T229" s="73" t="s">
        <v>8676</v>
      </c>
      <c r="U229" s="75" t="s">
        <v>369</v>
      </c>
      <c r="AC229" s="71">
        <v>1</v>
      </c>
      <c r="AD229" s="71">
        <v>29</v>
      </c>
      <c r="AE229" s="73" t="s">
        <v>8677</v>
      </c>
      <c r="AF229" s="75" t="s">
        <v>5308</v>
      </c>
      <c r="CN229" s="71">
        <v>1</v>
      </c>
      <c r="CO229" s="71">
        <v>29</v>
      </c>
      <c r="CP229" s="73" t="s">
        <v>8677</v>
      </c>
      <c r="CQ229" s="75" t="s">
        <v>5308</v>
      </c>
    </row>
    <row r="230" spans="9:95">
      <c r="I230" s="71">
        <v>3</v>
      </c>
      <c r="J230" s="71">
        <v>4</v>
      </c>
      <c r="K230" s="73" t="s">
        <v>8678</v>
      </c>
      <c r="L230" s="82"/>
      <c r="M230" s="73">
        <v>28</v>
      </c>
      <c r="N230" s="74">
        <v>1185</v>
      </c>
      <c r="O230" s="74">
        <v>1212</v>
      </c>
      <c r="Q230" s="71">
        <v>1</v>
      </c>
      <c r="R230" s="71">
        <v>2</v>
      </c>
      <c r="S230" s="71">
        <v>15</v>
      </c>
      <c r="T230" s="73" t="s">
        <v>8679</v>
      </c>
      <c r="U230" s="75" t="s">
        <v>370</v>
      </c>
      <c r="AC230" s="71">
        <v>1</v>
      </c>
      <c r="AD230" s="71">
        <v>30</v>
      </c>
      <c r="AE230" s="73" t="s">
        <v>8680</v>
      </c>
      <c r="AF230" s="75" t="s">
        <v>5309</v>
      </c>
      <c r="CN230" s="71">
        <v>1</v>
      </c>
      <c r="CO230" s="71">
        <v>30</v>
      </c>
      <c r="CP230" s="73" t="s">
        <v>8680</v>
      </c>
      <c r="CQ230" s="75" t="s">
        <v>5309</v>
      </c>
    </row>
    <row r="231" spans="9:95">
      <c r="I231" s="71">
        <v>3</v>
      </c>
      <c r="J231" s="71">
        <v>5</v>
      </c>
      <c r="K231" s="73" t="s">
        <v>8681</v>
      </c>
      <c r="L231" s="82"/>
      <c r="M231" s="73">
        <v>13</v>
      </c>
      <c r="N231" s="74">
        <v>1213</v>
      </c>
      <c r="O231" s="74">
        <v>1225</v>
      </c>
      <c r="Q231" s="71">
        <v>1</v>
      </c>
      <c r="R231" s="71">
        <v>2</v>
      </c>
      <c r="S231" s="71">
        <v>16</v>
      </c>
      <c r="T231" s="73" t="s">
        <v>8682</v>
      </c>
      <c r="U231" s="75" t="s">
        <v>371</v>
      </c>
      <c r="AC231" s="71">
        <v>1</v>
      </c>
      <c r="AD231" s="71">
        <v>31</v>
      </c>
      <c r="AE231" s="73" t="s">
        <v>8683</v>
      </c>
      <c r="AF231" s="75" t="s">
        <v>5310</v>
      </c>
      <c r="CN231" s="71">
        <v>1</v>
      </c>
      <c r="CO231" s="71">
        <v>31</v>
      </c>
      <c r="CP231" s="73" t="s">
        <v>8683</v>
      </c>
      <c r="CQ231" s="75" t="s">
        <v>5310</v>
      </c>
    </row>
    <row r="232" spans="9:95">
      <c r="I232" s="71">
        <v>3</v>
      </c>
      <c r="J232" s="71">
        <v>6</v>
      </c>
      <c r="K232" s="73" t="s">
        <v>8684</v>
      </c>
      <c r="L232" s="82"/>
      <c r="M232" s="73">
        <v>9</v>
      </c>
      <c r="N232" s="74">
        <v>1226</v>
      </c>
      <c r="O232" s="74">
        <v>1234</v>
      </c>
      <c r="Q232" s="71">
        <v>1</v>
      </c>
      <c r="R232" s="71">
        <v>2</v>
      </c>
      <c r="S232" s="71">
        <v>17</v>
      </c>
      <c r="T232" s="73" t="s">
        <v>8685</v>
      </c>
      <c r="U232" s="75" t="s">
        <v>372</v>
      </c>
      <c r="AC232" s="71">
        <v>1</v>
      </c>
      <c r="AD232" s="71">
        <v>32</v>
      </c>
      <c r="AE232" s="73" t="s">
        <v>8686</v>
      </c>
      <c r="AF232" s="75" t="s">
        <v>5311</v>
      </c>
      <c r="CN232" s="71">
        <v>1</v>
      </c>
      <c r="CO232" s="71">
        <v>32</v>
      </c>
      <c r="CP232" s="73" t="s">
        <v>8686</v>
      </c>
      <c r="CQ232" s="75" t="s">
        <v>5311</v>
      </c>
    </row>
    <row r="233" spans="9:95">
      <c r="I233" s="71">
        <v>3</v>
      </c>
      <c r="J233" s="71">
        <v>7</v>
      </c>
      <c r="K233" s="73" t="s">
        <v>8687</v>
      </c>
      <c r="L233" s="82"/>
      <c r="M233" s="73">
        <v>38</v>
      </c>
      <c r="N233" s="74">
        <v>1235</v>
      </c>
      <c r="O233" s="74">
        <v>1272</v>
      </c>
      <c r="Q233" s="71">
        <v>1</v>
      </c>
      <c r="R233" s="71">
        <v>2</v>
      </c>
      <c r="S233" s="71">
        <v>18</v>
      </c>
      <c r="T233" s="73" t="s">
        <v>8688</v>
      </c>
      <c r="U233" s="75" t="s">
        <v>373</v>
      </c>
      <c r="AC233" s="71">
        <v>1</v>
      </c>
      <c r="AD233" s="71">
        <v>33</v>
      </c>
      <c r="AE233" s="73" t="s">
        <v>8689</v>
      </c>
      <c r="AF233" s="75" t="s">
        <v>5312</v>
      </c>
      <c r="CN233" s="71">
        <v>1</v>
      </c>
      <c r="CO233" s="71">
        <v>33</v>
      </c>
      <c r="CP233" s="73" t="s">
        <v>8689</v>
      </c>
      <c r="CQ233" s="75" t="s">
        <v>5312</v>
      </c>
    </row>
    <row r="234" spans="9:95">
      <c r="I234" s="71">
        <v>3</v>
      </c>
      <c r="J234" s="71">
        <v>8</v>
      </c>
      <c r="K234" s="73" t="s">
        <v>8690</v>
      </c>
      <c r="L234" s="82"/>
      <c r="M234" s="73">
        <v>10</v>
      </c>
      <c r="N234" s="74">
        <v>1273</v>
      </c>
      <c r="O234" s="74">
        <v>1282</v>
      </c>
      <c r="Q234" s="71">
        <v>1</v>
      </c>
      <c r="R234" s="71">
        <v>2</v>
      </c>
      <c r="S234" s="71">
        <v>19</v>
      </c>
      <c r="T234" s="73" t="s">
        <v>8691</v>
      </c>
      <c r="U234" s="75" t="s">
        <v>374</v>
      </c>
      <c r="AC234" s="71">
        <v>1</v>
      </c>
      <c r="AD234" s="71">
        <v>34</v>
      </c>
      <c r="AE234" s="73" t="s">
        <v>8692</v>
      </c>
      <c r="AF234" s="75" t="s">
        <v>5313</v>
      </c>
      <c r="CN234" s="71">
        <v>1</v>
      </c>
      <c r="CO234" s="71">
        <v>34</v>
      </c>
      <c r="CP234" s="73" t="s">
        <v>8692</v>
      </c>
      <c r="CQ234" s="75" t="s">
        <v>5313</v>
      </c>
    </row>
    <row r="235" spans="9:95">
      <c r="I235" s="71">
        <v>3</v>
      </c>
      <c r="J235" s="71">
        <v>9</v>
      </c>
      <c r="K235" s="73" t="s">
        <v>8693</v>
      </c>
      <c r="L235" s="82"/>
      <c r="M235" s="73">
        <v>6</v>
      </c>
      <c r="N235" s="74">
        <v>1283</v>
      </c>
      <c r="O235" s="74">
        <v>1288</v>
      </c>
      <c r="Q235" s="71">
        <v>1</v>
      </c>
      <c r="R235" s="71">
        <v>2</v>
      </c>
      <c r="S235" s="71">
        <v>20</v>
      </c>
      <c r="T235" s="73" t="s">
        <v>7042</v>
      </c>
      <c r="U235" s="75" t="s">
        <v>375</v>
      </c>
      <c r="AC235" s="71">
        <v>1</v>
      </c>
      <c r="AD235" s="71">
        <v>35</v>
      </c>
      <c r="AE235" s="73" t="s">
        <v>8694</v>
      </c>
      <c r="AF235" s="75" t="s">
        <v>5314</v>
      </c>
      <c r="CN235" s="71">
        <v>1</v>
      </c>
      <c r="CO235" s="71">
        <v>35</v>
      </c>
      <c r="CP235" s="73" t="s">
        <v>8694</v>
      </c>
      <c r="CQ235" s="75" t="s">
        <v>5314</v>
      </c>
    </row>
    <row r="236" spans="9:95">
      <c r="I236" s="71">
        <v>3</v>
      </c>
      <c r="J236" s="71">
        <v>10</v>
      </c>
      <c r="K236" s="73" t="s">
        <v>8695</v>
      </c>
      <c r="L236" s="82"/>
      <c r="M236" s="73">
        <v>12</v>
      </c>
      <c r="N236" s="74">
        <v>1289</v>
      </c>
      <c r="O236" s="74">
        <v>1300</v>
      </c>
      <c r="Q236" s="71">
        <v>1</v>
      </c>
      <c r="R236" s="71">
        <v>4</v>
      </c>
      <c r="S236" s="71">
        <v>1</v>
      </c>
      <c r="T236" s="73" t="s">
        <v>8696</v>
      </c>
      <c r="U236" s="75" t="s">
        <v>8186</v>
      </c>
      <c r="AC236" s="71">
        <v>1</v>
      </c>
      <c r="AD236" s="71">
        <v>36</v>
      </c>
      <c r="AE236" s="73" t="s">
        <v>8697</v>
      </c>
      <c r="AF236" s="75" t="s">
        <v>5315</v>
      </c>
      <c r="CN236" s="71">
        <v>1</v>
      </c>
      <c r="CO236" s="71">
        <v>36</v>
      </c>
      <c r="CP236" s="73" t="s">
        <v>8697</v>
      </c>
      <c r="CQ236" s="75" t="s">
        <v>5315</v>
      </c>
    </row>
    <row r="237" spans="9:95">
      <c r="I237" s="71">
        <v>3</v>
      </c>
      <c r="J237" s="71">
        <v>11</v>
      </c>
      <c r="K237" s="73" t="s">
        <v>8698</v>
      </c>
      <c r="L237" s="82"/>
      <c r="M237" s="73">
        <v>57</v>
      </c>
      <c r="N237" s="74">
        <v>1301</v>
      </c>
      <c r="O237" s="74">
        <v>1357</v>
      </c>
      <c r="Q237" s="71">
        <v>1</v>
      </c>
      <c r="R237" s="71">
        <v>4</v>
      </c>
      <c r="S237" s="71">
        <v>2</v>
      </c>
      <c r="T237" s="73" t="s">
        <v>8699</v>
      </c>
      <c r="U237" s="75" t="s">
        <v>8187</v>
      </c>
      <c r="AC237" s="71">
        <v>1</v>
      </c>
      <c r="AD237" s="71">
        <v>37</v>
      </c>
      <c r="AE237" s="73" t="s">
        <v>8700</v>
      </c>
      <c r="AF237" s="75" t="s">
        <v>5316</v>
      </c>
      <c r="CN237" s="71">
        <v>1</v>
      </c>
      <c r="CO237" s="71">
        <v>37</v>
      </c>
      <c r="CP237" s="73" t="s">
        <v>8700</v>
      </c>
      <c r="CQ237" s="75" t="s">
        <v>5316</v>
      </c>
    </row>
    <row r="238" spans="9:95">
      <c r="I238" s="71">
        <v>3</v>
      </c>
      <c r="J238" s="71">
        <v>12</v>
      </c>
      <c r="K238" s="73" t="s">
        <v>8701</v>
      </c>
      <c r="L238" s="82"/>
      <c r="M238" s="73">
        <v>2</v>
      </c>
      <c r="N238" s="74">
        <v>1358</v>
      </c>
      <c r="O238" s="74">
        <v>1359</v>
      </c>
      <c r="Q238" s="71">
        <v>1</v>
      </c>
      <c r="R238" s="71">
        <v>4</v>
      </c>
      <c r="S238" s="71">
        <v>3</v>
      </c>
      <c r="T238" s="73" t="s">
        <v>8702</v>
      </c>
      <c r="U238" s="75" t="s">
        <v>8188</v>
      </c>
      <c r="AC238" s="71">
        <v>1</v>
      </c>
      <c r="AD238" s="71">
        <v>38</v>
      </c>
      <c r="AE238" s="73" t="s">
        <v>8703</v>
      </c>
      <c r="AF238" s="75" t="s">
        <v>5317</v>
      </c>
      <c r="CN238" s="71">
        <v>1</v>
      </c>
      <c r="CO238" s="71">
        <v>38</v>
      </c>
      <c r="CP238" s="73" t="s">
        <v>8703</v>
      </c>
      <c r="CQ238" s="75" t="s">
        <v>5317</v>
      </c>
    </row>
    <row r="239" spans="9:95">
      <c r="I239" s="71">
        <v>3</v>
      </c>
      <c r="J239" s="71">
        <v>13</v>
      </c>
      <c r="K239" s="73" t="s">
        <v>8704</v>
      </c>
      <c r="L239" s="82"/>
      <c r="M239" s="73">
        <v>2</v>
      </c>
      <c r="N239" s="74">
        <v>1360</v>
      </c>
      <c r="O239" s="74">
        <v>1361</v>
      </c>
      <c r="Q239" s="71">
        <v>1</v>
      </c>
      <c r="R239" s="71">
        <v>4</v>
      </c>
      <c r="S239" s="71">
        <v>4</v>
      </c>
      <c r="T239" s="73" t="s">
        <v>8705</v>
      </c>
      <c r="U239" s="75" t="s">
        <v>8189</v>
      </c>
      <c r="AC239" s="71">
        <v>1</v>
      </c>
      <c r="AD239" s="71">
        <v>39</v>
      </c>
      <c r="AE239" s="73" t="s">
        <v>8706</v>
      </c>
      <c r="AF239" s="75" t="s">
        <v>5318</v>
      </c>
      <c r="CN239" s="71">
        <v>1</v>
      </c>
      <c r="CO239" s="71">
        <v>39</v>
      </c>
      <c r="CP239" s="73" t="s">
        <v>8706</v>
      </c>
      <c r="CQ239" s="75" t="s">
        <v>5318</v>
      </c>
    </row>
    <row r="240" spans="9:95">
      <c r="I240" s="71">
        <v>3</v>
      </c>
      <c r="J240" s="71">
        <v>14</v>
      </c>
      <c r="K240" s="73" t="s">
        <v>8707</v>
      </c>
      <c r="L240" s="82"/>
      <c r="M240" s="73">
        <v>44</v>
      </c>
      <c r="N240" s="74">
        <v>1362</v>
      </c>
      <c r="O240" s="74">
        <v>1405</v>
      </c>
      <c r="Q240" s="71">
        <v>1</v>
      </c>
      <c r="R240" s="71">
        <v>4</v>
      </c>
      <c r="S240" s="71">
        <v>5</v>
      </c>
      <c r="T240" s="73" t="s">
        <v>8708</v>
      </c>
      <c r="U240" s="75" t="s">
        <v>8190</v>
      </c>
      <c r="AC240" s="71">
        <v>1</v>
      </c>
      <c r="AD240" s="71">
        <v>40</v>
      </c>
      <c r="AE240" s="73" t="s">
        <v>8709</v>
      </c>
      <c r="AF240" s="75" t="s">
        <v>5319</v>
      </c>
      <c r="CN240" s="71">
        <v>1</v>
      </c>
      <c r="CO240" s="71">
        <v>40</v>
      </c>
      <c r="CP240" s="73" t="s">
        <v>8709</v>
      </c>
      <c r="CQ240" s="75" t="s">
        <v>5319</v>
      </c>
    </row>
    <row r="241" spans="9:95">
      <c r="I241" s="71">
        <v>3</v>
      </c>
      <c r="J241" s="71">
        <v>15</v>
      </c>
      <c r="K241" s="73" t="s">
        <v>8710</v>
      </c>
      <c r="L241" s="78" t="s">
        <v>1284</v>
      </c>
      <c r="M241" s="79"/>
      <c r="N241" s="80"/>
      <c r="O241" s="80"/>
      <c r="Q241" s="71">
        <v>1</v>
      </c>
      <c r="R241" s="71">
        <v>4</v>
      </c>
      <c r="S241" s="71">
        <v>6</v>
      </c>
      <c r="T241" s="73" t="s">
        <v>8711</v>
      </c>
      <c r="U241" s="75" t="s">
        <v>478</v>
      </c>
      <c r="AC241" s="71">
        <v>1</v>
      </c>
      <c r="AD241" s="71">
        <v>41</v>
      </c>
      <c r="AE241" s="73" t="s">
        <v>8712</v>
      </c>
      <c r="AF241" s="75" t="s">
        <v>5320</v>
      </c>
      <c r="CN241" s="71">
        <v>1</v>
      </c>
      <c r="CO241" s="71">
        <v>41</v>
      </c>
      <c r="CP241" s="73" t="s">
        <v>8712</v>
      </c>
      <c r="CQ241" s="75" t="s">
        <v>5320</v>
      </c>
    </row>
    <row r="242" spans="9:95">
      <c r="I242" s="71">
        <v>3</v>
      </c>
      <c r="J242" s="71">
        <v>16</v>
      </c>
      <c r="K242" s="73" t="s">
        <v>8713</v>
      </c>
      <c r="L242" s="78" t="s">
        <v>1285</v>
      </c>
      <c r="M242" s="79"/>
      <c r="N242" s="80"/>
      <c r="O242" s="80"/>
      <c r="Q242" s="71">
        <v>1</v>
      </c>
      <c r="R242" s="71">
        <v>4</v>
      </c>
      <c r="S242" s="71">
        <v>7</v>
      </c>
      <c r="T242" s="73" t="s">
        <v>8714</v>
      </c>
      <c r="U242" s="75" t="s">
        <v>8191</v>
      </c>
      <c r="AC242" s="71">
        <v>1</v>
      </c>
      <c r="AD242" s="71">
        <v>42</v>
      </c>
      <c r="AE242" s="73" t="s">
        <v>8715</v>
      </c>
      <c r="AF242" s="75" t="s">
        <v>5321</v>
      </c>
      <c r="CN242" s="71">
        <v>1</v>
      </c>
      <c r="CO242" s="71">
        <v>42</v>
      </c>
      <c r="CP242" s="73" t="s">
        <v>8715</v>
      </c>
      <c r="CQ242" s="75" t="s">
        <v>5321</v>
      </c>
    </row>
    <row r="243" spans="9:95">
      <c r="I243" s="71">
        <v>3</v>
      </c>
      <c r="J243" s="71">
        <v>17</v>
      </c>
      <c r="K243" s="73" t="s">
        <v>8716</v>
      </c>
      <c r="L243" s="78" t="s">
        <v>1286</v>
      </c>
      <c r="M243" s="79"/>
      <c r="N243" s="80"/>
      <c r="O243" s="80"/>
      <c r="Q243" s="71">
        <v>1</v>
      </c>
      <c r="R243" s="71">
        <v>4</v>
      </c>
      <c r="S243" s="71">
        <v>8</v>
      </c>
      <c r="T243" s="73" t="s">
        <v>8717</v>
      </c>
      <c r="U243" s="75" t="s">
        <v>377</v>
      </c>
      <c r="AC243" s="71">
        <v>1</v>
      </c>
      <c r="AD243" s="71">
        <v>43</v>
      </c>
      <c r="AE243" s="73" t="s">
        <v>8718</v>
      </c>
      <c r="AF243" s="75" t="s">
        <v>5322</v>
      </c>
      <c r="CN243" s="71">
        <v>1</v>
      </c>
      <c r="CO243" s="71">
        <v>43</v>
      </c>
      <c r="CP243" s="73" t="s">
        <v>8718</v>
      </c>
      <c r="CQ243" s="75" t="s">
        <v>5322</v>
      </c>
    </row>
    <row r="244" spans="9:95">
      <c r="I244" s="71">
        <v>3</v>
      </c>
      <c r="J244" s="71">
        <v>18</v>
      </c>
      <c r="K244" s="73" t="s">
        <v>8719</v>
      </c>
      <c r="L244" s="82"/>
      <c r="M244" s="73">
        <v>8</v>
      </c>
      <c r="N244" s="74">
        <v>1406</v>
      </c>
      <c r="O244" s="74">
        <v>1413</v>
      </c>
      <c r="Q244" s="71">
        <v>1</v>
      </c>
      <c r="R244" s="71">
        <v>4</v>
      </c>
      <c r="S244" s="71">
        <v>9</v>
      </c>
      <c r="T244" s="73" t="s">
        <v>8720</v>
      </c>
      <c r="U244" s="75" t="s">
        <v>389</v>
      </c>
      <c r="AC244" s="71">
        <v>1</v>
      </c>
      <c r="AD244" s="71">
        <v>44</v>
      </c>
      <c r="AE244" s="73" t="s">
        <v>8721</v>
      </c>
      <c r="AF244" s="75" t="s">
        <v>5323</v>
      </c>
      <c r="CN244" s="71">
        <v>1</v>
      </c>
      <c r="CO244" s="71">
        <v>44</v>
      </c>
      <c r="CP244" s="73" t="s">
        <v>8721</v>
      </c>
      <c r="CQ244" s="75" t="s">
        <v>5323</v>
      </c>
    </row>
    <row r="245" spans="9:95">
      <c r="I245" s="71">
        <v>3</v>
      </c>
      <c r="J245" s="71">
        <v>19</v>
      </c>
      <c r="K245" s="73" t="s">
        <v>8722</v>
      </c>
      <c r="L245" s="78" t="s">
        <v>1293</v>
      </c>
      <c r="M245" s="79"/>
      <c r="N245" s="80"/>
      <c r="O245" s="80"/>
      <c r="Q245" s="71">
        <v>1</v>
      </c>
      <c r="R245" s="71">
        <v>4</v>
      </c>
      <c r="S245" s="71">
        <v>10</v>
      </c>
      <c r="T245" s="73" t="s">
        <v>8723</v>
      </c>
      <c r="U245" s="75" t="s">
        <v>390</v>
      </c>
      <c r="AC245" s="71">
        <v>1</v>
      </c>
      <c r="AD245" s="71">
        <v>45</v>
      </c>
      <c r="AE245" s="73" t="s">
        <v>8724</v>
      </c>
      <c r="AF245" s="75" t="s">
        <v>8276</v>
      </c>
      <c r="CN245" s="71">
        <v>1</v>
      </c>
      <c r="CO245" s="71">
        <v>45</v>
      </c>
      <c r="CP245" s="73" t="s">
        <v>8724</v>
      </c>
      <c r="CQ245" s="75" t="s">
        <v>8276</v>
      </c>
    </row>
    <row r="246" spans="9:95">
      <c r="I246" s="71">
        <v>4</v>
      </c>
      <c r="J246" s="71">
        <v>1</v>
      </c>
      <c r="K246" s="73" t="s">
        <v>8534</v>
      </c>
      <c r="L246" s="82"/>
      <c r="M246" s="84">
        <v>91</v>
      </c>
      <c r="N246" s="74">
        <v>1414</v>
      </c>
      <c r="O246" s="74">
        <v>1504</v>
      </c>
      <c r="Q246" s="71">
        <v>1</v>
      </c>
      <c r="R246" s="71">
        <v>4</v>
      </c>
      <c r="S246" s="71">
        <v>11</v>
      </c>
      <c r="T246" s="73" t="s">
        <v>8725</v>
      </c>
      <c r="U246" s="75" t="s">
        <v>397</v>
      </c>
      <c r="AC246" s="71">
        <v>1</v>
      </c>
      <c r="AD246" s="71">
        <v>46</v>
      </c>
      <c r="AE246" s="73" t="s">
        <v>8726</v>
      </c>
      <c r="AF246" s="75" t="s">
        <v>5324</v>
      </c>
      <c r="CN246" s="71">
        <v>1</v>
      </c>
      <c r="CO246" s="71">
        <v>46</v>
      </c>
      <c r="CP246" s="73" t="s">
        <v>8726</v>
      </c>
      <c r="CQ246" s="75" t="s">
        <v>5324</v>
      </c>
    </row>
    <row r="247" spans="9:95">
      <c r="I247" s="71">
        <v>4</v>
      </c>
      <c r="J247" s="71">
        <v>2</v>
      </c>
      <c r="K247" s="73" t="s">
        <v>8537</v>
      </c>
      <c r="L247" s="82"/>
      <c r="M247" s="84">
        <v>45</v>
      </c>
      <c r="N247" s="74">
        <v>1505</v>
      </c>
      <c r="O247" s="74">
        <v>1549</v>
      </c>
      <c r="Q247" s="71">
        <v>1</v>
      </c>
      <c r="R247" s="71">
        <v>4</v>
      </c>
      <c r="S247" s="71">
        <v>12</v>
      </c>
      <c r="T247" s="73" t="s">
        <v>8727</v>
      </c>
      <c r="U247" s="75" t="s">
        <v>8192</v>
      </c>
      <c r="AC247" s="71">
        <v>1</v>
      </c>
      <c r="AD247" s="71">
        <v>47</v>
      </c>
      <c r="AE247" s="73" t="s">
        <v>8728</v>
      </c>
      <c r="AF247" s="75" t="s">
        <v>5325</v>
      </c>
      <c r="CN247" s="71">
        <v>1</v>
      </c>
      <c r="CO247" s="71">
        <v>47</v>
      </c>
      <c r="CP247" s="73" t="s">
        <v>8728</v>
      </c>
      <c r="CQ247" s="75" t="s">
        <v>5325</v>
      </c>
    </row>
    <row r="248" spans="9:95">
      <c r="I248" s="71">
        <v>4</v>
      </c>
      <c r="J248" s="71">
        <v>3</v>
      </c>
      <c r="K248" s="73" t="s">
        <v>8539</v>
      </c>
      <c r="L248" s="82"/>
      <c r="M248" s="84">
        <v>51</v>
      </c>
      <c r="N248" s="74">
        <v>1550</v>
      </c>
      <c r="O248" s="74">
        <v>1600</v>
      </c>
      <c r="Q248" s="71">
        <v>1</v>
      </c>
      <c r="R248" s="71">
        <v>4</v>
      </c>
      <c r="S248" s="71">
        <v>13</v>
      </c>
      <c r="T248" s="73" t="s">
        <v>8729</v>
      </c>
      <c r="U248" s="75" t="s">
        <v>396</v>
      </c>
      <c r="AC248" s="71">
        <v>1</v>
      </c>
      <c r="AD248" s="71">
        <v>48</v>
      </c>
      <c r="AE248" s="73" t="s">
        <v>8730</v>
      </c>
      <c r="AF248" s="75" t="s">
        <v>5326</v>
      </c>
      <c r="CN248" s="71">
        <v>1</v>
      </c>
      <c r="CO248" s="71">
        <v>48</v>
      </c>
      <c r="CP248" s="73" t="s">
        <v>8730</v>
      </c>
      <c r="CQ248" s="75" t="s">
        <v>5326</v>
      </c>
    </row>
    <row r="249" spans="9:95">
      <c r="I249" s="71">
        <v>4</v>
      </c>
      <c r="J249" s="71">
        <v>4</v>
      </c>
      <c r="K249" s="73" t="s">
        <v>8540</v>
      </c>
      <c r="L249" s="82"/>
      <c r="M249" s="84">
        <v>59</v>
      </c>
      <c r="N249" s="74">
        <v>1601</v>
      </c>
      <c r="O249" s="74">
        <v>1659</v>
      </c>
      <c r="Q249" s="71">
        <v>1</v>
      </c>
      <c r="R249" s="71">
        <v>4</v>
      </c>
      <c r="S249" s="71">
        <v>14</v>
      </c>
      <c r="T249" s="73" t="s">
        <v>8731</v>
      </c>
      <c r="U249" s="75" t="s">
        <v>399</v>
      </c>
      <c r="AC249" s="71">
        <v>1</v>
      </c>
      <c r="AD249" s="71">
        <v>49</v>
      </c>
      <c r="AE249" s="73" t="s">
        <v>8732</v>
      </c>
      <c r="AF249" s="75" t="s">
        <v>5327</v>
      </c>
      <c r="CN249" s="71">
        <v>1</v>
      </c>
      <c r="CO249" s="71">
        <v>49</v>
      </c>
      <c r="CP249" s="73" t="s">
        <v>8732</v>
      </c>
      <c r="CQ249" s="75" t="s">
        <v>5327</v>
      </c>
    </row>
    <row r="250" spans="9:95">
      <c r="I250" s="71">
        <v>4</v>
      </c>
      <c r="J250" s="71">
        <v>5</v>
      </c>
      <c r="K250" s="73" t="s">
        <v>8542</v>
      </c>
      <c r="L250" s="82"/>
      <c r="M250" s="84">
        <v>63</v>
      </c>
      <c r="N250" s="74">
        <v>1660</v>
      </c>
      <c r="O250" s="74">
        <v>1722</v>
      </c>
      <c r="Q250" s="71">
        <v>1</v>
      </c>
      <c r="R250" s="71">
        <v>4</v>
      </c>
      <c r="S250" s="71">
        <v>15</v>
      </c>
      <c r="T250" s="73" t="s">
        <v>8733</v>
      </c>
      <c r="U250" s="75" t="s">
        <v>391</v>
      </c>
      <c r="AC250" s="71">
        <v>1</v>
      </c>
      <c r="AD250" s="71">
        <v>50</v>
      </c>
      <c r="AE250" s="73" t="s">
        <v>8734</v>
      </c>
      <c r="AF250" s="75" t="s">
        <v>5328</v>
      </c>
      <c r="CN250" s="71">
        <v>1</v>
      </c>
      <c r="CO250" s="71">
        <v>50</v>
      </c>
      <c r="CP250" s="73" t="s">
        <v>8734</v>
      </c>
      <c r="CQ250" s="75" t="s">
        <v>5328</v>
      </c>
    </row>
    <row r="251" spans="9:95">
      <c r="I251" s="71">
        <v>4</v>
      </c>
      <c r="J251" s="71">
        <v>6</v>
      </c>
      <c r="K251" s="73" t="s">
        <v>8545</v>
      </c>
      <c r="L251" s="82"/>
      <c r="M251" s="84">
        <v>55</v>
      </c>
      <c r="N251" s="74">
        <v>1723</v>
      </c>
      <c r="O251" s="74">
        <v>1777</v>
      </c>
      <c r="Q251" s="71">
        <v>1</v>
      </c>
      <c r="R251" s="71">
        <v>4</v>
      </c>
      <c r="S251" s="71">
        <v>16</v>
      </c>
      <c r="T251" s="73" t="s">
        <v>8735</v>
      </c>
      <c r="U251" s="75" t="s">
        <v>392</v>
      </c>
      <c r="AC251" s="71">
        <v>1</v>
      </c>
      <c r="AD251" s="71">
        <v>51</v>
      </c>
      <c r="AE251" s="73" t="s">
        <v>8736</v>
      </c>
      <c r="AF251" s="75" t="s">
        <v>5329</v>
      </c>
      <c r="CN251" s="71">
        <v>1</v>
      </c>
      <c r="CO251" s="71">
        <v>51</v>
      </c>
      <c r="CP251" s="73" t="s">
        <v>8736</v>
      </c>
      <c r="CQ251" s="75" t="s">
        <v>5329</v>
      </c>
    </row>
    <row r="252" spans="9:95">
      <c r="I252" s="71">
        <v>4</v>
      </c>
      <c r="J252" s="71">
        <v>7</v>
      </c>
      <c r="K252" s="73" t="s">
        <v>8547</v>
      </c>
      <c r="L252" s="82"/>
      <c r="M252" s="84">
        <v>60</v>
      </c>
      <c r="N252" s="74">
        <v>1778</v>
      </c>
      <c r="O252" s="74">
        <v>1837</v>
      </c>
      <c r="Q252" s="71">
        <v>1</v>
      </c>
      <c r="R252" s="71">
        <v>4</v>
      </c>
      <c r="S252" s="71">
        <v>17</v>
      </c>
      <c r="T252" s="73" t="s">
        <v>8737</v>
      </c>
      <c r="U252" s="75" t="s">
        <v>398</v>
      </c>
      <c r="AC252" s="71">
        <v>1</v>
      </c>
      <c r="AD252" s="71">
        <v>52</v>
      </c>
      <c r="AE252" s="73" t="s">
        <v>8738</v>
      </c>
      <c r="AF252" s="75" t="s">
        <v>5330</v>
      </c>
      <c r="CN252" s="71">
        <v>1</v>
      </c>
      <c r="CO252" s="71">
        <v>52</v>
      </c>
      <c r="CP252" s="73" t="s">
        <v>8738</v>
      </c>
      <c r="CQ252" s="75" t="s">
        <v>5330</v>
      </c>
    </row>
    <row r="253" spans="9:95">
      <c r="I253" s="71">
        <v>4</v>
      </c>
      <c r="J253" s="71">
        <v>8</v>
      </c>
      <c r="K253" s="73" t="s">
        <v>8549</v>
      </c>
      <c r="L253" s="82"/>
      <c r="M253" s="84">
        <v>87</v>
      </c>
      <c r="N253" s="74">
        <v>1838</v>
      </c>
      <c r="O253" s="74">
        <v>1924</v>
      </c>
      <c r="Q253" s="71">
        <v>1</v>
      </c>
      <c r="R253" s="71">
        <v>4</v>
      </c>
      <c r="S253" s="71">
        <v>18</v>
      </c>
      <c r="T253" s="73" t="s">
        <v>8739</v>
      </c>
      <c r="U253" s="75" t="s">
        <v>393</v>
      </c>
      <c r="AC253" s="71">
        <v>1</v>
      </c>
      <c r="AD253" s="71">
        <v>53</v>
      </c>
      <c r="AE253" s="73" t="s">
        <v>8740</v>
      </c>
      <c r="AF253" s="75" t="s">
        <v>5331</v>
      </c>
      <c r="CN253" s="71">
        <v>1</v>
      </c>
      <c r="CO253" s="71">
        <v>53</v>
      </c>
      <c r="CP253" s="73" t="s">
        <v>8740</v>
      </c>
      <c r="CQ253" s="75" t="s">
        <v>5331</v>
      </c>
    </row>
    <row r="254" spans="9:95">
      <c r="I254" s="71">
        <v>4</v>
      </c>
      <c r="J254" s="71">
        <v>9</v>
      </c>
      <c r="K254" s="73" t="s">
        <v>8551</v>
      </c>
      <c r="L254" s="82"/>
      <c r="M254" s="84">
        <v>54</v>
      </c>
      <c r="N254" s="74">
        <v>1925</v>
      </c>
      <c r="O254" s="74">
        <v>1978</v>
      </c>
      <c r="Q254" s="71">
        <v>1</v>
      </c>
      <c r="R254" s="71">
        <v>4</v>
      </c>
      <c r="S254" s="71">
        <v>19</v>
      </c>
      <c r="T254" s="73" t="s">
        <v>8741</v>
      </c>
      <c r="U254" s="75" t="s">
        <v>394</v>
      </c>
      <c r="AC254" s="71">
        <v>1</v>
      </c>
      <c r="AD254" s="71">
        <v>54</v>
      </c>
      <c r="AE254" s="73" t="s">
        <v>8742</v>
      </c>
      <c r="AF254" s="75" t="s">
        <v>5332</v>
      </c>
      <c r="CN254" s="71">
        <v>1</v>
      </c>
      <c r="CO254" s="71">
        <v>54</v>
      </c>
      <c r="CP254" s="73" t="s">
        <v>8742</v>
      </c>
      <c r="CQ254" s="75" t="s">
        <v>5332</v>
      </c>
    </row>
    <row r="255" spans="9:95">
      <c r="I255" s="71">
        <v>4</v>
      </c>
      <c r="J255" s="71">
        <v>10</v>
      </c>
      <c r="K255" s="73" t="s">
        <v>8553</v>
      </c>
      <c r="L255" s="82"/>
      <c r="M255" s="84">
        <v>65</v>
      </c>
      <c r="N255" s="74">
        <v>1979</v>
      </c>
      <c r="O255" s="74">
        <v>2043</v>
      </c>
      <c r="Q255" s="71">
        <v>1</v>
      </c>
      <c r="R255" s="71">
        <v>4</v>
      </c>
      <c r="S255" s="71">
        <v>20</v>
      </c>
      <c r="T255" s="73" t="s">
        <v>8743</v>
      </c>
      <c r="U255" s="75" t="s">
        <v>8210</v>
      </c>
      <c r="AC255" s="71">
        <v>1</v>
      </c>
      <c r="AD255" s="71">
        <v>55</v>
      </c>
      <c r="AE255" s="73" t="s">
        <v>8744</v>
      </c>
      <c r="AF255" s="75" t="s">
        <v>5333</v>
      </c>
      <c r="CN255" s="71">
        <v>1</v>
      </c>
      <c r="CO255" s="71">
        <v>55</v>
      </c>
      <c r="CP255" s="73" t="s">
        <v>8744</v>
      </c>
      <c r="CQ255" s="75" t="s">
        <v>5333</v>
      </c>
    </row>
    <row r="256" spans="9:95">
      <c r="I256" s="71">
        <v>4</v>
      </c>
      <c r="J256" s="71">
        <v>11</v>
      </c>
      <c r="K256" s="73" t="s">
        <v>8555</v>
      </c>
      <c r="L256" s="82"/>
      <c r="M256" s="84">
        <v>69</v>
      </c>
      <c r="N256" s="74">
        <v>2044</v>
      </c>
      <c r="O256" s="74">
        <v>2112</v>
      </c>
      <c r="Q256" s="71">
        <v>1</v>
      </c>
      <c r="R256" s="71">
        <v>4</v>
      </c>
      <c r="S256" s="71">
        <v>21</v>
      </c>
      <c r="T256" s="73" t="s">
        <v>8745</v>
      </c>
      <c r="U256" s="75" t="s">
        <v>8211</v>
      </c>
      <c r="AC256" s="71">
        <v>1</v>
      </c>
      <c r="AD256" s="71">
        <v>56</v>
      </c>
      <c r="AE256" s="73" t="s">
        <v>8746</v>
      </c>
      <c r="AF256" s="75" t="s">
        <v>5334</v>
      </c>
      <c r="CN256" s="71">
        <v>1</v>
      </c>
      <c r="CO256" s="71">
        <v>56</v>
      </c>
      <c r="CP256" s="73" t="s">
        <v>8746</v>
      </c>
      <c r="CQ256" s="75" t="s">
        <v>5334</v>
      </c>
    </row>
    <row r="257" spans="9:95">
      <c r="I257" s="71">
        <v>4</v>
      </c>
      <c r="J257" s="71">
        <v>12</v>
      </c>
      <c r="K257" s="73" t="s">
        <v>8557</v>
      </c>
      <c r="L257" s="82"/>
      <c r="M257" s="84">
        <v>103</v>
      </c>
      <c r="N257" s="74">
        <v>2113</v>
      </c>
      <c r="O257" s="74">
        <v>2215</v>
      </c>
      <c r="Q257" s="71">
        <v>1</v>
      </c>
      <c r="R257" s="71">
        <v>4</v>
      </c>
      <c r="S257" s="71">
        <v>22</v>
      </c>
      <c r="T257" s="73" t="s">
        <v>8747</v>
      </c>
      <c r="U257" s="75" t="s">
        <v>8193</v>
      </c>
      <c r="AC257" s="71">
        <v>1</v>
      </c>
      <c r="AD257" s="71">
        <v>57</v>
      </c>
      <c r="AE257" s="73" t="s">
        <v>8748</v>
      </c>
      <c r="AF257" s="75" t="s">
        <v>5335</v>
      </c>
      <c r="CN257" s="71">
        <v>1</v>
      </c>
      <c r="CO257" s="71">
        <v>57</v>
      </c>
      <c r="CP257" s="73" t="s">
        <v>8748</v>
      </c>
      <c r="CQ257" s="75" t="s">
        <v>5335</v>
      </c>
    </row>
    <row r="258" spans="9:95">
      <c r="I258" s="71">
        <v>4</v>
      </c>
      <c r="J258" s="71">
        <v>13</v>
      </c>
      <c r="K258" s="73" t="s">
        <v>8559</v>
      </c>
      <c r="L258" s="82"/>
      <c r="M258" s="84">
        <v>137</v>
      </c>
      <c r="N258" s="74">
        <v>2216</v>
      </c>
      <c r="O258" s="74">
        <v>2352</v>
      </c>
      <c r="Q258" s="71">
        <v>1</v>
      </c>
      <c r="R258" s="71">
        <v>4</v>
      </c>
      <c r="S258" s="71">
        <v>23</v>
      </c>
      <c r="T258" s="73" t="s">
        <v>8749</v>
      </c>
      <c r="U258" s="75" t="s">
        <v>378</v>
      </c>
      <c r="AC258" s="71">
        <v>1</v>
      </c>
      <c r="AD258" s="71">
        <v>58</v>
      </c>
      <c r="AE258" s="73" t="s">
        <v>8750</v>
      </c>
      <c r="AF258" s="75" t="s">
        <v>5336</v>
      </c>
      <c r="CN258" s="71">
        <v>1</v>
      </c>
      <c r="CO258" s="71">
        <v>58</v>
      </c>
      <c r="CP258" s="73" t="s">
        <v>8750</v>
      </c>
      <c r="CQ258" s="75" t="s">
        <v>5336</v>
      </c>
    </row>
    <row r="259" spans="9:95">
      <c r="I259" s="71">
        <v>4</v>
      </c>
      <c r="J259" s="71">
        <v>14</v>
      </c>
      <c r="K259" s="73" t="s">
        <v>8561</v>
      </c>
      <c r="L259" s="82"/>
      <c r="M259" s="84">
        <v>68</v>
      </c>
      <c r="N259" s="74">
        <v>2353</v>
      </c>
      <c r="O259" s="74">
        <v>2420</v>
      </c>
      <c r="Q259" s="71">
        <v>1</v>
      </c>
      <c r="R259" s="71">
        <v>4</v>
      </c>
      <c r="S259" s="71">
        <v>24</v>
      </c>
      <c r="T259" s="73" t="s">
        <v>8751</v>
      </c>
      <c r="U259" s="75" t="s">
        <v>379</v>
      </c>
      <c r="AC259" s="71">
        <v>1</v>
      </c>
      <c r="AD259" s="71">
        <v>59</v>
      </c>
      <c r="AE259" s="73" t="s">
        <v>8752</v>
      </c>
      <c r="AF259" s="75" t="s">
        <v>5337</v>
      </c>
      <c r="CN259" s="71">
        <v>1</v>
      </c>
      <c r="CO259" s="71">
        <v>59</v>
      </c>
      <c r="CP259" s="73" t="s">
        <v>8752</v>
      </c>
      <c r="CQ259" s="75" t="s">
        <v>5337</v>
      </c>
    </row>
    <row r="260" spans="9:95">
      <c r="I260" s="71">
        <v>4</v>
      </c>
      <c r="J260" s="71">
        <v>15</v>
      </c>
      <c r="K260" s="73" t="s">
        <v>8562</v>
      </c>
      <c r="L260" s="82"/>
      <c r="M260" s="84">
        <v>58</v>
      </c>
      <c r="N260" s="74">
        <v>2421</v>
      </c>
      <c r="O260" s="74">
        <v>2478</v>
      </c>
      <c r="Q260" s="71">
        <v>1</v>
      </c>
      <c r="R260" s="71">
        <v>4</v>
      </c>
      <c r="S260" s="71">
        <v>25</v>
      </c>
      <c r="T260" s="73" t="s">
        <v>8753</v>
      </c>
      <c r="U260" s="75" t="s">
        <v>380</v>
      </c>
      <c r="AC260" s="71">
        <v>1</v>
      </c>
      <c r="AD260" s="71">
        <v>60</v>
      </c>
      <c r="AE260" s="73" t="s">
        <v>8754</v>
      </c>
      <c r="AF260" s="75" t="s">
        <v>5338</v>
      </c>
      <c r="CN260" s="71">
        <v>1</v>
      </c>
      <c r="CO260" s="71">
        <v>60</v>
      </c>
      <c r="CP260" s="73" t="s">
        <v>8754</v>
      </c>
      <c r="CQ260" s="75" t="s">
        <v>5338</v>
      </c>
    </row>
    <row r="261" spans="9:95">
      <c r="I261" s="71">
        <v>4</v>
      </c>
      <c r="J261" s="71">
        <v>16</v>
      </c>
      <c r="K261" s="73" t="s">
        <v>8563</v>
      </c>
      <c r="L261" s="82"/>
      <c r="M261" s="84">
        <v>73</v>
      </c>
      <c r="N261" s="74">
        <v>2479</v>
      </c>
      <c r="O261" s="74">
        <v>2551</v>
      </c>
      <c r="Q261" s="71">
        <v>1</v>
      </c>
      <c r="R261" s="71">
        <v>4</v>
      </c>
      <c r="S261" s="71">
        <v>26</v>
      </c>
      <c r="T261" s="73" t="s">
        <v>8755</v>
      </c>
      <c r="U261" s="75" t="s">
        <v>381</v>
      </c>
      <c r="AC261" s="71">
        <v>1</v>
      </c>
      <c r="AD261" s="71">
        <v>61</v>
      </c>
      <c r="AE261" s="73" t="s">
        <v>8756</v>
      </c>
      <c r="AF261" s="75" t="s">
        <v>5339</v>
      </c>
      <c r="CN261" s="71">
        <v>1</v>
      </c>
      <c r="CO261" s="71">
        <v>61</v>
      </c>
      <c r="CP261" s="73" t="s">
        <v>8756</v>
      </c>
      <c r="CQ261" s="75" t="s">
        <v>5339</v>
      </c>
    </row>
    <row r="262" spans="9:95">
      <c r="I262" s="71">
        <v>4</v>
      </c>
      <c r="J262" s="71">
        <v>17</v>
      </c>
      <c r="K262" s="73" t="s">
        <v>8564</v>
      </c>
      <c r="L262" s="82"/>
      <c r="M262" s="84">
        <v>67</v>
      </c>
      <c r="N262" s="74">
        <v>2552</v>
      </c>
      <c r="O262" s="74">
        <v>2618</v>
      </c>
      <c r="Q262" s="71">
        <v>1</v>
      </c>
      <c r="R262" s="71">
        <v>4</v>
      </c>
      <c r="S262" s="71">
        <v>27</v>
      </c>
      <c r="T262" s="73" t="s">
        <v>8757</v>
      </c>
      <c r="U262" s="75" t="s">
        <v>382</v>
      </c>
      <c r="AC262" s="71">
        <v>1</v>
      </c>
      <c r="AD262" s="71">
        <v>62</v>
      </c>
      <c r="AE262" s="73" t="s">
        <v>8758</v>
      </c>
      <c r="AF262" s="75" t="s">
        <v>5340</v>
      </c>
      <c r="CN262" s="71">
        <v>1</v>
      </c>
      <c r="CO262" s="71">
        <v>62</v>
      </c>
      <c r="CP262" s="73" t="s">
        <v>8758</v>
      </c>
      <c r="CQ262" s="75" t="s">
        <v>5340</v>
      </c>
    </row>
    <row r="263" spans="9:95">
      <c r="I263" s="71">
        <v>4</v>
      </c>
      <c r="J263" s="71">
        <v>18</v>
      </c>
      <c r="K263" s="73" t="s">
        <v>8565</v>
      </c>
      <c r="L263" s="82"/>
      <c r="M263" s="84">
        <v>40</v>
      </c>
      <c r="N263" s="74">
        <v>2619</v>
      </c>
      <c r="O263" s="74">
        <v>2658</v>
      </c>
      <c r="Q263" s="71">
        <v>1</v>
      </c>
      <c r="R263" s="71">
        <v>4</v>
      </c>
      <c r="S263" s="71">
        <v>28</v>
      </c>
      <c r="T263" s="73" t="s">
        <v>8759</v>
      </c>
      <c r="U263" s="75" t="s">
        <v>383</v>
      </c>
      <c r="AC263" s="71">
        <v>1</v>
      </c>
      <c r="AD263" s="71">
        <v>63</v>
      </c>
      <c r="AE263" s="73" t="s">
        <v>8760</v>
      </c>
      <c r="AF263" s="75" t="s">
        <v>8277</v>
      </c>
      <c r="CN263" s="71">
        <v>1</v>
      </c>
      <c r="CO263" s="71">
        <v>63</v>
      </c>
      <c r="CP263" s="73" t="s">
        <v>8760</v>
      </c>
      <c r="CQ263" s="75" t="s">
        <v>8277</v>
      </c>
    </row>
    <row r="264" spans="9:95">
      <c r="I264" s="71">
        <v>4</v>
      </c>
      <c r="J264" s="71">
        <v>19</v>
      </c>
      <c r="K264" s="73" t="s">
        <v>8566</v>
      </c>
      <c r="L264" s="82"/>
      <c r="M264" s="84">
        <v>50</v>
      </c>
      <c r="N264" s="74">
        <v>2659</v>
      </c>
      <c r="O264" s="74">
        <v>2708</v>
      </c>
      <c r="Q264" s="71">
        <v>1</v>
      </c>
      <c r="R264" s="71">
        <v>4</v>
      </c>
      <c r="S264" s="71">
        <v>29</v>
      </c>
      <c r="T264" s="73" t="s">
        <v>8761</v>
      </c>
      <c r="U264" s="75" t="s">
        <v>384</v>
      </c>
      <c r="AC264" s="71">
        <v>1</v>
      </c>
      <c r="AD264" s="71">
        <v>64</v>
      </c>
      <c r="AE264" s="73" t="s">
        <v>8762</v>
      </c>
      <c r="AF264" s="75" t="s">
        <v>5341</v>
      </c>
      <c r="CN264" s="71">
        <v>1</v>
      </c>
      <c r="CO264" s="71">
        <v>64</v>
      </c>
      <c r="CP264" s="73" t="s">
        <v>8762</v>
      </c>
      <c r="CQ264" s="75" t="s">
        <v>5341</v>
      </c>
    </row>
    <row r="265" spans="9:95">
      <c r="I265" s="71">
        <v>4</v>
      </c>
      <c r="J265" s="71">
        <v>20</v>
      </c>
      <c r="K265" s="73" t="s">
        <v>8567</v>
      </c>
      <c r="L265" s="82"/>
      <c r="M265" s="84">
        <v>60</v>
      </c>
      <c r="N265" s="74">
        <v>2709</v>
      </c>
      <c r="O265" s="74">
        <v>2768</v>
      </c>
      <c r="Q265" s="71">
        <v>1</v>
      </c>
      <c r="R265" s="71">
        <v>4</v>
      </c>
      <c r="S265" s="71">
        <v>30</v>
      </c>
      <c r="T265" s="73" t="s">
        <v>8763</v>
      </c>
      <c r="U265" s="75" t="s">
        <v>385</v>
      </c>
      <c r="AC265" s="71">
        <v>1</v>
      </c>
      <c r="AD265" s="71">
        <v>65</v>
      </c>
      <c r="AE265" s="73" t="s">
        <v>8764</v>
      </c>
      <c r="AF265" s="75" t="s">
        <v>5342</v>
      </c>
      <c r="CN265" s="71">
        <v>1</v>
      </c>
      <c r="CO265" s="71">
        <v>65</v>
      </c>
      <c r="CP265" s="73" t="s">
        <v>8764</v>
      </c>
      <c r="CQ265" s="75" t="s">
        <v>5342</v>
      </c>
    </row>
    <row r="266" spans="9:95">
      <c r="I266" s="71">
        <v>4</v>
      </c>
      <c r="J266" s="71">
        <v>21</v>
      </c>
      <c r="K266" s="73" t="s">
        <v>8568</v>
      </c>
      <c r="L266" s="82"/>
      <c r="M266" s="84">
        <v>44</v>
      </c>
      <c r="N266" s="74">
        <v>2769</v>
      </c>
      <c r="O266" s="74">
        <v>2812</v>
      </c>
      <c r="Q266" s="71">
        <v>1</v>
      </c>
      <c r="R266" s="71">
        <v>4</v>
      </c>
      <c r="S266" s="71">
        <v>31</v>
      </c>
      <c r="T266" s="73" t="s">
        <v>8765</v>
      </c>
      <c r="U266" s="75" t="s">
        <v>388</v>
      </c>
      <c r="AC266" s="71">
        <v>1</v>
      </c>
      <c r="AD266" s="71">
        <v>66</v>
      </c>
      <c r="AE266" s="73" t="s">
        <v>8766</v>
      </c>
      <c r="AF266" s="75" t="s">
        <v>5343</v>
      </c>
      <c r="CN266" s="71">
        <v>1</v>
      </c>
      <c r="CO266" s="71">
        <v>66</v>
      </c>
      <c r="CP266" s="73" t="s">
        <v>8766</v>
      </c>
      <c r="CQ266" s="75" t="s">
        <v>5343</v>
      </c>
    </row>
    <row r="267" spans="9:95">
      <c r="I267" s="71">
        <v>4</v>
      </c>
      <c r="J267" s="71">
        <v>22</v>
      </c>
      <c r="K267" s="73" t="s">
        <v>8569</v>
      </c>
      <c r="L267" s="82"/>
      <c r="M267" s="84">
        <v>68</v>
      </c>
      <c r="N267" s="74">
        <v>2813</v>
      </c>
      <c r="O267" s="74">
        <v>2880</v>
      </c>
      <c r="Q267" s="71">
        <v>1</v>
      </c>
      <c r="R267" s="71">
        <v>4</v>
      </c>
      <c r="S267" s="71">
        <v>32</v>
      </c>
      <c r="T267" s="73" t="s">
        <v>8767</v>
      </c>
      <c r="U267" s="75" t="s">
        <v>386</v>
      </c>
      <c r="AC267" s="71">
        <v>1</v>
      </c>
      <c r="AD267" s="71">
        <v>67</v>
      </c>
      <c r="AE267" s="73" t="s">
        <v>8768</v>
      </c>
      <c r="AF267" s="75" t="s">
        <v>5344</v>
      </c>
      <c r="CN267" s="71">
        <v>1</v>
      </c>
      <c r="CO267" s="71">
        <v>67</v>
      </c>
      <c r="CP267" s="73" t="s">
        <v>8768</v>
      </c>
      <c r="CQ267" s="75" t="s">
        <v>5344</v>
      </c>
    </row>
    <row r="268" spans="9:95">
      <c r="I268" s="71">
        <v>4</v>
      </c>
      <c r="J268" s="71">
        <v>23</v>
      </c>
      <c r="K268" s="73" t="s">
        <v>8570</v>
      </c>
      <c r="L268" s="82"/>
      <c r="M268" s="84">
        <v>53</v>
      </c>
      <c r="N268" s="74">
        <v>2881</v>
      </c>
      <c r="O268" s="74">
        <v>2933</v>
      </c>
      <c r="Q268" s="71">
        <v>1</v>
      </c>
      <c r="R268" s="71">
        <v>4</v>
      </c>
      <c r="S268" s="71">
        <v>33</v>
      </c>
      <c r="T268" s="73" t="s">
        <v>8769</v>
      </c>
      <c r="U268" s="75" t="s">
        <v>395</v>
      </c>
      <c r="AC268" s="71">
        <v>1</v>
      </c>
      <c r="AD268" s="71">
        <v>68</v>
      </c>
      <c r="AE268" s="73" t="s">
        <v>8770</v>
      </c>
      <c r="AF268" s="75" t="s">
        <v>5345</v>
      </c>
      <c r="CN268" s="71">
        <v>1</v>
      </c>
      <c r="CO268" s="71">
        <v>68</v>
      </c>
      <c r="CP268" s="73" t="s">
        <v>8770</v>
      </c>
      <c r="CQ268" s="75" t="s">
        <v>5345</v>
      </c>
    </row>
    <row r="269" spans="9:95">
      <c r="I269" s="71">
        <v>4</v>
      </c>
      <c r="J269" s="71">
        <v>24</v>
      </c>
      <c r="K269" s="73" t="s">
        <v>8571</v>
      </c>
      <c r="L269" s="82"/>
      <c r="M269" s="84">
        <v>56</v>
      </c>
      <c r="N269" s="74">
        <v>2934</v>
      </c>
      <c r="O269" s="74">
        <v>2989</v>
      </c>
      <c r="Q269" s="71">
        <v>1</v>
      </c>
      <c r="R269" s="71">
        <v>4</v>
      </c>
      <c r="S269" s="71">
        <v>34</v>
      </c>
      <c r="T269" s="73" t="s">
        <v>8771</v>
      </c>
      <c r="U269" s="75" t="s">
        <v>387</v>
      </c>
      <c r="AC269" s="71">
        <v>1</v>
      </c>
      <c r="AD269" s="71">
        <v>69</v>
      </c>
      <c r="AE269" s="73" t="s">
        <v>8772</v>
      </c>
      <c r="AF269" s="75" t="s">
        <v>5346</v>
      </c>
      <c r="CN269" s="71">
        <v>1</v>
      </c>
      <c r="CO269" s="71">
        <v>69</v>
      </c>
      <c r="CP269" s="73" t="s">
        <v>8772</v>
      </c>
      <c r="CQ269" s="75" t="s">
        <v>5346</v>
      </c>
    </row>
    <row r="270" spans="9:95">
      <c r="I270" s="71">
        <v>4</v>
      </c>
      <c r="J270" s="71">
        <v>25</v>
      </c>
      <c r="K270" s="73" t="s">
        <v>8572</v>
      </c>
      <c r="L270" s="82"/>
      <c r="M270" s="84">
        <v>48</v>
      </c>
      <c r="N270" s="74">
        <v>2990</v>
      </c>
      <c r="O270" s="74">
        <v>3037</v>
      </c>
      <c r="Q270" s="71">
        <v>1</v>
      </c>
      <c r="R270" s="71">
        <v>4</v>
      </c>
      <c r="S270" s="71">
        <v>35</v>
      </c>
      <c r="T270" s="73" t="s">
        <v>8773</v>
      </c>
      <c r="U270" s="75" t="s">
        <v>8194</v>
      </c>
      <c r="AC270" s="71">
        <v>1</v>
      </c>
      <c r="AD270" s="71">
        <v>70</v>
      </c>
      <c r="AE270" s="73" t="s">
        <v>8774</v>
      </c>
      <c r="AF270" s="75" t="s">
        <v>5347</v>
      </c>
      <c r="CN270" s="71">
        <v>1</v>
      </c>
      <c r="CO270" s="71">
        <v>70</v>
      </c>
      <c r="CP270" s="73" t="s">
        <v>8774</v>
      </c>
      <c r="CQ270" s="75" t="s">
        <v>5347</v>
      </c>
    </row>
    <row r="271" spans="9:95">
      <c r="I271" s="71">
        <v>4</v>
      </c>
      <c r="J271" s="71">
        <v>26</v>
      </c>
      <c r="K271" s="73" t="s">
        <v>8573</v>
      </c>
      <c r="L271" s="82"/>
      <c r="M271" s="84">
        <v>44</v>
      </c>
      <c r="N271" s="74">
        <v>3038</v>
      </c>
      <c r="O271" s="74">
        <v>3081</v>
      </c>
      <c r="Q271" s="71">
        <v>1</v>
      </c>
      <c r="R271" s="71">
        <v>4</v>
      </c>
      <c r="S271" s="71">
        <v>36</v>
      </c>
      <c r="T271" s="73" t="s">
        <v>8775</v>
      </c>
      <c r="U271" s="75" t="s">
        <v>400</v>
      </c>
      <c r="AC271" s="71">
        <v>1</v>
      </c>
      <c r="AD271" s="71">
        <v>71</v>
      </c>
      <c r="AE271" s="73" t="s">
        <v>8776</v>
      </c>
      <c r="AF271" s="75" t="s">
        <v>5348</v>
      </c>
      <c r="CN271" s="71">
        <v>1</v>
      </c>
      <c r="CO271" s="71">
        <v>71</v>
      </c>
      <c r="CP271" s="73" t="s">
        <v>8776</v>
      </c>
      <c r="CQ271" s="75" t="s">
        <v>5348</v>
      </c>
    </row>
    <row r="272" spans="9:95">
      <c r="I272" s="71">
        <v>4</v>
      </c>
      <c r="J272" s="71">
        <v>27</v>
      </c>
      <c r="K272" s="73" t="s">
        <v>8574</v>
      </c>
      <c r="L272" s="82"/>
      <c r="M272" s="84">
        <v>49</v>
      </c>
      <c r="N272" s="74">
        <v>3082</v>
      </c>
      <c r="O272" s="74">
        <v>3130</v>
      </c>
      <c r="Q272" s="71">
        <v>1</v>
      </c>
      <c r="R272" s="71">
        <v>4</v>
      </c>
      <c r="S272" s="71">
        <v>37</v>
      </c>
      <c r="T272" s="73" t="s">
        <v>8777</v>
      </c>
      <c r="U272" s="75" t="s">
        <v>406</v>
      </c>
      <c r="AC272" s="71">
        <v>1</v>
      </c>
      <c r="AD272" s="71">
        <v>72</v>
      </c>
      <c r="AE272" s="73" t="s">
        <v>8778</v>
      </c>
      <c r="AF272" s="75" t="s">
        <v>5349</v>
      </c>
      <c r="CN272" s="71">
        <v>1</v>
      </c>
      <c r="CO272" s="71">
        <v>72</v>
      </c>
      <c r="CP272" s="73" t="s">
        <v>8778</v>
      </c>
      <c r="CQ272" s="75" t="s">
        <v>5349</v>
      </c>
    </row>
    <row r="273" spans="9:95">
      <c r="I273" s="71">
        <v>4</v>
      </c>
      <c r="J273" s="71">
        <v>28</v>
      </c>
      <c r="K273" s="73" t="s">
        <v>8575</v>
      </c>
      <c r="L273" s="82"/>
      <c r="M273" s="84">
        <v>69</v>
      </c>
      <c r="N273" s="74">
        <v>3131</v>
      </c>
      <c r="O273" s="74">
        <v>3199</v>
      </c>
      <c r="Q273" s="71">
        <v>1</v>
      </c>
      <c r="R273" s="71">
        <v>4</v>
      </c>
      <c r="S273" s="71">
        <v>38</v>
      </c>
      <c r="T273" s="73" t="s">
        <v>8779</v>
      </c>
      <c r="U273" s="75" t="s">
        <v>407</v>
      </c>
      <c r="AC273" s="71">
        <v>1</v>
      </c>
      <c r="AD273" s="71">
        <v>73</v>
      </c>
      <c r="AE273" s="73" t="s">
        <v>8780</v>
      </c>
      <c r="AF273" s="75" t="s">
        <v>5350</v>
      </c>
      <c r="CN273" s="71">
        <v>1</v>
      </c>
      <c r="CO273" s="71">
        <v>73</v>
      </c>
      <c r="CP273" s="73" t="s">
        <v>8780</v>
      </c>
      <c r="CQ273" s="75" t="s">
        <v>5350</v>
      </c>
    </row>
    <row r="274" spans="9:95">
      <c r="I274" s="71">
        <v>4</v>
      </c>
      <c r="J274" s="71">
        <v>29</v>
      </c>
      <c r="K274" s="73" t="s">
        <v>8576</v>
      </c>
      <c r="L274" s="82"/>
      <c r="M274" s="84">
        <v>46</v>
      </c>
      <c r="N274" s="74">
        <v>3200</v>
      </c>
      <c r="O274" s="74">
        <v>3245</v>
      </c>
      <c r="Q274" s="71">
        <v>1</v>
      </c>
      <c r="R274" s="71">
        <v>4</v>
      </c>
      <c r="S274" s="71">
        <v>39</v>
      </c>
      <c r="T274" s="73" t="s">
        <v>8781</v>
      </c>
      <c r="U274" s="75" t="s">
        <v>401</v>
      </c>
      <c r="AC274" s="71">
        <v>1</v>
      </c>
      <c r="AD274" s="71">
        <v>74</v>
      </c>
      <c r="AE274" s="73" t="s">
        <v>8782</v>
      </c>
      <c r="AF274" s="75" t="s">
        <v>5351</v>
      </c>
      <c r="CN274" s="71">
        <v>1</v>
      </c>
      <c r="CO274" s="71">
        <v>74</v>
      </c>
      <c r="CP274" s="73" t="s">
        <v>8782</v>
      </c>
      <c r="CQ274" s="75" t="s">
        <v>5351</v>
      </c>
    </row>
    <row r="275" spans="9:95">
      <c r="I275" s="71">
        <v>4</v>
      </c>
      <c r="J275" s="71">
        <v>30</v>
      </c>
      <c r="K275" s="73" t="s">
        <v>8577</v>
      </c>
      <c r="L275" s="82"/>
      <c r="M275" s="84">
        <v>41</v>
      </c>
      <c r="N275" s="74">
        <v>3246</v>
      </c>
      <c r="O275" s="74">
        <v>3286</v>
      </c>
      <c r="Q275" s="71">
        <v>1</v>
      </c>
      <c r="R275" s="71">
        <v>4</v>
      </c>
      <c r="S275" s="71">
        <v>40</v>
      </c>
      <c r="T275" s="73" t="s">
        <v>8783</v>
      </c>
      <c r="U275" s="75" t="s">
        <v>408</v>
      </c>
      <c r="AC275" s="71">
        <v>1</v>
      </c>
      <c r="AD275" s="71">
        <v>75</v>
      </c>
      <c r="AE275" s="73" t="s">
        <v>8784</v>
      </c>
      <c r="AF275" s="75" t="s">
        <v>5352</v>
      </c>
      <c r="CN275" s="71">
        <v>1</v>
      </c>
      <c r="CO275" s="71">
        <v>75</v>
      </c>
      <c r="CP275" s="73" t="s">
        <v>8784</v>
      </c>
      <c r="CQ275" s="75" t="s">
        <v>5352</v>
      </c>
    </row>
    <row r="276" spans="9:95">
      <c r="I276" s="71">
        <v>4</v>
      </c>
      <c r="J276" s="71">
        <v>31</v>
      </c>
      <c r="K276" s="73" t="s">
        <v>8578</v>
      </c>
      <c r="L276" s="82"/>
      <c r="M276" s="84">
        <v>38</v>
      </c>
      <c r="N276" s="74">
        <v>3287</v>
      </c>
      <c r="O276" s="74">
        <v>3324</v>
      </c>
      <c r="Q276" s="71">
        <v>1</v>
      </c>
      <c r="R276" s="71">
        <v>4</v>
      </c>
      <c r="S276" s="71">
        <v>41</v>
      </c>
      <c r="T276" s="73" t="s">
        <v>8785</v>
      </c>
      <c r="U276" s="75" t="s">
        <v>402</v>
      </c>
      <c r="AC276" s="71">
        <v>1</v>
      </c>
      <c r="AD276" s="71">
        <v>76</v>
      </c>
      <c r="AE276" s="73" t="s">
        <v>8786</v>
      </c>
      <c r="AF276" s="75" t="s">
        <v>5353</v>
      </c>
      <c r="CN276" s="71">
        <v>1</v>
      </c>
      <c r="CO276" s="71">
        <v>76</v>
      </c>
      <c r="CP276" s="73" t="s">
        <v>8786</v>
      </c>
      <c r="CQ276" s="75" t="s">
        <v>5353</v>
      </c>
    </row>
    <row r="277" spans="9:95">
      <c r="I277" s="71">
        <v>4</v>
      </c>
      <c r="J277" s="71">
        <v>32</v>
      </c>
      <c r="K277" s="73" t="s">
        <v>8579</v>
      </c>
      <c r="L277" s="82"/>
      <c r="M277" s="84">
        <v>41</v>
      </c>
      <c r="N277" s="74">
        <v>3325</v>
      </c>
      <c r="O277" s="74">
        <v>3365</v>
      </c>
      <c r="Q277" s="71">
        <v>1</v>
      </c>
      <c r="R277" s="71">
        <v>4</v>
      </c>
      <c r="S277" s="71">
        <v>42</v>
      </c>
      <c r="T277" s="73" t="s">
        <v>8787</v>
      </c>
      <c r="U277" s="75" t="s">
        <v>403</v>
      </c>
      <c r="AC277" s="71">
        <v>1</v>
      </c>
      <c r="AD277" s="71">
        <v>77</v>
      </c>
      <c r="AE277" s="73" t="s">
        <v>8788</v>
      </c>
      <c r="AF277" s="75" t="s">
        <v>5354</v>
      </c>
      <c r="CN277" s="71">
        <v>1</v>
      </c>
      <c r="CO277" s="71">
        <v>77</v>
      </c>
      <c r="CP277" s="73" t="s">
        <v>8788</v>
      </c>
      <c r="CQ277" s="75" t="s">
        <v>5354</v>
      </c>
    </row>
    <row r="278" spans="9:95">
      <c r="I278" s="71">
        <v>4</v>
      </c>
      <c r="J278" s="71">
        <v>33</v>
      </c>
      <c r="K278" s="73" t="s">
        <v>8580</v>
      </c>
      <c r="L278" s="82"/>
      <c r="M278" s="84">
        <v>50</v>
      </c>
      <c r="N278" s="74">
        <v>3366</v>
      </c>
      <c r="O278" s="74">
        <v>3415</v>
      </c>
      <c r="Q278" s="71">
        <v>1</v>
      </c>
      <c r="R278" s="71">
        <v>4</v>
      </c>
      <c r="S278" s="71">
        <v>43</v>
      </c>
      <c r="T278" s="73" t="s">
        <v>8789</v>
      </c>
      <c r="U278" s="75" t="s">
        <v>404</v>
      </c>
      <c r="AC278" s="71">
        <v>1</v>
      </c>
      <c r="AD278" s="71">
        <v>78</v>
      </c>
      <c r="AE278" s="73" t="s">
        <v>8790</v>
      </c>
      <c r="AF278" s="75" t="s">
        <v>5355</v>
      </c>
      <c r="CN278" s="71">
        <v>1</v>
      </c>
      <c r="CO278" s="71">
        <v>78</v>
      </c>
      <c r="CP278" s="73" t="s">
        <v>8790</v>
      </c>
      <c r="CQ278" s="75" t="s">
        <v>5355</v>
      </c>
    </row>
    <row r="279" spans="9:95">
      <c r="I279" s="71">
        <v>4</v>
      </c>
      <c r="J279" s="71">
        <v>34</v>
      </c>
      <c r="K279" s="73" t="s">
        <v>8581</v>
      </c>
      <c r="L279" s="82"/>
      <c r="M279" s="84">
        <v>36</v>
      </c>
      <c r="N279" s="74">
        <v>3416</v>
      </c>
      <c r="O279" s="74">
        <v>3451</v>
      </c>
      <c r="Q279" s="71">
        <v>1</v>
      </c>
      <c r="R279" s="71">
        <v>4</v>
      </c>
      <c r="S279" s="71">
        <v>44</v>
      </c>
      <c r="T279" s="73" t="s">
        <v>8791</v>
      </c>
      <c r="U279" s="75" t="s">
        <v>405</v>
      </c>
      <c r="AC279" s="71">
        <v>1</v>
      </c>
      <c r="AD279" s="71">
        <v>79</v>
      </c>
      <c r="AE279" s="73" t="s">
        <v>8792</v>
      </c>
      <c r="AF279" s="75" t="s">
        <v>5356</v>
      </c>
      <c r="CN279" s="71">
        <v>1</v>
      </c>
      <c r="CO279" s="71">
        <v>79</v>
      </c>
      <c r="CP279" s="73" t="s">
        <v>8792</v>
      </c>
      <c r="CQ279" s="75" t="s">
        <v>5356</v>
      </c>
    </row>
    <row r="280" spans="9:95">
      <c r="I280" s="71">
        <v>4</v>
      </c>
      <c r="J280" s="71">
        <v>35</v>
      </c>
      <c r="K280" s="73" t="s">
        <v>8582</v>
      </c>
      <c r="L280" s="82"/>
      <c r="M280" s="84">
        <v>66</v>
      </c>
      <c r="N280" s="74">
        <v>3452</v>
      </c>
      <c r="O280" s="74">
        <v>3517</v>
      </c>
      <c r="Q280" s="71">
        <v>1</v>
      </c>
      <c r="R280" s="71">
        <v>4</v>
      </c>
      <c r="S280" s="71">
        <v>45</v>
      </c>
      <c r="T280" s="73" t="s">
        <v>8793</v>
      </c>
      <c r="U280" s="75" t="s">
        <v>8197</v>
      </c>
      <c r="AC280" s="71">
        <v>1</v>
      </c>
      <c r="AD280" s="71">
        <v>80</v>
      </c>
      <c r="AE280" s="73" t="s">
        <v>8794</v>
      </c>
      <c r="AF280" s="75" t="s">
        <v>5357</v>
      </c>
      <c r="CN280" s="71">
        <v>1</v>
      </c>
      <c r="CO280" s="71">
        <v>80</v>
      </c>
      <c r="CP280" s="73" t="s">
        <v>8794</v>
      </c>
      <c r="CQ280" s="75" t="s">
        <v>5357</v>
      </c>
    </row>
    <row r="281" spans="9:95">
      <c r="I281" s="71">
        <v>4</v>
      </c>
      <c r="J281" s="71">
        <v>36</v>
      </c>
      <c r="K281" s="73" t="s">
        <v>8583</v>
      </c>
      <c r="L281" s="82"/>
      <c r="M281" s="84">
        <v>37</v>
      </c>
      <c r="N281" s="74">
        <v>3518</v>
      </c>
      <c r="O281" s="74">
        <v>3554</v>
      </c>
      <c r="Q281" s="71">
        <v>1</v>
      </c>
      <c r="R281" s="71">
        <v>4</v>
      </c>
      <c r="S281" s="71">
        <v>46</v>
      </c>
      <c r="T281" s="73" t="s">
        <v>8795</v>
      </c>
      <c r="U281" s="75" t="s">
        <v>409</v>
      </c>
      <c r="AC281" s="71">
        <v>1</v>
      </c>
      <c r="AD281" s="71">
        <v>81</v>
      </c>
      <c r="AE281" s="73" t="s">
        <v>8796</v>
      </c>
      <c r="AF281" s="75" t="s">
        <v>5358</v>
      </c>
      <c r="CN281" s="71">
        <v>1</v>
      </c>
      <c r="CO281" s="71">
        <v>81</v>
      </c>
      <c r="CP281" s="73" t="s">
        <v>8796</v>
      </c>
      <c r="CQ281" s="75" t="s">
        <v>5358</v>
      </c>
    </row>
    <row r="282" spans="9:95">
      <c r="I282" s="71">
        <v>4</v>
      </c>
      <c r="J282" s="71">
        <v>37</v>
      </c>
      <c r="K282" s="73" t="s">
        <v>8584</v>
      </c>
      <c r="L282" s="82"/>
      <c r="M282" s="84">
        <v>41</v>
      </c>
      <c r="N282" s="74">
        <v>3555</v>
      </c>
      <c r="O282" s="74">
        <v>3595</v>
      </c>
      <c r="Q282" s="71">
        <v>1</v>
      </c>
      <c r="R282" s="71">
        <v>4</v>
      </c>
      <c r="S282" s="71">
        <v>47</v>
      </c>
      <c r="T282" s="73" t="s">
        <v>8797</v>
      </c>
      <c r="U282" s="75" t="s">
        <v>411</v>
      </c>
      <c r="AC282" s="71">
        <v>1</v>
      </c>
      <c r="AD282" s="71">
        <v>82</v>
      </c>
      <c r="AE282" s="73" t="s">
        <v>8798</v>
      </c>
      <c r="AF282" s="75" t="s">
        <v>5359</v>
      </c>
      <c r="CN282" s="71">
        <v>1</v>
      </c>
      <c r="CO282" s="71">
        <v>82</v>
      </c>
      <c r="CP282" s="73" t="s">
        <v>8798</v>
      </c>
      <c r="CQ282" s="75" t="s">
        <v>5359</v>
      </c>
    </row>
    <row r="283" spans="9:95">
      <c r="I283" s="71">
        <v>4</v>
      </c>
      <c r="J283" s="71">
        <v>38</v>
      </c>
      <c r="K283" s="73" t="s">
        <v>8585</v>
      </c>
      <c r="L283" s="82"/>
      <c r="M283" s="84">
        <v>43</v>
      </c>
      <c r="N283" s="74">
        <v>3596</v>
      </c>
      <c r="O283" s="74">
        <v>3638</v>
      </c>
      <c r="Q283" s="71">
        <v>1</v>
      </c>
      <c r="R283" s="71">
        <v>4</v>
      </c>
      <c r="S283" s="71">
        <v>48</v>
      </c>
      <c r="T283" s="73" t="s">
        <v>8799</v>
      </c>
      <c r="U283" s="75" t="s">
        <v>410</v>
      </c>
      <c r="AC283" s="71">
        <v>1</v>
      </c>
      <c r="AD283" s="71">
        <v>83</v>
      </c>
      <c r="AE283" s="73" t="s">
        <v>8800</v>
      </c>
      <c r="AF283" s="75" t="s">
        <v>5360</v>
      </c>
      <c r="CN283" s="71">
        <v>1</v>
      </c>
      <c r="CO283" s="71">
        <v>83</v>
      </c>
      <c r="CP283" s="73" t="s">
        <v>8800</v>
      </c>
      <c r="CQ283" s="75" t="s">
        <v>5360</v>
      </c>
    </row>
    <row r="284" spans="9:95">
      <c r="I284" s="71">
        <v>4</v>
      </c>
      <c r="J284" s="71">
        <v>39</v>
      </c>
      <c r="K284" s="73" t="s">
        <v>8586</v>
      </c>
      <c r="L284" s="82"/>
      <c r="M284" s="84">
        <v>55</v>
      </c>
      <c r="N284" s="74">
        <v>3639</v>
      </c>
      <c r="O284" s="74">
        <v>3693</v>
      </c>
      <c r="Q284" s="71">
        <v>1</v>
      </c>
      <c r="R284" s="71">
        <v>4</v>
      </c>
      <c r="S284" s="71">
        <v>49</v>
      </c>
      <c r="T284" s="73" t="s">
        <v>8801</v>
      </c>
      <c r="U284" s="75" t="s">
        <v>412</v>
      </c>
      <c r="AC284" s="71">
        <v>1</v>
      </c>
      <c r="AD284" s="71">
        <v>84</v>
      </c>
      <c r="AE284" s="73" t="s">
        <v>8802</v>
      </c>
      <c r="AF284" s="75" t="s">
        <v>5361</v>
      </c>
      <c r="CN284" s="71">
        <v>1</v>
      </c>
      <c r="CO284" s="71">
        <v>84</v>
      </c>
      <c r="CP284" s="73" t="s">
        <v>8802</v>
      </c>
      <c r="CQ284" s="75" t="s">
        <v>5361</v>
      </c>
    </row>
    <row r="285" spans="9:95">
      <c r="I285" s="71">
        <v>4</v>
      </c>
      <c r="J285" s="71">
        <v>40</v>
      </c>
      <c r="K285" s="73" t="s">
        <v>8587</v>
      </c>
      <c r="L285" s="82"/>
      <c r="M285" s="84">
        <v>46</v>
      </c>
      <c r="N285" s="74">
        <v>3694</v>
      </c>
      <c r="O285" s="74">
        <v>3739</v>
      </c>
      <c r="Q285" s="71">
        <v>1</v>
      </c>
      <c r="R285" s="71">
        <v>4</v>
      </c>
      <c r="S285" s="71">
        <v>50</v>
      </c>
      <c r="T285" s="73" t="s">
        <v>8803</v>
      </c>
      <c r="U285" s="75" t="s">
        <v>413</v>
      </c>
      <c r="AC285" s="71">
        <v>1</v>
      </c>
      <c r="AD285" s="71">
        <v>85</v>
      </c>
      <c r="AE285" s="73" t="s">
        <v>8804</v>
      </c>
      <c r="AF285" s="75" t="s">
        <v>5362</v>
      </c>
      <c r="CN285" s="71">
        <v>1</v>
      </c>
      <c r="CO285" s="71">
        <v>85</v>
      </c>
      <c r="CP285" s="73" t="s">
        <v>8804</v>
      </c>
      <c r="CQ285" s="75" t="s">
        <v>5362</v>
      </c>
    </row>
    <row r="286" spans="9:95">
      <c r="I286" s="71">
        <v>4</v>
      </c>
      <c r="J286" s="71">
        <v>41</v>
      </c>
      <c r="K286" s="73" t="s">
        <v>8588</v>
      </c>
      <c r="L286" s="82"/>
      <c r="M286" s="84">
        <v>27</v>
      </c>
      <c r="N286" s="74">
        <v>3740</v>
      </c>
      <c r="O286" s="74">
        <v>3766</v>
      </c>
      <c r="Q286" s="71">
        <v>1</v>
      </c>
      <c r="R286" s="71">
        <v>4</v>
      </c>
      <c r="S286" s="71">
        <v>51</v>
      </c>
      <c r="T286" s="73" t="s">
        <v>8805</v>
      </c>
      <c r="U286" s="75" t="s">
        <v>8195</v>
      </c>
      <c r="AC286" s="71">
        <v>1</v>
      </c>
      <c r="AD286" s="71">
        <v>86</v>
      </c>
      <c r="AE286" s="73" t="s">
        <v>8806</v>
      </c>
      <c r="AF286" s="75" t="s">
        <v>5363</v>
      </c>
      <c r="CN286" s="71">
        <v>1</v>
      </c>
      <c r="CO286" s="71">
        <v>86</v>
      </c>
      <c r="CP286" s="73" t="s">
        <v>8806</v>
      </c>
      <c r="CQ286" s="75" t="s">
        <v>5363</v>
      </c>
    </row>
    <row r="287" spans="9:95">
      <c r="I287" s="71">
        <v>4</v>
      </c>
      <c r="J287" s="71">
        <v>42</v>
      </c>
      <c r="K287" s="73" t="s">
        <v>8589</v>
      </c>
      <c r="L287" s="82"/>
      <c r="M287" s="84">
        <v>55</v>
      </c>
      <c r="N287" s="74">
        <v>3767</v>
      </c>
      <c r="O287" s="74">
        <v>3821</v>
      </c>
      <c r="Q287" s="71">
        <v>1</v>
      </c>
      <c r="R287" s="71">
        <v>4</v>
      </c>
      <c r="S287" s="71">
        <v>52</v>
      </c>
      <c r="T287" s="73" t="s">
        <v>8807</v>
      </c>
      <c r="U287" s="75" t="s">
        <v>8196</v>
      </c>
      <c r="AC287" s="71">
        <v>1</v>
      </c>
      <c r="AD287" s="71">
        <v>87</v>
      </c>
      <c r="AE287" s="73" t="s">
        <v>8808</v>
      </c>
      <c r="AF287" s="75" t="s">
        <v>5364</v>
      </c>
      <c r="CN287" s="71">
        <v>1</v>
      </c>
      <c r="CO287" s="71">
        <v>87</v>
      </c>
      <c r="CP287" s="73" t="s">
        <v>8808</v>
      </c>
      <c r="CQ287" s="75" t="s">
        <v>5364</v>
      </c>
    </row>
    <row r="288" spans="9:95">
      <c r="I288" s="71">
        <v>4</v>
      </c>
      <c r="J288" s="71">
        <v>43</v>
      </c>
      <c r="K288" s="73" t="s">
        <v>8590</v>
      </c>
      <c r="L288" s="82"/>
      <c r="M288" s="84">
        <v>51</v>
      </c>
      <c r="N288" s="74">
        <v>3822</v>
      </c>
      <c r="O288" s="74">
        <v>3872</v>
      </c>
      <c r="Q288" s="71">
        <v>1</v>
      </c>
      <c r="R288" s="71">
        <v>4</v>
      </c>
      <c r="S288" s="71">
        <v>53</v>
      </c>
      <c r="T288" s="73" t="s">
        <v>8809</v>
      </c>
      <c r="U288" s="75" t="s">
        <v>414</v>
      </c>
      <c r="AC288" s="71">
        <v>1</v>
      </c>
      <c r="AD288" s="71">
        <v>88</v>
      </c>
      <c r="AE288" s="73" t="s">
        <v>8810</v>
      </c>
      <c r="AF288" s="75" t="s">
        <v>5365</v>
      </c>
      <c r="CN288" s="71">
        <v>1</v>
      </c>
      <c r="CO288" s="71">
        <v>88</v>
      </c>
      <c r="CP288" s="73" t="s">
        <v>8810</v>
      </c>
      <c r="CQ288" s="75" t="s">
        <v>5365</v>
      </c>
    </row>
    <row r="289" spans="9:95">
      <c r="I289" s="71">
        <v>4</v>
      </c>
      <c r="J289" s="71">
        <v>44</v>
      </c>
      <c r="K289" s="73" t="s">
        <v>8591</v>
      </c>
      <c r="L289" s="82"/>
      <c r="M289" s="84">
        <v>41</v>
      </c>
      <c r="N289" s="74">
        <v>3873</v>
      </c>
      <c r="O289" s="74">
        <v>3913</v>
      </c>
      <c r="Q289" s="71">
        <v>1</v>
      </c>
      <c r="R289" s="71">
        <v>4</v>
      </c>
      <c r="S289" s="71">
        <v>54</v>
      </c>
      <c r="T289" s="73" t="s">
        <v>8811</v>
      </c>
      <c r="U289" s="75" t="s">
        <v>415</v>
      </c>
      <c r="AC289" s="71">
        <v>1</v>
      </c>
      <c r="AD289" s="71">
        <v>89</v>
      </c>
      <c r="AE289" s="73" t="s">
        <v>8812</v>
      </c>
      <c r="AF289" s="75" t="s">
        <v>5366</v>
      </c>
      <c r="CN289" s="71">
        <v>1</v>
      </c>
      <c r="CO289" s="71">
        <v>89</v>
      </c>
      <c r="CP289" s="73" t="s">
        <v>8812</v>
      </c>
      <c r="CQ289" s="75" t="s">
        <v>5366</v>
      </c>
    </row>
    <row r="290" spans="9:95">
      <c r="I290" s="71">
        <v>4</v>
      </c>
      <c r="J290" s="71">
        <v>45</v>
      </c>
      <c r="K290" s="73" t="s">
        <v>8592</v>
      </c>
      <c r="L290" s="82"/>
      <c r="M290" s="84">
        <v>40</v>
      </c>
      <c r="N290" s="74">
        <v>3914</v>
      </c>
      <c r="O290" s="74">
        <v>3953</v>
      </c>
      <c r="Q290" s="71">
        <v>1</v>
      </c>
      <c r="R290" s="71">
        <v>4</v>
      </c>
      <c r="S290" s="71">
        <v>55</v>
      </c>
      <c r="T290" s="73" t="s">
        <v>8813</v>
      </c>
      <c r="U290" s="75" t="s">
        <v>423</v>
      </c>
      <c r="AC290" s="71">
        <v>1</v>
      </c>
      <c r="AD290" s="71">
        <v>90</v>
      </c>
      <c r="AE290" s="73" t="s">
        <v>8814</v>
      </c>
      <c r="AF290" s="75" t="s">
        <v>5367</v>
      </c>
      <c r="CN290" s="71">
        <v>1</v>
      </c>
      <c r="CO290" s="71">
        <v>90</v>
      </c>
      <c r="CP290" s="73" t="s">
        <v>8814</v>
      </c>
      <c r="CQ290" s="75" t="s">
        <v>5367</v>
      </c>
    </row>
    <row r="291" spans="9:95">
      <c r="I291" s="71">
        <v>4</v>
      </c>
      <c r="J291" s="71">
        <v>46</v>
      </c>
      <c r="K291" s="73" t="s">
        <v>8593</v>
      </c>
      <c r="L291" s="82"/>
      <c r="M291" s="84">
        <v>42</v>
      </c>
      <c r="N291" s="74">
        <v>3954</v>
      </c>
      <c r="O291" s="74">
        <v>3995</v>
      </c>
      <c r="Q291" s="71">
        <v>1</v>
      </c>
      <c r="R291" s="71">
        <v>4</v>
      </c>
      <c r="S291" s="71">
        <v>56</v>
      </c>
      <c r="T291" s="73" t="s">
        <v>8815</v>
      </c>
      <c r="U291" s="75" t="s">
        <v>421</v>
      </c>
      <c r="AC291" s="71">
        <v>1</v>
      </c>
      <c r="AD291" s="71">
        <v>91</v>
      </c>
      <c r="AE291" s="73" t="s">
        <v>8816</v>
      </c>
      <c r="AF291" s="75" t="s">
        <v>5368</v>
      </c>
      <c r="CN291" s="71">
        <v>1</v>
      </c>
      <c r="CO291" s="71">
        <v>91</v>
      </c>
      <c r="CP291" s="73" t="s">
        <v>8816</v>
      </c>
      <c r="CQ291" s="75" t="s">
        <v>5368</v>
      </c>
    </row>
    <row r="292" spans="9:95">
      <c r="I292" s="71">
        <v>4</v>
      </c>
      <c r="J292" s="71">
        <v>47</v>
      </c>
      <c r="K292" s="73" t="s">
        <v>8594</v>
      </c>
      <c r="L292" s="82"/>
      <c r="M292" s="84">
        <v>45</v>
      </c>
      <c r="N292" s="74">
        <v>3996</v>
      </c>
      <c r="O292" s="74">
        <v>4040</v>
      </c>
      <c r="Q292" s="71">
        <v>1</v>
      </c>
      <c r="R292" s="71">
        <v>4</v>
      </c>
      <c r="S292" s="71">
        <v>57</v>
      </c>
      <c r="T292" s="73" t="s">
        <v>8817</v>
      </c>
      <c r="U292" s="75" t="s">
        <v>416</v>
      </c>
      <c r="AC292" s="71">
        <v>1</v>
      </c>
      <c r="AD292" s="71">
        <v>92</v>
      </c>
      <c r="AE292" s="73" t="s">
        <v>8818</v>
      </c>
      <c r="AF292" s="75" t="s">
        <v>5369</v>
      </c>
      <c r="CN292" s="71">
        <v>1</v>
      </c>
      <c r="CO292" s="71">
        <v>92</v>
      </c>
      <c r="CP292" s="73" t="s">
        <v>8818</v>
      </c>
      <c r="CQ292" s="75" t="s">
        <v>5369</v>
      </c>
    </row>
    <row r="293" spans="9:95">
      <c r="I293" s="71">
        <v>5</v>
      </c>
      <c r="J293" s="71">
        <v>1</v>
      </c>
      <c r="K293" s="73" t="s">
        <v>8605</v>
      </c>
      <c r="L293" s="82"/>
      <c r="M293" s="84">
        <v>29</v>
      </c>
      <c r="N293" s="74">
        <v>4041</v>
      </c>
      <c r="O293" s="74">
        <v>4069</v>
      </c>
      <c r="Q293" s="71">
        <v>1</v>
      </c>
      <c r="R293" s="71">
        <v>4</v>
      </c>
      <c r="S293" s="71">
        <v>58</v>
      </c>
      <c r="T293" s="73" t="s">
        <v>8819</v>
      </c>
      <c r="U293" s="75" t="s">
        <v>424</v>
      </c>
      <c r="AC293" s="71">
        <v>1</v>
      </c>
      <c r="AD293" s="71">
        <v>93</v>
      </c>
      <c r="AE293" s="73" t="s">
        <v>8820</v>
      </c>
      <c r="AF293" s="75" t="s">
        <v>5370</v>
      </c>
      <c r="CN293" s="71">
        <v>1</v>
      </c>
      <c r="CO293" s="71">
        <v>93</v>
      </c>
      <c r="CP293" s="73" t="s">
        <v>8820</v>
      </c>
      <c r="CQ293" s="75" t="s">
        <v>5370</v>
      </c>
    </row>
    <row r="294" spans="9:95">
      <c r="I294" s="71">
        <v>5</v>
      </c>
      <c r="J294" s="71">
        <v>2</v>
      </c>
      <c r="K294" s="73" t="s">
        <v>8821</v>
      </c>
      <c r="L294" s="82"/>
      <c r="M294" s="84">
        <v>25</v>
      </c>
      <c r="N294" s="74">
        <v>4070</v>
      </c>
      <c r="O294" s="74">
        <v>4094</v>
      </c>
      <c r="Q294" s="71">
        <v>1</v>
      </c>
      <c r="R294" s="71">
        <v>4</v>
      </c>
      <c r="S294" s="71">
        <v>59</v>
      </c>
      <c r="T294" s="73" t="s">
        <v>8822</v>
      </c>
      <c r="U294" s="75" t="s">
        <v>417</v>
      </c>
      <c r="AC294" s="71">
        <v>1</v>
      </c>
      <c r="AD294" s="71">
        <v>94</v>
      </c>
      <c r="AE294" s="73" t="s">
        <v>8823</v>
      </c>
      <c r="AF294" s="75" t="s">
        <v>5371</v>
      </c>
      <c r="CN294" s="71">
        <v>1</v>
      </c>
      <c r="CO294" s="71">
        <v>94</v>
      </c>
      <c r="CP294" s="73" t="s">
        <v>8823</v>
      </c>
      <c r="CQ294" s="75" t="s">
        <v>5371</v>
      </c>
    </row>
    <row r="295" spans="9:95">
      <c r="I295" s="71">
        <v>5</v>
      </c>
      <c r="J295" s="71">
        <v>3</v>
      </c>
      <c r="K295" s="73" t="s">
        <v>8824</v>
      </c>
      <c r="L295" s="82"/>
      <c r="M295" s="84">
        <v>14</v>
      </c>
      <c r="N295" s="74">
        <v>4095</v>
      </c>
      <c r="O295" s="74">
        <v>4108</v>
      </c>
      <c r="Q295" s="71">
        <v>1</v>
      </c>
      <c r="R295" s="71">
        <v>4</v>
      </c>
      <c r="S295" s="71">
        <v>60</v>
      </c>
      <c r="T295" s="73" t="s">
        <v>8825</v>
      </c>
      <c r="U295" s="75" t="s">
        <v>418</v>
      </c>
      <c r="AC295" s="71">
        <v>1</v>
      </c>
      <c r="AD295" s="71">
        <v>95</v>
      </c>
      <c r="AE295" s="73" t="s">
        <v>8826</v>
      </c>
      <c r="AF295" s="75" t="s">
        <v>5372</v>
      </c>
      <c r="CN295" s="71">
        <v>1</v>
      </c>
      <c r="CO295" s="71">
        <v>95</v>
      </c>
      <c r="CP295" s="73" t="s">
        <v>8826</v>
      </c>
      <c r="CQ295" s="75" t="s">
        <v>5372</v>
      </c>
    </row>
    <row r="296" spans="9:95">
      <c r="I296" s="71">
        <v>5</v>
      </c>
      <c r="J296" s="71">
        <v>4</v>
      </c>
      <c r="K296" s="73" t="s">
        <v>8827</v>
      </c>
      <c r="L296" s="82"/>
      <c r="M296" s="84">
        <v>15</v>
      </c>
      <c r="N296" s="74">
        <v>4109</v>
      </c>
      <c r="O296" s="74">
        <v>4123</v>
      </c>
      <c r="Q296" s="71">
        <v>1</v>
      </c>
      <c r="R296" s="71">
        <v>4</v>
      </c>
      <c r="S296" s="71">
        <v>61</v>
      </c>
      <c r="T296" s="73" t="s">
        <v>8828</v>
      </c>
      <c r="U296" s="75" t="s">
        <v>419</v>
      </c>
      <c r="AC296" s="71">
        <v>1</v>
      </c>
      <c r="AD296" s="71">
        <v>96</v>
      </c>
      <c r="AE296" s="73" t="s">
        <v>8829</v>
      </c>
      <c r="AF296" s="75" t="s">
        <v>5373</v>
      </c>
      <c r="CN296" s="71">
        <v>1</v>
      </c>
      <c r="CO296" s="71">
        <v>96</v>
      </c>
      <c r="CP296" s="73" t="s">
        <v>8829</v>
      </c>
      <c r="CQ296" s="75" t="s">
        <v>5373</v>
      </c>
    </row>
    <row r="297" spans="9:95">
      <c r="I297" s="71">
        <v>5</v>
      </c>
      <c r="J297" s="71">
        <v>5</v>
      </c>
      <c r="K297" s="73" t="s">
        <v>8830</v>
      </c>
      <c r="L297" s="82"/>
      <c r="M297" s="84">
        <v>28</v>
      </c>
      <c r="N297" s="74">
        <v>4124</v>
      </c>
      <c r="O297" s="74">
        <v>4151</v>
      </c>
      <c r="Q297" s="71">
        <v>1</v>
      </c>
      <c r="R297" s="71">
        <v>4</v>
      </c>
      <c r="S297" s="71">
        <v>62</v>
      </c>
      <c r="T297" s="73" t="s">
        <v>8831</v>
      </c>
      <c r="U297" s="75" t="s">
        <v>420</v>
      </c>
      <c r="AC297" s="71">
        <v>1</v>
      </c>
      <c r="AD297" s="71">
        <v>97</v>
      </c>
      <c r="AE297" s="73" t="s">
        <v>8832</v>
      </c>
      <c r="AF297" s="75" t="s">
        <v>5374</v>
      </c>
      <c r="CN297" s="71">
        <v>1</v>
      </c>
      <c r="CO297" s="71">
        <v>97</v>
      </c>
      <c r="CP297" s="73" t="s">
        <v>8832</v>
      </c>
      <c r="CQ297" s="75" t="s">
        <v>5374</v>
      </c>
    </row>
    <row r="298" spans="9:95">
      <c r="I298" s="71">
        <v>5</v>
      </c>
      <c r="J298" s="71">
        <v>6</v>
      </c>
      <c r="K298" s="73" t="s">
        <v>8833</v>
      </c>
      <c r="L298" s="82"/>
      <c r="M298" s="84">
        <v>26</v>
      </c>
      <c r="N298" s="74">
        <v>4152</v>
      </c>
      <c r="O298" s="74">
        <v>4177</v>
      </c>
      <c r="Q298" s="71">
        <v>1</v>
      </c>
      <c r="R298" s="71">
        <v>4</v>
      </c>
      <c r="S298" s="71">
        <v>63</v>
      </c>
      <c r="T298" s="73" t="s">
        <v>8834</v>
      </c>
      <c r="U298" s="75" t="s">
        <v>422</v>
      </c>
      <c r="AC298" s="71">
        <v>1</v>
      </c>
      <c r="AD298" s="71">
        <v>98</v>
      </c>
      <c r="AE298" s="73" t="s">
        <v>8835</v>
      </c>
      <c r="AF298" s="75" t="s">
        <v>5375</v>
      </c>
      <c r="CN298" s="71">
        <v>1</v>
      </c>
      <c r="CO298" s="71">
        <v>98</v>
      </c>
      <c r="CP298" s="73" t="s">
        <v>8835</v>
      </c>
      <c r="CQ298" s="75" t="s">
        <v>5375</v>
      </c>
    </row>
    <row r="299" spans="9:95">
      <c r="I299" s="71">
        <v>5</v>
      </c>
      <c r="J299" s="71">
        <v>7</v>
      </c>
      <c r="K299" s="73" t="s">
        <v>8836</v>
      </c>
      <c r="L299" s="82"/>
      <c r="M299" s="84">
        <v>14</v>
      </c>
      <c r="N299" s="74">
        <v>4178</v>
      </c>
      <c r="O299" s="74">
        <v>4191</v>
      </c>
      <c r="Q299" s="71">
        <v>1</v>
      </c>
      <c r="R299" s="71">
        <v>4</v>
      </c>
      <c r="S299" s="71">
        <v>64</v>
      </c>
      <c r="T299" s="73" t="s">
        <v>8837</v>
      </c>
      <c r="U299" s="75" t="s">
        <v>425</v>
      </c>
      <c r="AC299" s="71">
        <v>1</v>
      </c>
      <c r="AD299" s="71">
        <v>99</v>
      </c>
      <c r="AE299" s="73" t="s">
        <v>8838</v>
      </c>
      <c r="AF299" s="75" t="s">
        <v>5376</v>
      </c>
      <c r="CN299" s="71">
        <v>1</v>
      </c>
      <c r="CO299" s="71">
        <v>99</v>
      </c>
      <c r="CP299" s="73" t="s">
        <v>8838</v>
      </c>
      <c r="CQ299" s="75" t="s">
        <v>5376</v>
      </c>
    </row>
    <row r="300" spans="9:95">
      <c r="I300" s="71">
        <v>5</v>
      </c>
      <c r="J300" s="71">
        <v>8</v>
      </c>
      <c r="K300" s="73" t="s">
        <v>8839</v>
      </c>
      <c r="L300" s="82"/>
      <c r="M300" s="84">
        <v>33</v>
      </c>
      <c r="N300" s="74">
        <v>4192</v>
      </c>
      <c r="O300" s="74">
        <v>4224</v>
      </c>
      <c r="Q300" s="71">
        <v>1</v>
      </c>
      <c r="R300" s="71">
        <v>4</v>
      </c>
      <c r="S300" s="71">
        <v>65</v>
      </c>
      <c r="T300" s="73" t="s">
        <v>8840</v>
      </c>
      <c r="U300" s="75" t="s">
        <v>426</v>
      </c>
      <c r="AC300" s="71">
        <v>1</v>
      </c>
      <c r="AD300" s="71">
        <v>100</v>
      </c>
      <c r="AE300" s="73" t="s">
        <v>8841</v>
      </c>
      <c r="AF300" s="75" t="s">
        <v>5377</v>
      </c>
      <c r="CN300" s="71">
        <v>1</v>
      </c>
      <c r="CO300" s="71">
        <v>100</v>
      </c>
      <c r="CP300" s="73" t="s">
        <v>8841</v>
      </c>
      <c r="CQ300" s="75" t="s">
        <v>5377</v>
      </c>
    </row>
    <row r="301" spans="9:95">
      <c r="I301" s="71">
        <v>5</v>
      </c>
      <c r="J301" s="71">
        <v>9</v>
      </c>
      <c r="K301" s="73" t="s">
        <v>8842</v>
      </c>
      <c r="L301" s="82"/>
      <c r="M301" s="84">
        <v>15</v>
      </c>
      <c r="N301" s="74">
        <v>4225</v>
      </c>
      <c r="O301" s="74">
        <v>4239</v>
      </c>
      <c r="Q301" s="71">
        <v>1</v>
      </c>
      <c r="R301" s="71">
        <v>4</v>
      </c>
      <c r="S301" s="71">
        <v>66</v>
      </c>
      <c r="T301" s="73" t="s">
        <v>8843</v>
      </c>
      <c r="U301" s="75" t="s">
        <v>8200</v>
      </c>
      <c r="AC301" s="71">
        <v>1</v>
      </c>
      <c r="AD301" s="71">
        <v>101</v>
      </c>
      <c r="AE301" s="73" t="s">
        <v>8844</v>
      </c>
      <c r="AF301" s="75" t="s">
        <v>5378</v>
      </c>
      <c r="CN301" s="71">
        <v>1</v>
      </c>
      <c r="CO301" s="71">
        <v>101</v>
      </c>
      <c r="CP301" s="73" t="s">
        <v>8844</v>
      </c>
      <c r="CQ301" s="75" t="s">
        <v>5378</v>
      </c>
    </row>
    <row r="302" spans="9:95">
      <c r="I302" s="71">
        <v>5</v>
      </c>
      <c r="J302" s="71">
        <v>10</v>
      </c>
      <c r="K302" s="73" t="s">
        <v>8845</v>
      </c>
      <c r="L302" s="82"/>
      <c r="M302" s="84">
        <v>21</v>
      </c>
      <c r="N302" s="74">
        <v>4240</v>
      </c>
      <c r="O302" s="74">
        <v>4260</v>
      </c>
      <c r="Q302" s="71">
        <v>1</v>
      </c>
      <c r="R302" s="71">
        <v>4</v>
      </c>
      <c r="S302" s="71">
        <v>67</v>
      </c>
      <c r="T302" s="73" t="s">
        <v>8846</v>
      </c>
      <c r="U302" s="75" t="s">
        <v>427</v>
      </c>
      <c r="AC302" s="71">
        <v>1</v>
      </c>
      <c r="AD302" s="71">
        <v>102</v>
      </c>
      <c r="AE302" s="73" t="s">
        <v>8847</v>
      </c>
      <c r="AF302" s="75" t="s">
        <v>5379</v>
      </c>
      <c r="CN302" s="71">
        <v>1</v>
      </c>
      <c r="CO302" s="71">
        <v>102</v>
      </c>
      <c r="CP302" s="73" t="s">
        <v>8847</v>
      </c>
      <c r="CQ302" s="75" t="s">
        <v>5379</v>
      </c>
    </row>
    <row r="303" spans="9:95">
      <c r="I303" s="71">
        <v>5</v>
      </c>
      <c r="J303" s="71">
        <v>11</v>
      </c>
      <c r="K303" s="73" t="s">
        <v>8848</v>
      </c>
      <c r="L303" s="82"/>
      <c r="M303" s="84">
        <v>17</v>
      </c>
      <c r="N303" s="74">
        <v>4261</v>
      </c>
      <c r="O303" s="74">
        <v>4277</v>
      </c>
      <c r="Q303" s="71">
        <v>1</v>
      </c>
      <c r="R303" s="71">
        <v>4</v>
      </c>
      <c r="S303" s="71">
        <v>68</v>
      </c>
      <c r="T303" s="73" t="s">
        <v>8849</v>
      </c>
      <c r="U303" s="75" t="s">
        <v>428</v>
      </c>
      <c r="AC303" s="71">
        <v>1</v>
      </c>
      <c r="AD303" s="71">
        <v>103</v>
      </c>
      <c r="AE303" s="73" t="s">
        <v>8850</v>
      </c>
      <c r="AF303" s="75" t="s">
        <v>5380</v>
      </c>
      <c r="CN303" s="71">
        <v>1</v>
      </c>
      <c r="CO303" s="71">
        <v>103</v>
      </c>
      <c r="CP303" s="73" t="s">
        <v>8850</v>
      </c>
      <c r="CQ303" s="75" t="s">
        <v>5380</v>
      </c>
    </row>
    <row r="304" spans="9:95">
      <c r="I304" s="71">
        <v>5</v>
      </c>
      <c r="J304" s="71">
        <v>12</v>
      </c>
      <c r="K304" s="73" t="s">
        <v>8851</v>
      </c>
      <c r="L304" s="82"/>
      <c r="M304" s="84">
        <v>23</v>
      </c>
      <c r="N304" s="74">
        <v>4278</v>
      </c>
      <c r="O304" s="74">
        <v>4300</v>
      </c>
      <c r="Q304" s="71">
        <v>1</v>
      </c>
      <c r="R304" s="71">
        <v>4</v>
      </c>
      <c r="S304" s="71">
        <v>69</v>
      </c>
      <c r="T304" s="73" t="s">
        <v>8852</v>
      </c>
      <c r="U304" s="75" t="s">
        <v>429</v>
      </c>
      <c r="AC304" s="71">
        <v>1</v>
      </c>
      <c r="AD304" s="71">
        <v>104</v>
      </c>
      <c r="AE304" s="73" t="s">
        <v>8853</v>
      </c>
      <c r="AF304" s="75" t="s">
        <v>5381</v>
      </c>
      <c r="CN304" s="71">
        <v>1</v>
      </c>
      <c r="CO304" s="71">
        <v>104</v>
      </c>
      <c r="CP304" s="73" t="s">
        <v>8853</v>
      </c>
      <c r="CQ304" s="75" t="s">
        <v>5381</v>
      </c>
    </row>
    <row r="305" spans="9:95">
      <c r="I305" s="71">
        <v>5</v>
      </c>
      <c r="J305" s="71">
        <v>13</v>
      </c>
      <c r="K305" s="73" t="s">
        <v>8854</v>
      </c>
      <c r="L305" s="82"/>
      <c r="M305" s="84">
        <v>27</v>
      </c>
      <c r="N305" s="74">
        <v>4301</v>
      </c>
      <c r="O305" s="74">
        <v>4327</v>
      </c>
      <c r="Q305" s="71">
        <v>1</v>
      </c>
      <c r="R305" s="71">
        <v>4</v>
      </c>
      <c r="S305" s="71">
        <v>70</v>
      </c>
      <c r="T305" s="73" t="s">
        <v>8855</v>
      </c>
      <c r="U305" s="75" t="s">
        <v>430</v>
      </c>
      <c r="AC305" s="71">
        <v>1</v>
      </c>
      <c r="AD305" s="71">
        <v>105</v>
      </c>
      <c r="AE305" s="73" t="s">
        <v>8856</v>
      </c>
      <c r="AF305" s="75" t="s">
        <v>5382</v>
      </c>
      <c r="CN305" s="71">
        <v>1</v>
      </c>
      <c r="CO305" s="71">
        <v>105</v>
      </c>
      <c r="CP305" s="73" t="s">
        <v>8856</v>
      </c>
      <c r="CQ305" s="75" t="s">
        <v>5382</v>
      </c>
    </row>
    <row r="306" spans="9:95">
      <c r="I306" s="71">
        <v>5</v>
      </c>
      <c r="J306" s="71">
        <v>14</v>
      </c>
      <c r="K306" s="73" t="s">
        <v>8857</v>
      </c>
      <c r="L306" s="82"/>
      <c r="M306" s="84">
        <v>22</v>
      </c>
      <c r="N306" s="74">
        <v>4328</v>
      </c>
      <c r="O306" s="74">
        <v>4349</v>
      </c>
      <c r="Q306" s="71">
        <v>1</v>
      </c>
      <c r="R306" s="71">
        <v>4</v>
      </c>
      <c r="S306" s="71">
        <v>71</v>
      </c>
      <c r="T306" s="73" t="s">
        <v>8858</v>
      </c>
      <c r="U306" s="75" t="s">
        <v>431</v>
      </c>
      <c r="AC306" s="71">
        <v>1</v>
      </c>
      <c r="AD306" s="71">
        <v>106</v>
      </c>
      <c r="AE306" s="73" t="s">
        <v>8859</v>
      </c>
      <c r="AF306" s="75" t="s">
        <v>5383</v>
      </c>
      <c r="CN306" s="71">
        <v>1</v>
      </c>
      <c r="CO306" s="71">
        <v>106</v>
      </c>
      <c r="CP306" s="73" t="s">
        <v>8859</v>
      </c>
      <c r="CQ306" s="75" t="s">
        <v>5383</v>
      </c>
    </row>
    <row r="307" spans="9:95">
      <c r="I307" s="71">
        <v>5</v>
      </c>
      <c r="J307" s="71">
        <v>15</v>
      </c>
      <c r="K307" s="73" t="s">
        <v>8860</v>
      </c>
      <c r="L307" s="82"/>
      <c r="M307" s="84">
        <v>27</v>
      </c>
      <c r="N307" s="74">
        <v>4350</v>
      </c>
      <c r="O307" s="74">
        <v>4376</v>
      </c>
      <c r="Q307" s="71">
        <v>1</v>
      </c>
      <c r="R307" s="71">
        <v>4</v>
      </c>
      <c r="S307" s="71">
        <v>72</v>
      </c>
      <c r="T307" s="73" t="s">
        <v>8861</v>
      </c>
      <c r="U307" s="75" t="s">
        <v>8198</v>
      </c>
      <c r="AC307" s="71">
        <v>1</v>
      </c>
      <c r="AD307" s="71">
        <v>107</v>
      </c>
      <c r="AE307" s="73" t="s">
        <v>8862</v>
      </c>
      <c r="AF307" s="75" t="s">
        <v>5384</v>
      </c>
      <c r="CN307" s="71">
        <v>1</v>
      </c>
      <c r="CO307" s="71">
        <v>107</v>
      </c>
      <c r="CP307" s="73" t="s">
        <v>8862</v>
      </c>
      <c r="CQ307" s="75" t="s">
        <v>5384</v>
      </c>
    </row>
    <row r="308" spans="9:95">
      <c r="I308" s="71">
        <v>5</v>
      </c>
      <c r="J308" s="71">
        <v>16</v>
      </c>
      <c r="K308" s="73" t="s">
        <v>8863</v>
      </c>
      <c r="L308" s="82"/>
      <c r="M308" s="84">
        <v>21</v>
      </c>
      <c r="N308" s="74">
        <v>4377</v>
      </c>
      <c r="O308" s="74">
        <v>4397</v>
      </c>
      <c r="Q308" s="71">
        <v>1</v>
      </c>
      <c r="R308" s="71">
        <v>4</v>
      </c>
      <c r="S308" s="71">
        <v>73</v>
      </c>
      <c r="T308" s="73" t="s">
        <v>8864</v>
      </c>
      <c r="U308" s="75" t="s">
        <v>432</v>
      </c>
      <c r="AC308" s="71">
        <v>1</v>
      </c>
      <c r="AD308" s="71">
        <v>108</v>
      </c>
      <c r="AE308" s="73" t="s">
        <v>8865</v>
      </c>
      <c r="AF308" s="75" t="s">
        <v>5385</v>
      </c>
      <c r="CN308" s="71">
        <v>1</v>
      </c>
      <c r="CO308" s="71">
        <v>108</v>
      </c>
      <c r="CP308" s="73" t="s">
        <v>8865</v>
      </c>
      <c r="CQ308" s="75" t="s">
        <v>5385</v>
      </c>
    </row>
    <row r="309" spans="9:95">
      <c r="I309" s="71">
        <v>5</v>
      </c>
      <c r="J309" s="71">
        <v>17</v>
      </c>
      <c r="K309" s="73" t="s">
        <v>8866</v>
      </c>
      <c r="L309" s="82"/>
      <c r="M309" s="84">
        <v>25</v>
      </c>
      <c r="N309" s="74">
        <v>4398</v>
      </c>
      <c r="O309" s="74">
        <v>4422</v>
      </c>
      <c r="Q309" s="71">
        <v>1</v>
      </c>
      <c r="R309" s="71">
        <v>4</v>
      </c>
      <c r="S309" s="71">
        <v>74</v>
      </c>
      <c r="T309" s="73" t="s">
        <v>8867</v>
      </c>
      <c r="U309" s="75" t="s">
        <v>433</v>
      </c>
      <c r="AC309" s="71">
        <v>1</v>
      </c>
      <c r="AD309" s="71">
        <v>109</v>
      </c>
      <c r="AE309" s="73" t="s">
        <v>8868</v>
      </c>
      <c r="AF309" s="75" t="s">
        <v>5386</v>
      </c>
      <c r="CN309" s="71">
        <v>1</v>
      </c>
      <c r="CO309" s="71">
        <v>109</v>
      </c>
      <c r="CP309" s="73" t="s">
        <v>8868</v>
      </c>
      <c r="CQ309" s="75" t="s">
        <v>5386</v>
      </c>
    </row>
    <row r="310" spans="9:95">
      <c r="I310" s="71">
        <v>5</v>
      </c>
      <c r="J310" s="71">
        <v>18</v>
      </c>
      <c r="K310" s="73" t="s">
        <v>8869</v>
      </c>
      <c r="L310" s="82"/>
      <c r="M310" s="84">
        <v>28</v>
      </c>
      <c r="N310" s="74">
        <v>4423</v>
      </c>
      <c r="O310" s="74">
        <v>4450</v>
      </c>
      <c r="Q310" s="71">
        <v>1</v>
      </c>
      <c r="R310" s="71">
        <v>4</v>
      </c>
      <c r="S310" s="71">
        <v>75</v>
      </c>
      <c r="T310" s="73" t="s">
        <v>8870</v>
      </c>
      <c r="U310" s="75" t="s">
        <v>434</v>
      </c>
      <c r="AC310" s="71">
        <v>1</v>
      </c>
      <c r="AD310" s="71">
        <v>110</v>
      </c>
      <c r="AE310" s="73" t="s">
        <v>8871</v>
      </c>
      <c r="AF310" s="75" t="s">
        <v>5387</v>
      </c>
      <c r="CN310" s="71">
        <v>1</v>
      </c>
      <c r="CO310" s="71">
        <v>110</v>
      </c>
      <c r="CP310" s="73" t="s">
        <v>8871</v>
      </c>
      <c r="CQ310" s="75" t="s">
        <v>5387</v>
      </c>
    </row>
    <row r="311" spans="9:95">
      <c r="I311" s="71">
        <v>5</v>
      </c>
      <c r="J311" s="71">
        <v>19</v>
      </c>
      <c r="K311" s="73" t="s">
        <v>8872</v>
      </c>
      <c r="L311" s="82"/>
      <c r="M311" s="84">
        <v>27</v>
      </c>
      <c r="N311" s="74">
        <v>4451</v>
      </c>
      <c r="O311" s="74">
        <v>4477</v>
      </c>
      <c r="Q311" s="71">
        <v>1</v>
      </c>
      <c r="R311" s="71">
        <v>4</v>
      </c>
      <c r="S311" s="71">
        <v>76</v>
      </c>
      <c r="T311" s="73" t="s">
        <v>8873</v>
      </c>
      <c r="U311" s="75" t="s">
        <v>435</v>
      </c>
      <c r="AC311" s="71">
        <v>1</v>
      </c>
      <c r="AD311" s="71">
        <v>111</v>
      </c>
      <c r="AE311" s="73" t="s">
        <v>8874</v>
      </c>
      <c r="AF311" s="75" t="s">
        <v>5388</v>
      </c>
      <c r="CN311" s="71">
        <v>1</v>
      </c>
      <c r="CO311" s="71">
        <v>111</v>
      </c>
      <c r="CP311" s="73" t="s">
        <v>8874</v>
      </c>
      <c r="CQ311" s="75" t="s">
        <v>5388</v>
      </c>
    </row>
    <row r="312" spans="9:95">
      <c r="I312" s="71">
        <v>5</v>
      </c>
      <c r="J312" s="71">
        <v>20</v>
      </c>
      <c r="K312" s="73" t="s">
        <v>8875</v>
      </c>
      <c r="L312" s="82"/>
      <c r="M312" s="84">
        <v>26</v>
      </c>
      <c r="N312" s="74">
        <v>4478</v>
      </c>
      <c r="O312" s="74">
        <v>4503</v>
      </c>
      <c r="Q312" s="71">
        <v>1</v>
      </c>
      <c r="R312" s="71">
        <v>4</v>
      </c>
      <c r="S312" s="71">
        <v>77</v>
      </c>
      <c r="T312" s="73" t="s">
        <v>8876</v>
      </c>
      <c r="U312" s="75" t="s">
        <v>436</v>
      </c>
      <c r="AC312" s="71">
        <v>1</v>
      </c>
      <c r="AD312" s="71">
        <v>112</v>
      </c>
      <c r="AE312" s="73" t="s">
        <v>8877</v>
      </c>
      <c r="AF312" s="75" t="s">
        <v>5389</v>
      </c>
      <c r="CN312" s="71">
        <v>1</v>
      </c>
      <c r="CO312" s="71">
        <v>112</v>
      </c>
      <c r="CP312" s="73" t="s">
        <v>8877</v>
      </c>
      <c r="CQ312" s="75" t="s">
        <v>5389</v>
      </c>
    </row>
    <row r="313" spans="9:95">
      <c r="I313" s="71">
        <v>6</v>
      </c>
      <c r="J313" s="71">
        <v>1</v>
      </c>
      <c r="K313" s="72" t="s">
        <v>8878</v>
      </c>
      <c r="L313" s="82"/>
      <c r="M313" s="84">
        <v>188</v>
      </c>
      <c r="N313" s="74">
        <v>4504</v>
      </c>
      <c r="O313" s="74">
        <v>4691</v>
      </c>
      <c r="Q313" s="71">
        <v>1</v>
      </c>
      <c r="R313" s="71">
        <v>4</v>
      </c>
      <c r="S313" s="71">
        <v>78</v>
      </c>
      <c r="T313" s="73" t="s">
        <v>8879</v>
      </c>
      <c r="U313" s="75" t="s">
        <v>437</v>
      </c>
      <c r="AC313" s="71">
        <v>1</v>
      </c>
      <c r="AD313" s="71">
        <v>113</v>
      </c>
      <c r="AE313" s="73" t="s">
        <v>8880</v>
      </c>
      <c r="AF313" s="75" t="s">
        <v>5390</v>
      </c>
      <c r="CN313" s="71">
        <v>1</v>
      </c>
      <c r="CO313" s="71">
        <v>113</v>
      </c>
      <c r="CP313" s="73" t="s">
        <v>8880</v>
      </c>
      <c r="CQ313" s="75" t="s">
        <v>5390</v>
      </c>
    </row>
    <row r="314" spans="9:95">
      <c r="I314" s="71">
        <v>6</v>
      </c>
      <c r="J314" s="71">
        <v>2</v>
      </c>
      <c r="K314" s="73" t="s">
        <v>8881</v>
      </c>
      <c r="L314" s="82"/>
      <c r="M314" s="84">
        <v>40</v>
      </c>
      <c r="N314" s="74">
        <v>4692</v>
      </c>
      <c r="O314" s="74">
        <v>4731</v>
      </c>
      <c r="Q314" s="71">
        <v>1</v>
      </c>
      <c r="R314" s="71">
        <v>4</v>
      </c>
      <c r="S314" s="71">
        <v>79</v>
      </c>
      <c r="T314" s="73" t="s">
        <v>8882</v>
      </c>
      <c r="U314" s="75" t="s">
        <v>438</v>
      </c>
      <c r="AC314" s="71">
        <v>1</v>
      </c>
      <c r="AD314" s="71">
        <v>114</v>
      </c>
      <c r="AE314" s="73" t="s">
        <v>8883</v>
      </c>
      <c r="AF314" s="75" t="s">
        <v>5391</v>
      </c>
      <c r="CN314" s="71">
        <v>1</v>
      </c>
      <c r="CO314" s="71">
        <v>114</v>
      </c>
      <c r="CP314" s="73" t="s">
        <v>8883</v>
      </c>
      <c r="CQ314" s="75" t="s">
        <v>5391</v>
      </c>
    </row>
    <row r="315" spans="9:95">
      <c r="I315" s="71">
        <v>6</v>
      </c>
      <c r="J315" s="71">
        <v>3</v>
      </c>
      <c r="K315" s="73" t="s">
        <v>8884</v>
      </c>
      <c r="L315" s="82"/>
      <c r="M315" s="84">
        <v>33</v>
      </c>
      <c r="N315" s="74">
        <v>4732</v>
      </c>
      <c r="O315" s="74">
        <v>4764</v>
      </c>
      <c r="Q315" s="71">
        <v>1</v>
      </c>
      <c r="R315" s="71">
        <v>4</v>
      </c>
      <c r="S315" s="71">
        <v>80</v>
      </c>
      <c r="T315" s="73" t="s">
        <v>8885</v>
      </c>
      <c r="U315" s="75" t="s">
        <v>8199</v>
      </c>
      <c r="AC315" s="71">
        <v>1</v>
      </c>
      <c r="AD315" s="71">
        <v>115</v>
      </c>
      <c r="AE315" s="73" t="s">
        <v>8886</v>
      </c>
      <c r="AF315" s="75" t="s">
        <v>8278</v>
      </c>
      <c r="CN315" s="71">
        <v>1</v>
      </c>
      <c r="CO315" s="71">
        <v>115</v>
      </c>
      <c r="CP315" s="73" t="s">
        <v>8886</v>
      </c>
      <c r="CQ315" s="75" t="s">
        <v>8278</v>
      </c>
    </row>
    <row r="316" spans="9:95">
      <c r="I316" s="71">
        <v>6</v>
      </c>
      <c r="J316" s="71">
        <v>4</v>
      </c>
      <c r="K316" s="73" t="s">
        <v>8887</v>
      </c>
      <c r="L316" s="82"/>
      <c r="M316" s="84">
        <v>34</v>
      </c>
      <c r="N316" s="74">
        <v>4765</v>
      </c>
      <c r="O316" s="74">
        <v>4798</v>
      </c>
      <c r="Q316" s="71">
        <v>1</v>
      </c>
      <c r="R316" s="71">
        <v>4</v>
      </c>
      <c r="S316" s="71">
        <v>81</v>
      </c>
      <c r="T316" s="73" t="s">
        <v>8888</v>
      </c>
      <c r="U316" s="75" t="s">
        <v>439</v>
      </c>
      <c r="AC316" s="71">
        <v>1</v>
      </c>
      <c r="AD316" s="71">
        <v>116</v>
      </c>
      <c r="AE316" s="73" t="s">
        <v>8889</v>
      </c>
      <c r="AF316" s="75" t="s">
        <v>5392</v>
      </c>
      <c r="CN316" s="71">
        <v>1</v>
      </c>
      <c r="CO316" s="71">
        <v>116</v>
      </c>
      <c r="CP316" s="73" t="s">
        <v>8889</v>
      </c>
      <c r="CQ316" s="75" t="s">
        <v>5392</v>
      </c>
    </row>
    <row r="317" spans="9:95">
      <c r="I317" s="71">
        <v>6</v>
      </c>
      <c r="J317" s="71">
        <v>5</v>
      </c>
      <c r="K317" s="73" t="s">
        <v>8890</v>
      </c>
      <c r="L317" s="82"/>
      <c r="M317" s="84">
        <v>25</v>
      </c>
      <c r="N317" s="74">
        <v>4799</v>
      </c>
      <c r="O317" s="74">
        <v>4823</v>
      </c>
      <c r="Q317" s="71">
        <v>1</v>
      </c>
      <c r="R317" s="71">
        <v>4</v>
      </c>
      <c r="S317" s="71">
        <v>82</v>
      </c>
      <c r="T317" s="73" t="s">
        <v>8891</v>
      </c>
      <c r="U317" s="75" t="s">
        <v>440</v>
      </c>
      <c r="AC317" s="71">
        <v>1</v>
      </c>
      <c r="AD317" s="71">
        <v>117</v>
      </c>
      <c r="AE317" s="73" t="s">
        <v>8892</v>
      </c>
      <c r="AF317" s="75" t="s">
        <v>5393</v>
      </c>
      <c r="CN317" s="71">
        <v>1</v>
      </c>
      <c r="CO317" s="71">
        <v>117</v>
      </c>
      <c r="CP317" s="73" t="s">
        <v>8892</v>
      </c>
      <c r="CQ317" s="75" t="s">
        <v>5393</v>
      </c>
    </row>
    <row r="318" spans="9:95">
      <c r="I318" s="71">
        <v>6</v>
      </c>
      <c r="J318" s="71">
        <v>6</v>
      </c>
      <c r="K318" s="73" t="s">
        <v>8893</v>
      </c>
      <c r="L318" s="82"/>
      <c r="M318" s="84">
        <v>35</v>
      </c>
      <c r="N318" s="74">
        <v>4824</v>
      </c>
      <c r="O318" s="74">
        <v>4858</v>
      </c>
      <c r="Q318" s="71">
        <v>1</v>
      </c>
      <c r="R318" s="71">
        <v>4</v>
      </c>
      <c r="S318" s="71">
        <v>83</v>
      </c>
      <c r="T318" s="73" t="s">
        <v>8894</v>
      </c>
      <c r="U318" s="75" t="s">
        <v>441</v>
      </c>
      <c r="AC318" s="71">
        <v>1</v>
      </c>
      <c r="AD318" s="71">
        <v>118</v>
      </c>
      <c r="AE318" s="73" t="s">
        <v>8895</v>
      </c>
      <c r="AF318" s="75" t="s">
        <v>5394</v>
      </c>
      <c r="CN318" s="71">
        <v>1</v>
      </c>
      <c r="CO318" s="71">
        <v>118</v>
      </c>
      <c r="CP318" s="73" t="s">
        <v>8895</v>
      </c>
      <c r="CQ318" s="75" t="s">
        <v>5394</v>
      </c>
    </row>
    <row r="319" spans="9:95">
      <c r="I319" s="71">
        <v>6</v>
      </c>
      <c r="J319" s="71">
        <v>7</v>
      </c>
      <c r="K319" s="73" t="s">
        <v>8896</v>
      </c>
      <c r="L319" s="82"/>
      <c r="M319" s="84">
        <v>59</v>
      </c>
      <c r="N319" s="74">
        <v>4859</v>
      </c>
      <c r="O319" s="74">
        <v>4917</v>
      </c>
      <c r="Q319" s="71">
        <v>1</v>
      </c>
      <c r="R319" s="71">
        <v>4</v>
      </c>
      <c r="S319" s="71">
        <v>84</v>
      </c>
      <c r="T319" s="73" t="s">
        <v>8897</v>
      </c>
      <c r="U319" s="75" t="s">
        <v>8207</v>
      </c>
      <c r="AC319" s="71">
        <v>1</v>
      </c>
      <c r="AD319" s="71">
        <v>119</v>
      </c>
      <c r="AE319" s="73" t="s">
        <v>8898</v>
      </c>
      <c r="AF319" s="75" t="s">
        <v>5395</v>
      </c>
      <c r="CN319" s="71">
        <v>1</v>
      </c>
      <c r="CO319" s="71">
        <v>119</v>
      </c>
      <c r="CP319" s="73" t="s">
        <v>8898</v>
      </c>
      <c r="CQ319" s="75" t="s">
        <v>5395</v>
      </c>
    </row>
    <row r="320" spans="9:95">
      <c r="I320" s="71">
        <v>6</v>
      </c>
      <c r="J320" s="71">
        <v>8</v>
      </c>
      <c r="K320" s="73" t="s">
        <v>8899</v>
      </c>
      <c r="L320" s="82"/>
      <c r="M320" s="84">
        <v>44</v>
      </c>
      <c r="N320" s="74">
        <v>4918</v>
      </c>
      <c r="O320" s="74">
        <v>4961</v>
      </c>
      <c r="Q320" s="71">
        <v>1</v>
      </c>
      <c r="R320" s="71">
        <v>4</v>
      </c>
      <c r="S320" s="71">
        <v>85</v>
      </c>
      <c r="T320" s="73" t="s">
        <v>8900</v>
      </c>
      <c r="U320" s="75" t="s">
        <v>442</v>
      </c>
      <c r="AC320" s="71">
        <v>1</v>
      </c>
      <c r="AD320" s="71">
        <v>120</v>
      </c>
      <c r="AE320" s="73" t="s">
        <v>8901</v>
      </c>
      <c r="AF320" s="75" t="s">
        <v>5396</v>
      </c>
      <c r="CN320" s="71">
        <v>1</v>
      </c>
      <c r="CO320" s="71">
        <v>120</v>
      </c>
      <c r="CP320" s="73" t="s">
        <v>8901</v>
      </c>
      <c r="CQ320" s="75" t="s">
        <v>5396</v>
      </c>
    </row>
    <row r="321" spans="9:95">
      <c r="I321" s="71">
        <v>6</v>
      </c>
      <c r="J321" s="71">
        <v>9</v>
      </c>
      <c r="K321" s="73" t="s">
        <v>8902</v>
      </c>
      <c r="L321" s="82"/>
      <c r="M321" s="84">
        <v>25</v>
      </c>
      <c r="N321" s="74">
        <v>4962</v>
      </c>
      <c r="O321" s="74">
        <v>4986</v>
      </c>
      <c r="Q321" s="71">
        <v>1</v>
      </c>
      <c r="R321" s="71">
        <v>4</v>
      </c>
      <c r="S321" s="71">
        <v>86</v>
      </c>
      <c r="T321" s="73" t="s">
        <v>8903</v>
      </c>
      <c r="U321" s="75" t="s">
        <v>443</v>
      </c>
      <c r="AC321" s="71">
        <v>1</v>
      </c>
      <c r="AD321" s="71">
        <v>121</v>
      </c>
      <c r="AE321" s="73" t="s">
        <v>8904</v>
      </c>
      <c r="AF321" s="75" t="s">
        <v>5397</v>
      </c>
      <c r="CN321" s="71">
        <v>1</v>
      </c>
      <c r="CO321" s="71">
        <v>121</v>
      </c>
      <c r="CP321" s="73" t="s">
        <v>8904</v>
      </c>
      <c r="CQ321" s="75" t="s">
        <v>5397</v>
      </c>
    </row>
    <row r="322" spans="9:95">
      <c r="I322" s="71">
        <v>6</v>
      </c>
      <c r="J322" s="71">
        <v>10</v>
      </c>
      <c r="K322" s="73" t="s">
        <v>8905</v>
      </c>
      <c r="L322" s="82"/>
      <c r="M322" s="84">
        <v>35</v>
      </c>
      <c r="N322" s="74">
        <v>4987</v>
      </c>
      <c r="O322" s="74">
        <v>5021</v>
      </c>
      <c r="Q322" s="71">
        <v>1</v>
      </c>
      <c r="R322" s="71">
        <v>4</v>
      </c>
      <c r="S322" s="71">
        <v>87</v>
      </c>
      <c r="T322" s="73" t="s">
        <v>8906</v>
      </c>
      <c r="U322" s="75" t="s">
        <v>444</v>
      </c>
      <c r="AC322" s="71">
        <v>1</v>
      </c>
      <c r="AD322" s="71">
        <v>122</v>
      </c>
      <c r="AE322" s="73" t="s">
        <v>8907</v>
      </c>
      <c r="AF322" s="75" t="s">
        <v>5398</v>
      </c>
      <c r="CN322" s="71">
        <v>1</v>
      </c>
      <c r="CO322" s="71">
        <v>122</v>
      </c>
      <c r="CP322" s="73" t="s">
        <v>8907</v>
      </c>
      <c r="CQ322" s="75" t="s">
        <v>5398</v>
      </c>
    </row>
    <row r="323" spans="9:95">
      <c r="I323" s="71">
        <v>6</v>
      </c>
      <c r="J323" s="71">
        <v>11</v>
      </c>
      <c r="K323" s="73" t="s">
        <v>8908</v>
      </c>
      <c r="L323" s="82"/>
      <c r="M323" s="84">
        <v>62</v>
      </c>
      <c r="N323" s="74">
        <v>5022</v>
      </c>
      <c r="O323" s="74">
        <v>5083</v>
      </c>
      <c r="Q323" s="71">
        <v>1</v>
      </c>
      <c r="R323" s="71">
        <v>4</v>
      </c>
      <c r="S323" s="71">
        <v>88</v>
      </c>
      <c r="T323" s="73" t="s">
        <v>8909</v>
      </c>
      <c r="U323" s="75" t="s">
        <v>446</v>
      </c>
      <c r="AC323" s="71">
        <v>1</v>
      </c>
      <c r="AD323" s="71">
        <v>123</v>
      </c>
      <c r="AE323" s="73" t="s">
        <v>8910</v>
      </c>
      <c r="AF323" s="75" t="s">
        <v>5399</v>
      </c>
      <c r="CN323" s="71">
        <v>1</v>
      </c>
      <c r="CO323" s="71">
        <v>123</v>
      </c>
      <c r="CP323" s="73" t="s">
        <v>8910</v>
      </c>
      <c r="CQ323" s="75" t="s">
        <v>5399</v>
      </c>
    </row>
    <row r="324" spans="9:95">
      <c r="I324" s="71">
        <v>6</v>
      </c>
      <c r="J324" s="71">
        <v>12</v>
      </c>
      <c r="K324" s="73" t="s">
        <v>8911</v>
      </c>
      <c r="L324" s="82"/>
      <c r="M324" s="84">
        <v>53</v>
      </c>
      <c r="N324" s="74">
        <v>5084</v>
      </c>
      <c r="O324" s="74">
        <v>5136</v>
      </c>
      <c r="Q324" s="71">
        <v>1</v>
      </c>
      <c r="R324" s="71">
        <v>4</v>
      </c>
      <c r="S324" s="71">
        <v>89</v>
      </c>
      <c r="T324" s="73" t="s">
        <v>8912</v>
      </c>
      <c r="U324" s="75" t="s">
        <v>445</v>
      </c>
      <c r="AC324" s="71">
        <v>1</v>
      </c>
      <c r="AD324" s="71">
        <v>124</v>
      </c>
      <c r="AE324" s="73" t="s">
        <v>8913</v>
      </c>
      <c r="AF324" s="75" t="s">
        <v>5400</v>
      </c>
      <c r="CN324" s="71">
        <v>1</v>
      </c>
      <c r="CO324" s="71">
        <v>124</v>
      </c>
      <c r="CP324" s="73" t="s">
        <v>8913</v>
      </c>
      <c r="CQ324" s="75" t="s">
        <v>5400</v>
      </c>
    </row>
    <row r="325" spans="9:95">
      <c r="I325" s="71">
        <v>6</v>
      </c>
      <c r="J325" s="71">
        <v>13</v>
      </c>
      <c r="K325" s="72" t="s">
        <v>8914</v>
      </c>
      <c r="L325" s="82"/>
      <c r="M325" s="84">
        <v>62</v>
      </c>
      <c r="N325" s="74">
        <v>5137</v>
      </c>
      <c r="O325" s="74">
        <v>5198</v>
      </c>
      <c r="Q325" s="71">
        <v>1</v>
      </c>
      <c r="R325" s="71">
        <v>4</v>
      </c>
      <c r="S325" s="71">
        <v>90</v>
      </c>
      <c r="T325" s="73" t="s">
        <v>8915</v>
      </c>
      <c r="U325" s="75" t="s">
        <v>8208</v>
      </c>
      <c r="AC325" s="71">
        <v>1</v>
      </c>
      <c r="AD325" s="71">
        <v>125</v>
      </c>
      <c r="AE325" s="73" t="s">
        <v>8916</v>
      </c>
      <c r="AF325" s="75" t="s">
        <v>5401</v>
      </c>
      <c r="CN325" s="71">
        <v>1</v>
      </c>
      <c r="CO325" s="71">
        <v>125</v>
      </c>
      <c r="CP325" s="73" t="s">
        <v>8916</v>
      </c>
      <c r="CQ325" s="75" t="s">
        <v>5401</v>
      </c>
    </row>
    <row r="326" spans="9:95">
      <c r="I326" s="71">
        <v>6</v>
      </c>
      <c r="J326" s="71">
        <v>14</v>
      </c>
      <c r="K326" s="73" t="s">
        <v>8917</v>
      </c>
      <c r="L326" s="82"/>
      <c r="M326" s="84">
        <v>31</v>
      </c>
      <c r="N326" s="74">
        <v>5199</v>
      </c>
      <c r="O326" s="74">
        <v>5229</v>
      </c>
      <c r="Q326" s="71">
        <v>1</v>
      </c>
      <c r="R326" s="71">
        <v>4</v>
      </c>
      <c r="S326" s="71">
        <v>91</v>
      </c>
      <c r="T326" s="73" t="s">
        <v>8918</v>
      </c>
      <c r="U326" s="75" t="s">
        <v>8209</v>
      </c>
      <c r="AC326" s="71">
        <v>1</v>
      </c>
      <c r="AD326" s="71">
        <v>126</v>
      </c>
      <c r="AE326" s="73" t="s">
        <v>8919</v>
      </c>
      <c r="AF326" s="75" t="s">
        <v>5402</v>
      </c>
      <c r="CN326" s="71">
        <v>1</v>
      </c>
      <c r="CO326" s="71">
        <v>126</v>
      </c>
      <c r="CP326" s="73" t="s">
        <v>8919</v>
      </c>
      <c r="CQ326" s="75" t="s">
        <v>5402</v>
      </c>
    </row>
    <row r="327" spans="9:95">
      <c r="I327" s="71">
        <v>6</v>
      </c>
      <c r="J327" s="71">
        <v>15</v>
      </c>
      <c r="K327" s="73" t="s">
        <v>8920</v>
      </c>
      <c r="L327" s="82"/>
      <c r="M327" s="84">
        <v>27</v>
      </c>
      <c r="N327" s="74">
        <v>5230</v>
      </c>
      <c r="O327" s="74">
        <v>5256</v>
      </c>
      <c r="Q327" s="71">
        <v>1</v>
      </c>
      <c r="R327" s="71">
        <v>4</v>
      </c>
      <c r="S327" s="71">
        <v>92</v>
      </c>
      <c r="T327" s="73" t="s">
        <v>8921</v>
      </c>
      <c r="U327" s="75" t="s">
        <v>447</v>
      </c>
      <c r="AC327" s="71">
        <v>1</v>
      </c>
      <c r="AD327" s="71">
        <v>127</v>
      </c>
      <c r="AE327" s="73" t="s">
        <v>8922</v>
      </c>
      <c r="AF327" s="75" t="s">
        <v>5403</v>
      </c>
      <c r="CN327" s="71">
        <v>1</v>
      </c>
      <c r="CO327" s="71">
        <v>127</v>
      </c>
      <c r="CP327" s="73" t="s">
        <v>8922</v>
      </c>
      <c r="CQ327" s="75" t="s">
        <v>5403</v>
      </c>
    </row>
    <row r="328" spans="9:95">
      <c r="I328" s="71">
        <v>6</v>
      </c>
      <c r="J328" s="71">
        <v>16</v>
      </c>
      <c r="K328" s="73" t="s">
        <v>8923</v>
      </c>
      <c r="L328" s="82"/>
      <c r="M328" s="84">
        <v>87</v>
      </c>
      <c r="N328" s="74">
        <v>5257</v>
      </c>
      <c r="O328" s="74">
        <v>5343</v>
      </c>
      <c r="Q328" s="71">
        <v>1</v>
      </c>
      <c r="R328" s="71">
        <v>4</v>
      </c>
      <c r="S328" s="71">
        <v>93</v>
      </c>
      <c r="T328" s="73" t="s">
        <v>8924</v>
      </c>
      <c r="U328" s="75" t="s">
        <v>448</v>
      </c>
      <c r="AC328" s="71">
        <v>1</v>
      </c>
      <c r="AD328" s="71">
        <v>128</v>
      </c>
      <c r="AE328" s="73" t="s">
        <v>8925</v>
      </c>
      <c r="AF328" s="75" t="s">
        <v>5404</v>
      </c>
      <c r="CN328" s="71">
        <v>1</v>
      </c>
      <c r="CO328" s="71">
        <v>128</v>
      </c>
      <c r="CP328" s="73" t="s">
        <v>8925</v>
      </c>
      <c r="CQ328" s="75" t="s">
        <v>5404</v>
      </c>
    </row>
    <row r="329" spans="9:95">
      <c r="I329" s="71">
        <v>6</v>
      </c>
      <c r="J329" s="71">
        <v>17</v>
      </c>
      <c r="K329" s="73" t="s">
        <v>8926</v>
      </c>
      <c r="L329" s="82"/>
      <c r="M329" s="84">
        <v>29</v>
      </c>
      <c r="N329" s="74">
        <v>5344</v>
      </c>
      <c r="O329" s="74">
        <v>5372</v>
      </c>
      <c r="Q329" s="71">
        <v>1</v>
      </c>
      <c r="R329" s="71">
        <v>4</v>
      </c>
      <c r="S329" s="71">
        <v>94</v>
      </c>
      <c r="T329" s="73" t="s">
        <v>8927</v>
      </c>
      <c r="U329" s="75" t="s">
        <v>454</v>
      </c>
      <c r="AC329" s="71">
        <v>1</v>
      </c>
      <c r="AD329" s="71">
        <v>129</v>
      </c>
      <c r="AE329" s="73" t="s">
        <v>8928</v>
      </c>
      <c r="AF329" s="75" t="s">
        <v>5405</v>
      </c>
      <c r="CN329" s="71">
        <v>1</v>
      </c>
      <c r="CO329" s="71">
        <v>129</v>
      </c>
      <c r="CP329" s="73" t="s">
        <v>8928</v>
      </c>
      <c r="CQ329" s="75" t="s">
        <v>5405</v>
      </c>
    </row>
    <row r="330" spans="9:95">
      <c r="I330" s="71">
        <v>6</v>
      </c>
      <c r="J330" s="71">
        <v>18</v>
      </c>
      <c r="K330" s="73" t="s">
        <v>8929</v>
      </c>
      <c r="L330" s="82"/>
      <c r="M330" s="84">
        <v>15</v>
      </c>
      <c r="N330" s="74">
        <v>5373</v>
      </c>
      <c r="O330" s="74">
        <v>5387</v>
      </c>
      <c r="Q330" s="71">
        <v>1</v>
      </c>
      <c r="R330" s="71">
        <v>4</v>
      </c>
      <c r="S330" s="71">
        <v>95</v>
      </c>
      <c r="T330" s="73" t="s">
        <v>8930</v>
      </c>
      <c r="U330" s="75" t="s">
        <v>455</v>
      </c>
      <c r="AC330" s="71">
        <v>1</v>
      </c>
      <c r="AD330" s="71">
        <v>130</v>
      </c>
      <c r="AE330" s="73" t="s">
        <v>8931</v>
      </c>
      <c r="AF330" s="75" t="s">
        <v>5406</v>
      </c>
      <c r="CN330" s="71">
        <v>1</v>
      </c>
      <c r="CO330" s="71">
        <v>130</v>
      </c>
      <c r="CP330" s="73" t="s">
        <v>8931</v>
      </c>
      <c r="CQ330" s="75" t="s">
        <v>5406</v>
      </c>
    </row>
    <row r="331" spans="9:95">
      <c r="I331" s="71">
        <v>6</v>
      </c>
      <c r="J331" s="71">
        <v>19</v>
      </c>
      <c r="K331" s="73" t="s">
        <v>8932</v>
      </c>
      <c r="L331" s="82"/>
      <c r="M331" s="84">
        <v>19</v>
      </c>
      <c r="N331" s="74">
        <v>5388</v>
      </c>
      <c r="O331" s="74">
        <v>5406</v>
      </c>
      <c r="Q331" s="71">
        <v>1</v>
      </c>
      <c r="R331" s="71">
        <v>4</v>
      </c>
      <c r="S331" s="71">
        <v>96</v>
      </c>
      <c r="T331" s="73" t="s">
        <v>8933</v>
      </c>
      <c r="U331" s="75" t="s">
        <v>449</v>
      </c>
      <c r="AC331" s="71">
        <v>1</v>
      </c>
      <c r="AD331" s="71">
        <v>131</v>
      </c>
      <c r="AE331" s="73" t="s">
        <v>8934</v>
      </c>
      <c r="AF331" s="75" t="s">
        <v>8279</v>
      </c>
      <c r="CN331" s="71">
        <v>1</v>
      </c>
      <c r="CO331" s="71">
        <v>131</v>
      </c>
      <c r="CP331" s="73" t="s">
        <v>8934</v>
      </c>
      <c r="CQ331" s="75" t="s">
        <v>8279</v>
      </c>
    </row>
    <row r="332" spans="9:95">
      <c r="I332" s="71">
        <v>6</v>
      </c>
      <c r="J332" s="71">
        <v>20</v>
      </c>
      <c r="K332" s="73" t="s">
        <v>8935</v>
      </c>
      <c r="L332" s="82"/>
      <c r="M332" s="84">
        <v>42</v>
      </c>
      <c r="N332" s="74">
        <v>5407</v>
      </c>
      <c r="O332" s="74">
        <v>5448</v>
      </c>
      <c r="Q332" s="71">
        <v>1</v>
      </c>
      <c r="R332" s="71">
        <v>4</v>
      </c>
      <c r="S332" s="71">
        <v>97</v>
      </c>
      <c r="T332" s="73" t="s">
        <v>8936</v>
      </c>
      <c r="U332" s="75" t="s">
        <v>450</v>
      </c>
      <c r="AC332" s="71">
        <v>1</v>
      </c>
      <c r="AD332" s="71">
        <v>132</v>
      </c>
      <c r="AE332" s="73" t="s">
        <v>8937</v>
      </c>
      <c r="AF332" s="75" t="s">
        <v>5407</v>
      </c>
      <c r="CN332" s="71">
        <v>1</v>
      </c>
      <c r="CO332" s="71">
        <v>132</v>
      </c>
      <c r="CP332" s="73" t="s">
        <v>8937</v>
      </c>
      <c r="CQ332" s="75" t="s">
        <v>5407</v>
      </c>
    </row>
    <row r="333" spans="9:95">
      <c r="I333" s="71">
        <v>6</v>
      </c>
      <c r="J333" s="71">
        <v>21</v>
      </c>
      <c r="K333" s="73" t="s">
        <v>8938</v>
      </c>
      <c r="L333" s="82"/>
      <c r="M333" s="84">
        <v>33</v>
      </c>
      <c r="N333" s="74">
        <v>5449</v>
      </c>
      <c r="O333" s="74">
        <v>5481</v>
      </c>
      <c r="Q333" s="71">
        <v>1</v>
      </c>
      <c r="R333" s="71">
        <v>4</v>
      </c>
      <c r="S333" s="71">
        <v>98</v>
      </c>
      <c r="T333" s="73" t="s">
        <v>8939</v>
      </c>
      <c r="U333" s="75" t="s">
        <v>451</v>
      </c>
      <c r="AC333" s="71">
        <v>1</v>
      </c>
      <c r="AD333" s="71">
        <v>133</v>
      </c>
      <c r="AE333" s="73" t="s">
        <v>8940</v>
      </c>
      <c r="AF333" s="75" t="s">
        <v>5408</v>
      </c>
      <c r="CN333" s="71">
        <v>1</v>
      </c>
      <c r="CO333" s="71">
        <v>133</v>
      </c>
      <c r="CP333" s="73" t="s">
        <v>8940</v>
      </c>
      <c r="CQ333" s="75" t="s">
        <v>5408</v>
      </c>
    </row>
    <row r="334" spans="9:95">
      <c r="I334" s="71">
        <v>6</v>
      </c>
      <c r="J334" s="71">
        <v>22</v>
      </c>
      <c r="K334" s="73" t="s">
        <v>8941</v>
      </c>
      <c r="L334" s="82"/>
      <c r="M334" s="84">
        <v>53</v>
      </c>
      <c r="N334" s="74">
        <v>5482</v>
      </c>
      <c r="O334" s="74">
        <v>5534</v>
      </c>
      <c r="Q334" s="71">
        <v>1</v>
      </c>
      <c r="R334" s="71">
        <v>4</v>
      </c>
      <c r="S334" s="71">
        <v>99</v>
      </c>
      <c r="T334" s="73" t="s">
        <v>8942</v>
      </c>
      <c r="U334" s="75" t="s">
        <v>452</v>
      </c>
      <c r="AC334" s="71">
        <v>1</v>
      </c>
      <c r="AD334" s="71">
        <v>134</v>
      </c>
      <c r="AE334" s="73" t="s">
        <v>8943</v>
      </c>
      <c r="AF334" s="75" t="s">
        <v>5409</v>
      </c>
      <c r="CN334" s="71">
        <v>1</v>
      </c>
      <c r="CO334" s="71">
        <v>134</v>
      </c>
      <c r="CP334" s="73" t="s">
        <v>8943</v>
      </c>
      <c r="CQ334" s="75" t="s">
        <v>5409</v>
      </c>
    </row>
    <row r="335" spans="9:95">
      <c r="I335" s="71">
        <v>6</v>
      </c>
      <c r="J335" s="71">
        <v>23</v>
      </c>
      <c r="K335" s="73" t="s">
        <v>8944</v>
      </c>
      <c r="L335" s="82"/>
      <c r="M335" s="84">
        <v>29</v>
      </c>
      <c r="N335" s="74">
        <v>5535</v>
      </c>
      <c r="O335" s="74">
        <v>5563</v>
      </c>
      <c r="Q335" s="71">
        <v>1</v>
      </c>
      <c r="R335" s="71">
        <v>4</v>
      </c>
      <c r="S335" s="71">
        <v>100</v>
      </c>
      <c r="T335" s="73" t="s">
        <v>8945</v>
      </c>
      <c r="U335" s="75" t="s">
        <v>453</v>
      </c>
      <c r="AC335" s="71">
        <v>1</v>
      </c>
      <c r="AD335" s="71">
        <v>135</v>
      </c>
      <c r="AE335" s="73" t="s">
        <v>8946</v>
      </c>
      <c r="AF335" s="75" t="s">
        <v>5410</v>
      </c>
      <c r="CN335" s="71">
        <v>1</v>
      </c>
      <c r="CO335" s="71">
        <v>135</v>
      </c>
      <c r="CP335" s="73" t="s">
        <v>8946</v>
      </c>
      <c r="CQ335" s="75" t="s">
        <v>5410</v>
      </c>
    </row>
    <row r="336" spans="9:95">
      <c r="I336" s="71">
        <v>6</v>
      </c>
      <c r="J336" s="71">
        <v>24</v>
      </c>
      <c r="K336" s="73" t="s">
        <v>8947</v>
      </c>
      <c r="L336" s="82"/>
      <c r="M336" s="84">
        <v>17</v>
      </c>
      <c r="N336" s="74">
        <v>5564</v>
      </c>
      <c r="O336" s="74">
        <v>5580</v>
      </c>
      <c r="Q336" s="71">
        <v>1</v>
      </c>
      <c r="R336" s="71">
        <v>4</v>
      </c>
      <c r="S336" s="71">
        <v>101</v>
      </c>
      <c r="T336" s="73" t="s">
        <v>8948</v>
      </c>
      <c r="U336" s="75" t="s">
        <v>456</v>
      </c>
      <c r="AC336" s="71">
        <v>1</v>
      </c>
      <c r="AD336" s="71">
        <v>136</v>
      </c>
      <c r="AE336" s="73" t="s">
        <v>8949</v>
      </c>
      <c r="AF336" s="75" t="s">
        <v>5411</v>
      </c>
      <c r="CN336" s="71">
        <v>1</v>
      </c>
      <c r="CO336" s="71">
        <v>136</v>
      </c>
      <c r="CP336" s="73" t="s">
        <v>8949</v>
      </c>
      <c r="CQ336" s="75" t="s">
        <v>5411</v>
      </c>
    </row>
    <row r="337" spans="9:95">
      <c r="I337" s="71">
        <v>6</v>
      </c>
      <c r="J337" s="71">
        <v>25</v>
      </c>
      <c r="K337" s="73" t="s">
        <v>8950</v>
      </c>
      <c r="L337" s="82"/>
      <c r="M337" s="84">
        <v>19</v>
      </c>
      <c r="N337" s="74">
        <v>5581</v>
      </c>
      <c r="O337" s="74">
        <v>5599</v>
      </c>
      <c r="Q337" s="71">
        <v>1</v>
      </c>
      <c r="R337" s="71">
        <v>4</v>
      </c>
      <c r="S337" s="71">
        <v>102</v>
      </c>
      <c r="T337" s="73" t="s">
        <v>8951</v>
      </c>
      <c r="U337" s="75" t="s">
        <v>8206</v>
      </c>
      <c r="AC337" s="71">
        <v>1</v>
      </c>
      <c r="AD337" s="71">
        <v>137</v>
      </c>
      <c r="AE337" s="73" t="s">
        <v>8952</v>
      </c>
      <c r="AF337" s="75" t="s">
        <v>5412</v>
      </c>
      <c r="CN337" s="71">
        <v>1</v>
      </c>
      <c r="CO337" s="71">
        <v>137</v>
      </c>
      <c r="CP337" s="73" t="s">
        <v>8952</v>
      </c>
      <c r="CQ337" s="75" t="s">
        <v>5412</v>
      </c>
    </row>
    <row r="338" spans="9:95">
      <c r="I338" s="71">
        <v>6</v>
      </c>
      <c r="J338" s="71">
        <v>26</v>
      </c>
      <c r="K338" s="73" t="s">
        <v>8953</v>
      </c>
      <c r="L338" s="82"/>
      <c r="M338" s="84">
        <v>25</v>
      </c>
      <c r="N338" s="74">
        <v>5600</v>
      </c>
      <c r="O338" s="74">
        <v>5624</v>
      </c>
      <c r="Q338" s="71">
        <v>1</v>
      </c>
      <c r="R338" s="71">
        <v>4</v>
      </c>
      <c r="S338" s="71">
        <v>103</v>
      </c>
      <c r="T338" s="73" t="s">
        <v>8954</v>
      </c>
      <c r="U338" s="75" t="s">
        <v>457</v>
      </c>
      <c r="AC338" s="71">
        <v>1</v>
      </c>
      <c r="AD338" s="71">
        <v>138</v>
      </c>
      <c r="AE338" s="73" t="s">
        <v>8955</v>
      </c>
      <c r="AF338" s="75" t="s">
        <v>5413</v>
      </c>
      <c r="CN338" s="71">
        <v>1</v>
      </c>
      <c r="CO338" s="71">
        <v>138</v>
      </c>
      <c r="CP338" s="73" t="s">
        <v>8955</v>
      </c>
      <c r="CQ338" s="75" t="s">
        <v>5413</v>
      </c>
    </row>
    <row r="339" spans="9:95">
      <c r="I339" s="71">
        <v>6</v>
      </c>
      <c r="J339" s="71">
        <v>27</v>
      </c>
      <c r="K339" s="73" t="s">
        <v>8956</v>
      </c>
      <c r="L339" s="82"/>
      <c r="M339" s="84">
        <v>41</v>
      </c>
      <c r="N339" s="74">
        <v>5625</v>
      </c>
      <c r="O339" s="74">
        <v>5665</v>
      </c>
      <c r="Q339" s="71">
        <v>1</v>
      </c>
      <c r="R339" s="71">
        <v>4</v>
      </c>
      <c r="S339" s="71">
        <v>104</v>
      </c>
      <c r="T339" s="73" t="s">
        <v>8957</v>
      </c>
      <c r="U339" s="75" t="s">
        <v>461</v>
      </c>
      <c r="AC339" s="71">
        <v>1</v>
      </c>
      <c r="AD339" s="71">
        <v>139</v>
      </c>
      <c r="AE339" s="73" t="s">
        <v>8958</v>
      </c>
      <c r="AF339" s="75" t="s">
        <v>5414</v>
      </c>
      <c r="CN339" s="71">
        <v>1</v>
      </c>
      <c r="CO339" s="71">
        <v>139</v>
      </c>
      <c r="CP339" s="73" t="s">
        <v>8958</v>
      </c>
      <c r="CQ339" s="75" t="s">
        <v>5414</v>
      </c>
    </row>
    <row r="340" spans="9:95">
      <c r="I340" s="71">
        <v>6</v>
      </c>
      <c r="J340" s="71">
        <v>28</v>
      </c>
      <c r="K340" s="73" t="s">
        <v>8959</v>
      </c>
      <c r="L340" s="82"/>
      <c r="M340" s="84">
        <v>40</v>
      </c>
      <c r="N340" s="74">
        <v>5666</v>
      </c>
      <c r="O340" s="74">
        <v>5705</v>
      </c>
      <c r="Q340" s="71">
        <v>1</v>
      </c>
      <c r="R340" s="71">
        <v>4</v>
      </c>
      <c r="S340" s="71">
        <v>105</v>
      </c>
      <c r="T340" s="73" t="s">
        <v>8960</v>
      </c>
      <c r="U340" s="75" t="s">
        <v>458</v>
      </c>
      <c r="AC340" s="71">
        <v>1</v>
      </c>
      <c r="AD340" s="71">
        <v>140</v>
      </c>
      <c r="AE340" s="73" t="s">
        <v>8961</v>
      </c>
      <c r="AF340" s="75" t="s">
        <v>5415</v>
      </c>
      <c r="CN340" s="71">
        <v>1</v>
      </c>
      <c r="CO340" s="71">
        <v>140</v>
      </c>
      <c r="CP340" s="73" t="s">
        <v>8961</v>
      </c>
      <c r="CQ340" s="75" t="s">
        <v>5415</v>
      </c>
    </row>
    <row r="341" spans="9:95">
      <c r="I341" s="71">
        <v>6</v>
      </c>
      <c r="J341" s="71">
        <v>29</v>
      </c>
      <c r="K341" s="73" t="s">
        <v>8962</v>
      </c>
      <c r="L341" s="82"/>
      <c r="M341" s="84">
        <v>39</v>
      </c>
      <c r="N341" s="74">
        <v>5706</v>
      </c>
      <c r="O341" s="74">
        <v>5744</v>
      </c>
      <c r="Q341" s="71">
        <v>1</v>
      </c>
      <c r="R341" s="71">
        <v>4</v>
      </c>
      <c r="S341" s="71">
        <v>106</v>
      </c>
      <c r="T341" s="73" t="s">
        <v>8963</v>
      </c>
      <c r="U341" s="75" t="s">
        <v>466</v>
      </c>
      <c r="AC341" s="71">
        <v>1</v>
      </c>
      <c r="AD341" s="71">
        <v>141</v>
      </c>
      <c r="AE341" s="73" t="s">
        <v>8964</v>
      </c>
      <c r="AF341" s="75" t="s">
        <v>5416</v>
      </c>
      <c r="CN341" s="71">
        <v>1</v>
      </c>
      <c r="CO341" s="71">
        <v>141</v>
      </c>
      <c r="CP341" s="73" t="s">
        <v>8964</v>
      </c>
      <c r="CQ341" s="75" t="s">
        <v>5416</v>
      </c>
    </row>
    <row r="342" spans="9:95">
      <c r="I342" s="71">
        <v>6</v>
      </c>
      <c r="J342" s="71">
        <v>30</v>
      </c>
      <c r="K342" s="73" t="s">
        <v>8965</v>
      </c>
      <c r="L342" s="82"/>
      <c r="M342" s="84">
        <v>30</v>
      </c>
      <c r="N342" s="74">
        <v>5745</v>
      </c>
      <c r="O342" s="74">
        <v>5774</v>
      </c>
      <c r="Q342" s="71">
        <v>1</v>
      </c>
      <c r="R342" s="71">
        <v>4</v>
      </c>
      <c r="S342" s="71">
        <v>107</v>
      </c>
      <c r="T342" s="73" t="s">
        <v>8966</v>
      </c>
      <c r="U342" s="75" t="s">
        <v>459</v>
      </c>
      <c r="AC342" s="71">
        <v>1</v>
      </c>
      <c r="AD342" s="71">
        <v>142</v>
      </c>
      <c r="AE342" s="73" t="s">
        <v>8967</v>
      </c>
      <c r="AF342" s="75" t="s">
        <v>5417</v>
      </c>
      <c r="CN342" s="71">
        <v>1</v>
      </c>
      <c r="CO342" s="71">
        <v>142</v>
      </c>
      <c r="CP342" s="73" t="s">
        <v>8967</v>
      </c>
      <c r="CQ342" s="75" t="s">
        <v>5417</v>
      </c>
    </row>
    <row r="343" spans="9:95">
      <c r="I343" s="71">
        <v>6</v>
      </c>
      <c r="J343" s="71">
        <v>31</v>
      </c>
      <c r="K343" s="73" t="s">
        <v>8968</v>
      </c>
      <c r="L343" s="82"/>
      <c r="M343" s="84">
        <v>19</v>
      </c>
      <c r="N343" s="74">
        <v>5775</v>
      </c>
      <c r="O343" s="74">
        <v>5793</v>
      </c>
      <c r="Q343" s="71">
        <v>1</v>
      </c>
      <c r="R343" s="71">
        <v>4</v>
      </c>
      <c r="S343" s="71">
        <v>108</v>
      </c>
      <c r="T343" s="73" t="s">
        <v>8969</v>
      </c>
      <c r="U343" s="75" t="s">
        <v>460</v>
      </c>
      <c r="AC343" s="71">
        <v>1</v>
      </c>
      <c r="AD343" s="71">
        <v>143</v>
      </c>
      <c r="AE343" s="73" t="s">
        <v>8970</v>
      </c>
      <c r="AF343" s="75" t="s">
        <v>5418</v>
      </c>
      <c r="CN343" s="71">
        <v>1</v>
      </c>
      <c r="CO343" s="71">
        <v>143</v>
      </c>
      <c r="CP343" s="73" t="s">
        <v>8970</v>
      </c>
      <c r="CQ343" s="75" t="s">
        <v>5418</v>
      </c>
    </row>
    <row r="344" spans="9:95">
      <c r="I344" s="71">
        <v>6</v>
      </c>
      <c r="J344" s="71">
        <v>32</v>
      </c>
      <c r="K344" s="73" t="s">
        <v>8971</v>
      </c>
      <c r="L344" s="82"/>
      <c r="M344" s="84">
        <v>19</v>
      </c>
      <c r="N344" s="74">
        <v>5794</v>
      </c>
      <c r="O344" s="74">
        <v>5812</v>
      </c>
      <c r="Q344" s="71">
        <v>1</v>
      </c>
      <c r="R344" s="71">
        <v>4</v>
      </c>
      <c r="S344" s="71">
        <v>109</v>
      </c>
      <c r="T344" s="73" t="s">
        <v>8972</v>
      </c>
      <c r="U344" s="75" t="s">
        <v>8204</v>
      </c>
      <c r="AC344" s="71">
        <v>1</v>
      </c>
      <c r="AD344" s="71">
        <v>144</v>
      </c>
      <c r="AE344" s="73" t="s">
        <v>8973</v>
      </c>
      <c r="AF344" s="75" t="s">
        <v>5419</v>
      </c>
      <c r="CN344" s="71">
        <v>1</v>
      </c>
      <c r="CO344" s="71">
        <v>144</v>
      </c>
      <c r="CP344" s="73" t="s">
        <v>8973</v>
      </c>
      <c r="CQ344" s="75" t="s">
        <v>5419</v>
      </c>
    </row>
    <row r="345" spans="9:95">
      <c r="I345" s="71">
        <v>6</v>
      </c>
      <c r="J345" s="71">
        <v>33</v>
      </c>
      <c r="K345" s="73" t="s">
        <v>8974</v>
      </c>
      <c r="L345" s="82"/>
      <c r="M345" s="84">
        <v>26</v>
      </c>
      <c r="N345" s="74">
        <v>5813</v>
      </c>
      <c r="O345" s="74">
        <v>5838</v>
      </c>
      <c r="Q345" s="71">
        <v>1</v>
      </c>
      <c r="R345" s="71">
        <v>4</v>
      </c>
      <c r="S345" s="71">
        <v>110</v>
      </c>
      <c r="T345" s="73" t="s">
        <v>8975</v>
      </c>
      <c r="U345" s="75" t="s">
        <v>462</v>
      </c>
      <c r="AC345" s="71">
        <v>1</v>
      </c>
      <c r="AD345" s="71">
        <v>145</v>
      </c>
      <c r="AE345" s="73" t="s">
        <v>8976</v>
      </c>
      <c r="AF345" s="75" t="s">
        <v>5420</v>
      </c>
      <c r="CN345" s="71">
        <v>1</v>
      </c>
      <c r="CO345" s="71">
        <v>145</v>
      </c>
      <c r="CP345" s="73" t="s">
        <v>8976</v>
      </c>
      <c r="CQ345" s="75" t="s">
        <v>5420</v>
      </c>
    </row>
    <row r="346" spans="9:95">
      <c r="I346" s="71">
        <v>6</v>
      </c>
      <c r="J346" s="71">
        <v>34</v>
      </c>
      <c r="K346" s="73" t="s">
        <v>8977</v>
      </c>
      <c r="L346" s="82"/>
      <c r="M346" s="84">
        <v>23</v>
      </c>
      <c r="N346" s="74">
        <v>5839</v>
      </c>
      <c r="O346" s="74">
        <v>5861</v>
      </c>
      <c r="Q346" s="71">
        <v>1</v>
      </c>
      <c r="R346" s="71">
        <v>4</v>
      </c>
      <c r="S346" s="71">
        <v>111</v>
      </c>
      <c r="T346" s="73" t="s">
        <v>8978</v>
      </c>
      <c r="U346" s="75" t="s">
        <v>463</v>
      </c>
      <c r="AC346" s="71">
        <v>1</v>
      </c>
      <c r="AD346" s="71">
        <v>146</v>
      </c>
      <c r="AE346" s="73" t="s">
        <v>8979</v>
      </c>
      <c r="AF346" s="75" t="s">
        <v>8280</v>
      </c>
      <c r="CN346" s="71">
        <v>1</v>
      </c>
      <c r="CO346" s="71">
        <v>146</v>
      </c>
      <c r="CP346" s="73" t="s">
        <v>8979</v>
      </c>
      <c r="CQ346" s="75" t="s">
        <v>8280</v>
      </c>
    </row>
    <row r="347" spans="9:95">
      <c r="I347" s="71">
        <v>6</v>
      </c>
      <c r="J347" s="71">
        <v>35</v>
      </c>
      <c r="K347" s="73" t="s">
        <v>8980</v>
      </c>
      <c r="L347" s="82"/>
      <c r="M347" s="84">
        <v>20</v>
      </c>
      <c r="N347" s="74">
        <v>5862</v>
      </c>
      <c r="O347" s="74">
        <v>5881</v>
      </c>
      <c r="Q347" s="71">
        <v>1</v>
      </c>
      <c r="R347" s="71">
        <v>4</v>
      </c>
      <c r="S347" s="71">
        <v>112</v>
      </c>
      <c r="T347" s="73" t="s">
        <v>8981</v>
      </c>
      <c r="U347" s="75" t="s">
        <v>464</v>
      </c>
      <c r="AC347" s="71">
        <v>1</v>
      </c>
      <c r="AD347" s="71">
        <v>147</v>
      </c>
      <c r="AE347" s="73" t="s">
        <v>8982</v>
      </c>
      <c r="AF347" s="75" t="s">
        <v>5421</v>
      </c>
      <c r="CN347" s="71">
        <v>1</v>
      </c>
      <c r="CO347" s="71">
        <v>147</v>
      </c>
      <c r="CP347" s="73" t="s">
        <v>8982</v>
      </c>
      <c r="CQ347" s="75" t="s">
        <v>5421</v>
      </c>
    </row>
    <row r="348" spans="9:95">
      <c r="I348" s="71">
        <v>6</v>
      </c>
      <c r="J348" s="71">
        <v>36</v>
      </c>
      <c r="K348" s="73" t="s">
        <v>8983</v>
      </c>
      <c r="L348" s="82"/>
      <c r="M348" s="84">
        <v>24</v>
      </c>
      <c r="N348" s="74">
        <v>5882</v>
      </c>
      <c r="O348" s="74">
        <v>5905</v>
      </c>
      <c r="Q348" s="71">
        <v>1</v>
      </c>
      <c r="R348" s="71">
        <v>4</v>
      </c>
      <c r="S348" s="71">
        <v>113</v>
      </c>
      <c r="T348" s="73" t="s">
        <v>8984</v>
      </c>
      <c r="U348" s="75" t="s">
        <v>465</v>
      </c>
      <c r="AC348" s="71">
        <v>1</v>
      </c>
      <c r="AD348" s="71">
        <v>148</v>
      </c>
      <c r="AE348" s="73" t="s">
        <v>8985</v>
      </c>
      <c r="AF348" s="75" t="s">
        <v>5422</v>
      </c>
      <c r="CN348" s="71">
        <v>1</v>
      </c>
      <c r="CO348" s="71">
        <v>148</v>
      </c>
      <c r="CP348" s="73" t="s">
        <v>8985</v>
      </c>
      <c r="CQ348" s="75" t="s">
        <v>5422</v>
      </c>
    </row>
    <row r="349" spans="9:95">
      <c r="I349" s="71">
        <v>6</v>
      </c>
      <c r="J349" s="71">
        <v>37</v>
      </c>
      <c r="K349" s="73" t="s">
        <v>8986</v>
      </c>
      <c r="L349" s="82"/>
      <c r="M349" s="84">
        <v>18</v>
      </c>
      <c r="N349" s="74">
        <v>5906</v>
      </c>
      <c r="O349" s="74">
        <v>5923</v>
      </c>
      <c r="Q349" s="71">
        <v>1</v>
      </c>
      <c r="R349" s="71">
        <v>4</v>
      </c>
      <c r="S349" s="71">
        <v>114</v>
      </c>
      <c r="T349" s="73" t="s">
        <v>8987</v>
      </c>
      <c r="U349" s="75" t="s">
        <v>8205</v>
      </c>
      <c r="AC349" s="71">
        <v>1</v>
      </c>
      <c r="AD349" s="71">
        <v>149</v>
      </c>
      <c r="AE349" s="73" t="s">
        <v>8988</v>
      </c>
      <c r="AF349" s="75" t="s">
        <v>5423</v>
      </c>
      <c r="CN349" s="71">
        <v>1</v>
      </c>
      <c r="CO349" s="71">
        <v>149</v>
      </c>
      <c r="CP349" s="73" t="s">
        <v>8988</v>
      </c>
      <c r="CQ349" s="75" t="s">
        <v>5423</v>
      </c>
    </row>
    <row r="350" spans="9:95">
      <c r="I350" s="71">
        <v>6</v>
      </c>
      <c r="J350" s="71">
        <v>38</v>
      </c>
      <c r="K350" s="73" t="s">
        <v>8989</v>
      </c>
      <c r="L350" s="82"/>
      <c r="M350" s="84">
        <v>22</v>
      </c>
      <c r="N350" s="74">
        <v>5924</v>
      </c>
      <c r="O350" s="74">
        <v>5945</v>
      </c>
      <c r="Q350" s="71">
        <v>1</v>
      </c>
      <c r="R350" s="71">
        <v>4</v>
      </c>
      <c r="S350" s="71">
        <v>115</v>
      </c>
      <c r="T350" s="73" t="s">
        <v>8990</v>
      </c>
      <c r="U350" s="75" t="s">
        <v>467</v>
      </c>
      <c r="AC350" s="71">
        <v>1</v>
      </c>
      <c r="AD350" s="71">
        <v>150</v>
      </c>
      <c r="AE350" s="73" t="s">
        <v>8991</v>
      </c>
      <c r="AF350" s="75" t="s">
        <v>5424</v>
      </c>
      <c r="CN350" s="71">
        <v>1</v>
      </c>
      <c r="CO350" s="71">
        <v>150</v>
      </c>
      <c r="CP350" s="73" t="s">
        <v>8991</v>
      </c>
      <c r="CQ350" s="75" t="s">
        <v>5424</v>
      </c>
    </row>
    <row r="351" spans="9:95">
      <c r="I351" s="71">
        <v>6</v>
      </c>
      <c r="J351" s="71">
        <v>39</v>
      </c>
      <c r="K351" s="73" t="s">
        <v>8992</v>
      </c>
      <c r="L351" s="82"/>
      <c r="M351" s="84">
        <v>34</v>
      </c>
      <c r="N351" s="74">
        <v>5946</v>
      </c>
      <c r="O351" s="74">
        <v>5979</v>
      </c>
      <c r="Q351" s="71">
        <v>1</v>
      </c>
      <c r="R351" s="71">
        <v>4</v>
      </c>
      <c r="S351" s="71">
        <v>116</v>
      </c>
      <c r="T351" s="73" t="s">
        <v>8993</v>
      </c>
      <c r="U351" s="75" t="s">
        <v>468</v>
      </c>
      <c r="AC351" s="71">
        <v>1</v>
      </c>
      <c r="AD351" s="71">
        <v>151</v>
      </c>
      <c r="AE351" s="73" t="s">
        <v>8994</v>
      </c>
      <c r="AF351" s="75" t="s">
        <v>8281</v>
      </c>
      <c r="CN351" s="71">
        <v>1</v>
      </c>
      <c r="CO351" s="71">
        <v>151</v>
      </c>
      <c r="CP351" s="73" t="s">
        <v>8994</v>
      </c>
      <c r="CQ351" s="75" t="s">
        <v>8281</v>
      </c>
    </row>
    <row r="352" spans="9:95">
      <c r="I352" s="71">
        <v>6</v>
      </c>
      <c r="J352" s="71">
        <v>40</v>
      </c>
      <c r="K352" s="73" t="s">
        <v>8995</v>
      </c>
      <c r="L352" s="82"/>
      <c r="M352" s="84">
        <v>58</v>
      </c>
      <c r="N352" s="74">
        <v>5980</v>
      </c>
      <c r="O352" s="74">
        <v>6037</v>
      </c>
      <c r="Q352" s="71">
        <v>1</v>
      </c>
      <c r="R352" s="71">
        <v>4</v>
      </c>
      <c r="S352" s="71">
        <v>117</v>
      </c>
      <c r="T352" s="73" t="s">
        <v>8996</v>
      </c>
      <c r="U352" s="75" t="s">
        <v>471</v>
      </c>
      <c r="AC352" s="71">
        <v>1</v>
      </c>
      <c r="AD352" s="71">
        <v>152</v>
      </c>
      <c r="AE352" s="73" t="s">
        <v>8997</v>
      </c>
      <c r="AF352" s="75" t="s">
        <v>8282</v>
      </c>
      <c r="CN352" s="71">
        <v>1</v>
      </c>
      <c r="CO352" s="71">
        <v>152</v>
      </c>
      <c r="CP352" s="73" t="s">
        <v>8997</v>
      </c>
      <c r="CQ352" s="75" t="s">
        <v>8282</v>
      </c>
    </row>
    <row r="353" spans="9:95">
      <c r="I353" s="71">
        <v>6</v>
      </c>
      <c r="J353" s="71">
        <v>41</v>
      </c>
      <c r="K353" s="73" t="s">
        <v>8998</v>
      </c>
      <c r="L353" s="82"/>
      <c r="M353" s="84">
        <v>20</v>
      </c>
      <c r="N353" s="74">
        <v>6038</v>
      </c>
      <c r="O353" s="74">
        <v>6057</v>
      </c>
      <c r="Q353" s="71">
        <v>1</v>
      </c>
      <c r="R353" s="71">
        <v>4</v>
      </c>
      <c r="S353" s="71">
        <v>118</v>
      </c>
      <c r="T353" s="73" t="s">
        <v>8999</v>
      </c>
      <c r="U353" s="75" t="s">
        <v>470</v>
      </c>
      <c r="AC353" s="71">
        <v>1</v>
      </c>
      <c r="AD353" s="71">
        <v>153</v>
      </c>
      <c r="AE353" s="73" t="s">
        <v>9000</v>
      </c>
      <c r="AF353" s="75" t="s">
        <v>8283</v>
      </c>
      <c r="CN353" s="71">
        <v>1</v>
      </c>
      <c r="CO353" s="71">
        <v>153</v>
      </c>
      <c r="CP353" s="73" t="s">
        <v>9000</v>
      </c>
      <c r="CQ353" s="75" t="s">
        <v>8283</v>
      </c>
    </row>
    <row r="354" spans="9:95">
      <c r="I354" s="71">
        <v>6</v>
      </c>
      <c r="J354" s="71">
        <v>42</v>
      </c>
      <c r="K354" s="73" t="s">
        <v>9001</v>
      </c>
      <c r="L354" s="82"/>
      <c r="M354" s="84">
        <v>22</v>
      </c>
      <c r="N354" s="74">
        <v>6058</v>
      </c>
      <c r="O354" s="74">
        <v>6079</v>
      </c>
      <c r="Q354" s="71">
        <v>1</v>
      </c>
      <c r="R354" s="71">
        <v>4</v>
      </c>
      <c r="S354" s="71">
        <v>119</v>
      </c>
      <c r="T354" s="73" t="s">
        <v>9002</v>
      </c>
      <c r="U354" s="75" t="s">
        <v>472</v>
      </c>
      <c r="AC354" s="71">
        <v>1</v>
      </c>
      <c r="AD354" s="71">
        <v>154</v>
      </c>
      <c r="AE354" s="73" t="s">
        <v>9003</v>
      </c>
      <c r="AF354" s="75" t="s">
        <v>5425</v>
      </c>
      <c r="CN354" s="71">
        <v>1</v>
      </c>
      <c r="CO354" s="71">
        <v>154</v>
      </c>
      <c r="CP354" s="73" t="s">
        <v>9003</v>
      </c>
      <c r="CQ354" s="75" t="s">
        <v>5425</v>
      </c>
    </row>
    <row r="355" spans="9:95">
      <c r="I355" s="71">
        <v>6</v>
      </c>
      <c r="J355" s="71">
        <v>43</v>
      </c>
      <c r="K355" s="73" t="s">
        <v>9004</v>
      </c>
      <c r="L355" s="82"/>
      <c r="M355" s="84">
        <v>44</v>
      </c>
      <c r="N355" s="74">
        <v>6080</v>
      </c>
      <c r="O355" s="74">
        <v>6123</v>
      </c>
      <c r="Q355" s="71">
        <v>1</v>
      </c>
      <c r="R355" s="71">
        <v>4</v>
      </c>
      <c r="S355" s="71">
        <v>120</v>
      </c>
      <c r="T355" s="73" t="s">
        <v>9005</v>
      </c>
      <c r="U355" s="75" t="s">
        <v>469</v>
      </c>
      <c r="AC355" s="71">
        <v>1</v>
      </c>
      <c r="AD355" s="71">
        <v>155</v>
      </c>
      <c r="AE355" s="73" t="s">
        <v>9006</v>
      </c>
      <c r="AF355" s="75" t="s">
        <v>5426</v>
      </c>
      <c r="CN355" s="71">
        <v>1</v>
      </c>
      <c r="CO355" s="71">
        <v>155</v>
      </c>
      <c r="CP355" s="73" t="s">
        <v>9006</v>
      </c>
      <c r="CQ355" s="75" t="s">
        <v>5426</v>
      </c>
    </row>
    <row r="356" spans="9:95">
      <c r="I356" s="71">
        <v>6</v>
      </c>
      <c r="J356" s="71">
        <v>44</v>
      </c>
      <c r="K356" s="73" t="s">
        <v>9007</v>
      </c>
      <c r="L356" s="82"/>
      <c r="M356" s="84">
        <v>18</v>
      </c>
      <c r="N356" s="74">
        <v>6124</v>
      </c>
      <c r="O356" s="74">
        <v>6141</v>
      </c>
      <c r="Q356" s="71">
        <v>1</v>
      </c>
      <c r="R356" s="71">
        <v>4</v>
      </c>
      <c r="S356" s="71">
        <v>121</v>
      </c>
      <c r="T356" s="73" t="s">
        <v>9008</v>
      </c>
      <c r="U356" s="75" t="s">
        <v>473</v>
      </c>
      <c r="AC356" s="71">
        <v>1</v>
      </c>
      <c r="AD356" s="71">
        <v>156</v>
      </c>
      <c r="AE356" s="73" t="s">
        <v>9009</v>
      </c>
      <c r="AF356" s="75" t="s">
        <v>5427</v>
      </c>
      <c r="CN356" s="71">
        <v>1</v>
      </c>
      <c r="CO356" s="71">
        <v>156</v>
      </c>
      <c r="CP356" s="73" t="s">
        <v>9009</v>
      </c>
      <c r="CQ356" s="75" t="s">
        <v>5427</v>
      </c>
    </row>
    <row r="357" spans="9:95">
      <c r="I357" s="71">
        <v>6</v>
      </c>
      <c r="J357" s="71">
        <v>45</v>
      </c>
      <c r="K357" s="73" t="s">
        <v>9010</v>
      </c>
      <c r="L357" s="82"/>
      <c r="M357" s="84">
        <v>26</v>
      </c>
      <c r="N357" s="74">
        <v>6142</v>
      </c>
      <c r="O357" s="74">
        <v>6167</v>
      </c>
      <c r="Q357" s="71">
        <v>1</v>
      </c>
      <c r="R357" s="71">
        <v>4</v>
      </c>
      <c r="S357" s="71">
        <v>122</v>
      </c>
      <c r="T357" s="73" t="s">
        <v>9011</v>
      </c>
      <c r="U357" s="75" t="s">
        <v>8201</v>
      </c>
      <c r="AC357" s="71">
        <v>1</v>
      </c>
      <c r="AD357" s="71">
        <v>157</v>
      </c>
      <c r="AE357" s="73" t="s">
        <v>9012</v>
      </c>
      <c r="AF357" s="75" t="s">
        <v>5428</v>
      </c>
      <c r="CN357" s="71">
        <v>1</v>
      </c>
      <c r="CO357" s="71">
        <v>157</v>
      </c>
      <c r="CP357" s="73" t="s">
        <v>9012</v>
      </c>
      <c r="CQ357" s="75" t="s">
        <v>5428</v>
      </c>
    </row>
    <row r="358" spans="9:95">
      <c r="I358" s="71">
        <v>6</v>
      </c>
      <c r="J358" s="71">
        <v>46</v>
      </c>
      <c r="K358" s="73" t="s">
        <v>9013</v>
      </c>
      <c r="L358" s="82"/>
      <c r="M358" s="84">
        <v>43</v>
      </c>
      <c r="N358" s="74">
        <v>6168</v>
      </c>
      <c r="O358" s="74">
        <v>6210</v>
      </c>
      <c r="Q358" s="71">
        <v>1</v>
      </c>
      <c r="R358" s="71">
        <v>4</v>
      </c>
      <c r="S358" s="71">
        <v>123</v>
      </c>
      <c r="T358" s="73" t="s">
        <v>9014</v>
      </c>
      <c r="U358" s="75" t="s">
        <v>474</v>
      </c>
      <c r="AC358" s="71">
        <v>1</v>
      </c>
      <c r="AD358" s="71">
        <v>158</v>
      </c>
      <c r="AE358" s="73" t="s">
        <v>9015</v>
      </c>
      <c r="AF358" s="75" t="s">
        <v>5429</v>
      </c>
      <c r="CN358" s="71">
        <v>1</v>
      </c>
      <c r="CO358" s="71">
        <v>158</v>
      </c>
      <c r="CP358" s="73" t="s">
        <v>9015</v>
      </c>
      <c r="CQ358" s="75" t="s">
        <v>5429</v>
      </c>
    </row>
    <row r="359" spans="9:95">
      <c r="I359" s="71">
        <v>6</v>
      </c>
      <c r="J359" s="71">
        <v>47</v>
      </c>
      <c r="K359" s="73" t="s">
        <v>9016</v>
      </c>
      <c r="L359" s="82"/>
      <c r="M359" s="84">
        <v>43</v>
      </c>
      <c r="N359" s="74">
        <v>6211</v>
      </c>
      <c r="O359" s="74">
        <v>6253</v>
      </c>
      <c r="Q359" s="71">
        <v>1</v>
      </c>
      <c r="R359" s="71">
        <v>4</v>
      </c>
      <c r="S359" s="71">
        <v>124</v>
      </c>
      <c r="T359" s="73" t="s">
        <v>9017</v>
      </c>
      <c r="U359" s="75" t="s">
        <v>475</v>
      </c>
      <c r="AC359" s="71">
        <v>1</v>
      </c>
      <c r="AD359" s="71">
        <v>159</v>
      </c>
      <c r="AE359" s="73" t="s">
        <v>9018</v>
      </c>
      <c r="AF359" s="75" t="s">
        <v>5430</v>
      </c>
      <c r="CN359" s="71">
        <v>1</v>
      </c>
      <c r="CO359" s="71">
        <v>159</v>
      </c>
      <c r="CP359" s="73" t="s">
        <v>9018</v>
      </c>
      <c r="CQ359" s="75" t="s">
        <v>5430</v>
      </c>
    </row>
    <row r="360" spans="9:95">
      <c r="I360" s="71">
        <v>7</v>
      </c>
      <c r="J360" s="71">
        <v>1</v>
      </c>
      <c r="K360" s="73" t="s">
        <v>9019</v>
      </c>
      <c r="L360" s="78" t="s">
        <v>5224</v>
      </c>
      <c r="M360" s="79"/>
      <c r="N360" s="80"/>
      <c r="O360" s="80"/>
      <c r="Q360" s="71">
        <v>1</v>
      </c>
      <c r="R360" s="71">
        <v>4</v>
      </c>
      <c r="S360" s="71">
        <v>125</v>
      </c>
      <c r="T360" s="73" t="s">
        <v>9020</v>
      </c>
      <c r="U360" s="75" t="s">
        <v>8202</v>
      </c>
      <c r="AC360" s="71">
        <v>1</v>
      </c>
      <c r="AD360" s="71">
        <v>160</v>
      </c>
      <c r="AE360" s="73" t="s">
        <v>9021</v>
      </c>
      <c r="AF360" s="75" t="s">
        <v>8284</v>
      </c>
      <c r="CN360" s="71">
        <v>1</v>
      </c>
      <c r="CO360" s="71">
        <v>160</v>
      </c>
      <c r="CP360" s="73" t="s">
        <v>9021</v>
      </c>
      <c r="CQ360" s="75" t="s">
        <v>8284</v>
      </c>
    </row>
    <row r="361" spans="9:95">
      <c r="I361" s="71">
        <v>7</v>
      </c>
      <c r="J361" s="71">
        <v>2</v>
      </c>
      <c r="K361" s="73" t="s">
        <v>9022</v>
      </c>
      <c r="L361" s="78" t="s">
        <v>5225</v>
      </c>
      <c r="M361" s="79"/>
      <c r="N361" s="80"/>
      <c r="O361" s="80"/>
      <c r="Q361" s="71">
        <v>1</v>
      </c>
      <c r="R361" s="71">
        <v>4</v>
      </c>
      <c r="S361" s="71">
        <v>126</v>
      </c>
      <c r="T361" s="73" t="s">
        <v>9023</v>
      </c>
      <c r="U361" s="75" t="s">
        <v>476</v>
      </c>
      <c r="AC361" s="71">
        <v>1</v>
      </c>
      <c r="AD361" s="71">
        <v>161</v>
      </c>
      <c r="AE361" s="73" t="s">
        <v>9024</v>
      </c>
      <c r="AF361" s="75" t="s">
        <v>5431</v>
      </c>
      <c r="CN361" s="71">
        <v>1</v>
      </c>
      <c r="CO361" s="71">
        <v>161</v>
      </c>
      <c r="CP361" s="73" t="s">
        <v>9024</v>
      </c>
      <c r="CQ361" s="75" t="s">
        <v>5431</v>
      </c>
    </row>
    <row r="362" spans="9:95">
      <c r="I362" s="71">
        <v>7</v>
      </c>
      <c r="J362" s="71">
        <v>3</v>
      </c>
      <c r="K362" s="73" t="s">
        <v>9025</v>
      </c>
      <c r="L362" s="78" t="s">
        <v>5226</v>
      </c>
      <c r="M362" s="79"/>
      <c r="N362" s="80"/>
      <c r="O362" s="80"/>
      <c r="Q362" s="71">
        <v>1</v>
      </c>
      <c r="R362" s="71">
        <v>4</v>
      </c>
      <c r="S362" s="71">
        <v>127</v>
      </c>
      <c r="T362" s="73" t="s">
        <v>9026</v>
      </c>
      <c r="U362" s="75" t="s">
        <v>477</v>
      </c>
      <c r="AC362" s="71">
        <v>1</v>
      </c>
      <c r="AD362" s="71">
        <v>162</v>
      </c>
      <c r="AE362" s="73" t="s">
        <v>9027</v>
      </c>
      <c r="AF362" s="75" t="s">
        <v>5432</v>
      </c>
      <c r="CN362" s="71">
        <v>1</v>
      </c>
      <c r="CO362" s="71">
        <v>162</v>
      </c>
      <c r="CP362" s="73" t="s">
        <v>9027</v>
      </c>
      <c r="CQ362" s="75" t="s">
        <v>5432</v>
      </c>
    </row>
    <row r="363" spans="9:95">
      <c r="I363" s="71">
        <v>7</v>
      </c>
      <c r="J363" s="71">
        <v>4</v>
      </c>
      <c r="K363" s="73" t="s">
        <v>9028</v>
      </c>
      <c r="L363" s="78" t="s">
        <v>5227</v>
      </c>
      <c r="M363" s="79"/>
      <c r="N363" s="80"/>
      <c r="O363" s="80"/>
      <c r="Q363" s="71">
        <v>1</v>
      </c>
      <c r="R363" s="71">
        <v>4</v>
      </c>
      <c r="S363" s="71">
        <v>128</v>
      </c>
      <c r="T363" s="73" t="s">
        <v>9029</v>
      </c>
      <c r="U363" s="75" t="s">
        <v>8203</v>
      </c>
      <c r="AC363" s="71">
        <v>1</v>
      </c>
      <c r="AD363" s="71">
        <v>163</v>
      </c>
      <c r="AE363" s="73" t="s">
        <v>9030</v>
      </c>
      <c r="AF363" s="75" t="s">
        <v>5433</v>
      </c>
      <c r="CN363" s="71">
        <v>1</v>
      </c>
      <c r="CO363" s="71">
        <v>163</v>
      </c>
      <c r="CP363" s="73" t="s">
        <v>9030</v>
      </c>
      <c r="CQ363" s="75" t="s">
        <v>5433</v>
      </c>
    </row>
    <row r="364" spans="9:95">
      <c r="I364" s="71">
        <v>7</v>
      </c>
      <c r="J364" s="71">
        <v>5</v>
      </c>
      <c r="K364" s="73" t="s">
        <v>9031</v>
      </c>
      <c r="L364" s="78" t="s">
        <v>5228</v>
      </c>
      <c r="M364" s="79"/>
      <c r="N364" s="80"/>
      <c r="O364" s="80"/>
      <c r="Q364" s="71">
        <v>1</v>
      </c>
      <c r="R364" s="71">
        <v>4</v>
      </c>
      <c r="S364" s="71">
        <v>129</v>
      </c>
      <c r="T364" s="73" t="s">
        <v>7042</v>
      </c>
      <c r="U364" s="75" t="s">
        <v>479</v>
      </c>
      <c r="AC364" s="71">
        <v>1</v>
      </c>
      <c r="AD364" s="71">
        <v>164</v>
      </c>
      <c r="AE364" s="73" t="s">
        <v>9032</v>
      </c>
      <c r="AF364" s="75" t="s">
        <v>5434</v>
      </c>
      <c r="CN364" s="71">
        <v>1</v>
      </c>
      <c r="CO364" s="71">
        <v>164</v>
      </c>
      <c r="CP364" s="73" t="s">
        <v>9032</v>
      </c>
      <c r="CQ364" s="75" t="s">
        <v>5434</v>
      </c>
    </row>
    <row r="365" spans="9:95">
      <c r="I365" s="71">
        <v>7</v>
      </c>
      <c r="J365" s="71">
        <v>6</v>
      </c>
      <c r="K365" s="73" t="s">
        <v>9033</v>
      </c>
      <c r="L365" s="78" t="s">
        <v>5229</v>
      </c>
      <c r="M365" s="79"/>
      <c r="N365" s="80"/>
      <c r="O365" s="80"/>
      <c r="Q365" s="71">
        <v>1</v>
      </c>
      <c r="R365" s="71">
        <v>5</v>
      </c>
      <c r="S365" s="71">
        <v>1</v>
      </c>
      <c r="T365" s="73" t="s">
        <v>9034</v>
      </c>
      <c r="U365" s="75" t="s">
        <v>480</v>
      </c>
      <c r="AC365" s="71">
        <v>1</v>
      </c>
      <c r="AD365" s="71">
        <v>165</v>
      </c>
      <c r="AE365" s="73" t="s">
        <v>9035</v>
      </c>
      <c r="AF365" s="75" t="s">
        <v>5435</v>
      </c>
      <c r="CN365" s="71">
        <v>1</v>
      </c>
      <c r="CO365" s="71">
        <v>165</v>
      </c>
      <c r="CP365" s="73" t="s">
        <v>9035</v>
      </c>
      <c r="CQ365" s="75" t="s">
        <v>5435</v>
      </c>
    </row>
    <row r="366" spans="9:95">
      <c r="I366" s="71">
        <v>7</v>
      </c>
      <c r="J366" s="71">
        <v>7</v>
      </c>
      <c r="K366" s="73" t="s">
        <v>9036</v>
      </c>
      <c r="L366" s="78" t="s">
        <v>5230</v>
      </c>
      <c r="M366" s="79"/>
      <c r="N366" s="80"/>
      <c r="O366" s="80"/>
      <c r="Q366" s="71">
        <v>1</v>
      </c>
      <c r="R366" s="71">
        <v>5</v>
      </c>
      <c r="S366" s="71">
        <v>2</v>
      </c>
      <c r="T366" s="73" t="s">
        <v>8641</v>
      </c>
      <c r="U366" s="75" t="s">
        <v>481</v>
      </c>
      <c r="AC366" s="71">
        <v>1</v>
      </c>
      <c r="AD366" s="71">
        <v>166</v>
      </c>
      <c r="AE366" s="73" t="s">
        <v>9037</v>
      </c>
      <c r="AF366" s="75" t="s">
        <v>5436</v>
      </c>
      <c r="CN366" s="71">
        <v>1</v>
      </c>
      <c r="CO366" s="71">
        <v>166</v>
      </c>
      <c r="CP366" s="73" t="s">
        <v>9037</v>
      </c>
      <c r="CQ366" s="75" t="s">
        <v>5436</v>
      </c>
    </row>
    <row r="367" spans="9:95">
      <c r="I367" s="71">
        <v>7</v>
      </c>
      <c r="J367" s="71">
        <v>8</v>
      </c>
      <c r="K367" s="73" t="s">
        <v>9038</v>
      </c>
      <c r="L367" s="78" t="s">
        <v>5231</v>
      </c>
      <c r="M367" s="79"/>
      <c r="N367" s="80"/>
      <c r="O367" s="80"/>
      <c r="Q367" s="71">
        <v>1</v>
      </c>
      <c r="R367" s="71">
        <v>5</v>
      </c>
      <c r="S367" s="71">
        <v>3</v>
      </c>
      <c r="T367" s="73" t="s">
        <v>8644</v>
      </c>
      <c r="U367" s="75" t="s">
        <v>482</v>
      </c>
      <c r="AC367" s="71">
        <v>1</v>
      </c>
      <c r="AD367" s="71">
        <v>167</v>
      </c>
      <c r="AE367" s="73" t="s">
        <v>9039</v>
      </c>
      <c r="AF367" s="75" t="s">
        <v>5437</v>
      </c>
      <c r="CN367" s="71">
        <v>1</v>
      </c>
      <c r="CO367" s="71">
        <v>167</v>
      </c>
      <c r="CP367" s="73" t="s">
        <v>9039</v>
      </c>
      <c r="CQ367" s="75" t="s">
        <v>5437</v>
      </c>
    </row>
    <row r="368" spans="9:95">
      <c r="I368" s="71">
        <v>7</v>
      </c>
      <c r="J368" s="71">
        <v>9</v>
      </c>
      <c r="K368" s="73" t="s">
        <v>9040</v>
      </c>
      <c r="L368" s="78" t="s">
        <v>5232</v>
      </c>
      <c r="M368" s="79"/>
      <c r="N368" s="80"/>
      <c r="O368" s="80"/>
      <c r="Q368" s="71">
        <v>1</v>
      </c>
      <c r="R368" s="71">
        <v>5</v>
      </c>
      <c r="S368" s="71">
        <v>4</v>
      </c>
      <c r="T368" s="73" t="s">
        <v>9041</v>
      </c>
      <c r="U368" s="75" t="s">
        <v>483</v>
      </c>
      <c r="AC368" s="71">
        <v>1</v>
      </c>
      <c r="AD368" s="71">
        <v>168</v>
      </c>
      <c r="AE368" s="73" t="s">
        <v>9042</v>
      </c>
      <c r="AF368" s="75" t="s">
        <v>5438</v>
      </c>
      <c r="CN368" s="71">
        <v>1</v>
      </c>
      <c r="CO368" s="71">
        <v>168</v>
      </c>
      <c r="CP368" s="73" t="s">
        <v>9042</v>
      </c>
      <c r="CQ368" s="75" t="s">
        <v>5438</v>
      </c>
    </row>
    <row r="369" spans="9:95">
      <c r="I369" s="71">
        <v>7</v>
      </c>
      <c r="J369" s="71">
        <v>10</v>
      </c>
      <c r="K369" s="73" t="s">
        <v>9043</v>
      </c>
      <c r="L369" s="78" t="s">
        <v>5233</v>
      </c>
      <c r="M369" s="79"/>
      <c r="N369" s="80"/>
      <c r="O369" s="80"/>
      <c r="Q369" s="71">
        <v>1</v>
      </c>
      <c r="R369" s="71">
        <v>5</v>
      </c>
      <c r="S369" s="71">
        <v>5</v>
      </c>
      <c r="T369" s="73" t="s">
        <v>9044</v>
      </c>
      <c r="U369" s="75" t="s">
        <v>484</v>
      </c>
      <c r="AC369" s="71">
        <v>1</v>
      </c>
      <c r="AD369" s="71">
        <v>169</v>
      </c>
      <c r="AE369" s="73" t="s">
        <v>9045</v>
      </c>
      <c r="AF369" s="75" t="s">
        <v>5439</v>
      </c>
      <c r="CN369" s="71">
        <v>1</v>
      </c>
      <c r="CO369" s="71">
        <v>169</v>
      </c>
      <c r="CP369" s="73" t="s">
        <v>9045</v>
      </c>
      <c r="CQ369" s="75" t="s">
        <v>5439</v>
      </c>
    </row>
    <row r="370" spans="9:95">
      <c r="I370" s="71">
        <v>7</v>
      </c>
      <c r="J370" s="71">
        <v>11</v>
      </c>
      <c r="K370" s="73" t="s">
        <v>9046</v>
      </c>
      <c r="L370" s="78" t="s">
        <v>5234</v>
      </c>
      <c r="M370" s="79"/>
      <c r="N370" s="80"/>
      <c r="O370" s="80"/>
      <c r="Q370" s="71">
        <v>1</v>
      </c>
      <c r="R370" s="71">
        <v>5</v>
      </c>
      <c r="S370" s="71">
        <v>6</v>
      </c>
      <c r="T370" s="73" t="s">
        <v>9047</v>
      </c>
      <c r="U370" s="75" t="s">
        <v>485</v>
      </c>
      <c r="AC370" s="71">
        <v>1</v>
      </c>
      <c r="AD370" s="71">
        <v>170</v>
      </c>
      <c r="AE370" s="73" t="s">
        <v>9048</v>
      </c>
      <c r="AF370" s="75" t="s">
        <v>5440</v>
      </c>
      <c r="CN370" s="71">
        <v>1</v>
      </c>
      <c r="CO370" s="71">
        <v>170</v>
      </c>
      <c r="CP370" s="73" t="s">
        <v>9048</v>
      </c>
      <c r="CQ370" s="75" t="s">
        <v>5440</v>
      </c>
    </row>
    <row r="371" spans="9:95">
      <c r="I371" s="71">
        <v>7</v>
      </c>
      <c r="J371" s="71">
        <v>12</v>
      </c>
      <c r="K371" s="76" t="s">
        <v>9049</v>
      </c>
      <c r="L371" s="78" t="s">
        <v>5235</v>
      </c>
      <c r="M371" s="79"/>
      <c r="N371" s="80"/>
      <c r="O371" s="80"/>
      <c r="Q371" s="71">
        <v>1</v>
      </c>
      <c r="R371" s="71">
        <v>5</v>
      </c>
      <c r="S371" s="71">
        <v>7</v>
      </c>
      <c r="T371" s="73" t="s">
        <v>9050</v>
      </c>
      <c r="U371" s="75" t="s">
        <v>486</v>
      </c>
      <c r="AC371" s="71">
        <v>1</v>
      </c>
      <c r="AD371" s="71">
        <v>171</v>
      </c>
      <c r="AE371" s="73" t="s">
        <v>9051</v>
      </c>
      <c r="AF371" s="75" t="s">
        <v>5441</v>
      </c>
      <c r="CN371" s="71">
        <v>1</v>
      </c>
      <c r="CO371" s="71">
        <v>171</v>
      </c>
      <c r="CP371" s="73" t="s">
        <v>9051</v>
      </c>
      <c r="CQ371" s="75" t="s">
        <v>5441</v>
      </c>
    </row>
    <row r="372" spans="9:95">
      <c r="I372" s="71">
        <v>8</v>
      </c>
      <c r="J372" s="71">
        <v>1</v>
      </c>
      <c r="K372" s="73" t="s">
        <v>9052</v>
      </c>
      <c r="L372" s="78" t="s">
        <v>5236</v>
      </c>
      <c r="M372" s="79"/>
      <c r="N372" s="80"/>
      <c r="O372" s="80"/>
      <c r="Q372" s="71">
        <v>1</v>
      </c>
      <c r="R372" s="71">
        <v>5</v>
      </c>
      <c r="S372" s="71">
        <v>8</v>
      </c>
      <c r="T372" s="73" t="s">
        <v>9053</v>
      </c>
      <c r="U372" s="75" t="s">
        <v>487</v>
      </c>
      <c r="AC372" s="71">
        <v>1</v>
      </c>
      <c r="AD372" s="71">
        <v>172</v>
      </c>
      <c r="AE372" s="73" t="s">
        <v>9054</v>
      </c>
      <c r="AF372" s="75" t="s">
        <v>5442</v>
      </c>
      <c r="CN372" s="71">
        <v>1</v>
      </c>
      <c r="CO372" s="71">
        <v>172</v>
      </c>
      <c r="CP372" s="73" t="s">
        <v>9054</v>
      </c>
      <c r="CQ372" s="75" t="s">
        <v>5442</v>
      </c>
    </row>
    <row r="373" spans="9:95">
      <c r="I373" s="71">
        <v>8</v>
      </c>
      <c r="J373" s="71">
        <v>2</v>
      </c>
      <c r="K373" s="73" t="s">
        <v>9055</v>
      </c>
      <c r="L373" s="78" t="s">
        <v>5237</v>
      </c>
      <c r="M373" s="79"/>
      <c r="N373" s="80"/>
      <c r="O373" s="80"/>
      <c r="Q373" s="71">
        <v>1</v>
      </c>
      <c r="R373" s="71">
        <v>5</v>
      </c>
      <c r="S373" s="71">
        <v>9</v>
      </c>
      <c r="T373" s="73" t="s">
        <v>9056</v>
      </c>
      <c r="U373" s="75" t="s">
        <v>488</v>
      </c>
      <c r="AC373" s="71">
        <v>1</v>
      </c>
      <c r="AD373" s="71">
        <v>173</v>
      </c>
      <c r="AE373" s="73" t="s">
        <v>9057</v>
      </c>
      <c r="AF373" s="75" t="s">
        <v>5443</v>
      </c>
      <c r="CN373" s="71">
        <v>1</v>
      </c>
      <c r="CO373" s="71">
        <v>173</v>
      </c>
      <c r="CP373" s="73" t="s">
        <v>9057</v>
      </c>
      <c r="CQ373" s="75" t="s">
        <v>5443</v>
      </c>
    </row>
    <row r="374" spans="9:95">
      <c r="I374" s="71">
        <v>8</v>
      </c>
      <c r="J374" s="71">
        <v>3</v>
      </c>
      <c r="K374" s="73" t="s">
        <v>9058</v>
      </c>
      <c r="L374" s="78" t="s">
        <v>5238</v>
      </c>
      <c r="M374" s="79"/>
      <c r="N374" s="80"/>
      <c r="O374" s="80"/>
      <c r="Q374" s="71">
        <v>1</v>
      </c>
      <c r="R374" s="71">
        <v>5</v>
      </c>
      <c r="S374" s="71">
        <v>10</v>
      </c>
      <c r="T374" s="73" t="s">
        <v>9059</v>
      </c>
      <c r="U374" s="75" t="s">
        <v>489</v>
      </c>
      <c r="AC374" s="71">
        <v>1</v>
      </c>
      <c r="AD374" s="71">
        <v>174</v>
      </c>
      <c r="AE374" s="73" t="s">
        <v>9060</v>
      </c>
      <c r="AF374" s="75" t="s">
        <v>5444</v>
      </c>
      <c r="CN374" s="71">
        <v>1</v>
      </c>
      <c r="CO374" s="71">
        <v>174</v>
      </c>
      <c r="CP374" s="73" t="s">
        <v>9060</v>
      </c>
      <c r="CQ374" s="75" t="s">
        <v>5444</v>
      </c>
    </row>
    <row r="375" spans="9:95">
      <c r="I375" s="71">
        <v>8</v>
      </c>
      <c r="J375" s="71">
        <v>4</v>
      </c>
      <c r="K375" s="73" t="s">
        <v>9061</v>
      </c>
      <c r="L375" s="78" t="s">
        <v>5239</v>
      </c>
      <c r="M375" s="79"/>
      <c r="N375" s="80"/>
      <c r="O375" s="80"/>
      <c r="Q375" s="71">
        <v>1</v>
      </c>
      <c r="R375" s="71">
        <v>5</v>
      </c>
      <c r="S375" s="71">
        <v>11</v>
      </c>
      <c r="T375" s="73" t="s">
        <v>9062</v>
      </c>
      <c r="U375" s="75" t="s">
        <v>490</v>
      </c>
      <c r="AC375" s="71">
        <v>1</v>
      </c>
      <c r="AD375" s="71">
        <v>175</v>
      </c>
      <c r="AE375" s="73" t="s">
        <v>9063</v>
      </c>
      <c r="AF375" s="75" t="s">
        <v>5445</v>
      </c>
      <c r="CN375" s="71">
        <v>1</v>
      </c>
      <c r="CO375" s="71">
        <v>175</v>
      </c>
      <c r="CP375" s="73" t="s">
        <v>9063</v>
      </c>
      <c r="CQ375" s="75" t="s">
        <v>5445</v>
      </c>
    </row>
    <row r="376" spans="9:95">
      <c r="I376" s="71">
        <v>8</v>
      </c>
      <c r="J376" s="71">
        <v>5</v>
      </c>
      <c r="K376" s="73" t="s">
        <v>9064</v>
      </c>
      <c r="L376" s="78" t="s">
        <v>5240</v>
      </c>
      <c r="M376" s="79"/>
      <c r="N376" s="80"/>
      <c r="O376" s="80"/>
      <c r="Q376" s="71">
        <v>1</v>
      </c>
      <c r="R376" s="71">
        <v>5</v>
      </c>
      <c r="S376" s="71">
        <v>12</v>
      </c>
      <c r="T376" s="73" t="s">
        <v>9065</v>
      </c>
      <c r="U376" s="75" t="s">
        <v>491</v>
      </c>
      <c r="AC376" s="71">
        <v>1</v>
      </c>
      <c r="AD376" s="71">
        <v>176</v>
      </c>
      <c r="AE376" s="73" t="s">
        <v>9066</v>
      </c>
      <c r="AF376" s="75" t="s">
        <v>5446</v>
      </c>
      <c r="CN376" s="71">
        <v>1</v>
      </c>
      <c r="CO376" s="71">
        <v>176</v>
      </c>
      <c r="CP376" s="73" t="s">
        <v>9066</v>
      </c>
      <c r="CQ376" s="75" t="s">
        <v>5446</v>
      </c>
    </row>
    <row r="377" spans="9:95">
      <c r="I377" s="71">
        <v>8</v>
      </c>
      <c r="J377" s="71">
        <v>6</v>
      </c>
      <c r="K377" s="73" t="s">
        <v>9067</v>
      </c>
      <c r="L377" s="78" t="s">
        <v>5241</v>
      </c>
      <c r="M377" s="79"/>
      <c r="N377" s="80"/>
      <c r="O377" s="80"/>
      <c r="Q377" s="71">
        <v>1</v>
      </c>
      <c r="R377" s="71">
        <v>5</v>
      </c>
      <c r="S377" s="71">
        <v>13</v>
      </c>
      <c r="T377" s="73" t="s">
        <v>9068</v>
      </c>
      <c r="U377" s="75" t="s">
        <v>492</v>
      </c>
      <c r="AC377" s="71">
        <v>1</v>
      </c>
      <c r="AD377" s="71">
        <v>177</v>
      </c>
      <c r="AE377" s="73" t="s">
        <v>9069</v>
      </c>
      <c r="AF377" s="75" t="s">
        <v>5447</v>
      </c>
      <c r="CN377" s="71">
        <v>1</v>
      </c>
      <c r="CO377" s="71">
        <v>177</v>
      </c>
      <c r="CP377" s="73" t="s">
        <v>9069</v>
      </c>
      <c r="CQ377" s="75" t="s">
        <v>5447</v>
      </c>
    </row>
    <row r="378" spans="9:95">
      <c r="I378" s="71">
        <v>8</v>
      </c>
      <c r="J378" s="71">
        <v>7</v>
      </c>
      <c r="K378" s="73" t="s">
        <v>9070</v>
      </c>
      <c r="L378" s="78" t="s">
        <v>5242</v>
      </c>
      <c r="M378" s="79"/>
      <c r="N378" s="80"/>
      <c r="O378" s="80"/>
      <c r="Q378" s="71">
        <v>1</v>
      </c>
      <c r="R378" s="71">
        <v>5</v>
      </c>
      <c r="S378" s="71">
        <v>14</v>
      </c>
      <c r="T378" s="73" t="s">
        <v>9071</v>
      </c>
      <c r="U378" s="75" t="s">
        <v>8214</v>
      </c>
      <c r="AC378" s="71">
        <v>1</v>
      </c>
      <c r="AD378" s="71">
        <v>178</v>
      </c>
      <c r="AE378" s="73" t="s">
        <v>9072</v>
      </c>
      <c r="AF378" s="75" t="s">
        <v>5448</v>
      </c>
      <c r="CN378" s="71">
        <v>1</v>
      </c>
      <c r="CO378" s="71">
        <v>178</v>
      </c>
      <c r="CP378" s="73" t="s">
        <v>9072</v>
      </c>
      <c r="CQ378" s="75" t="s">
        <v>5448</v>
      </c>
    </row>
    <row r="379" spans="9:95">
      <c r="I379" s="71">
        <v>8</v>
      </c>
      <c r="J379" s="71">
        <v>8</v>
      </c>
      <c r="K379" s="73" t="s">
        <v>9073</v>
      </c>
      <c r="L379" s="78" t="s">
        <v>5243</v>
      </c>
      <c r="M379" s="79"/>
      <c r="N379" s="80"/>
      <c r="O379" s="80"/>
      <c r="Q379" s="71">
        <v>1</v>
      </c>
      <c r="R379" s="71">
        <v>5</v>
      </c>
      <c r="S379" s="71">
        <v>15</v>
      </c>
      <c r="T379" s="73" t="s">
        <v>9074</v>
      </c>
      <c r="U379" s="75" t="s">
        <v>493</v>
      </c>
      <c r="AC379" s="71">
        <v>1</v>
      </c>
      <c r="AD379" s="71">
        <v>179</v>
      </c>
      <c r="AE379" s="73" t="s">
        <v>9075</v>
      </c>
      <c r="AF379" s="75" t="s">
        <v>5449</v>
      </c>
      <c r="CN379" s="71">
        <v>1</v>
      </c>
      <c r="CO379" s="71">
        <v>179</v>
      </c>
      <c r="CP379" s="73" t="s">
        <v>9075</v>
      </c>
      <c r="CQ379" s="75" t="s">
        <v>5449</v>
      </c>
    </row>
    <row r="380" spans="9:95">
      <c r="I380" s="71">
        <v>8</v>
      </c>
      <c r="J380" s="71">
        <v>9</v>
      </c>
      <c r="K380" s="73" t="s">
        <v>9076</v>
      </c>
      <c r="L380" s="78" t="s">
        <v>5244</v>
      </c>
      <c r="M380" s="79"/>
      <c r="N380" s="80"/>
      <c r="O380" s="80"/>
      <c r="Q380" s="71">
        <v>1</v>
      </c>
      <c r="R380" s="71">
        <v>5</v>
      </c>
      <c r="S380" s="71">
        <v>16</v>
      </c>
      <c r="T380" s="73" t="s">
        <v>9077</v>
      </c>
      <c r="U380" s="75" t="s">
        <v>494</v>
      </c>
      <c r="AC380" s="71">
        <v>1</v>
      </c>
      <c r="AD380" s="71">
        <v>180</v>
      </c>
      <c r="AE380" s="73" t="s">
        <v>9078</v>
      </c>
      <c r="AF380" s="75" t="s">
        <v>5450</v>
      </c>
      <c r="CN380" s="71">
        <v>1</v>
      </c>
      <c r="CO380" s="71">
        <v>180</v>
      </c>
      <c r="CP380" s="73" t="s">
        <v>9078</v>
      </c>
      <c r="CQ380" s="75" t="s">
        <v>5450</v>
      </c>
    </row>
    <row r="381" spans="9:95">
      <c r="I381" s="71">
        <v>8</v>
      </c>
      <c r="J381" s="71">
        <v>10</v>
      </c>
      <c r="K381" s="73" t="s">
        <v>9079</v>
      </c>
      <c r="L381" s="78" t="s">
        <v>5245</v>
      </c>
      <c r="M381" s="79"/>
      <c r="N381" s="80"/>
      <c r="O381" s="80"/>
      <c r="Q381" s="71">
        <v>1</v>
      </c>
      <c r="R381" s="71">
        <v>5</v>
      </c>
      <c r="S381" s="71">
        <v>17</v>
      </c>
      <c r="T381" s="73" t="s">
        <v>9080</v>
      </c>
      <c r="U381" s="75" t="s">
        <v>495</v>
      </c>
      <c r="AC381" s="71">
        <v>1</v>
      </c>
      <c r="AD381" s="71">
        <v>181</v>
      </c>
      <c r="AE381" s="73" t="s">
        <v>9081</v>
      </c>
      <c r="AF381" s="75" t="s">
        <v>5451</v>
      </c>
      <c r="CN381" s="71">
        <v>1</v>
      </c>
      <c r="CO381" s="71">
        <v>181</v>
      </c>
      <c r="CP381" s="73" t="s">
        <v>9081</v>
      </c>
      <c r="CQ381" s="75" t="s">
        <v>5451</v>
      </c>
    </row>
    <row r="382" spans="9:95">
      <c r="I382" s="71">
        <v>8</v>
      </c>
      <c r="J382" s="71">
        <v>11</v>
      </c>
      <c r="K382" s="76" t="s">
        <v>9082</v>
      </c>
      <c r="L382" s="78" t="s">
        <v>5246</v>
      </c>
      <c r="M382" s="79"/>
      <c r="N382" s="80"/>
      <c r="O382" s="80"/>
      <c r="Q382" s="71">
        <v>1</v>
      </c>
      <c r="R382" s="71">
        <v>5</v>
      </c>
      <c r="S382" s="71">
        <v>18</v>
      </c>
      <c r="T382" s="73" t="s">
        <v>9083</v>
      </c>
      <c r="U382" s="75" t="s">
        <v>496</v>
      </c>
      <c r="AC382" s="71">
        <v>1</v>
      </c>
      <c r="AD382" s="71">
        <v>182</v>
      </c>
      <c r="AE382" s="73" t="s">
        <v>9084</v>
      </c>
      <c r="AF382" s="75" t="s">
        <v>5452</v>
      </c>
      <c r="CN382" s="71">
        <v>1</v>
      </c>
      <c r="CO382" s="71">
        <v>182</v>
      </c>
      <c r="CP382" s="73" t="s">
        <v>9084</v>
      </c>
      <c r="CQ382" s="75" t="s">
        <v>5452</v>
      </c>
    </row>
    <row r="383" spans="9:95">
      <c r="I383" s="71">
        <v>9</v>
      </c>
      <c r="J383" s="71">
        <v>1</v>
      </c>
      <c r="K383" s="73" t="s">
        <v>9085</v>
      </c>
      <c r="L383" s="78" t="s">
        <v>5247</v>
      </c>
      <c r="M383" s="79"/>
      <c r="N383" s="80"/>
      <c r="O383" s="80"/>
      <c r="Q383" s="71">
        <v>1</v>
      </c>
      <c r="R383" s="71">
        <v>5</v>
      </c>
      <c r="S383" s="71">
        <v>19</v>
      </c>
      <c r="T383" s="73" t="s">
        <v>9086</v>
      </c>
      <c r="U383" s="75" t="s">
        <v>497</v>
      </c>
      <c r="AC383" s="71">
        <v>1</v>
      </c>
      <c r="AD383" s="71">
        <v>183</v>
      </c>
      <c r="AE383" s="73" t="s">
        <v>9087</v>
      </c>
      <c r="AF383" s="75" t="s">
        <v>5453</v>
      </c>
      <c r="CN383" s="71">
        <v>1</v>
      </c>
      <c r="CO383" s="71">
        <v>183</v>
      </c>
      <c r="CP383" s="73" t="s">
        <v>9087</v>
      </c>
      <c r="CQ383" s="75" t="s">
        <v>5453</v>
      </c>
    </row>
    <row r="384" spans="9:95">
      <c r="I384" s="71">
        <v>9</v>
      </c>
      <c r="J384" s="71">
        <v>2</v>
      </c>
      <c r="K384" s="73" t="s">
        <v>9088</v>
      </c>
      <c r="L384" s="78" t="s">
        <v>5248</v>
      </c>
      <c r="M384" s="79"/>
      <c r="N384" s="80"/>
      <c r="O384" s="80"/>
      <c r="Q384" s="71">
        <v>1</v>
      </c>
      <c r="R384" s="71">
        <v>5</v>
      </c>
      <c r="S384" s="71">
        <v>20</v>
      </c>
      <c r="T384" s="73" t="s">
        <v>9089</v>
      </c>
      <c r="U384" s="75" t="s">
        <v>498</v>
      </c>
      <c r="AC384" s="71">
        <v>1</v>
      </c>
      <c r="AD384" s="71">
        <v>184</v>
      </c>
      <c r="AE384" s="73" t="s">
        <v>9090</v>
      </c>
      <c r="AF384" s="75" t="s">
        <v>5454</v>
      </c>
      <c r="CN384" s="71">
        <v>1</v>
      </c>
      <c r="CO384" s="71">
        <v>184</v>
      </c>
      <c r="CP384" s="73" t="s">
        <v>9090</v>
      </c>
      <c r="CQ384" s="75" t="s">
        <v>5454</v>
      </c>
    </row>
    <row r="385" spans="9:95">
      <c r="I385" s="71">
        <v>9</v>
      </c>
      <c r="J385" s="71">
        <v>3</v>
      </c>
      <c r="K385" s="73" t="s">
        <v>9091</v>
      </c>
      <c r="L385" s="78" t="s">
        <v>5249</v>
      </c>
      <c r="M385" s="79"/>
      <c r="N385" s="80"/>
      <c r="O385" s="80"/>
      <c r="Q385" s="71">
        <v>1</v>
      </c>
      <c r="R385" s="71">
        <v>5</v>
      </c>
      <c r="S385" s="71">
        <v>21</v>
      </c>
      <c r="T385" s="73" t="s">
        <v>9092</v>
      </c>
      <c r="U385" s="75" t="s">
        <v>499</v>
      </c>
      <c r="AC385" s="71">
        <v>1</v>
      </c>
      <c r="AD385" s="71">
        <v>185</v>
      </c>
      <c r="AE385" s="73" t="s">
        <v>9093</v>
      </c>
      <c r="AF385" s="75" t="s">
        <v>5455</v>
      </c>
      <c r="CN385" s="71">
        <v>1</v>
      </c>
      <c r="CO385" s="71">
        <v>185</v>
      </c>
      <c r="CP385" s="73" t="s">
        <v>9093</v>
      </c>
      <c r="CQ385" s="75" t="s">
        <v>5455</v>
      </c>
    </row>
    <row r="386" spans="9:95">
      <c r="I386" s="71">
        <v>9</v>
      </c>
      <c r="J386" s="71">
        <v>4</v>
      </c>
      <c r="K386" s="73" t="s">
        <v>9094</v>
      </c>
      <c r="L386" s="78" t="s">
        <v>5250</v>
      </c>
      <c r="M386" s="79"/>
      <c r="N386" s="80"/>
      <c r="O386" s="80"/>
      <c r="Q386" s="71">
        <v>1</v>
      </c>
      <c r="R386" s="71">
        <v>5</v>
      </c>
      <c r="S386" s="71">
        <v>22</v>
      </c>
      <c r="T386" s="73" t="s">
        <v>9095</v>
      </c>
      <c r="U386" s="75" t="s">
        <v>8212</v>
      </c>
      <c r="AC386" s="71">
        <v>1</v>
      </c>
      <c r="AD386" s="71">
        <v>186</v>
      </c>
      <c r="AE386" s="73" t="s">
        <v>9096</v>
      </c>
      <c r="AF386" s="75" t="s">
        <v>5456</v>
      </c>
      <c r="CN386" s="71">
        <v>1</v>
      </c>
      <c r="CO386" s="71">
        <v>186</v>
      </c>
      <c r="CP386" s="73" t="s">
        <v>9096</v>
      </c>
      <c r="CQ386" s="75" t="s">
        <v>5456</v>
      </c>
    </row>
    <row r="387" spans="9:95">
      <c r="I387" s="71">
        <v>9</v>
      </c>
      <c r="J387" s="71">
        <v>5</v>
      </c>
      <c r="K387" s="73" t="s">
        <v>9097</v>
      </c>
      <c r="L387" s="78" t="s">
        <v>5251</v>
      </c>
      <c r="M387" s="79"/>
      <c r="N387" s="80"/>
      <c r="O387" s="80"/>
      <c r="Q387" s="71">
        <v>1</v>
      </c>
      <c r="R387" s="71">
        <v>5</v>
      </c>
      <c r="S387" s="71">
        <v>23</v>
      </c>
      <c r="T387" s="73" t="s">
        <v>9098</v>
      </c>
      <c r="U387" s="75" t="s">
        <v>500</v>
      </c>
      <c r="AC387" s="71">
        <v>1</v>
      </c>
      <c r="AD387" s="71">
        <v>187</v>
      </c>
      <c r="AE387" s="73" t="s">
        <v>9099</v>
      </c>
      <c r="AF387" s="75" t="s">
        <v>5457</v>
      </c>
      <c r="CN387" s="71">
        <v>1</v>
      </c>
      <c r="CO387" s="71">
        <v>187</v>
      </c>
      <c r="CP387" s="73" t="s">
        <v>9099</v>
      </c>
      <c r="CQ387" s="75" t="s">
        <v>5457</v>
      </c>
    </row>
    <row r="388" spans="9:95">
      <c r="I388" s="71">
        <v>9</v>
      </c>
      <c r="J388" s="71">
        <v>6</v>
      </c>
      <c r="K388" s="76" t="s">
        <v>9100</v>
      </c>
      <c r="L388" s="78" t="s">
        <v>5252</v>
      </c>
      <c r="M388" s="79"/>
      <c r="N388" s="80"/>
      <c r="O388" s="80"/>
      <c r="Q388" s="71">
        <v>1</v>
      </c>
      <c r="R388" s="71">
        <v>5</v>
      </c>
      <c r="S388" s="71">
        <v>24</v>
      </c>
      <c r="T388" s="73" t="s">
        <v>9101</v>
      </c>
      <c r="U388" s="75" t="s">
        <v>501</v>
      </c>
      <c r="AC388" s="71">
        <v>1</v>
      </c>
      <c r="AD388" s="71">
        <v>188</v>
      </c>
      <c r="AE388" s="73" t="s">
        <v>9102</v>
      </c>
      <c r="AF388" s="75" t="s">
        <v>5458</v>
      </c>
      <c r="CN388" s="71">
        <v>1</v>
      </c>
      <c r="CO388" s="71">
        <v>188</v>
      </c>
      <c r="CP388" s="73" t="s">
        <v>9102</v>
      </c>
      <c r="CQ388" s="75" t="s">
        <v>5458</v>
      </c>
    </row>
    <row r="389" spans="9:95">
      <c r="I389" s="71">
        <v>10</v>
      </c>
      <c r="J389" s="71">
        <v>1</v>
      </c>
      <c r="K389" s="73" t="s">
        <v>9103</v>
      </c>
      <c r="L389" s="78" t="s">
        <v>5253</v>
      </c>
      <c r="M389" s="79"/>
      <c r="N389" s="80"/>
      <c r="O389" s="80"/>
      <c r="Q389" s="71">
        <v>1</v>
      </c>
      <c r="R389" s="71">
        <v>5</v>
      </c>
      <c r="S389" s="71">
        <v>25</v>
      </c>
      <c r="T389" s="73" t="s">
        <v>9104</v>
      </c>
      <c r="U389" s="75" t="s">
        <v>502</v>
      </c>
      <c r="AC389" s="71">
        <v>1</v>
      </c>
      <c r="AD389" s="71">
        <v>189</v>
      </c>
      <c r="AE389" s="73" t="s">
        <v>9105</v>
      </c>
      <c r="AF389" s="75" t="s">
        <v>5459</v>
      </c>
      <c r="CN389" s="71">
        <v>1</v>
      </c>
      <c r="CO389" s="71">
        <v>189</v>
      </c>
      <c r="CP389" s="73" t="s">
        <v>9105</v>
      </c>
      <c r="CQ389" s="75" t="s">
        <v>5459</v>
      </c>
    </row>
    <row r="390" spans="9:95">
      <c r="I390" s="71">
        <v>10</v>
      </c>
      <c r="J390" s="71">
        <v>2</v>
      </c>
      <c r="K390" s="73" t="s">
        <v>9106</v>
      </c>
      <c r="L390" s="78" t="s">
        <v>5254</v>
      </c>
      <c r="M390" s="79"/>
      <c r="N390" s="80"/>
      <c r="O390" s="80"/>
      <c r="Q390" s="71">
        <v>1</v>
      </c>
      <c r="R390" s="71">
        <v>5</v>
      </c>
      <c r="S390" s="71">
        <v>26</v>
      </c>
      <c r="T390" s="73" t="s">
        <v>9107</v>
      </c>
      <c r="U390" s="75" t="s">
        <v>503</v>
      </c>
      <c r="AC390" s="71">
        <v>2</v>
      </c>
      <c r="AD390" s="71">
        <v>1</v>
      </c>
      <c r="AE390" s="73" t="s">
        <v>9108</v>
      </c>
      <c r="AF390" s="75" t="s">
        <v>5460</v>
      </c>
      <c r="CN390" s="71">
        <v>2</v>
      </c>
      <c r="CO390" s="71">
        <v>1</v>
      </c>
      <c r="CP390" s="73" t="s">
        <v>9108</v>
      </c>
      <c r="CQ390" s="75" t="s">
        <v>5460</v>
      </c>
    </row>
    <row r="391" spans="9:95">
      <c r="I391" s="71">
        <v>10</v>
      </c>
      <c r="J391" s="71">
        <v>3</v>
      </c>
      <c r="K391" s="73" t="s">
        <v>9109</v>
      </c>
      <c r="L391" s="78" t="s">
        <v>5255</v>
      </c>
      <c r="M391" s="79"/>
      <c r="N391" s="80"/>
      <c r="O391" s="80"/>
      <c r="Q391" s="71">
        <v>1</v>
      </c>
      <c r="R391" s="71">
        <v>5</v>
      </c>
      <c r="S391" s="71">
        <v>27</v>
      </c>
      <c r="T391" s="73" t="s">
        <v>9110</v>
      </c>
      <c r="U391" s="75" t="s">
        <v>504</v>
      </c>
      <c r="AC391" s="71">
        <v>2</v>
      </c>
      <c r="AD391" s="71">
        <v>2</v>
      </c>
      <c r="AE391" s="73" t="s">
        <v>9111</v>
      </c>
      <c r="AF391" s="75" t="s">
        <v>5461</v>
      </c>
      <c r="CN391" s="71">
        <v>2</v>
      </c>
      <c r="CO391" s="71">
        <v>2</v>
      </c>
      <c r="CP391" s="73" t="s">
        <v>9111</v>
      </c>
      <c r="CQ391" s="75" t="s">
        <v>5461</v>
      </c>
    </row>
    <row r="392" spans="9:95">
      <c r="I392" s="71">
        <v>10</v>
      </c>
      <c r="J392" s="71">
        <v>4</v>
      </c>
      <c r="K392" s="73" t="s">
        <v>9112</v>
      </c>
      <c r="L392" s="78" t="s">
        <v>5256</v>
      </c>
      <c r="M392" s="79"/>
      <c r="N392" s="80"/>
      <c r="O392" s="80"/>
      <c r="Q392" s="71">
        <v>1</v>
      </c>
      <c r="R392" s="71">
        <v>5</v>
      </c>
      <c r="S392" s="71">
        <v>28</v>
      </c>
      <c r="T392" s="73" t="s">
        <v>9113</v>
      </c>
      <c r="U392" s="75" t="s">
        <v>506</v>
      </c>
      <c r="AC392" s="71">
        <v>2</v>
      </c>
      <c r="AD392" s="71">
        <v>3</v>
      </c>
      <c r="AE392" s="73" t="s">
        <v>9114</v>
      </c>
      <c r="AF392" s="75" t="s">
        <v>5462</v>
      </c>
      <c r="CN392" s="71">
        <v>2</v>
      </c>
      <c r="CO392" s="71">
        <v>3</v>
      </c>
      <c r="CP392" s="73" t="s">
        <v>9114</v>
      </c>
      <c r="CQ392" s="75" t="s">
        <v>5462</v>
      </c>
    </row>
    <row r="393" spans="9:95">
      <c r="I393" s="71">
        <v>10</v>
      </c>
      <c r="J393" s="71">
        <v>5</v>
      </c>
      <c r="K393" s="73" t="s">
        <v>9115</v>
      </c>
      <c r="L393" s="78" t="s">
        <v>5257</v>
      </c>
      <c r="M393" s="79"/>
      <c r="N393" s="80"/>
      <c r="O393" s="80"/>
      <c r="Q393" s="71">
        <v>1</v>
      </c>
      <c r="R393" s="71">
        <v>5</v>
      </c>
      <c r="S393" s="71">
        <v>29</v>
      </c>
      <c r="T393" s="73" t="s">
        <v>9116</v>
      </c>
      <c r="U393" s="75" t="s">
        <v>507</v>
      </c>
      <c r="AC393" s="71">
        <v>2</v>
      </c>
      <c r="AD393" s="71">
        <v>4</v>
      </c>
      <c r="AE393" s="73" t="s">
        <v>9117</v>
      </c>
      <c r="AF393" s="75" t="s">
        <v>5463</v>
      </c>
      <c r="CN393" s="71">
        <v>2</v>
      </c>
      <c r="CO393" s="71">
        <v>4</v>
      </c>
      <c r="CP393" s="73" t="s">
        <v>9117</v>
      </c>
      <c r="CQ393" s="75" t="s">
        <v>5463</v>
      </c>
    </row>
    <row r="394" spans="9:95">
      <c r="I394" s="71">
        <v>10</v>
      </c>
      <c r="J394" s="71">
        <v>6</v>
      </c>
      <c r="K394" s="73" t="s">
        <v>9118</v>
      </c>
      <c r="L394" s="78" t="s">
        <v>5258</v>
      </c>
      <c r="M394" s="79"/>
      <c r="N394" s="80"/>
      <c r="O394" s="80"/>
      <c r="Q394" s="71">
        <v>1</v>
      </c>
      <c r="R394" s="71">
        <v>5</v>
      </c>
      <c r="S394" s="71">
        <v>30</v>
      </c>
      <c r="T394" s="73" t="s">
        <v>9119</v>
      </c>
      <c r="U394" s="75" t="s">
        <v>9120</v>
      </c>
      <c r="AC394" s="71">
        <v>2</v>
      </c>
      <c r="AD394" s="71">
        <v>5</v>
      </c>
      <c r="AE394" s="73" t="s">
        <v>9121</v>
      </c>
      <c r="AF394" s="75" t="s">
        <v>5464</v>
      </c>
      <c r="CN394" s="71">
        <v>2</v>
      </c>
      <c r="CO394" s="71">
        <v>5</v>
      </c>
      <c r="CP394" s="73" t="s">
        <v>9121</v>
      </c>
      <c r="CQ394" s="75" t="s">
        <v>5464</v>
      </c>
    </row>
    <row r="395" spans="9:95">
      <c r="I395" s="71">
        <v>10</v>
      </c>
      <c r="J395" s="71">
        <v>7</v>
      </c>
      <c r="K395" s="73" t="s">
        <v>9122</v>
      </c>
      <c r="L395" s="78" t="s">
        <v>5259</v>
      </c>
      <c r="M395" s="79"/>
      <c r="N395" s="80"/>
      <c r="O395" s="80"/>
      <c r="Q395" s="71">
        <v>1</v>
      </c>
      <c r="R395" s="71">
        <v>5</v>
      </c>
      <c r="S395" s="71">
        <v>31</v>
      </c>
      <c r="T395" s="73" t="s">
        <v>9123</v>
      </c>
      <c r="U395" s="75" t="s">
        <v>508</v>
      </c>
      <c r="AC395" s="71">
        <v>2</v>
      </c>
      <c r="AD395" s="71">
        <v>6</v>
      </c>
      <c r="AE395" s="73" t="s">
        <v>9124</v>
      </c>
      <c r="AF395" s="75" t="s">
        <v>5465</v>
      </c>
      <c r="CN395" s="71">
        <v>2</v>
      </c>
      <c r="CO395" s="71">
        <v>6</v>
      </c>
      <c r="CP395" s="73" t="s">
        <v>9124</v>
      </c>
      <c r="CQ395" s="75" t="s">
        <v>5465</v>
      </c>
    </row>
    <row r="396" spans="9:95">
      <c r="I396" s="71">
        <v>10</v>
      </c>
      <c r="J396" s="71">
        <v>8</v>
      </c>
      <c r="K396" s="73" t="s">
        <v>9125</v>
      </c>
      <c r="L396" s="78" t="s">
        <v>1239</v>
      </c>
      <c r="M396" s="79"/>
      <c r="N396" s="80"/>
      <c r="O396" s="80"/>
      <c r="Q396" s="71">
        <v>1</v>
      </c>
      <c r="R396" s="71">
        <v>5</v>
      </c>
      <c r="S396" s="71">
        <v>32</v>
      </c>
      <c r="T396" s="73" t="s">
        <v>9126</v>
      </c>
      <c r="U396" s="75" t="s">
        <v>509</v>
      </c>
      <c r="AC396" s="71">
        <v>2</v>
      </c>
      <c r="AD396" s="71">
        <v>7</v>
      </c>
      <c r="AE396" s="73" t="s">
        <v>9127</v>
      </c>
      <c r="AF396" s="75" t="s">
        <v>5466</v>
      </c>
      <c r="CN396" s="71">
        <v>2</v>
      </c>
      <c r="CO396" s="71">
        <v>7</v>
      </c>
      <c r="CP396" s="73" t="s">
        <v>9127</v>
      </c>
      <c r="CQ396" s="75" t="s">
        <v>5466</v>
      </c>
    </row>
    <row r="397" spans="9:95">
      <c r="I397" s="71">
        <v>10</v>
      </c>
      <c r="J397" s="71">
        <v>9</v>
      </c>
      <c r="K397" s="73" t="s">
        <v>9128</v>
      </c>
      <c r="L397" s="78" t="s">
        <v>5260</v>
      </c>
      <c r="M397" s="79"/>
      <c r="N397" s="80"/>
      <c r="O397" s="80"/>
      <c r="Q397" s="71">
        <v>1</v>
      </c>
      <c r="R397" s="71">
        <v>5</v>
      </c>
      <c r="S397" s="71">
        <v>33</v>
      </c>
      <c r="T397" s="73" t="s">
        <v>9129</v>
      </c>
      <c r="U397" s="75" t="s">
        <v>510</v>
      </c>
      <c r="AC397" s="71">
        <v>2</v>
      </c>
      <c r="AD397" s="71">
        <v>8</v>
      </c>
      <c r="AE397" s="73" t="s">
        <v>9130</v>
      </c>
      <c r="AF397" s="75" t="s">
        <v>5467</v>
      </c>
      <c r="CN397" s="71">
        <v>2</v>
      </c>
      <c r="CO397" s="71">
        <v>8</v>
      </c>
      <c r="CP397" s="73" t="s">
        <v>9130</v>
      </c>
      <c r="CQ397" s="75" t="s">
        <v>5467</v>
      </c>
    </row>
    <row r="398" spans="9:95">
      <c r="I398" s="71">
        <v>10</v>
      </c>
      <c r="J398" s="71">
        <v>10</v>
      </c>
      <c r="K398" s="73" t="s">
        <v>9131</v>
      </c>
      <c r="L398" s="78" t="s">
        <v>5261</v>
      </c>
      <c r="M398" s="79"/>
      <c r="N398" s="80"/>
      <c r="O398" s="80"/>
      <c r="Q398" s="71">
        <v>1</v>
      </c>
      <c r="R398" s="71">
        <v>5</v>
      </c>
      <c r="S398" s="71">
        <v>34</v>
      </c>
      <c r="T398" s="73" t="s">
        <v>9132</v>
      </c>
      <c r="U398" s="75" t="s">
        <v>511</v>
      </c>
      <c r="AC398" s="71">
        <v>2</v>
      </c>
      <c r="AD398" s="71">
        <v>9</v>
      </c>
      <c r="AE398" s="73" t="s">
        <v>9133</v>
      </c>
      <c r="AF398" s="75" t="s">
        <v>5468</v>
      </c>
      <c r="CN398" s="71">
        <v>2</v>
      </c>
      <c r="CO398" s="71">
        <v>9</v>
      </c>
      <c r="CP398" s="73" t="s">
        <v>9133</v>
      </c>
      <c r="CQ398" s="75" t="s">
        <v>5468</v>
      </c>
    </row>
    <row r="399" spans="9:95">
      <c r="I399" s="71">
        <v>10</v>
      </c>
      <c r="J399" s="71">
        <v>11</v>
      </c>
      <c r="K399" s="73" t="s">
        <v>9134</v>
      </c>
      <c r="L399" s="78" t="s">
        <v>5262</v>
      </c>
      <c r="M399" s="79"/>
      <c r="N399" s="80"/>
      <c r="O399" s="80"/>
      <c r="Q399" s="71">
        <v>1</v>
      </c>
      <c r="R399" s="71">
        <v>5</v>
      </c>
      <c r="S399" s="71">
        <v>35</v>
      </c>
      <c r="T399" s="73" t="s">
        <v>9135</v>
      </c>
      <c r="U399" s="75" t="s">
        <v>512</v>
      </c>
      <c r="AC399" s="71">
        <v>2</v>
      </c>
      <c r="AD399" s="71">
        <v>10</v>
      </c>
      <c r="AE399" s="73" t="s">
        <v>9136</v>
      </c>
      <c r="AF399" s="75" t="s">
        <v>8285</v>
      </c>
      <c r="CN399" s="71">
        <v>2</v>
      </c>
      <c r="CO399" s="71">
        <v>10</v>
      </c>
      <c r="CP399" s="73" t="s">
        <v>9136</v>
      </c>
      <c r="CQ399" s="75" t="s">
        <v>8285</v>
      </c>
    </row>
    <row r="400" spans="9:95">
      <c r="I400" s="71">
        <v>10</v>
      </c>
      <c r="J400" s="71">
        <v>12</v>
      </c>
      <c r="K400" s="73" t="s">
        <v>9137</v>
      </c>
      <c r="L400" s="78" t="s">
        <v>5263</v>
      </c>
      <c r="M400" s="79"/>
      <c r="N400" s="80"/>
      <c r="O400" s="80"/>
      <c r="Q400" s="71">
        <v>1</v>
      </c>
      <c r="R400" s="71">
        <v>5</v>
      </c>
      <c r="S400" s="71">
        <v>36</v>
      </c>
      <c r="T400" s="73" t="s">
        <v>9138</v>
      </c>
      <c r="U400" s="75" t="s">
        <v>513</v>
      </c>
      <c r="AC400" s="71">
        <v>2</v>
      </c>
      <c r="AD400" s="71">
        <v>11</v>
      </c>
      <c r="AE400" s="73" t="s">
        <v>9139</v>
      </c>
      <c r="AF400" s="75" t="s">
        <v>5469</v>
      </c>
      <c r="CN400" s="71">
        <v>2</v>
      </c>
      <c r="CO400" s="71">
        <v>11</v>
      </c>
      <c r="CP400" s="73" t="s">
        <v>9139</v>
      </c>
      <c r="CQ400" s="75" t="s">
        <v>5469</v>
      </c>
    </row>
    <row r="401" spans="9:95">
      <c r="I401" s="71">
        <v>10</v>
      </c>
      <c r="J401" s="71">
        <v>13</v>
      </c>
      <c r="K401" s="73" t="s">
        <v>9140</v>
      </c>
      <c r="L401" s="78" t="s">
        <v>5264</v>
      </c>
      <c r="M401" s="79"/>
      <c r="N401" s="80"/>
      <c r="O401" s="80"/>
      <c r="Q401" s="71">
        <v>1</v>
      </c>
      <c r="R401" s="71">
        <v>5</v>
      </c>
      <c r="S401" s="71">
        <v>37</v>
      </c>
      <c r="T401" s="73" t="s">
        <v>9141</v>
      </c>
      <c r="U401" s="75" t="s">
        <v>514</v>
      </c>
      <c r="AC401" s="71">
        <v>2</v>
      </c>
      <c r="AD401" s="71">
        <v>12</v>
      </c>
      <c r="AE401" s="73" t="s">
        <v>9142</v>
      </c>
      <c r="AF401" s="75" t="s">
        <v>5470</v>
      </c>
      <c r="CN401" s="71">
        <v>2</v>
      </c>
      <c r="CO401" s="71">
        <v>12</v>
      </c>
      <c r="CP401" s="73" t="s">
        <v>9142</v>
      </c>
      <c r="CQ401" s="75" t="s">
        <v>5470</v>
      </c>
    </row>
    <row r="402" spans="9:95">
      <c r="I402" s="71">
        <v>10</v>
      </c>
      <c r="J402" s="71">
        <v>14</v>
      </c>
      <c r="K402" s="73" t="s">
        <v>9143</v>
      </c>
      <c r="L402" s="78" t="s">
        <v>5265</v>
      </c>
      <c r="M402" s="79"/>
      <c r="N402" s="80"/>
      <c r="O402" s="80"/>
      <c r="Q402" s="71">
        <v>1</v>
      </c>
      <c r="R402" s="71">
        <v>5</v>
      </c>
      <c r="S402" s="71">
        <v>38</v>
      </c>
      <c r="T402" s="73" t="s">
        <v>9144</v>
      </c>
      <c r="U402" s="75" t="s">
        <v>515</v>
      </c>
      <c r="AC402" s="71">
        <v>2</v>
      </c>
      <c r="AD402" s="71">
        <v>13</v>
      </c>
      <c r="AE402" s="73" t="s">
        <v>9145</v>
      </c>
      <c r="AF402" s="75" t="s">
        <v>5471</v>
      </c>
      <c r="CN402" s="71">
        <v>2</v>
      </c>
      <c r="CO402" s="71">
        <v>13</v>
      </c>
      <c r="CP402" s="73" t="s">
        <v>9145</v>
      </c>
      <c r="CQ402" s="75" t="s">
        <v>5471</v>
      </c>
    </row>
    <row r="403" spans="9:95">
      <c r="I403" s="71">
        <v>10</v>
      </c>
      <c r="J403" s="71">
        <v>15</v>
      </c>
      <c r="K403" s="73" t="s">
        <v>9146</v>
      </c>
      <c r="L403" s="78" t="s">
        <v>5266</v>
      </c>
      <c r="M403" s="79"/>
      <c r="N403" s="80"/>
      <c r="O403" s="80"/>
      <c r="Q403" s="71">
        <v>1</v>
      </c>
      <c r="R403" s="71">
        <v>5</v>
      </c>
      <c r="S403" s="71">
        <v>39</v>
      </c>
      <c r="T403" s="73" t="s">
        <v>9147</v>
      </c>
      <c r="U403" s="75" t="s">
        <v>505</v>
      </c>
      <c r="AC403" s="71">
        <v>2</v>
      </c>
      <c r="AD403" s="71">
        <v>14</v>
      </c>
      <c r="AE403" s="73" t="s">
        <v>9148</v>
      </c>
      <c r="AF403" s="75" t="s">
        <v>5472</v>
      </c>
      <c r="CN403" s="71">
        <v>2</v>
      </c>
      <c r="CO403" s="71">
        <v>14</v>
      </c>
      <c r="CP403" s="73" t="s">
        <v>9148</v>
      </c>
      <c r="CQ403" s="75" t="s">
        <v>5472</v>
      </c>
    </row>
    <row r="404" spans="9:95">
      <c r="I404" s="71">
        <v>10</v>
      </c>
      <c r="J404" s="71">
        <v>16</v>
      </c>
      <c r="K404" s="73" t="s">
        <v>9149</v>
      </c>
      <c r="L404" s="78" t="s">
        <v>5267</v>
      </c>
      <c r="M404" s="79"/>
      <c r="N404" s="80"/>
      <c r="O404" s="80"/>
      <c r="Q404" s="71">
        <v>1</v>
      </c>
      <c r="R404" s="71">
        <v>5</v>
      </c>
      <c r="S404" s="71">
        <v>40</v>
      </c>
      <c r="T404" s="73" t="s">
        <v>9150</v>
      </c>
      <c r="U404" s="75" t="s">
        <v>516</v>
      </c>
      <c r="AC404" s="71">
        <v>2</v>
      </c>
      <c r="AD404" s="71">
        <v>15</v>
      </c>
      <c r="AE404" s="73" t="s">
        <v>9151</v>
      </c>
      <c r="AF404" s="75" t="s">
        <v>5473</v>
      </c>
      <c r="CN404" s="71">
        <v>2</v>
      </c>
      <c r="CO404" s="71">
        <v>15</v>
      </c>
      <c r="CP404" s="73" t="s">
        <v>9151</v>
      </c>
      <c r="CQ404" s="75" t="s">
        <v>5473</v>
      </c>
    </row>
    <row r="405" spans="9:95">
      <c r="I405" s="71">
        <v>10</v>
      </c>
      <c r="J405" s="71">
        <v>17</v>
      </c>
      <c r="K405" s="73" t="s">
        <v>9152</v>
      </c>
      <c r="L405" s="78" t="s">
        <v>5268</v>
      </c>
      <c r="M405" s="79"/>
      <c r="N405" s="80"/>
      <c r="O405" s="80"/>
      <c r="Q405" s="71">
        <v>1</v>
      </c>
      <c r="R405" s="71">
        <v>5</v>
      </c>
      <c r="S405" s="71">
        <v>41</v>
      </c>
      <c r="T405" s="73" t="s">
        <v>9153</v>
      </c>
      <c r="U405" s="75" t="s">
        <v>517</v>
      </c>
      <c r="AC405" s="71">
        <v>2</v>
      </c>
      <c r="AD405" s="71">
        <v>16</v>
      </c>
      <c r="AE405" s="73" t="s">
        <v>9154</v>
      </c>
      <c r="AF405" s="75" t="s">
        <v>5474</v>
      </c>
      <c r="CN405" s="71">
        <v>2</v>
      </c>
      <c r="CO405" s="71">
        <v>16</v>
      </c>
      <c r="CP405" s="73" t="s">
        <v>9154</v>
      </c>
      <c r="CQ405" s="75" t="s">
        <v>5474</v>
      </c>
    </row>
    <row r="406" spans="9:95">
      <c r="I406" s="71">
        <v>10</v>
      </c>
      <c r="J406" s="71">
        <v>18</v>
      </c>
      <c r="K406" s="73" t="s">
        <v>9155</v>
      </c>
      <c r="L406" s="78" t="s">
        <v>5269</v>
      </c>
      <c r="M406" s="79"/>
      <c r="N406" s="80"/>
      <c r="O406" s="80"/>
      <c r="Q406" s="71">
        <v>1</v>
      </c>
      <c r="R406" s="71">
        <v>5</v>
      </c>
      <c r="S406" s="71">
        <v>42</v>
      </c>
      <c r="T406" s="73" t="s">
        <v>9156</v>
      </c>
      <c r="U406" s="75" t="s">
        <v>8213</v>
      </c>
      <c r="AC406" s="71">
        <v>2</v>
      </c>
      <c r="AD406" s="71">
        <v>17</v>
      </c>
      <c r="AE406" s="73" t="s">
        <v>9157</v>
      </c>
      <c r="AF406" s="75" t="s">
        <v>5475</v>
      </c>
      <c r="CN406" s="71">
        <v>2</v>
      </c>
      <c r="CO406" s="71">
        <v>17</v>
      </c>
      <c r="CP406" s="73" t="s">
        <v>9157</v>
      </c>
      <c r="CQ406" s="75" t="s">
        <v>5475</v>
      </c>
    </row>
    <row r="407" spans="9:95">
      <c r="I407" s="71">
        <v>10</v>
      </c>
      <c r="J407" s="71">
        <v>19</v>
      </c>
      <c r="K407" s="73" t="s">
        <v>9158</v>
      </c>
      <c r="L407" s="78" t="s">
        <v>5270</v>
      </c>
      <c r="M407" s="79"/>
      <c r="N407" s="80"/>
      <c r="O407" s="80"/>
      <c r="Q407" s="71">
        <v>1</v>
      </c>
      <c r="R407" s="71">
        <v>5</v>
      </c>
      <c r="S407" s="71">
        <v>43</v>
      </c>
      <c r="T407" s="73" t="s">
        <v>9159</v>
      </c>
      <c r="U407" s="75" t="s">
        <v>518</v>
      </c>
      <c r="AC407" s="71">
        <v>2</v>
      </c>
      <c r="AD407" s="71">
        <v>18</v>
      </c>
      <c r="AE407" s="73" t="s">
        <v>9160</v>
      </c>
      <c r="AF407" s="75" t="s">
        <v>5476</v>
      </c>
      <c r="CN407" s="71">
        <v>2</v>
      </c>
      <c r="CO407" s="71">
        <v>18</v>
      </c>
      <c r="CP407" s="73" t="s">
        <v>9160</v>
      </c>
      <c r="CQ407" s="75" t="s">
        <v>5476</v>
      </c>
    </row>
    <row r="408" spans="9:95">
      <c r="I408" s="71">
        <v>10</v>
      </c>
      <c r="J408" s="71">
        <v>20</v>
      </c>
      <c r="K408" s="73" t="s">
        <v>9161</v>
      </c>
      <c r="L408" s="78" t="s">
        <v>5271</v>
      </c>
      <c r="M408" s="79"/>
      <c r="N408" s="80"/>
      <c r="O408" s="80"/>
      <c r="Q408" s="71">
        <v>1</v>
      </c>
      <c r="R408" s="71">
        <v>5</v>
      </c>
      <c r="S408" s="71">
        <v>44</v>
      </c>
      <c r="T408" s="73" t="s">
        <v>9162</v>
      </c>
      <c r="U408" s="75" t="s">
        <v>519</v>
      </c>
      <c r="AC408" s="71">
        <v>2</v>
      </c>
      <c r="AD408" s="71">
        <v>19</v>
      </c>
      <c r="AE408" s="73" t="s">
        <v>9163</v>
      </c>
      <c r="AF408" s="75" t="s">
        <v>5477</v>
      </c>
      <c r="CN408" s="71">
        <v>2</v>
      </c>
      <c r="CO408" s="71">
        <v>19</v>
      </c>
      <c r="CP408" s="73" t="s">
        <v>9163</v>
      </c>
      <c r="CQ408" s="75" t="s">
        <v>5477</v>
      </c>
    </row>
    <row r="409" spans="9:95">
      <c r="I409" s="71">
        <v>10</v>
      </c>
      <c r="J409" s="71">
        <v>21</v>
      </c>
      <c r="K409" s="73" t="s">
        <v>9164</v>
      </c>
      <c r="L409" s="78" t="s">
        <v>5272</v>
      </c>
      <c r="M409" s="79"/>
      <c r="N409" s="80"/>
      <c r="O409" s="80"/>
      <c r="Q409" s="71">
        <v>1</v>
      </c>
      <c r="R409" s="71">
        <v>5</v>
      </c>
      <c r="S409" s="71">
        <v>45</v>
      </c>
      <c r="T409" s="73" t="s">
        <v>9165</v>
      </c>
      <c r="U409" s="75" t="s">
        <v>522</v>
      </c>
      <c r="AC409" s="71">
        <v>2</v>
      </c>
      <c r="AD409" s="71">
        <v>20</v>
      </c>
      <c r="AE409" s="73" t="s">
        <v>9166</v>
      </c>
      <c r="AF409" s="75" t="s">
        <v>5478</v>
      </c>
      <c r="CN409" s="71">
        <v>2</v>
      </c>
      <c r="CO409" s="71">
        <v>20</v>
      </c>
      <c r="CP409" s="73" t="s">
        <v>9166</v>
      </c>
      <c r="CQ409" s="75" t="s">
        <v>5478</v>
      </c>
    </row>
    <row r="410" spans="9:95">
      <c r="I410" s="71">
        <v>10</v>
      </c>
      <c r="J410" s="71">
        <v>22</v>
      </c>
      <c r="K410" s="73" t="s">
        <v>9167</v>
      </c>
      <c r="L410" s="78" t="s">
        <v>5273</v>
      </c>
      <c r="M410" s="79"/>
      <c r="N410" s="80"/>
      <c r="O410" s="80"/>
      <c r="Q410" s="71">
        <v>1</v>
      </c>
      <c r="R410" s="71">
        <v>5</v>
      </c>
      <c r="S410" s="71">
        <v>46</v>
      </c>
      <c r="T410" s="73" t="s">
        <v>9168</v>
      </c>
      <c r="U410" s="75" t="s">
        <v>520</v>
      </c>
      <c r="AC410" s="71">
        <v>2</v>
      </c>
      <c r="AD410" s="71">
        <v>21</v>
      </c>
      <c r="AE410" s="73" t="s">
        <v>9169</v>
      </c>
      <c r="AF410" s="75" t="s">
        <v>5479</v>
      </c>
      <c r="CN410" s="71">
        <v>2</v>
      </c>
      <c r="CO410" s="71">
        <v>21</v>
      </c>
      <c r="CP410" s="73" t="s">
        <v>9169</v>
      </c>
      <c r="CQ410" s="75" t="s">
        <v>5479</v>
      </c>
    </row>
    <row r="411" spans="9:95">
      <c r="I411" s="71">
        <v>10</v>
      </c>
      <c r="J411" s="71">
        <v>23</v>
      </c>
      <c r="K411" s="73" t="s">
        <v>9170</v>
      </c>
      <c r="L411" s="78" t="s">
        <v>5274</v>
      </c>
      <c r="M411" s="79"/>
      <c r="N411" s="80"/>
      <c r="O411" s="80"/>
      <c r="Q411" s="71">
        <v>1</v>
      </c>
      <c r="R411" s="71">
        <v>5</v>
      </c>
      <c r="S411" s="71">
        <v>47</v>
      </c>
      <c r="T411" s="73" t="s">
        <v>9171</v>
      </c>
      <c r="U411" s="75" t="s">
        <v>523</v>
      </c>
      <c r="AC411" s="71">
        <v>2</v>
      </c>
      <c r="AD411" s="71">
        <v>22</v>
      </c>
      <c r="AE411" s="73" t="s">
        <v>9172</v>
      </c>
      <c r="AF411" s="75" t="s">
        <v>5480</v>
      </c>
      <c r="CN411" s="71">
        <v>2</v>
      </c>
      <c r="CO411" s="71">
        <v>22</v>
      </c>
      <c r="CP411" s="73" t="s">
        <v>9172</v>
      </c>
      <c r="CQ411" s="75" t="s">
        <v>5480</v>
      </c>
    </row>
    <row r="412" spans="9:95">
      <c r="I412" s="71">
        <v>10</v>
      </c>
      <c r="J412" s="71">
        <v>24</v>
      </c>
      <c r="K412" s="76" t="s">
        <v>9173</v>
      </c>
      <c r="L412" s="78" t="s">
        <v>5275</v>
      </c>
      <c r="M412" s="79"/>
      <c r="N412" s="80"/>
      <c r="O412" s="80"/>
      <c r="Q412" s="71">
        <v>1</v>
      </c>
      <c r="R412" s="71">
        <v>5</v>
      </c>
      <c r="S412" s="71">
        <v>48</v>
      </c>
      <c r="T412" s="73" t="s">
        <v>9174</v>
      </c>
      <c r="U412" s="75" t="s">
        <v>521</v>
      </c>
      <c r="AC412" s="71">
        <v>2</v>
      </c>
      <c r="AD412" s="71">
        <v>23</v>
      </c>
      <c r="AE412" s="73" t="s">
        <v>9175</v>
      </c>
      <c r="AF412" s="75" t="s">
        <v>5481</v>
      </c>
      <c r="CN412" s="71">
        <v>2</v>
      </c>
      <c r="CO412" s="71">
        <v>23</v>
      </c>
      <c r="CP412" s="73" t="s">
        <v>9175</v>
      </c>
      <c r="CQ412" s="75" t="s">
        <v>5481</v>
      </c>
    </row>
    <row r="413" spans="9:95">
      <c r="Q413" s="71">
        <v>1</v>
      </c>
      <c r="R413" s="71">
        <v>5</v>
      </c>
      <c r="S413" s="71">
        <v>49</v>
      </c>
      <c r="T413" s="73" t="s">
        <v>9176</v>
      </c>
      <c r="U413" s="75" t="s">
        <v>525</v>
      </c>
      <c r="AC413" s="71">
        <v>2</v>
      </c>
      <c r="AD413" s="71">
        <v>24</v>
      </c>
      <c r="AE413" s="73" t="s">
        <v>9177</v>
      </c>
      <c r="AF413" s="75" t="s">
        <v>5482</v>
      </c>
      <c r="CN413" s="71">
        <v>2</v>
      </c>
      <c r="CO413" s="71">
        <v>24</v>
      </c>
      <c r="CP413" s="73" t="s">
        <v>9177</v>
      </c>
      <c r="CQ413" s="75" t="s">
        <v>5482</v>
      </c>
    </row>
    <row r="414" spans="9:95">
      <c r="Q414" s="71">
        <v>1</v>
      </c>
      <c r="R414" s="71">
        <v>5</v>
      </c>
      <c r="S414" s="71">
        <v>50</v>
      </c>
      <c r="T414" s="73" t="s">
        <v>9178</v>
      </c>
      <c r="U414" s="75" t="s">
        <v>524</v>
      </c>
      <c r="AC414" s="71">
        <v>2</v>
      </c>
      <c r="AD414" s="71">
        <v>25</v>
      </c>
      <c r="AE414" s="73" t="s">
        <v>9179</v>
      </c>
      <c r="AF414" s="75" t="s">
        <v>5483</v>
      </c>
      <c r="CN414" s="71">
        <v>2</v>
      </c>
      <c r="CO414" s="71">
        <v>25</v>
      </c>
      <c r="CP414" s="73" t="s">
        <v>9179</v>
      </c>
      <c r="CQ414" s="75" t="s">
        <v>5483</v>
      </c>
    </row>
    <row r="415" spans="9:95">
      <c r="Q415" s="71">
        <v>1</v>
      </c>
      <c r="R415" s="71">
        <v>5</v>
      </c>
      <c r="S415" s="71">
        <v>51</v>
      </c>
      <c r="T415" s="73" t="s">
        <v>7042</v>
      </c>
      <c r="U415" s="75" t="s">
        <v>526</v>
      </c>
      <c r="AC415" s="71">
        <v>2</v>
      </c>
      <c r="AD415" s="71">
        <v>26</v>
      </c>
      <c r="AE415" s="73" t="s">
        <v>9180</v>
      </c>
      <c r="AF415" s="75" t="s">
        <v>5484</v>
      </c>
      <c r="CN415" s="71">
        <v>2</v>
      </c>
      <c r="CO415" s="71">
        <v>26</v>
      </c>
      <c r="CP415" s="73" t="s">
        <v>9180</v>
      </c>
      <c r="CQ415" s="75" t="s">
        <v>5484</v>
      </c>
    </row>
    <row r="416" spans="9:95">
      <c r="Q416" s="71">
        <v>1</v>
      </c>
      <c r="R416" s="71">
        <v>6</v>
      </c>
      <c r="S416" s="71">
        <v>1</v>
      </c>
      <c r="T416" s="73" t="s">
        <v>9034</v>
      </c>
      <c r="U416" s="75" t="s">
        <v>527</v>
      </c>
      <c r="AC416" s="71">
        <v>2</v>
      </c>
      <c r="AD416" s="71">
        <v>27</v>
      </c>
      <c r="AE416" s="73" t="s">
        <v>9181</v>
      </c>
      <c r="AF416" s="75" t="s">
        <v>5485</v>
      </c>
      <c r="CN416" s="71">
        <v>2</v>
      </c>
      <c r="CO416" s="71">
        <v>27</v>
      </c>
      <c r="CP416" s="73" t="s">
        <v>9181</v>
      </c>
      <c r="CQ416" s="75" t="s">
        <v>5485</v>
      </c>
    </row>
    <row r="417" spans="17:95">
      <c r="Q417" s="71">
        <v>1</v>
      </c>
      <c r="R417" s="71">
        <v>6</v>
      </c>
      <c r="S417" s="71">
        <v>2</v>
      </c>
      <c r="T417" s="73" t="s">
        <v>8641</v>
      </c>
      <c r="U417" s="75" t="s">
        <v>528</v>
      </c>
      <c r="AC417" s="71">
        <v>2</v>
      </c>
      <c r="AD417" s="71">
        <v>28</v>
      </c>
      <c r="AE417" s="73" t="s">
        <v>9182</v>
      </c>
      <c r="AF417" s="75" t="s">
        <v>5486</v>
      </c>
      <c r="CN417" s="71">
        <v>2</v>
      </c>
      <c r="CO417" s="71">
        <v>28</v>
      </c>
      <c r="CP417" s="73" t="s">
        <v>9182</v>
      </c>
      <c r="CQ417" s="75" t="s">
        <v>5486</v>
      </c>
    </row>
    <row r="418" spans="17:95">
      <c r="Q418" s="71">
        <v>1</v>
      </c>
      <c r="R418" s="71">
        <v>6</v>
      </c>
      <c r="S418" s="71">
        <v>3</v>
      </c>
      <c r="T418" s="73" t="s">
        <v>8644</v>
      </c>
      <c r="U418" s="75" t="s">
        <v>529</v>
      </c>
      <c r="AC418" s="71">
        <v>2</v>
      </c>
      <c r="AD418" s="71">
        <v>29</v>
      </c>
      <c r="AE418" s="73" t="s">
        <v>9183</v>
      </c>
      <c r="AF418" s="75" t="s">
        <v>5487</v>
      </c>
      <c r="CN418" s="71">
        <v>2</v>
      </c>
      <c r="CO418" s="71">
        <v>29</v>
      </c>
      <c r="CP418" s="73" t="s">
        <v>9183</v>
      </c>
      <c r="CQ418" s="75" t="s">
        <v>5487</v>
      </c>
    </row>
    <row r="419" spans="17:95">
      <c r="Q419" s="71">
        <v>1</v>
      </c>
      <c r="R419" s="71">
        <v>6</v>
      </c>
      <c r="S419" s="71">
        <v>4</v>
      </c>
      <c r="T419" s="73" t="s">
        <v>9041</v>
      </c>
      <c r="U419" s="75" t="s">
        <v>530</v>
      </c>
      <c r="AC419" s="71">
        <v>2</v>
      </c>
      <c r="AD419" s="71">
        <v>30</v>
      </c>
      <c r="AE419" s="73" t="s">
        <v>9184</v>
      </c>
      <c r="AF419" s="75" t="s">
        <v>8286</v>
      </c>
      <c r="CN419" s="71">
        <v>2</v>
      </c>
      <c r="CO419" s="71">
        <v>30</v>
      </c>
      <c r="CP419" s="73" t="s">
        <v>9184</v>
      </c>
      <c r="CQ419" s="75" t="s">
        <v>8286</v>
      </c>
    </row>
    <row r="420" spans="17:95">
      <c r="Q420" s="71">
        <v>1</v>
      </c>
      <c r="R420" s="71">
        <v>6</v>
      </c>
      <c r="S420" s="71">
        <v>5</v>
      </c>
      <c r="T420" s="73" t="s">
        <v>9044</v>
      </c>
      <c r="U420" s="75" t="s">
        <v>531</v>
      </c>
      <c r="AC420" s="71">
        <v>2</v>
      </c>
      <c r="AD420" s="71">
        <v>31</v>
      </c>
      <c r="AE420" s="73" t="s">
        <v>9185</v>
      </c>
      <c r="AF420" s="75" t="s">
        <v>5488</v>
      </c>
      <c r="CN420" s="71">
        <v>2</v>
      </c>
      <c r="CO420" s="71">
        <v>31</v>
      </c>
      <c r="CP420" s="73" t="s">
        <v>9185</v>
      </c>
      <c r="CQ420" s="75" t="s">
        <v>5488</v>
      </c>
    </row>
    <row r="421" spans="17:95">
      <c r="Q421" s="71">
        <v>1</v>
      </c>
      <c r="R421" s="71">
        <v>6</v>
      </c>
      <c r="S421" s="71">
        <v>6</v>
      </c>
      <c r="T421" s="73" t="s">
        <v>9047</v>
      </c>
      <c r="U421" s="75" t="s">
        <v>532</v>
      </c>
      <c r="AC421" s="71">
        <v>2</v>
      </c>
      <c r="AD421" s="71">
        <v>32</v>
      </c>
      <c r="AE421" s="73" t="s">
        <v>9186</v>
      </c>
      <c r="AF421" s="75" t="s">
        <v>5489</v>
      </c>
      <c r="CN421" s="71">
        <v>2</v>
      </c>
      <c r="CO421" s="71">
        <v>32</v>
      </c>
      <c r="CP421" s="73" t="s">
        <v>9186</v>
      </c>
      <c r="CQ421" s="75" t="s">
        <v>5489</v>
      </c>
    </row>
    <row r="422" spans="17:95">
      <c r="Q422" s="71">
        <v>1</v>
      </c>
      <c r="R422" s="71">
        <v>6</v>
      </c>
      <c r="S422" s="71">
        <v>7</v>
      </c>
      <c r="T422" s="73" t="s">
        <v>9050</v>
      </c>
      <c r="U422" s="75" t="s">
        <v>535</v>
      </c>
      <c r="AC422" s="71">
        <v>2</v>
      </c>
      <c r="AD422" s="71">
        <v>33</v>
      </c>
      <c r="AE422" s="73" t="s">
        <v>9187</v>
      </c>
      <c r="AF422" s="75" t="s">
        <v>5490</v>
      </c>
      <c r="CN422" s="71">
        <v>2</v>
      </c>
      <c r="CO422" s="71">
        <v>33</v>
      </c>
      <c r="CP422" s="73" t="s">
        <v>9187</v>
      </c>
      <c r="CQ422" s="75" t="s">
        <v>5490</v>
      </c>
    </row>
    <row r="423" spans="17:95">
      <c r="Q423" s="71">
        <v>1</v>
      </c>
      <c r="R423" s="71">
        <v>6</v>
      </c>
      <c r="S423" s="71">
        <v>8</v>
      </c>
      <c r="T423" s="73" t="s">
        <v>9053</v>
      </c>
      <c r="U423" s="75" t="s">
        <v>533</v>
      </c>
      <c r="AC423" s="71">
        <v>2</v>
      </c>
      <c r="AD423" s="71">
        <v>34</v>
      </c>
      <c r="AE423" s="73" t="s">
        <v>9188</v>
      </c>
      <c r="AF423" s="75" t="s">
        <v>5491</v>
      </c>
      <c r="CN423" s="71">
        <v>2</v>
      </c>
      <c r="CO423" s="71">
        <v>34</v>
      </c>
      <c r="CP423" s="73" t="s">
        <v>9188</v>
      </c>
      <c r="CQ423" s="75" t="s">
        <v>5491</v>
      </c>
    </row>
    <row r="424" spans="17:95">
      <c r="Q424" s="71">
        <v>1</v>
      </c>
      <c r="R424" s="71">
        <v>6</v>
      </c>
      <c r="S424" s="71">
        <v>9</v>
      </c>
      <c r="T424" s="73" t="s">
        <v>9056</v>
      </c>
      <c r="U424" s="75" t="s">
        <v>534</v>
      </c>
      <c r="AC424" s="71">
        <v>2</v>
      </c>
      <c r="AD424" s="71">
        <v>35</v>
      </c>
      <c r="AE424" s="73" t="s">
        <v>9189</v>
      </c>
      <c r="AF424" s="75" t="s">
        <v>5492</v>
      </c>
      <c r="CN424" s="71">
        <v>2</v>
      </c>
      <c r="CO424" s="71">
        <v>35</v>
      </c>
      <c r="CP424" s="73" t="s">
        <v>9189</v>
      </c>
      <c r="CQ424" s="75" t="s">
        <v>5492</v>
      </c>
    </row>
    <row r="425" spans="17:95">
      <c r="Q425" s="71">
        <v>1</v>
      </c>
      <c r="R425" s="71">
        <v>6</v>
      </c>
      <c r="S425" s="71">
        <v>10</v>
      </c>
      <c r="T425" s="73" t="s">
        <v>9190</v>
      </c>
      <c r="U425" s="75" t="s">
        <v>536</v>
      </c>
      <c r="AC425" s="71">
        <v>2</v>
      </c>
      <c r="AD425" s="71">
        <v>36</v>
      </c>
      <c r="AE425" s="73" t="s">
        <v>9191</v>
      </c>
      <c r="AF425" s="75" t="s">
        <v>5493</v>
      </c>
      <c r="CN425" s="71">
        <v>2</v>
      </c>
      <c r="CO425" s="71">
        <v>36</v>
      </c>
      <c r="CP425" s="73" t="s">
        <v>9191</v>
      </c>
      <c r="CQ425" s="75" t="s">
        <v>5493</v>
      </c>
    </row>
    <row r="426" spans="17:95">
      <c r="Q426" s="71">
        <v>1</v>
      </c>
      <c r="R426" s="71">
        <v>6</v>
      </c>
      <c r="S426" s="71">
        <v>11</v>
      </c>
      <c r="T426" s="73" t="s">
        <v>9192</v>
      </c>
      <c r="U426" s="75" t="s">
        <v>537</v>
      </c>
      <c r="AC426" s="71">
        <v>2</v>
      </c>
      <c r="AD426" s="71">
        <v>37</v>
      </c>
      <c r="AE426" s="73" t="s">
        <v>9193</v>
      </c>
      <c r="AF426" s="75" t="s">
        <v>5494</v>
      </c>
      <c r="CN426" s="71">
        <v>2</v>
      </c>
      <c r="CO426" s="71">
        <v>37</v>
      </c>
      <c r="CP426" s="73" t="s">
        <v>9193</v>
      </c>
      <c r="CQ426" s="75" t="s">
        <v>5494</v>
      </c>
    </row>
    <row r="427" spans="17:95">
      <c r="Q427" s="71">
        <v>1</v>
      </c>
      <c r="R427" s="71">
        <v>6</v>
      </c>
      <c r="S427" s="71">
        <v>12</v>
      </c>
      <c r="T427" s="73" t="s">
        <v>9194</v>
      </c>
      <c r="U427" s="75" t="s">
        <v>538</v>
      </c>
      <c r="AC427" s="71">
        <v>2</v>
      </c>
      <c r="AD427" s="71">
        <v>38</v>
      </c>
      <c r="AE427" s="73" t="s">
        <v>9195</v>
      </c>
      <c r="AF427" s="75" t="s">
        <v>5495</v>
      </c>
      <c r="CN427" s="71">
        <v>2</v>
      </c>
      <c r="CO427" s="71">
        <v>38</v>
      </c>
      <c r="CP427" s="73" t="s">
        <v>9195</v>
      </c>
      <c r="CQ427" s="75" t="s">
        <v>5495</v>
      </c>
    </row>
    <row r="428" spans="17:95">
      <c r="Q428" s="71">
        <v>1</v>
      </c>
      <c r="R428" s="71">
        <v>6</v>
      </c>
      <c r="S428" s="71">
        <v>13</v>
      </c>
      <c r="T428" s="73" t="s">
        <v>9196</v>
      </c>
      <c r="U428" s="75" t="s">
        <v>539</v>
      </c>
      <c r="AC428" s="71">
        <v>2</v>
      </c>
      <c r="AD428" s="71">
        <v>39</v>
      </c>
      <c r="AE428" s="73" t="s">
        <v>9197</v>
      </c>
      <c r="AF428" s="75" t="s">
        <v>5496</v>
      </c>
      <c r="CN428" s="71">
        <v>2</v>
      </c>
      <c r="CO428" s="71">
        <v>39</v>
      </c>
      <c r="CP428" s="73" t="s">
        <v>9197</v>
      </c>
      <c r="CQ428" s="75" t="s">
        <v>5496</v>
      </c>
    </row>
    <row r="429" spans="17:95">
      <c r="Q429" s="71">
        <v>1</v>
      </c>
      <c r="R429" s="71">
        <v>6</v>
      </c>
      <c r="S429" s="71">
        <v>14</v>
      </c>
      <c r="T429" s="73" t="s">
        <v>9198</v>
      </c>
      <c r="U429" s="75" t="s">
        <v>540</v>
      </c>
      <c r="AC429" s="71">
        <v>2</v>
      </c>
      <c r="AD429" s="71">
        <v>40</v>
      </c>
      <c r="AE429" s="73" t="s">
        <v>9199</v>
      </c>
      <c r="AF429" s="75" t="s">
        <v>5497</v>
      </c>
      <c r="CN429" s="71">
        <v>2</v>
      </c>
      <c r="CO429" s="71">
        <v>40</v>
      </c>
      <c r="CP429" s="73" t="s">
        <v>9199</v>
      </c>
      <c r="CQ429" s="75" t="s">
        <v>5497</v>
      </c>
    </row>
    <row r="430" spans="17:95">
      <c r="Q430" s="71">
        <v>1</v>
      </c>
      <c r="R430" s="71">
        <v>6</v>
      </c>
      <c r="S430" s="71">
        <v>15</v>
      </c>
      <c r="T430" s="73" t="s">
        <v>9200</v>
      </c>
      <c r="U430" s="75" t="s">
        <v>541</v>
      </c>
      <c r="AC430" s="71">
        <v>3</v>
      </c>
      <c r="AD430" s="71">
        <v>1</v>
      </c>
      <c r="AE430" s="73" t="s">
        <v>9201</v>
      </c>
      <c r="AF430" s="75" t="s">
        <v>5498</v>
      </c>
      <c r="CN430" s="71">
        <v>3</v>
      </c>
      <c r="CO430" s="71">
        <v>1</v>
      </c>
      <c r="CP430" s="73" t="s">
        <v>9201</v>
      </c>
      <c r="CQ430" s="75" t="s">
        <v>5498</v>
      </c>
    </row>
    <row r="431" spans="17:95">
      <c r="Q431" s="71">
        <v>1</v>
      </c>
      <c r="R431" s="71">
        <v>6</v>
      </c>
      <c r="S431" s="71">
        <v>16</v>
      </c>
      <c r="T431" s="73" t="s">
        <v>9202</v>
      </c>
      <c r="U431" s="75" t="s">
        <v>542</v>
      </c>
      <c r="AC431" s="71">
        <v>3</v>
      </c>
      <c r="AD431" s="71">
        <v>2</v>
      </c>
      <c r="AE431" s="73" t="s">
        <v>9203</v>
      </c>
      <c r="AF431" s="75" t="s">
        <v>5499</v>
      </c>
      <c r="CN431" s="71">
        <v>3</v>
      </c>
      <c r="CO431" s="71">
        <v>2</v>
      </c>
      <c r="CP431" s="73" t="s">
        <v>9203</v>
      </c>
      <c r="CQ431" s="75" t="s">
        <v>5499</v>
      </c>
    </row>
    <row r="432" spans="17:95">
      <c r="Q432" s="71">
        <v>1</v>
      </c>
      <c r="R432" s="71">
        <v>6</v>
      </c>
      <c r="S432" s="71">
        <v>17</v>
      </c>
      <c r="T432" s="73" t="s">
        <v>9204</v>
      </c>
      <c r="U432" s="75" t="s">
        <v>544</v>
      </c>
      <c r="AC432" s="71">
        <v>3</v>
      </c>
      <c r="AD432" s="71">
        <v>3</v>
      </c>
      <c r="AE432" s="73" t="s">
        <v>9205</v>
      </c>
      <c r="AF432" s="75" t="s">
        <v>5500</v>
      </c>
      <c r="CN432" s="71">
        <v>3</v>
      </c>
      <c r="CO432" s="71">
        <v>3</v>
      </c>
      <c r="CP432" s="73" t="s">
        <v>9205</v>
      </c>
      <c r="CQ432" s="75" t="s">
        <v>5500</v>
      </c>
    </row>
    <row r="433" spans="17:95">
      <c r="Q433" s="71">
        <v>1</v>
      </c>
      <c r="R433" s="71">
        <v>6</v>
      </c>
      <c r="S433" s="71">
        <v>18</v>
      </c>
      <c r="T433" s="73" t="s">
        <v>9206</v>
      </c>
      <c r="U433" s="75" t="s">
        <v>545</v>
      </c>
      <c r="AC433" s="71">
        <v>3</v>
      </c>
      <c r="AD433" s="71">
        <v>4</v>
      </c>
      <c r="AE433" s="73" t="s">
        <v>9207</v>
      </c>
      <c r="AF433" s="75" t="s">
        <v>5501</v>
      </c>
      <c r="CN433" s="71">
        <v>3</v>
      </c>
      <c r="CO433" s="71">
        <v>4</v>
      </c>
      <c r="CP433" s="73" t="s">
        <v>9207</v>
      </c>
      <c r="CQ433" s="75" t="s">
        <v>5501</v>
      </c>
    </row>
    <row r="434" spans="17:95">
      <c r="Q434" s="71">
        <v>1</v>
      </c>
      <c r="R434" s="71">
        <v>6</v>
      </c>
      <c r="S434" s="71">
        <v>19</v>
      </c>
      <c r="T434" s="73" t="s">
        <v>9208</v>
      </c>
      <c r="U434" s="75" t="s">
        <v>543</v>
      </c>
      <c r="AC434" s="71">
        <v>3</v>
      </c>
      <c r="AD434" s="71">
        <v>5</v>
      </c>
      <c r="AE434" s="73" t="s">
        <v>9209</v>
      </c>
      <c r="AF434" s="75" t="s">
        <v>5502</v>
      </c>
      <c r="CN434" s="71">
        <v>3</v>
      </c>
      <c r="CO434" s="71">
        <v>5</v>
      </c>
      <c r="CP434" s="73" t="s">
        <v>9209</v>
      </c>
      <c r="CQ434" s="75" t="s">
        <v>5502</v>
      </c>
    </row>
    <row r="435" spans="17:95">
      <c r="Q435" s="71">
        <v>1</v>
      </c>
      <c r="R435" s="71">
        <v>6</v>
      </c>
      <c r="S435" s="71">
        <v>20</v>
      </c>
      <c r="T435" s="73" t="s">
        <v>9210</v>
      </c>
      <c r="U435" s="75" t="s">
        <v>546</v>
      </c>
      <c r="AC435" s="71">
        <v>3</v>
      </c>
      <c r="AD435" s="71">
        <v>6</v>
      </c>
      <c r="AE435" s="73" t="s">
        <v>9211</v>
      </c>
      <c r="AF435" s="75" t="s">
        <v>5503</v>
      </c>
      <c r="CN435" s="71">
        <v>3</v>
      </c>
      <c r="CO435" s="71">
        <v>6</v>
      </c>
      <c r="CP435" s="73" t="s">
        <v>9211</v>
      </c>
      <c r="CQ435" s="75" t="s">
        <v>5503</v>
      </c>
    </row>
    <row r="436" spans="17:95">
      <c r="Q436" s="71">
        <v>1</v>
      </c>
      <c r="R436" s="71">
        <v>6</v>
      </c>
      <c r="S436" s="71">
        <v>21</v>
      </c>
      <c r="T436" s="73" t="s">
        <v>9212</v>
      </c>
      <c r="U436" s="75" t="s">
        <v>547</v>
      </c>
      <c r="AC436" s="71">
        <v>3</v>
      </c>
      <c r="AD436" s="71">
        <v>7</v>
      </c>
      <c r="AE436" s="73" t="s">
        <v>9213</v>
      </c>
      <c r="AF436" s="75" t="s">
        <v>5504</v>
      </c>
      <c r="CN436" s="71">
        <v>3</v>
      </c>
      <c r="CO436" s="71">
        <v>7</v>
      </c>
      <c r="CP436" s="73" t="s">
        <v>9213</v>
      </c>
      <c r="CQ436" s="75" t="s">
        <v>5504</v>
      </c>
    </row>
    <row r="437" spans="17:95">
      <c r="Q437" s="71">
        <v>1</v>
      </c>
      <c r="R437" s="71">
        <v>6</v>
      </c>
      <c r="S437" s="71">
        <v>22</v>
      </c>
      <c r="T437" s="73" t="s">
        <v>9214</v>
      </c>
      <c r="U437" s="75" t="s">
        <v>548</v>
      </c>
      <c r="AC437" s="71">
        <v>3</v>
      </c>
      <c r="AD437" s="71">
        <v>8</v>
      </c>
      <c r="AE437" s="73" t="s">
        <v>9215</v>
      </c>
      <c r="AF437" s="75" t="s">
        <v>5505</v>
      </c>
      <c r="CN437" s="71">
        <v>3</v>
      </c>
      <c r="CO437" s="71">
        <v>8</v>
      </c>
      <c r="CP437" s="73" t="s">
        <v>9215</v>
      </c>
      <c r="CQ437" s="75" t="s">
        <v>5505</v>
      </c>
    </row>
    <row r="438" spans="17:95">
      <c r="Q438" s="71">
        <v>1</v>
      </c>
      <c r="R438" s="71">
        <v>6</v>
      </c>
      <c r="S438" s="71">
        <v>23</v>
      </c>
      <c r="T438" s="73" t="s">
        <v>9216</v>
      </c>
      <c r="U438" s="75" t="s">
        <v>549</v>
      </c>
      <c r="AC438" s="71">
        <v>3</v>
      </c>
      <c r="AD438" s="71">
        <v>9</v>
      </c>
      <c r="AE438" s="73" t="s">
        <v>9217</v>
      </c>
      <c r="AF438" s="75" t="s">
        <v>5506</v>
      </c>
      <c r="CN438" s="71">
        <v>3</v>
      </c>
      <c r="CO438" s="71">
        <v>9</v>
      </c>
      <c r="CP438" s="73" t="s">
        <v>9217</v>
      </c>
      <c r="CQ438" s="75" t="s">
        <v>5506</v>
      </c>
    </row>
    <row r="439" spans="17:95">
      <c r="Q439" s="71">
        <v>1</v>
      </c>
      <c r="R439" s="71">
        <v>6</v>
      </c>
      <c r="S439" s="71">
        <v>24</v>
      </c>
      <c r="T439" s="73" t="s">
        <v>9218</v>
      </c>
      <c r="U439" s="75" t="s">
        <v>551</v>
      </c>
      <c r="AC439" s="71">
        <v>3</v>
      </c>
      <c r="AD439" s="71">
        <v>10</v>
      </c>
      <c r="AE439" s="73" t="s">
        <v>9219</v>
      </c>
      <c r="AF439" s="75" t="s">
        <v>5507</v>
      </c>
      <c r="CN439" s="71">
        <v>3</v>
      </c>
      <c r="CO439" s="71">
        <v>10</v>
      </c>
      <c r="CP439" s="73" t="s">
        <v>9219</v>
      </c>
      <c r="CQ439" s="75" t="s">
        <v>5507</v>
      </c>
    </row>
    <row r="440" spans="17:95">
      <c r="Q440" s="71">
        <v>1</v>
      </c>
      <c r="R440" s="71">
        <v>6</v>
      </c>
      <c r="S440" s="71">
        <v>25</v>
      </c>
      <c r="T440" s="73" t="s">
        <v>9220</v>
      </c>
      <c r="U440" s="75" t="s">
        <v>552</v>
      </c>
      <c r="AC440" s="71">
        <v>3</v>
      </c>
      <c r="AD440" s="71">
        <v>11</v>
      </c>
      <c r="AE440" s="73" t="s">
        <v>9221</v>
      </c>
      <c r="AF440" s="75" t="s">
        <v>5508</v>
      </c>
      <c r="CN440" s="71">
        <v>3</v>
      </c>
      <c r="CO440" s="71">
        <v>11</v>
      </c>
      <c r="CP440" s="73" t="s">
        <v>9221</v>
      </c>
      <c r="CQ440" s="75" t="s">
        <v>5508</v>
      </c>
    </row>
    <row r="441" spans="17:95">
      <c r="Q441" s="71">
        <v>1</v>
      </c>
      <c r="R441" s="71">
        <v>6</v>
      </c>
      <c r="S441" s="71">
        <v>26</v>
      </c>
      <c r="T441" s="73" t="s">
        <v>9222</v>
      </c>
      <c r="U441" s="75" t="s">
        <v>550</v>
      </c>
      <c r="AC441" s="71">
        <v>3</v>
      </c>
      <c r="AD441" s="71">
        <v>12</v>
      </c>
      <c r="AE441" s="73" t="s">
        <v>9223</v>
      </c>
      <c r="AF441" s="75" t="s">
        <v>8287</v>
      </c>
      <c r="CN441" s="71">
        <v>3</v>
      </c>
      <c r="CO441" s="71">
        <v>12</v>
      </c>
      <c r="CP441" s="73" t="s">
        <v>9223</v>
      </c>
      <c r="CQ441" s="75" t="s">
        <v>8287</v>
      </c>
    </row>
    <row r="442" spans="17:95">
      <c r="Q442" s="71">
        <v>1</v>
      </c>
      <c r="R442" s="71">
        <v>6</v>
      </c>
      <c r="S442" s="71">
        <v>27</v>
      </c>
      <c r="T442" s="73" t="s">
        <v>9224</v>
      </c>
      <c r="U442" s="75" t="s">
        <v>553</v>
      </c>
      <c r="AC442" s="71">
        <v>3</v>
      </c>
      <c r="AD442" s="71">
        <v>13</v>
      </c>
      <c r="AE442" s="73" t="s">
        <v>9225</v>
      </c>
      <c r="AF442" s="75" t="s">
        <v>8288</v>
      </c>
      <c r="CN442" s="71">
        <v>3</v>
      </c>
      <c r="CO442" s="71">
        <v>13</v>
      </c>
      <c r="CP442" s="73" t="s">
        <v>9225</v>
      </c>
      <c r="CQ442" s="75" t="s">
        <v>8288</v>
      </c>
    </row>
    <row r="443" spans="17:95">
      <c r="Q443" s="71">
        <v>1</v>
      </c>
      <c r="R443" s="71">
        <v>6</v>
      </c>
      <c r="S443" s="71">
        <v>28</v>
      </c>
      <c r="T443" s="73" t="s">
        <v>9226</v>
      </c>
      <c r="U443" s="75" t="s">
        <v>554</v>
      </c>
      <c r="AC443" s="71">
        <v>3</v>
      </c>
      <c r="AD443" s="71">
        <v>14</v>
      </c>
      <c r="AE443" s="73" t="s">
        <v>9227</v>
      </c>
      <c r="AF443" s="75" t="s">
        <v>8289</v>
      </c>
      <c r="CN443" s="71">
        <v>3</v>
      </c>
      <c r="CO443" s="71">
        <v>14</v>
      </c>
      <c r="CP443" s="73" t="s">
        <v>9227</v>
      </c>
      <c r="CQ443" s="75" t="s">
        <v>8289</v>
      </c>
    </row>
    <row r="444" spans="17:95">
      <c r="Q444" s="71">
        <v>1</v>
      </c>
      <c r="R444" s="71">
        <v>6</v>
      </c>
      <c r="S444" s="71">
        <v>29</v>
      </c>
      <c r="T444" s="73" t="s">
        <v>9228</v>
      </c>
      <c r="U444" s="75" t="s">
        <v>555</v>
      </c>
      <c r="AC444" s="71">
        <v>3</v>
      </c>
      <c r="AD444" s="71">
        <v>15</v>
      </c>
      <c r="AE444" s="73" t="s">
        <v>9229</v>
      </c>
      <c r="AF444" s="75" t="s">
        <v>5509</v>
      </c>
      <c r="CN444" s="71">
        <v>3</v>
      </c>
      <c r="CO444" s="71">
        <v>15</v>
      </c>
      <c r="CP444" s="73" t="s">
        <v>9229</v>
      </c>
      <c r="CQ444" s="75" t="s">
        <v>5509</v>
      </c>
    </row>
    <row r="445" spans="17:95">
      <c r="Q445" s="71">
        <v>1</v>
      </c>
      <c r="R445" s="71">
        <v>6</v>
      </c>
      <c r="S445" s="71">
        <v>30</v>
      </c>
      <c r="T445" s="73" t="s">
        <v>9230</v>
      </c>
      <c r="U445" s="75" t="s">
        <v>556</v>
      </c>
      <c r="AC445" s="71">
        <v>3</v>
      </c>
      <c r="AD445" s="71">
        <v>16</v>
      </c>
      <c r="AE445" s="73" t="s">
        <v>9231</v>
      </c>
      <c r="AF445" s="75" t="s">
        <v>5510</v>
      </c>
      <c r="CN445" s="71">
        <v>3</v>
      </c>
      <c r="CO445" s="71">
        <v>16</v>
      </c>
      <c r="CP445" s="73" t="s">
        <v>9231</v>
      </c>
      <c r="CQ445" s="75" t="s">
        <v>5510</v>
      </c>
    </row>
    <row r="446" spans="17:95">
      <c r="Q446" s="71">
        <v>1</v>
      </c>
      <c r="R446" s="71">
        <v>6</v>
      </c>
      <c r="S446" s="71">
        <v>31</v>
      </c>
      <c r="T446" s="73" t="s">
        <v>9232</v>
      </c>
      <c r="U446" s="75" t="s">
        <v>557</v>
      </c>
      <c r="AC446" s="71">
        <v>3</v>
      </c>
      <c r="AD446" s="71">
        <v>17</v>
      </c>
      <c r="AE446" s="73" t="s">
        <v>9233</v>
      </c>
      <c r="AF446" s="75" t="s">
        <v>5511</v>
      </c>
      <c r="CN446" s="71">
        <v>3</v>
      </c>
      <c r="CO446" s="71">
        <v>17</v>
      </c>
      <c r="CP446" s="73" t="s">
        <v>9233</v>
      </c>
      <c r="CQ446" s="75" t="s">
        <v>5511</v>
      </c>
    </row>
    <row r="447" spans="17:95">
      <c r="Q447" s="71">
        <v>1</v>
      </c>
      <c r="R447" s="71">
        <v>6</v>
      </c>
      <c r="S447" s="71">
        <v>32</v>
      </c>
      <c r="T447" s="73" t="s">
        <v>9234</v>
      </c>
      <c r="U447" s="75" t="s">
        <v>558</v>
      </c>
      <c r="AC447" s="71">
        <v>3</v>
      </c>
      <c r="AD447" s="71">
        <v>18</v>
      </c>
      <c r="AE447" s="73" t="s">
        <v>9235</v>
      </c>
      <c r="AF447" s="75" t="s">
        <v>5512</v>
      </c>
      <c r="CN447" s="71">
        <v>3</v>
      </c>
      <c r="CO447" s="71">
        <v>18</v>
      </c>
      <c r="CP447" s="73" t="s">
        <v>9235</v>
      </c>
      <c r="CQ447" s="75" t="s">
        <v>5512</v>
      </c>
    </row>
    <row r="448" spans="17:95">
      <c r="Q448" s="71">
        <v>1</v>
      </c>
      <c r="R448" s="71">
        <v>6</v>
      </c>
      <c r="S448" s="71">
        <v>33</v>
      </c>
      <c r="T448" s="73" t="s">
        <v>9236</v>
      </c>
      <c r="U448" s="75" t="s">
        <v>559</v>
      </c>
      <c r="AC448" s="71">
        <v>3</v>
      </c>
      <c r="AD448" s="71">
        <v>19</v>
      </c>
      <c r="AE448" s="73" t="s">
        <v>9237</v>
      </c>
      <c r="AF448" s="75" t="s">
        <v>5513</v>
      </c>
      <c r="CN448" s="71">
        <v>3</v>
      </c>
      <c r="CO448" s="71">
        <v>19</v>
      </c>
      <c r="CP448" s="73" t="s">
        <v>9237</v>
      </c>
      <c r="CQ448" s="75" t="s">
        <v>5513</v>
      </c>
    </row>
    <row r="449" spans="17:95">
      <c r="Q449" s="71">
        <v>1</v>
      </c>
      <c r="R449" s="71">
        <v>6</v>
      </c>
      <c r="S449" s="71">
        <v>34</v>
      </c>
      <c r="T449" s="73" t="s">
        <v>9238</v>
      </c>
      <c r="U449" s="75" t="s">
        <v>560</v>
      </c>
      <c r="AC449" s="71">
        <v>3</v>
      </c>
      <c r="AD449" s="71">
        <v>20</v>
      </c>
      <c r="AE449" s="73" t="s">
        <v>9239</v>
      </c>
      <c r="AF449" s="75" t="s">
        <v>8290</v>
      </c>
      <c r="CN449" s="71">
        <v>3</v>
      </c>
      <c r="CO449" s="71">
        <v>20</v>
      </c>
      <c r="CP449" s="73" t="s">
        <v>9239</v>
      </c>
      <c r="CQ449" s="75" t="s">
        <v>8290</v>
      </c>
    </row>
    <row r="450" spans="17:95">
      <c r="Q450" s="71">
        <v>1</v>
      </c>
      <c r="R450" s="71">
        <v>6</v>
      </c>
      <c r="S450" s="71">
        <v>35</v>
      </c>
      <c r="T450" s="73" t="s">
        <v>9240</v>
      </c>
      <c r="U450" s="75" t="s">
        <v>561</v>
      </c>
      <c r="AC450" s="71">
        <v>3</v>
      </c>
      <c r="AD450" s="71">
        <v>21</v>
      </c>
      <c r="AE450" s="73" t="s">
        <v>9241</v>
      </c>
      <c r="AF450" s="75" t="s">
        <v>5514</v>
      </c>
      <c r="CN450" s="71">
        <v>3</v>
      </c>
      <c r="CO450" s="71">
        <v>21</v>
      </c>
      <c r="CP450" s="73" t="s">
        <v>9241</v>
      </c>
      <c r="CQ450" s="75" t="s">
        <v>5514</v>
      </c>
    </row>
    <row r="451" spans="17:95">
      <c r="Q451" s="71">
        <v>1</v>
      </c>
      <c r="R451" s="71">
        <v>6</v>
      </c>
      <c r="S451" s="71">
        <v>36</v>
      </c>
      <c r="T451" s="73" t="s">
        <v>9242</v>
      </c>
      <c r="U451" s="75" t="s">
        <v>562</v>
      </c>
      <c r="AC451" s="71">
        <v>3</v>
      </c>
      <c r="AD451" s="71">
        <v>22</v>
      </c>
      <c r="AE451" s="73" t="s">
        <v>9243</v>
      </c>
      <c r="AF451" s="75" t="s">
        <v>5515</v>
      </c>
      <c r="CN451" s="71">
        <v>3</v>
      </c>
      <c r="CO451" s="71">
        <v>22</v>
      </c>
      <c r="CP451" s="73" t="s">
        <v>9243</v>
      </c>
      <c r="CQ451" s="75" t="s">
        <v>5515</v>
      </c>
    </row>
    <row r="452" spans="17:95">
      <c r="Q452" s="71">
        <v>1</v>
      </c>
      <c r="R452" s="71">
        <v>6</v>
      </c>
      <c r="S452" s="71">
        <v>37</v>
      </c>
      <c r="T452" s="73" t="s">
        <v>9244</v>
      </c>
      <c r="U452" s="75" t="s">
        <v>563</v>
      </c>
      <c r="AC452" s="71">
        <v>3</v>
      </c>
      <c r="AD452" s="71">
        <v>23</v>
      </c>
      <c r="AE452" s="73" t="s">
        <v>9245</v>
      </c>
      <c r="AF452" s="75" t="s">
        <v>5516</v>
      </c>
      <c r="CN452" s="71">
        <v>3</v>
      </c>
      <c r="CO452" s="71">
        <v>23</v>
      </c>
      <c r="CP452" s="73" t="s">
        <v>9245</v>
      </c>
      <c r="CQ452" s="75" t="s">
        <v>5516</v>
      </c>
    </row>
    <row r="453" spans="17:95">
      <c r="Q453" s="71">
        <v>1</v>
      </c>
      <c r="R453" s="71">
        <v>6</v>
      </c>
      <c r="S453" s="71">
        <v>38</v>
      </c>
      <c r="T453" s="73" t="s">
        <v>9246</v>
      </c>
      <c r="U453" s="75" t="s">
        <v>564</v>
      </c>
      <c r="AC453" s="71">
        <v>3</v>
      </c>
      <c r="AD453" s="71">
        <v>24</v>
      </c>
      <c r="AE453" s="73" t="s">
        <v>9247</v>
      </c>
      <c r="AF453" s="75" t="s">
        <v>5517</v>
      </c>
      <c r="CN453" s="71">
        <v>3</v>
      </c>
      <c r="CO453" s="71">
        <v>24</v>
      </c>
      <c r="CP453" s="73" t="s">
        <v>9247</v>
      </c>
      <c r="CQ453" s="75" t="s">
        <v>5517</v>
      </c>
    </row>
    <row r="454" spans="17:95">
      <c r="Q454" s="71">
        <v>1</v>
      </c>
      <c r="R454" s="71">
        <v>6</v>
      </c>
      <c r="S454" s="71">
        <v>39</v>
      </c>
      <c r="T454" s="73" t="s">
        <v>9248</v>
      </c>
      <c r="U454" s="75" t="s">
        <v>565</v>
      </c>
      <c r="AC454" s="71">
        <v>3</v>
      </c>
      <c r="AD454" s="71">
        <v>25</v>
      </c>
      <c r="AE454" s="73" t="s">
        <v>9249</v>
      </c>
      <c r="AF454" s="75" t="s">
        <v>5518</v>
      </c>
      <c r="CN454" s="71">
        <v>3</v>
      </c>
      <c r="CO454" s="71">
        <v>25</v>
      </c>
      <c r="CP454" s="73" t="s">
        <v>9249</v>
      </c>
      <c r="CQ454" s="75" t="s">
        <v>5518</v>
      </c>
    </row>
    <row r="455" spans="17:95">
      <c r="Q455" s="71">
        <v>1</v>
      </c>
      <c r="R455" s="71">
        <v>6</v>
      </c>
      <c r="S455" s="71">
        <v>40</v>
      </c>
      <c r="T455" s="73" t="s">
        <v>9250</v>
      </c>
      <c r="U455" s="75" t="s">
        <v>566</v>
      </c>
      <c r="AC455" s="71">
        <v>3</v>
      </c>
      <c r="AD455" s="71">
        <v>26</v>
      </c>
      <c r="AE455" s="73" t="s">
        <v>9251</v>
      </c>
      <c r="AF455" s="75" t="s">
        <v>5519</v>
      </c>
      <c r="CN455" s="71">
        <v>3</v>
      </c>
      <c r="CO455" s="71">
        <v>26</v>
      </c>
      <c r="CP455" s="73" t="s">
        <v>9251</v>
      </c>
      <c r="CQ455" s="75" t="s">
        <v>5519</v>
      </c>
    </row>
    <row r="456" spans="17:95">
      <c r="Q456" s="71">
        <v>1</v>
      </c>
      <c r="R456" s="71">
        <v>6</v>
      </c>
      <c r="S456" s="71">
        <v>41</v>
      </c>
      <c r="T456" s="73" t="s">
        <v>9252</v>
      </c>
      <c r="U456" s="75" t="s">
        <v>567</v>
      </c>
      <c r="AC456" s="71">
        <v>3</v>
      </c>
      <c r="AD456" s="71">
        <v>27</v>
      </c>
      <c r="AE456" s="73" t="s">
        <v>9253</v>
      </c>
      <c r="AF456" s="75" t="s">
        <v>5520</v>
      </c>
      <c r="CN456" s="71">
        <v>3</v>
      </c>
      <c r="CO456" s="71">
        <v>27</v>
      </c>
      <c r="CP456" s="73" t="s">
        <v>9253</v>
      </c>
      <c r="CQ456" s="75" t="s">
        <v>5520</v>
      </c>
    </row>
    <row r="457" spans="17:95">
      <c r="Q457" s="71">
        <v>1</v>
      </c>
      <c r="R457" s="71">
        <v>6</v>
      </c>
      <c r="S457" s="71">
        <v>42</v>
      </c>
      <c r="T457" s="73" t="s">
        <v>9254</v>
      </c>
      <c r="U457" s="75" t="s">
        <v>568</v>
      </c>
      <c r="AC457" s="71">
        <v>3</v>
      </c>
      <c r="AD457" s="71">
        <v>28</v>
      </c>
      <c r="AE457" s="73" t="s">
        <v>9255</v>
      </c>
      <c r="AF457" s="75" t="s">
        <v>5521</v>
      </c>
      <c r="CN457" s="71">
        <v>3</v>
      </c>
      <c r="CO457" s="71">
        <v>28</v>
      </c>
      <c r="CP457" s="73" t="s">
        <v>9255</v>
      </c>
      <c r="CQ457" s="75" t="s">
        <v>5521</v>
      </c>
    </row>
    <row r="458" spans="17:95">
      <c r="Q458" s="71">
        <v>1</v>
      </c>
      <c r="R458" s="71">
        <v>6</v>
      </c>
      <c r="S458" s="71">
        <v>43</v>
      </c>
      <c r="T458" s="73" t="s">
        <v>9256</v>
      </c>
      <c r="U458" s="75" t="s">
        <v>569</v>
      </c>
      <c r="AC458" s="71">
        <v>3</v>
      </c>
      <c r="AD458" s="71">
        <v>29</v>
      </c>
      <c r="AE458" s="73" t="s">
        <v>9257</v>
      </c>
      <c r="AF458" s="75" t="s">
        <v>5522</v>
      </c>
      <c r="CN458" s="71">
        <v>3</v>
      </c>
      <c r="CO458" s="71">
        <v>29</v>
      </c>
      <c r="CP458" s="73" t="s">
        <v>9257</v>
      </c>
      <c r="CQ458" s="75" t="s">
        <v>5522</v>
      </c>
    </row>
    <row r="459" spans="17:95">
      <c r="Q459" s="71">
        <v>1</v>
      </c>
      <c r="R459" s="71">
        <v>6</v>
      </c>
      <c r="S459" s="71">
        <v>44</v>
      </c>
      <c r="T459" s="73" t="s">
        <v>9258</v>
      </c>
      <c r="U459" s="75" t="s">
        <v>570</v>
      </c>
      <c r="AC459" s="71">
        <v>3</v>
      </c>
      <c r="AD459" s="71">
        <v>30</v>
      </c>
      <c r="AE459" s="73" t="s">
        <v>9259</v>
      </c>
      <c r="AF459" s="75" t="s">
        <v>5523</v>
      </c>
      <c r="CN459" s="71">
        <v>3</v>
      </c>
      <c r="CO459" s="71">
        <v>30</v>
      </c>
      <c r="CP459" s="73" t="s">
        <v>9259</v>
      </c>
      <c r="CQ459" s="75" t="s">
        <v>5523</v>
      </c>
    </row>
    <row r="460" spans="17:95">
      <c r="Q460" s="71">
        <v>1</v>
      </c>
      <c r="R460" s="71">
        <v>6</v>
      </c>
      <c r="S460" s="71">
        <v>45</v>
      </c>
      <c r="T460" s="73" t="s">
        <v>9260</v>
      </c>
      <c r="U460" s="75" t="s">
        <v>572</v>
      </c>
      <c r="AC460" s="71">
        <v>3</v>
      </c>
      <c r="AD460" s="71">
        <v>31</v>
      </c>
      <c r="AE460" s="73" t="s">
        <v>9261</v>
      </c>
      <c r="AF460" s="75" t="s">
        <v>5524</v>
      </c>
      <c r="CN460" s="71">
        <v>3</v>
      </c>
      <c r="CO460" s="71">
        <v>31</v>
      </c>
      <c r="CP460" s="73" t="s">
        <v>9261</v>
      </c>
      <c r="CQ460" s="75" t="s">
        <v>5524</v>
      </c>
    </row>
    <row r="461" spans="17:95">
      <c r="Q461" s="71">
        <v>1</v>
      </c>
      <c r="R461" s="71">
        <v>6</v>
      </c>
      <c r="S461" s="71">
        <v>46</v>
      </c>
      <c r="T461" s="73" t="s">
        <v>9262</v>
      </c>
      <c r="U461" s="75" t="s">
        <v>571</v>
      </c>
      <c r="AC461" s="71">
        <v>3</v>
      </c>
      <c r="AD461" s="71">
        <v>32</v>
      </c>
      <c r="AE461" s="73" t="s">
        <v>9263</v>
      </c>
      <c r="AF461" s="75" t="s">
        <v>8291</v>
      </c>
      <c r="CN461" s="71">
        <v>3</v>
      </c>
      <c r="CO461" s="71">
        <v>32</v>
      </c>
      <c r="CP461" s="73" t="s">
        <v>9263</v>
      </c>
      <c r="CQ461" s="75" t="s">
        <v>8291</v>
      </c>
    </row>
    <row r="462" spans="17:95">
      <c r="Q462" s="71">
        <v>1</v>
      </c>
      <c r="R462" s="71">
        <v>6</v>
      </c>
      <c r="S462" s="71">
        <v>47</v>
      </c>
      <c r="T462" s="73" t="s">
        <v>9264</v>
      </c>
      <c r="U462" s="75" t="s">
        <v>573</v>
      </c>
      <c r="AC462" s="71">
        <v>3</v>
      </c>
      <c r="AD462" s="71">
        <v>33</v>
      </c>
      <c r="AE462" s="73" t="s">
        <v>9265</v>
      </c>
      <c r="AF462" s="75" t="s">
        <v>5525</v>
      </c>
      <c r="CN462" s="71">
        <v>3</v>
      </c>
      <c r="CO462" s="71">
        <v>33</v>
      </c>
      <c r="CP462" s="73" t="s">
        <v>9265</v>
      </c>
      <c r="CQ462" s="75" t="s">
        <v>5525</v>
      </c>
    </row>
    <row r="463" spans="17:95">
      <c r="Q463" s="71">
        <v>1</v>
      </c>
      <c r="R463" s="71">
        <v>6</v>
      </c>
      <c r="S463" s="71">
        <v>48</v>
      </c>
      <c r="T463" s="73" t="s">
        <v>9266</v>
      </c>
      <c r="U463" s="75" t="s">
        <v>574</v>
      </c>
      <c r="AC463" s="71">
        <v>4</v>
      </c>
      <c r="AD463" s="71">
        <v>1</v>
      </c>
      <c r="AE463" s="73" t="s">
        <v>8821</v>
      </c>
      <c r="AF463" s="75" t="s">
        <v>5526</v>
      </c>
      <c r="CN463" s="71">
        <v>4</v>
      </c>
      <c r="CO463" s="71">
        <v>1</v>
      </c>
      <c r="CP463" s="73" t="s">
        <v>8821</v>
      </c>
      <c r="CQ463" s="75" t="s">
        <v>5526</v>
      </c>
    </row>
    <row r="464" spans="17:95">
      <c r="Q464" s="71">
        <v>1</v>
      </c>
      <c r="R464" s="71">
        <v>6</v>
      </c>
      <c r="S464" s="71">
        <v>49</v>
      </c>
      <c r="T464" s="73" t="s">
        <v>9267</v>
      </c>
      <c r="U464" s="75" t="s">
        <v>575</v>
      </c>
      <c r="AC464" s="71">
        <v>4</v>
      </c>
      <c r="AD464" s="71">
        <v>2</v>
      </c>
      <c r="AE464" s="73" t="s">
        <v>1790</v>
      </c>
      <c r="AF464" s="75" t="s">
        <v>5527</v>
      </c>
      <c r="CN464" s="71">
        <v>4</v>
      </c>
      <c r="CO464" s="71">
        <v>2</v>
      </c>
      <c r="CP464" s="73" t="s">
        <v>1790</v>
      </c>
      <c r="CQ464" s="75" t="s">
        <v>5527</v>
      </c>
    </row>
    <row r="465" spans="17:95">
      <c r="Q465" s="71">
        <v>1</v>
      </c>
      <c r="R465" s="71">
        <v>6</v>
      </c>
      <c r="S465" s="71">
        <v>50</v>
      </c>
      <c r="T465" s="73" t="s">
        <v>9268</v>
      </c>
      <c r="U465" s="75" t="s">
        <v>576</v>
      </c>
      <c r="AC465" s="71">
        <v>4</v>
      </c>
      <c r="AD465" s="71">
        <v>3</v>
      </c>
      <c r="AE465" s="73" t="s">
        <v>1793</v>
      </c>
      <c r="AF465" s="75" t="s">
        <v>5528</v>
      </c>
      <c r="CN465" s="71">
        <v>4</v>
      </c>
      <c r="CO465" s="71">
        <v>3</v>
      </c>
      <c r="CP465" s="73" t="s">
        <v>1793</v>
      </c>
      <c r="CQ465" s="75" t="s">
        <v>5528</v>
      </c>
    </row>
    <row r="466" spans="17:95">
      <c r="Q466" s="71">
        <v>1</v>
      </c>
      <c r="R466" s="71">
        <v>6</v>
      </c>
      <c r="S466" s="71">
        <v>51</v>
      </c>
      <c r="T466" s="73" t="s">
        <v>9269</v>
      </c>
      <c r="U466" s="75" t="s">
        <v>577</v>
      </c>
      <c r="AC466" s="71">
        <v>4</v>
      </c>
      <c r="AD466" s="71">
        <v>4</v>
      </c>
      <c r="AE466" s="73" t="s">
        <v>1795</v>
      </c>
      <c r="AF466" s="75" t="s">
        <v>5529</v>
      </c>
      <c r="CN466" s="71">
        <v>4</v>
      </c>
      <c r="CO466" s="71">
        <v>4</v>
      </c>
      <c r="CP466" s="73" t="s">
        <v>1795</v>
      </c>
      <c r="CQ466" s="75" t="s">
        <v>5529</v>
      </c>
    </row>
    <row r="467" spans="17:95">
      <c r="Q467" s="71">
        <v>1</v>
      </c>
      <c r="R467" s="71">
        <v>6</v>
      </c>
      <c r="S467" s="71">
        <v>52</v>
      </c>
      <c r="T467" s="73" t="s">
        <v>9270</v>
      </c>
      <c r="U467" s="75" t="s">
        <v>578</v>
      </c>
      <c r="AC467" s="71">
        <v>4</v>
      </c>
      <c r="AD467" s="71">
        <v>5</v>
      </c>
      <c r="AE467" s="73" t="s">
        <v>1797</v>
      </c>
      <c r="AF467" s="75" t="s">
        <v>5530</v>
      </c>
      <c r="CN467" s="71">
        <v>4</v>
      </c>
      <c r="CO467" s="71">
        <v>5</v>
      </c>
      <c r="CP467" s="73" t="s">
        <v>1797</v>
      </c>
      <c r="CQ467" s="75" t="s">
        <v>5530</v>
      </c>
    </row>
    <row r="468" spans="17:95">
      <c r="Q468" s="71">
        <v>1</v>
      </c>
      <c r="R468" s="71">
        <v>6</v>
      </c>
      <c r="S468" s="71">
        <v>53</v>
      </c>
      <c r="T468" s="73" t="s">
        <v>9271</v>
      </c>
      <c r="U468" s="75" t="s">
        <v>580</v>
      </c>
      <c r="AC468" s="71">
        <v>4</v>
      </c>
      <c r="AD468" s="71">
        <v>6</v>
      </c>
      <c r="AE468" s="73" t="s">
        <v>1800</v>
      </c>
      <c r="AF468" s="75" t="s">
        <v>5531</v>
      </c>
      <c r="CN468" s="71">
        <v>4</v>
      </c>
      <c r="CO468" s="71">
        <v>6</v>
      </c>
      <c r="CP468" s="73" t="s">
        <v>1800</v>
      </c>
      <c r="CQ468" s="75" t="s">
        <v>5531</v>
      </c>
    </row>
    <row r="469" spans="17:95">
      <c r="Q469" s="71">
        <v>1</v>
      </c>
      <c r="R469" s="71">
        <v>6</v>
      </c>
      <c r="S469" s="71">
        <v>54</v>
      </c>
      <c r="T469" s="73" t="s">
        <v>9272</v>
      </c>
      <c r="U469" s="75" t="s">
        <v>581</v>
      </c>
      <c r="AC469" s="71">
        <v>4</v>
      </c>
      <c r="AD469" s="71">
        <v>7</v>
      </c>
      <c r="AE469" s="73" t="s">
        <v>9273</v>
      </c>
      <c r="AF469" s="75" t="s">
        <v>5532</v>
      </c>
      <c r="CN469" s="71">
        <v>4</v>
      </c>
      <c r="CO469" s="71">
        <v>7</v>
      </c>
      <c r="CP469" s="73" t="s">
        <v>9273</v>
      </c>
      <c r="CQ469" s="75" t="s">
        <v>5532</v>
      </c>
    </row>
    <row r="470" spans="17:95">
      <c r="Q470" s="71">
        <v>1</v>
      </c>
      <c r="R470" s="71">
        <v>6</v>
      </c>
      <c r="S470" s="71">
        <v>55</v>
      </c>
      <c r="T470" s="73" t="s">
        <v>9274</v>
      </c>
      <c r="U470" s="75" t="s">
        <v>584</v>
      </c>
      <c r="AC470" s="71">
        <v>4</v>
      </c>
      <c r="AD470" s="71">
        <v>8</v>
      </c>
      <c r="AE470" s="73" t="s">
        <v>9275</v>
      </c>
      <c r="AF470" s="75" t="s">
        <v>5533</v>
      </c>
      <c r="CN470" s="71">
        <v>4</v>
      </c>
      <c r="CO470" s="71">
        <v>8</v>
      </c>
      <c r="CP470" s="73" t="s">
        <v>9275</v>
      </c>
      <c r="CQ470" s="75" t="s">
        <v>5533</v>
      </c>
    </row>
    <row r="471" spans="17:95">
      <c r="Q471" s="71">
        <v>1</v>
      </c>
      <c r="R471" s="71">
        <v>6</v>
      </c>
      <c r="S471" s="71">
        <v>56</v>
      </c>
      <c r="T471" s="73" t="s">
        <v>9276</v>
      </c>
      <c r="U471" s="75" t="s">
        <v>582</v>
      </c>
      <c r="AC471" s="71">
        <v>4</v>
      </c>
      <c r="AD471" s="71">
        <v>9</v>
      </c>
      <c r="AE471" s="73" t="s">
        <v>9277</v>
      </c>
      <c r="AF471" s="75" t="s">
        <v>5534</v>
      </c>
      <c r="CN471" s="71">
        <v>4</v>
      </c>
      <c r="CO471" s="71">
        <v>9</v>
      </c>
      <c r="CP471" s="73" t="s">
        <v>9277</v>
      </c>
      <c r="CQ471" s="75" t="s">
        <v>5534</v>
      </c>
    </row>
    <row r="472" spans="17:95">
      <c r="Q472" s="71">
        <v>1</v>
      </c>
      <c r="R472" s="71">
        <v>6</v>
      </c>
      <c r="S472" s="71">
        <v>57</v>
      </c>
      <c r="T472" s="73" t="s">
        <v>9278</v>
      </c>
      <c r="U472" s="75" t="s">
        <v>579</v>
      </c>
      <c r="AC472" s="71">
        <v>4</v>
      </c>
      <c r="AD472" s="71">
        <v>10</v>
      </c>
      <c r="AE472" s="73" t="s">
        <v>9279</v>
      </c>
      <c r="AF472" s="75" t="s">
        <v>5535</v>
      </c>
      <c r="CN472" s="71">
        <v>4</v>
      </c>
      <c r="CO472" s="71">
        <v>10</v>
      </c>
      <c r="CP472" s="73" t="s">
        <v>9279</v>
      </c>
      <c r="CQ472" s="75" t="s">
        <v>5535</v>
      </c>
    </row>
    <row r="473" spans="17:95">
      <c r="Q473" s="71">
        <v>1</v>
      </c>
      <c r="R473" s="71">
        <v>6</v>
      </c>
      <c r="S473" s="71">
        <v>58</v>
      </c>
      <c r="T473" s="73" t="s">
        <v>9280</v>
      </c>
      <c r="U473" s="75" t="s">
        <v>583</v>
      </c>
      <c r="AC473" s="71">
        <v>4</v>
      </c>
      <c r="AD473" s="71">
        <v>11</v>
      </c>
      <c r="AE473" s="73" t="s">
        <v>9281</v>
      </c>
      <c r="AF473" s="75" t="s">
        <v>5536</v>
      </c>
      <c r="CN473" s="71">
        <v>4</v>
      </c>
      <c r="CO473" s="71">
        <v>11</v>
      </c>
      <c r="CP473" s="73" t="s">
        <v>9281</v>
      </c>
      <c r="CQ473" s="75" t="s">
        <v>5536</v>
      </c>
    </row>
    <row r="474" spans="17:95">
      <c r="Q474" s="71">
        <v>1</v>
      </c>
      <c r="R474" s="71">
        <v>6</v>
      </c>
      <c r="S474" s="71">
        <v>59</v>
      </c>
      <c r="T474" s="73" t="s">
        <v>9282</v>
      </c>
      <c r="U474" s="75" t="s">
        <v>8087</v>
      </c>
      <c r="AC474" s="71">
        <v>4</v>
      </c>
      <c r="AD474" s="71">
        <v>12</v>
      </c>
      <c r="AE474" s="73" t="s">
        <v>9283</v>
      </c>
      <c r="AF474" s="75" t="s">
        <v>5537</v>
      </c>
      <c r="CN474" s="71">
        <v>4</v>
      </c>
      <c r="CO474" s="71">
        <v>12</v>
      </c>
      <c r="CP474" s="73" t="s">
        <v>9283</v>
      </c>
      <c r="CQ474" s="75" t="s">
        <v>5537</v>
      </c>
    </row>
    <row r="475" spans="17:95">
      <c r="Q475" s="71">
        <v>1</v>
      </c>
      <c r="R475" s="71">
        <v>6</v>
      </c>
      <c r="S475" s="71">
        <v>60</v>
      </c>
      <c r="T475" s="73" t="s">
        <v>9284</v>
      </c>
      <c r="U475" s="75" t="s">
        <v>585</v>
      </c>
      <c r="AC475" s="71">
        <v>4</v>
      </c>
      <c r="AD475" s="71">
        <v>13</v>
      </c>
      <c r="AE475" s="73" t="s">
        <v>9285</v>
      </c>
      <c r="AF475" s="75" t="s">
        <v>5538</v>
      </c>
      <c r="CN475" s="71">
        <v>4</v>
      </c>
      <c r="CO475" s="71">
        <v>13</v>
      </c>
      <c r="CP475" s="73" t="s">
        <v>9285</v>
      </c>
      <c r="CQ475" s="75" t="s">
        <v>5538</v>
      </c>
    </row>
    <row r="476" spans="17:95">
      <c r="Q476" s="71">
        <v>1</v>
      </c>
      <c r="R476" s="71">
        <v>6</v>
      </c>
      <c r="S476" s="71">
        <v>61</v>
      </c>
      <c r="T476" s="73" t="s">
        <v>7042</v>
      </c>
      <c r="U476" s="75" t="s">
        <v>586</v>
      </c>
      <c r="AC476" s="71">
        <v>4</v>
      </c>
      <c r="AD476" s="71">
        <v>14</v>
      </c>
      <c r="AE476" s="73" t="s">
        <v>9286</v>
      </c>
      <c r="AF476" s="75" t="s">
        <v>5539</v>
      </c>
      <c r="CN476" s="71">
        <v>4</v>
      </c>
      <c r="CO476" s="71">
        <v>14</v>
      </c>
      <c r="CP476" s="73" t="s">
        <v>9286</v>
      </c>
      <c r="CQ476" s="75" t="s">
        <v>5539</v>
      </c>
    </row>
    <row r="477" spans="17:95">
      <c r="Q477" s="71">
        <v>1</v>
      </c>
      <c r="R477" s="71">
        <v>7</v>
      </c>
      <c r="S477" s="71">
        <v>1</v>
      </c>
      <c r="T477" s="73" t="s">
        <v>9034</v>
      </c>
      <c r="U477" s="75" t="s">
        <v>587</v>
      </c>
      <c r="AC477" s="71">
        <v>4</v>
      </c>
      <c r="AD477" s="71">
        <v>15</v>
      </c>
      <c r="AE477" s="73" t="s">
        <v>9287</v>
      </c>
      <c r="AF477" s="75" t="s">
        <v>5540</v>
      </c>
      <c r="CN477" s="71">
        <v>4</v>
      </c>
      <c r="CO477" s="71">
        <v>15</v>
      </c>
      <c r="CP477" s="73" t="s">
        <v>9287</v>
      </c>
      <c r="CQ477" s="75" t="s">
        <v>5540</v>
      </c>
    </row>
    <row r="478" spans="17:95">
      <c r="Q478" s="71">
        <v>1</v>
      </c>
      <c r="R478" s="71">
        <v>7</v>
      </c>
      <c r="S478" s="71">
        <v>2</v>
      </c>
      <c r="T478" s="73" t="s">
        <v>8641</v>
      </c>
      <c r="U478" s="75" t="s">
        <v>588</v>
      </c>
      <c r="AC478" s="71">
        <v>4</v>
      </c>
      <c r="AD478" s="71">
        <v>16</v>
      </c>
      <c r="AE478" s="73" t="s">
        <v>9288</v>
      </c>
      <c r="AF478" s="75" t="s">
        <v>5541</v>
      </c>
      <c r="CN478" s="71">
        <v>4</v>
      </c>
      <c r="CO478" s="71">
        <v>16</v>
      </c>
      <c r="CP478" s="73" t="s">
        <v>9288</v>
      </c>
      <c r="CQ478" s="75" t="s">
        <v>5541</v>
      </c>
    </row>
    <row r="479" spans="17:95">
      <c r="Q479" s="71">
        <v>1</v>
      </c>
      <c r="R479" s="71">
        <v>7</v>
      </c>
      <c r="S479" s="71">
        <v>3</v>
      </c>
      <c r="T479" s="73" t="s">
        <v>8644</v>
      </c>
      <c r="U479" s="75" t="s">
        <v>589</v>
      </c>
      <c r="AC479" s="71">
        <v>4</v>
      </c>
      <c r="AD479" s="71">
        <v>17</v>
      </c>
      <c r="AE479" s="73" t="s">
        <v>9289</v>
      </c>
      <c r="AF479" s="75" t="s">
        <v>5542</v>
      </c>
      <c r="CN479" s="71">
        <v>4</v>
      </c>
      <c r="CO479" s="71">
        <v>17</v>
      </c>
      <c r="CP479" s="73" t="s">
        <v>9289</v>
      </c>
      <c r="CQ479" s="75" t="s">
        <v>5542</v>
      </c>
    </row>
    <row r="480" spans="17:95">
      <c r="Q480" s="71">
        <v>1</v>
      </c>
      <c r="R480" s="71">
        <v>7</v>
      </c>
      <c r="S480" s="71">
        <v>4</v>
      </c>
      <c r="T480" s="73" t="s">
        <v>9041</v>
      </c>
      <c r="U480" s="75" t="s">
        <v>590</v>
      </c>
      <c r="AC480" s="71">
        <v>4</v>
      </c>
      <c r="AD480" s="71">
        <v>18</v>
      </c>
      <c r="AE480" s="73" t="s">
        <v>9290</v>
      </c>
      <c r="AF480" s="75" t="s">
        <v>8292</v>
      </c>
      <c r="CN480" s="71">
        <v>4</v>
      </c>
      <c r="CO480" s="71">
        <v>18</v>
      </c>
      <c r="CP480" s="73" t="s">
        <v>9290</v>
      </c>
      <c r="CQ480" s="75" t="s">
        <v>8292</v>
      </c>
    </row>
    <row r="481" spans="17:95">
      <c r="Q481" s="71">
        <v>1</v>
      </c>
      <c r="R481" s="71">
        <v>7</v>
      </c>
      <c r="S481" s="71">
        <v>5</v>
      </c>
      <c r="T481" s="73" t="s">
        <v>9044</v>
      </c>
      <c r="U481" s="75" t="s">
        <v>591</v>
      </c>
      <c r="AC481" s="71">
        <v>4</v>
      </c>
      <c r="AD481" s="71">
        <v>19</v>
      </c>
      <c r="AE481" s="73" t="s">
        <v>9291</v>
      </c>
      <c r="AF481" s="75" t="s">
        <v>9292</v>
      </c>
      <c r="CN481" s="71">
        <v>4</v>
      </c>
      <c r="CO481" s="71">
        <v>19</v>
      </c>
      <c r="CP481" s="73" t="s">
        <v>9291</v>
      </c>
      <c r="CQ481" s="75" t="s">
        <v>9292</v>
      </c>
    </row>
    <row r="482" spans="17:95">
      <c r="Q482" s="71">
        <v>1</v>
      </c>
      <c r="R482" s="71">
        <v>7</v>
      </c>
      <c r="S482" s="71">
        <v>6</v>
      </c>
      <c r="T482" s="73" t="s">
        <v>9047</v>
      </c>
      <c r="U482" s="75" t="s">
        <v>592</v>
      </c>
      <c r="AC482" s="71">
        <v>4</v>
      </c>
      <c r="AD482" s="71">
        <v>20</v>
      </c>
      <c r="AE482" s="73" t="s">
        <v>9293</v>
      </c>
      <c r="AF482" s="75" t="s">
        <v>5543</v>
      </c>
      <c r="CN482" s="71">
        <v>4</v>
      </c>
      <c r="CO482" s="71">
        <v>20</v>
      </c>
      <c r="CP482" s="73" t="s">
        <v>9293</v>
      </c>
      <c r="CQ482" s="75" t="s">
        <v>5543</v>
      </c>
    </row>
    <row r="483" spans="17:95">
      <c r="Q483" s="71">
        <v>1</v>
      </c>
      <c r="R483" s="71">
        <v>7</v>
      </c>
      <c r="S483" s="71">
        <v>7</v>
      </c>
      <c r="T483" s="73" t="s">
        <v>9050</v>
      </c>
      <c r="U483" s="75" t="s">
        <v>593</v>
      </c>
      <c r="AC483" s="71">
        <v>4</v>
      </c>
      <c r="AD483" s="71">
        <v>21</v>
      </c>
      <c r="AE483" s="73" t="s">
        <v>9294</v>
      </c>
      <c r="AF483" s="75" t="s">
        <v>5544</v>
      </c>
      <c r="CN483" s="71">
        <v>4</v>
      </c>
      <c r="CO483" s="71">
        <v>21</v>
      </c>
      <c r="CP483" s="73" t="s">
        <v>9294</v>
      </c>
      <c r="CQ483" s="75" t="s">
        <v>5544</v>
      </c>
    </row>
    <row r="484" spans="17:95">
      <c r="Q484" s="71">
        <v>1</v>
      </c>
      <c r="R484" s="71">
        <v>7</v>
      </c>
      <c r="S484" s="71">
        <v>8</v>
      </c>
      <c r="T484" s="73" t="s">
        <v>9053</v>
      </c>
      <c r="U484" s="75" t="s">
        <v>594</v>
      </c>
      <c r="AC484" s="71">
        <v>4</v>
      </c>
      <c r="AD484" s="71">
        <v>22</v>
      </c>
      <c r="AE484" s="73" t="s">
        <v>9295</v>
      </c>
      <c r="AF484" s="75" t="s">
        <v>5545</v>
      </c>
      <c r="CN484" s="71">
        <v>4</v>
      </c>
      <c r="CO484" s="71">
        <v>22</v>
      </c>
      <c r="CP484" s="73" t="s">
        <v>9295</v>
      </c>
      <c r="CQ484" s="75" t="s">
        <v>5545</v>
      </c>
    </row>
    <row r="485" spans="17:95">
      <c r="Q485" s="71">
        <v>1</v>
      </c>
      <c r="R485" s="71">
        <v>7</v>
      </c>
      <c r="S485" s="71">
        <v>9</v>
      </c>
      <c r="T485" s="73" t="s">
        <v>9056</v>
      </c>
      <c r="U485" s="75" t="s">
        <v>595</v>
      </c>
      <c r="AC485" s="71">
        <v>4</v>
      </c>
      <c r="AD485" s="71">
        <v>23</v>
      </c>
      <c r="AE485" s="73" t="s">
        <v>9296</v>
      </c>
      <c r="AF485" s="75" t="s">
        <v>5546</v>
      </c>
      <c r="CN485" s="71">
        <v>4</v>
      </c>
      <c r="CO485" s="71">
        <v>23</v>
      </c>
      <c r="CP485" s="73" t="s">
        <v>9296</v>
      </c>
      <c r="CQ485" s="75" t="s">
        <v>5546</v>
      </c>
    </row>
    <row r="486" spans="17:95">
      <c r="Q486" s="71">
        <v>1</v>
      </c>
      <c r="R486" s="71">
        <v>7</v>
      </c>
      <c r="S486" s="71">
        <v>10</v>
      </c>
      <c r="T486" s="73" t="s">
        <v>9297</v>
      </c>
      <c r="U486" s="75" t="s">
        <v>596</v>
      </c>
      <c r="AC486" s="71">
        <v>4</v>
      </c>
      <c r="AD486" s="71">
        <v>24</v>
      </c>
      <c r="AE486" s="73" t="s">
        <v>9298</v>
      </c>
      <c r="AF486" s="75" t="s">
        <v>5547</v>
      </c>
      <c r="CN486" s="71">
        <v>4</v>
      </c>
      <c r="CO486" s="71">
        <v>24</v>
      </c>
      <c r="CP486" s="73" t="s">
        <v>9298</v>
      </c>
      <c r="CQ486" s="75" t="s">
        <v>5547</v>
      </c>
    </row>
    <row r="487" spans="17:95">
      <c r="Q487" s="71">
        <v>1</v>
      </c>
      <c r="R487" s="71">
        <v>7</v>
      </c>
      <c r="S487" s="71">
        <v>11</v>
      </c>
      <c r="T487" s="73" t="s">
        <v>9299</v>
      </c>
      <c r="U487" s="75" t="s">
        <v>597</v>
      </c>
      <c r="AC487" s="71">
        <v>4</v>
      </c>
      <c r="AD487" s="71">
        <v>25</v>
      </c>
      <c r="AE487" s="73" t="s">
        <v>9300</v>
      </c>
      <c r="AF487" s="75" t="s">
        <v>5548</v>
      </c>
      <c r="CN487" s="71">
        <v>4</v>
      </c>
      <c r="CO487" s="71">
        <v>25</v>
      </c>
      <c r="CP487" s="73" t="s">
        <v>9300</v>
      </c>
      <c r="CQ487" s="75" t="s">
        <v>5548</v>
      </c>
    </row>
    <row r="488" spans="17:95">
      <c r="Q488" s="71">
        <v>1</v>
      </c>
      <c r="R488" s="71">
        <v>7</v>
      </c>
      <c r="S488" s="71">
        <v>12</v>
      </c>
      <c r="T488" s="73" t="s">
        <v>9301</v>
      </c>
      <c r="U488" s="75" t="s">
        <v>598</v>
      </c>
      <c r="AC488" s="71">
        <v>4</v>
      </c>
      <c r="AD488" s="71">
        <v>26</v>
      </c>
      <c r="AE488" s="73" t="s">
        <v>9302</v>
      </c>
      <c r="AF488" s="75" t="s">
        <v>5549</v>
      </c>
      <c r="CN488" s="71">
        <v>4</v>
      </c>
      <c r="CO488" s="71">
        <v>26</v>
      </c>
      <c r="CP488" s="73" t="s">
        <v>9302</v>
      </c>
      <c r="CQ488" s="75" t="s">
        <v>5549</v>
      </c>
    </row>
    <row r="489" spans="17:95">
      <c r="Q489" s="71">
        <v>1</v>
      </c>
      <c r="R489" s="71">
        <v>7</v>
      </c>
      <c r="S489" s="71">
        <v>13</v>
      </c>
      <c r="T489" s="73" t="s">
        <v>9303</v>
      </c>
      <c r="U489" s="75" t="s">
        <v>599</v>
      </c>
      <c r="AC489" s="71">
        <v>4</v>
      </c>
      <c r="AD489" s="71">
        <v>27</v>
      </c>
      <c r="AE489" s="73" t="s">
        <v>9304</v>
      </c>
      <c r="AF489" s="75" t="s">
        <v>5550</v>
      </c>
      <c r="CN489" s="71">
        <v>4</v>
      </c>
      <c r="CO489" s="71">
        <v>27</v>
      </c>
      <c r="CP489" s="73" t="s">
        <v>9304</v>
      </c>
      <c r="CQ489" s="75" t="s">
        <v>5550</v>
      </c>
    </row>
    <row r="490" spans="17:95">
      <c r="Q490" s="71">
        <v>1</v>
      </c>
      <c r="R490" s="71">
        <v>7</v>
      </c>
      <c r="S490" s="71">
        <v>14</v>
      </c>
      <c r="T490" s="73" t="s">
        <v>9305</v>
      </c>
      <c r="U490" s="75" t="s">
        <v>600</v>
      </c>
      <c r="AC490" s="71">
        <v>4</v>
      </c>
      <c r="AD490" s="71">
        <v>28</v>
      </c>
      <c r="AE490" s="73" t="s">
        <v>9306</v>
      </c>
      <c r="AF490" s="75" t="s">
        <v>5551</v>
      </c>
      <c r="CN490" s="71">
        <v>4</v>
      </c>
      <c r="CO490" s="71">
        <v>28</v>
      </c>
      <c r="CP490" s="73" t="s">
        <v>9306</v>
      </c>
      <c r="CQ490" s="75" t="s">
        <v>5551</v>
      </c>
    </row>
    <row r="491" spans="17:95">
      <c r="Q491" s="71">
        <v>1</v>
      </c>
      <c r="R491" s="71">
        <v>7</v>
      </c>
      <c r="S491" s="71">
        <v>15</v>
      </c>
      <c r="T491" s="73" t="s">
        <v>9307</v>
      </c>
      <c r="U491" s="75" t="s">
        <v>601</v>
      </c>
      <c r="AC491" s="71">
        <v>4</v>
      </c>
      <c r="AD491" s="71">
        <v>29</v>
      </c>
      <c r="AE491" s="73" t="s">
        <v>9308</v>
      </c>
      <c r="AF491" s="75" t="s">
        <v>5552</v>
      </c>
      <c r="CN491" s="71">
        <v>4</v>
      </c>
      <c r="CO491" s="71">
        <v>29</v>
      </c>
      <c r="CP491" s="73" t="s">
        <v>9308</v>
      </c>
      <c r="CQ491" s="75" t="s">
        <v>5552</v>
      </c>
    </row>
    <row r="492" spans="17:95">
      <c r="Q492" s="71">
        <v>1</v>
      </c>
      <c r="R492" s="71">
        <v>7</v>
      </c>
      <c r="S492" s="71">
        <v>16</v>
      </c>
      <c r="T492" s="73" t="s">
        <v>9309</v>
      </c>
      <c r="U492" s="75" t="s">
        <v>602</v>
      </c>
      <c r="AC492" s="71">
        <v>4</v>
      </c>
      <c r="AD492" s="71">
        <v>30</v>
      </c>
      <c r="AE492" s="73" t="s">
        <v>9310</v>
      </c>
      <c r="AF492" s="75" t="s">
        <v>5553</v>
      </c>
      <c r="CN492" s="71">
        <v>4</v>
      </c>
      <c r="CO492" s="71">
        <v>30</v>
      </c>
      <c r="CP492" s="73" t="s">
        <v>9310</v>
      </c>
      <c r="CQ492" s="75" t="s">
        <v>5553</v>
      </c>
    </row>
    <row r="493" spans="17:95">
      <c r="Q493" s="71">
        <v>1</v>
      </c>
      <c r="R493" s="71">
        <v>7</v>
      </c>
      <c r="S493" s="71">
        <v>17</v>
      </c>
      <c r="T493" s="73" t="s">
        <v>9311</v>
      </c>
      <c r="U493" s="75" t="s">
        <v>603</v>
      </c>
      <c r="AC493" s="71">
        <v>4</v>
      </c>
      <c r="AD493" s="71">
        <v>31</v>
      </c>
      <c r="AE493" s="73" t="s">
        <v>9312</v>
      </c>
      <c r="AF493" s="75" t="s">
        <v>5554</v>
      </c>
      <c r="CN493" s="71">
        <v>4</v>
      </c>
      <c r="CO493" s="71">
        <v>31</v>
      </c>
      <c r="CP493" s="73" t="s">
        <v>9312</v>
      </c>
      <c r="CQ493" s="75" t="s">
        <v>5554</v>
      </c>
    </row>
    <row r="494" spans="17:95">
      <c r="Q494" s="71">
        <v>1</v>
      </c>
      <c r="R494" s="71">
        <v>7</v>
      </c>
      <c r="S494" s="71">
        <v>18</v>
      </c>
      <c r="T494" s="73" t="s">
        <v>9313</v>
      </c>
      <c r="U494" s="75" t="s">
        <v>604</v>
      </c>
      <c r="AC494" s="71">
        <v>4</v>
      </c>
      <c r="AD494" s="71">
        <v>32</v>
      </c>
      <c r="AE494" s="73" t="s">
        <v>9314</v>
      </c>
      <c r="AF494" s="75" t="s">
        <v>5555</v>
      </c>
      <c r="CN494" s="71">
        <v>4</v>
      </c>
      <c r="CO494" s="71">
        <v>32</v>
      </c>
      <c r="CP494" s="73" t="s">
        <v>9314</v>
      </c>
      <c r="CQ494" s="75" t="s">
        <v>5555</v>
      </c>
    </row>
    <row r="495" spans="17:95">
      <c r="Q495" s="71">
        <v>1</v>
      </c>
      <c r="R495" s="71">
        <v>7</v>
      </c>
      <c r="S495" s="71">
        <v>19</v>
      </c>
      <c r="T495" s="73" t="s">
        <v>9315</v>
      </c>
      <c r="U495" s="75" t="s">
        <v>605</v>
      </c>
      <c r="AC495" s="71">
        <v>4</v>
      </c>
      <c r="AD495" s="71">
        <v>33</v>
      </c>
      <c r="AE495" s="73" t="s">
        <v>9316</v>
      </c>
      <c r="AF495" s="75" t="s">
        <v>5556</v>
      </c>
      <c r="CN495" s="71">
        <v>4</v>
      </c>
      <c r="CO495" s="71">
        <v>33</v>
      </c>
      <c r="CP495" s="73" t="s">
        <v>9316</v>
      </c>
      <c r="CQ495" s="75" t="s">
        <v>5556</v>
      </c>
    </row>
    <row r="496" spans="17:95">
      <c r="Q496" s="71">
        <v>1</v>
      </c>
      <c r="R496" s="71">
        <v>7</v>
      </c>
      <c r="S496" s="71">
        <v>20</v>
      </c>
      <c r="T496" s="73" t="s">
        <v>9317</v>
      </c>
      <c r="U496" s="75" t="s">
        <v>606</v>
      </c>
      <c r="AC496" s="71">
        <v>4</v>
      </c>
      <c r="AD496" s="71">
        <v>34</v>
      </c>
      <c r="AE496" s="73" t="s">
        <v>9318</v>
      </c>
      <c r="AF496" s="75" t="s">
        <v>5557</v>
      </c>
      <c r="CN496" s="71">
        <v>4</v>
      </c>
      <c r="CO496" s="71">
        <v>34</v>
      </c>
      <c r="CP496" s="73" t="s">
        <v>9318</v>
      </c>
      <c r="CQ496" s="75" t="s">
        <v>5557</v>
      </c>
    </row>
    <row r="497" spans="17:95">
      <c r="Q497" s="71">
        <v>1</v>
      </c>
      <c r="R497" s="71">
        <v>7</v>
      </c>
      <c r="S497" s="71">
        <v>21</v>
      </c>
      <c r="T497" s="73" t="s">
        <v>9319</v>
      </c>
      <c r="U497" s="75" t="s">
        <v>607</v>
      </c>
      <c r="AC497" s="71">
        <v>4</v>
      </c>
      <c r="AD497" s="71">
        <v>35</v>
      </c>
      <c r="AE497" s="73" t="s">
        <v>9320</v>
      </c>
      <c r="AF497" s="75" t="s">
        <v>5558</v>
      </c>
      <c r="CN497" s="71">
        <v>4</v>
      </c>
      <c r="CO497" s="71">
        <v>35</v>
      </c>
      <c r="CP497" s="73" t="s">
        <v>9320</v>
      </c>
      <c r="CQ497" s="75" t="s">
        <v>5558</v>
      </c>
    </row>
    <row r="498" spans="17:95">
      <c r="Q498" s="71">
        <v>1</v>
      </c>
      <c r="R498" s="71">
        <v>7</v>
      </c>
      <c r="S498" s="71">
        <v>22</v>
      </c>
      <c r="T498" s="73" t="s">
        <v>9321</v>
      </c>
      <c r="U498" s="75" t="s">
        <v>608</v>
      </c>
      <c r="AC498" s="71">
        <v>4</v>
      </c>
      <c r="AD498" s="71">
        <v>36</v>
      </c>
      <c r="AE498" s="73" t="s">
        <v>9322</v>
      </c>
      <c r="AF498" s="75" t="s">
        <v>5559</v>
      </c>
      <c r="CN498" s="71">
        <v>4</v>
      </c>
      <c r="CO498" s="71">
        <v>36</v>
      </c>
      <c r="CP498" s="73" t="s">
        <v>9322</v>
      </c>
      <c r="CQ498" s="75" t="s">
        <v>5559</v>
      </c>
    </row>
    <row r="499" spans="17:95">
      <c r="Q499" s="71">
        <v>1</v>
      </c>
      <c r="R499" s="71">
        <v>7</v>
      </c>
      <c r="S499" s="71">
        <v>23</v>
      </c>
      <c r="T499" s="73" t="s">
        <v>9323</v>
      </c>
      <c r="U499" s="75" t="s">
        <v>609</v>
      </c>
      <c r="AC499" s="71">
        <v>4</v>
      </c>
      <c r="AD499" s="71">
        <v>37</v>
      </c>
      <c r="AE499" s="73" t="s">
        <v>9324</v>
      </c>
      <c r="AF499" s="75" t="s">
        <v>5560</v>
      </c>
      <c r="CN499" s="71">
        <v>4</v>
      </c>
      <c r="CO499" s="71">
        <v>37</v>
      </c>
      <c r="CP499" s="73" t="s">
        <v>9324</v>
      </c>
      <c r="CQ499" s="75" t="s">
        <v>5560</v>
      </c>
    </row>
    <row r="500" spans="17:95">
      <c r="Q500" s="71">
        <v>1</v>
      </c>
      <c r="R500" s="71">
        <v>7</v>
      </c>
      <c r="S500" s="71">
        <v>24</v>
      </c>
      <c r="T500" s="73" t="s">
        <v>9325</v>
      </c>
      <c r="U500" s="75" t="s">
        <v>610</v>
      </c>
      <c r="AC500" s="71">
        <v>4</v>
      </c>
      <c r="AD500" s="71">
        <v>38</v>
      </c>
      <c r="AE500" s="73" t="s">
        <v>9326</v>
      </c>
      <c r="AF500" s="75" t="s">
        <v>8293</v>
      </c>
      <c r="CN500" s="71">
        <v>4</v>
      </c>
      <c r="CO500" s="71">
        <v>38</v>
      </c>
      <c r="CP500" s="73" t="s">
        <v>9326</v>
      </c>
      <c r="CQ500" s="75" t="s">
        <v>8293</v>
      </c>
    </row>
    <row r="501" spans="17:95">
      <c r="Q501" s="71">
        <v>1</v>
      </c>
      <c r="R501" s="71">
        <v>7</v>
      </c>
      <c r="S501" s="71">
        <v>25</v>
      </c>
      <c r="T501" s="73" t="s">
        <v>9327</v>
      </c>
      <c r="U501" s="75" t="s">
        <v>611</v>
      </c>
      <c r="AC501" s="71">
        <v>4</v>
      </c>
      <c r="AD501" s="71">
        <v>39</v>
      </c>
      <c r="AE501" s="73" t="s">
        <v>9328</v>
      </c>
      <c r="AF501" s="75" t="s">
        <v>5561</v>
      </c>
      <c r="CN501" s="71">
        <v>4</v>
      </c>
      <c r="CO501" s="71">
        <v>39</v>
      </c>
      <c r="CP501" s="73" t="s">
        <v>9328</v>
      </c>
      <c r="CQ501" s="75" t="s">
        <v>5561</v>
      </c>
    </row>
    <row r="502" spans="17:95">
      <c r="Q502" s="71">
        <v>1</v>
      </c>
      <c r="R502" s="71">
        <v>7</v>
      </c>
      <c r="S502" s="71">
        <v>26</v>
      </c>
      <c r="T502" s="73" t="s">
        <v>9329</v>
      </c>
      <c r="U502" s="75" t="s">
        <v>612</v>
      </c>
      <c r="AC502" s="71">
        <v>4</v>
      </c>
      <c r="AD502" s="71">
        <v>40</v>
      </c>
      <c r="AE502" s="73" t="s">
        <v>9330</v>
      </c>
      <c r="AF502" s="75" t="s">
        <v>8294</v>
      </c>
      <c r="CN502" s="71">
        <v>4</v>
      </c>
      <c r="CO502" s="71">
        <v>40</v>
      </c>
      <c r="CP502" s="73" t="s">
        <v>9330</v>
      </c>
      <c r="CQ502" s="75" t="s">
        <v>8294</v>
      </c>
    </row>
    <row r="503" spans="17:95">
      <c r="Q503" s="71">
        <v>1</v>
      </c>
      <c r="R503" s="71">
        <v>7</v>
      </c>
      <c r="S503" s="71">
        <v>27</v>
      </c>
      <c r="T503" s="73" t="s">
        <v>9331</v>
      </c>
      <c r="U503" s="75" t="s">
        <v>613</v>
      </c>
      <c r="AC503" s="71">
        <v>5</v>
      </c>
      <c r="AD503" s="71">
        <v>1</v>
      </c>
      <c r="AE503" s="73" t="s">
        <v>9332</v>
      </c>
      <c r="AF503" s="75" t="s">
        <v>5562</v>
      </c>
      <c r="CN503" s="71">
        <v>5</v>
      </c>
      <c r="CO503" s="71">
        <v>1</v>
      </c>
      <c r="CP503" s="73" t="s">
        <v>9332</v>
      </c>
      <c r="CQ503" s="75" t="s">
        <v>5562</v>
      </c>
    </row>
    <row r="504" spans="17:95">
      <c r="Q504" s="71">
        <v>1</v>
      </c>
      <c r="R504" s="71">
        <v>7</v>
      </c>
      <c r="S504" s="71">
        <v>28</v>
      </c>
      <c r="T504" s="73" t="s">
        <v>9333</v>
      </c>
      <c r="U504" s="75" t="s">
        <v>614</v>
      </c>
      <c r="AC504" s="71">
        <v>5</v>
      </c>
      <c r="AD504" s="71">
        <v>2</v>
      </c>
      <c r="AE504" s="73" t="s">
        <v>9334</v>
      </c>
      <c r="AF504" s="75" t="s">
        <v>5563</v>
      </c>
      <c r="CN504" s="71">
        <v>5</v>
      </c>
      <c r="CO504" s="71">
        <v>2</v>
      </c>
      <c r="CP504" s="73" t="s">
        <v>9334</v>
      </c>
      <c r="CQ504" s="75" t="s">
        <v>5563</v>
      </c>
    </row>
    <row r="505" spans="17:95">
      <c r="Q505" s="71">
        <v>1</v>
      </c>
      <c r="R505" s="71">
        <v>7</v>
      </c>
      <c r="S505" s="71">
        <v>29</v>
      </c>
      <c r="T505" s="73" t="s">
        <v>9335</v>
      </c>
      <c r="U505" s="75" t="s">
        <v>615</v>
      </c>
      <c r="AC505" s="71">
        <v>5</v>
      </c>
      <c r="AD505" s="71">
        <v>3</v>
      </c>
      <c r="AE505" s="73" t="s">
        <v>9336</v>
      </c>
      <c r="AF505" s="75" t="s">
        <v>5564</v>
      </c>
      <c r="CN505" s="71">
        <v>5</v>
      </c>
      <c r="CO505" s="71">
        <v>3</v>
      </c>
      <c r="CP505" s="73" t="s">
        <v>9336</v>
      </c>
      <c r="CQ505" s="75" t="s">
        <v>5564</v>
      </c>
    </row>
    <row r="506" spans="17:95">
      <c r="Q506" s="71">
        <v>1</v>
      </c>
      <c r="R506" s="71">
        <v>7</v>
      </c>
      <c r="S506" s="71">
        <v>30</v>
      </c>
      <c r="T506" s="73" t="s">
        <v>9337</v>
      </c>
      <c r="U506" s="75" t="s">
        <v>616</v>
      </c>
      <c r="AC506" s="71">
        <v>5</v>
      </c>
      <c r="AD506" s="71">
        <v>4</v>
      </c>
      <c r="AE506" s="73" t="s">
        <v>9338</v>
      </c>
      <c r="AF506" s="75" t="s">
        <v>5565</v>
      </c>
      <c r="CN506" s="71">
        <v>5</v>
      </c>
      <c r="CO506" s="71">
        <v>4</v>
      </c>
      <c r="CP506" s="73" t="s">
        <v>9338</v>
      </c>
      <c r="CQ506" s="75" t="s">
        <v>5565</v>
      </c>
    </row>
    <row r="507" spans="17:95">
      <c r="Q507" s="71">
        <v>1</v>
      </c>
      <c r="R507" s="71">
        <v>7</v>
      </c>
      <c r="S507" s="71">
        <v>31</v>
      </c>
      <c r="T507" s="73" t="s">
        <v>9339</v>
      </c>
      <c r="U507" s="75" t="s">
        <v>617</v>
      </c>
      <c r="AC507" s="71">
        <v>5</v>
      </c>
      <c r="AD507" s="71">
        <v>5</v>
      </c>
      <c r="AE507" s="73" t="s">
        <v>9340</v>
      </c>
      <c r="AF507" s="75" t="s">
        <v>5566</v>
      </c>
      <c r="CN507" s="71">
        <v>5</v>
      </c>
      <c r="CO507" s="71">
        <v>5</v>
      </c>
      <c r="CP507" s="73" t="s">
        <v>9340</v>
      </c>
      <c r="CQ507" s="75" t="s">
        <v>5566</v>
      </c>
    </row>
    <row r="508" spans="17:95">
      <c r="Q508" s="71">
        <v>1</v>
      </c>
      <c r="R508" s="71">
        <v>7</v>
      </c>
      <c r="S508" s="71">
        <v>32</v>
      </c>
      <c r="T508" s="73" t="s">
        <v>9341</v>
      </c>
      <c r="U508" s="75" t="s">
        <v>618</v>
      </c>
      <c r="AC508" s="71">
        <v>5</v>
      </c>
      <c r="AD508" s="71">
        <v>6</v>
      </c>
      <c r="AE508" s="73" t="s">
        <v>9342</v>
      </c>
      <c r="AF508" s="75" t="s">
        <v>5567</v>
      </c>
      <c r="CN508" s="71">
        <v>5</v>
      </c>
      <c r="CO508" s="71">
        <v>6</v>
      </c>
      <c r="CP508" s="73" t="s">
        <v>9342</v>
      </c>
      <c r="CQ508" s="75" t="s">
        <v>5567</v>
      </c>
    </row>
    <row r="509" spans="17:95">
      <c r="Q509" s="71">
        <v>1</v>
      </c>
      <c r="R509" s="71">
        <v>7</v>
      </c>
      <c r="S509" s="71">
        <v>33</v>
      </c>
      <c r="T509" s="73" t="s">
        <v>9343</v>
      </c>
      <c r="U509" s="75" t="s">
        <v>619</v>
      </c>
      <c r="AC509" s="71">
        <v>5</v>
      </c>
      <c r="AD509" s="71">
        <v>7</v>
      </c>
      <c r="AE509" s="73" t="s">
        <v>9344</v>
      </c>
      <c r="AF509" s="75" t="s">
        <v>5568</v>
      </c>
      <c r="CN509" s="71">
        <v>5</v>
      </c>
      <c r="CO509" s="71">
        <v>7</v>
      </c>
      <c r="CP509" s="73" t="s">
        <v>9344</v>
      </c>
      <c r="CQ509" s="75" t="s">
        <v>5568</v>
      </c>
    </row>
    <row r="510" spans="17:95">
      <c r="Q510" s="71">
        <v>1</v>
      </c>
      <c r="R510" s="71">
        <v>7</v>
      </c>
      <c r="S510" s="71">
        <v>34</v>
      </c>
      <c r="T510" s="73" t="s">
        <v>9345</v>
      </c>
      <c r="U510" s="75" t="s">
        <v>620</v>
      </c>
      <c r="AC510" s="71">
        <v>5</v>
      </c>
      <c r="AD510" s="71">
        <v>8</v>
      </c>
      <c r="AE510" s="73" t="s">
        <v>9346</v>
      </c>
      <c r="AF510" s="75" t="s">
        <v>5569</v>
      </c>
      <c r="CN510" s="71">
        <v>5</v>
      </c>
      <c r="CO510" s="71">
        <v>8</v>
      </c>
      <c r="CP510" s="73" t="s">
        <v>9346</v>
      </c>
      <c r="CQ510" s="75" t="s">
        <v>5569</v>
      </c>
    </row>
    <row r="511" spans="17:95">
      <c r="Q511" s="71">
        <v>1</v>
      </c>
      <c r="R511" s="71">
        <v>7</v>
      </c>
      <c r="S511" s="71">
        <v>35</v>
      </c>
      <c r="T511" s="73" t="s">
        <v>9347</v>
      </c>
      <c r="U511" s="75" t="s">
        <v>621</v>
      </c>
      <c r="AC511" s="71">
        <v>5</v>
      </c>
      <c r="AD511" s="71">
        <v>9</v>
      </c>
      <c r="AE511" s="73" t="s">
        <v>9348</v>
      </c>
      <c r="AF511" s="75" t="s">
        <v>5570</v>
      </c>
      <c r="CN511" s="71">
        <v>5</v>
      </c>
      <c r="CO511" s="71">
        <v>9</v>
      </c>
      <c r="CP511" s="73" t="s">
        <v>9348</v>
      </c>
      <c r="CQ511" s="75" t="s">
        <v>5570</v>
      </c>
    </row>
    <row r="512" spans="17:95">
      <c r="Q512" s="71">
        <v>1</v>
      </c>
      <c r="R512" s="71">
        <v>7</v>
      </c>
      <c r="S512" s="71">
        <v>36</v>
      </c>
      <c r="T512" s="73" t="s">
        <v>9349</v>
      </c>
      <c r="U512" s="75" t="s">
        <v>622</v>
      </c>
      <c r="AC512" s="71">
        <v>5</v>
      </c>
      <c r="AD512" s="71">
        <v>10</v>
      </c>
      <c r="AE512" s="73" t="s">
        <v>9350</v>
      </c>
      <c r="AF512" s="75" t="s">
        <v>5571</v>
      </c>
      <c r="CN512" s="71">
        <v>5</v>
      </c>
      <c r="CO512" s="71">
        <v>10</v>
      </c>
      <c r="CP512" s="73" t="s">
        <v>9350</v>
      </c>
      <c r="CQ512" s="75" t="s">
        <v>5571</v>
      </c>
    </row>
    <row r="513" spans="17:95">
      <c r="Q513" s="71">
        <v>1</v>
      </c>
      <c r="R513" s="71">
        <v>7</v>
      </c>
      <c r="S513" s="71">
        <v>37</v>
      </c>
      <c r="T513" s="73" t="s">
        <v>9351</v>
      </c>
      <c r="U513" s="75" t="s">
        <v>623</v>
      </c>
      <c r="AC513" s="71">
        <v>5</v>
      </c>
      <c r="AD513" s="71">
        <v>11</v>
      </c>
      <c r="AE513" s="73" t="s">
        <v>9352</v>
      </c>
      <c r="AF513" s="75" t="s">
        <v>5572</v>
      </c>
      <c r="CN513" s="71">
        <v>5</v>
      </c>
      <c r="CO513" s="71">
        <v>11</v>
      </c>
      <c r="CP513" s="73" t="s">
        <v>9352</v>
      </c>
      <c r="CQ513" s="75" t="s">
        <v>5572</v>
      </c>
    </row>
    <row r="514" spans="17:95">
      <c r="Q514" s="71">
        <v>1</v>
      </c>
      <c r="R514" s="71">
        <v>7</v>
      </c>
      <c r="S514" s="71">
        <v>38</v>
      </c>
      <c r="T514" s="73" t="s">
        <v>7042</v>
      </c>
      <c r="U514" s="75" t="s">
        <v>624</v>
      </c>
      <c r="AC514" s="71">
        <v>5</v>
      </c>
      <c r="AD514" s="71">
        <v>12</v>
      </c>
      <c r="AE514" s="73" t="s">
        <v>9353</v>
      </c>
      <c r="AF514" s="75" t="s">
        <v>8295</v>
      </c>
      <c r="CN514" s="71">
        <v>5</v>
      </c>
      <c r="CO514" s="71">
        <v>12</v>
      </c>
      <c r="CP514" s="73" t="s">
        <v>9353</v>
      </c>
      <c r="CQ514" s="75" t="s">
        <v>8295</v>
      </c>
    </row>
    <row r="515" spans="17:95">
      <c r="Q515" s="71">
        <v>1</v>
      </c>
      <c r="R515" s="71">
        <v>8</v>
      </c>
      <c r="S515" s="71">
        <v>1</v>
      </c>
      <c r="T515" s="73" t="s">
        <v>9034</v>
      </c>
      <c r="U515" s="75" t="s">
        <v>625</v>
      </c>
      <c r="AC515" s="71">
        <v>5</v>
      </c>
      <c r="AD515" s="71">
        <v>13</v>
      </c>
      <c r="AE515" s="73" t="s">
        <v>9354</v>
      </c>
      <c r="AF515" s="75" t="s">
        <v>8296</v>
      </c>
      <c r="CN515" s="71">
        <v>5</v>
      </c>
      <c r="CO515" s="71">
        <v>13</v>
      </c>
      <c r="CP515" s="73" t="s">
        <v>9354</v>
      </c>
      <c r="CQ515" s="75" t="s">
        <v>8296</v>
      </c>
    </row>
    <row r="516" spans="17:95">
      <c r="Q516" s="71">
        <v>1</v>
      </c>
      <c r="R516" s="71">
        <v>8</v>
      </c>
      <c r="S516" s="71">
        <v>2</v>
      </c>
      <c r="T516" s="73" t="s">
        <v>8641</v>
      </c>
      <c r="U516" s="75" t="s">
        <v>626</v>
      </c>
      <c r="AC516" s="71">
        <v>5</v>
      </c>
      <c r="AD516" s="71">
        <v>14</v>
      </c>
      <c r="AE516" s="73" t="s">
        <v>9355</v>
      </c>
      <c r="AF516" s="75" t="s">
        <v>5573</v>
      </c>
      <c r="CN516" s="71">
        <v>5</v>
      </c>
      <c r="CO516" s="71">
        <v>14</v>
      </c>
      <c r="CP516" s="73" t="s">
        <v>9355</v>
      </c>
      <c r="CQ516" s="75" t="s">
        <v>5573</v>
      </c>
    </row>
    <row r="517" spans="17:95">
      <c r="Q517" s="71">
        <v>1</v>
      </c>
      <c r="R517" s="71">
        <v>8</v>
      </c>
      <c r="S517" s="71">
        <v>3</v>
      </c>
      <c r="T517" s="73" t="s">
        <v>8644</v>
      </c>
      <c r="U517" s="75" t="s">
        <v>627</v>
      </c>
      <c r="AC517" s="71">
        <v>5</v>
      </c>
      <c r="AD517" s="71">
        <v>15</v>
      </c>
      <c r="AE517" s="73" t="s">
        <v>9356</v>
      </c>
      <c r="AF517" s="75" t="s">
        <v>5574</v>
      </c>
      <c r="CN517" s="71">
        <v>5</v>
      </c>
      <c r="CO517" s="71">
        <v>15</v>
      </c>
      <c r="CP517" s="73" t="s">
        <v>9356</v>
      </c>
      <c r="CQ517" s="75" t="s">
        <v>5574</v>
      </c>
    </row>
    <row r="518" spans="17:95">
      <c r="Q518" s="71">
        <v>1</v>
      </c>
      <c r="R518" s="71">
        <v>8</v>
      </c>
      <c r="S518" s="71">
        <v>4</v>
      </c>
      <c r="T518" s="73" t="s">
        <v>9041</v>
      </c>
      <c r="U518" s="75" t="s">
        <v>8215</v>
      </c>
      <c r="AC518" s="71">
        <v>5</v>
      </c>
      <c r="AD518" s="71">
        <v>16</v>
      </c>
      <c r="AE518" s="73" t="s">
        <v>9357</v>
      </c>
      <c r="AF518" s="75" t="s">
        <v>5575</v>
      </c>
      <c r="CN518" s="71">
        <v>5</v>
      </c>
      <c r="CO518" s="71">
        <v>16</v>
      </c>
      <c r="CP518" s="73" t="s">
        <v>9357</v>
      </c>
      <c r="CQ518" s="75" t="s">
        <v>5575</v>
      </c>
    </row>
    <row r="519" spans="17:95">
      <c r="Q519" s="71">
        <v>1</v>
      </c>
      <c r="R519" s="71">
        <v>8</v>
      </c>
      <c r="S519" s="71">
        <v>5</v>
      </c>
      <c r="T519" s="73" t="s">
        <v>9044</v>
      </c>
      <c r="U519" s="75" t="s">
        <v>628</v>
      </c>
      <c r="AC519" s="71">
        <v>5</v>
      </c>
      <c r="AD519" s="71">
        <v>17</v>
      </c>
      <c r="AE519" s="73" t="s">
        <v>9358</v>
      </c>
      <c r="AF519" s="75" t="s">
        <v>8297</v>
      </c>
      <c r="CN519" s="71">
        <v>5</v>
      </c>
      <c r="CO519" s="71">
        <v>17</v>
      </c>
      <c r="CP519" s="73" t="s">
        <v>9358</v>
      </c>
      <c r="CQ519" s="75" t="s">
        <v>8297</v>
      </c>
    </row>
    <row r="520" spans="17:95">
      <c r="Q520" s="71">
        <v>1</v>
      </c>
      <c r="R520" s="71">
        <v>8</v>
      </c>
      <c r="S520" s="71">
        <v>6</v>
      </c>
      <c r="T520" s="73" t="s">
        <v>9047</v>
      </c>
      <c r="U520" s="75" t="s">
        <v>629</v>
      </c>
      <c r="AC520" s="71">
        <v>5</v>
      </c>
      <c r="AD520" s="71">
        <v>18</v>
      </c>
      <c r="AE520" s="73" t="s">
        <v>9359</v>
      </c>
      <c r="AF520" s="75" t="s">
        <v>8298</v>
      </c>
      <c r="CN520" s="71">
        <v>5</v>
      </c>
      <c r="CO520" s="71">
        <v>18</v>
      </c>
      <c r="CP520" s="73" t="s">
        <v>9359</v>
      </c>
      <c r="CQ520" s="75" t="s">
        <v>8298</v>
      </c>
    </row>
    <row r="521" spans="17:95">
      <c r="Q521" s="71">
        <v>1</v>
      </c>
      <c r="R521" s="71">
        <v>8</v>
      </c>
      <c r="S521" s="71">
        <v>7</v>
      </c>
      <c r="T521" s="73" t="s">
        <v>9050</v>
      </c>
      <c r="U521" s="75" t="s">
        <v>630</v>
      </c>
      <c r="AC521" s="71">
        <v>5</v>
      </c>
      <c r="AD521" s="71">
        <v>19</v>
      </c>
      <c r="AE521" s="73" t="s">
        <v>9360</v>
      </c>
      <c r="AF521" s="75" t="s">
        <v>5576</v>
      </c>
      <c r="CN521" s="71">
        <v>5</v>
      </c>
      <c r="CO521" s="71">
        <v>19</v>
      </c>
      <c r="CP521" s="73" t="s">
        <v>9360</v>
      </c>
      <c r="CQ521" s="75" t="s">
        <v>5576</v>
      </c>
    </row>
    <row r="522" spans="17:95">
      <c r="Q522" s="71">
        <v>1</v>
      </c>
      <c r="R522" s="71">
        <v>8</v>
      </c>
      <c r="S522" s="71">
        <v>8</v>
      </c>
      <c r="T522" s="73" t="s">
        <v>9053</v>
      </c>
      <c r="U522" s="75" t="s">
        <v>631</v>
      </c>
      <c r="AC522" s="71">
        <v>5</v>
      </c>
      <c r="AD522" s="71">
        <v>20</v>
      </c>
      <c r="AE522" s="73" t="s">
        <v>9361</v>
      </c>
      <c r="AF522" s="75" t="s">
        <v>5577</v>
      </c>
      <c r="CN522" s="71">
        <v>5</v>
      </c>
      <c r="CO522" s="71">
        <v>20</v>
      </c>
      <c r="CP522" s="73" t="s">
        <v>9361</v>
      </c>
      <c r="CQ522" s="75" t="s">
        <v>5577</v>
      </c>
    </row>
    <row r="523" spans="17:95">
      <c r="Q523" s="71">
        <v>1</v>
      </c>
      <c r="R523" s="71">
        <v>8</v>
      </c>
      <c r="S523" s="71">
        <v>9</v>
      </c>
      <c r="T523" s="73" t="s">
        <v>9056</v>
      </c>
      <c r="U523" s="75" t="s">
        <v>632</v>
      </c>
      <c r="AC523" s="71">
        <v>5</v>
      </c>
      <c r="AD523" s="71">
        <v>21</v>
      </c>
      <c r="AE523" s="73" t="s">
        <v>9362</v>
      </c>
      <c r="AF523" s="75" t="s">
        <v>5578</v>
      </c>
      <c r="CN523" s="71">
        <v>5</v>
      </c>
      <c r="CO523" s="71">
        <v>21</v>
      </c>
      <c r="CP523" s="73" t="s">
        <v>9362</v>
      </c>
      <c r="CQ523" s="75" t="s">
        <v>5578</v>
      </c>
    </row>
    <row r="524" spans="17:95">
      <c r="Q524" s="71">
        <v>1</v>
      </c>
      <c r="R524" s="71">
        <v>8</v>
      </c>
      <c r="S524" s="71">
        <v>10</v>
      </c>
      <c r="T524" s="73" t="s">
        <v>9363</v>
      </c>
      <c r="U524" s="75" t="s">
        <v>634</v>
      </c>
      <c r="AC524" s="71">
        <v>5</v>
      </c>
      <c r="AD524" s="71">
        <v>22</v>
      </c>
      <c r="AE524" s="73" t="s">
        <v>9364</v>
      </c>
      <c r="AF524" s="75" t="s">
        <v>5579</v>
      </c>
      <c r="CN524" s="71">
        <v>5</v>
      </c>
      <c r="CO524" s="71">
        <v>22</v>
      </c>
      <c r="CP524" s="73" t="s">
        <v>9364</v>
      </c>
      <c r="CQ524" s="75" t="s">
        <v>5579</v>
      </c>
    </row>
    <row r="525" spans="17:95">
      <c r="Q525" s="71">
        <v>1</v>
      </c>
      <c r="R525" s="71">
        <v>8</v>
      </c>
      <c r="S525" s="71">
        <v>11</v>
      </c>
      <c r="T525" s="73" t="s">
        <v>9365</v>
      </c>
      <c r="U525" s="75" t="s">
        <v>635</v>
      </c>
      <c r="AC525" s="71">
        <v>5</v>
      </c>
      <c r="AD525" s="71">
        <v>23</v>
      </c>
      <c r="AE525" s="73" t="s">
        <v>9366</v>
      </c>
      <c r="AF525" s="75" t="s">
        <v>5580</v>
      </c>
      <c r="CN525" s="71">
        <v>5</v>
      </c>
      <c r="CO525" s="71">
        <v>23</v>
      </c>
      <c r="CP525" s="73" t="s">
        <v>9366</v>
      </c>
      <c r="CQ525" s="75" t="s">
        <v>5580</v>
      </c>
    </row>
    <row r="526" spans="17:95">
      <c r="Q526" s="71">
        <v>1</v>
      </c>
      <c r="R526" s="71">
        <v>8</v>
      </c>
      <c r="S526" s="71">
        <v>12</v>
      </c>
      <c r="T526" s="73" t="s">
        <v>9367</v>
      </c>
      <c r="U526" s="75" t="s">
        <v>636</v>
      </c>
      <c r="AC526" s="71">
        <v>5</v>
      </c>
      <c r="AD526" s="71">
        <v>24</v>
      </c>
      <c r="AE526" s="73" t="s">
        <v>9368</v>
      </c>
      <c r="AF526" s="75" t="s">
        <v>5581</v>
      </c>
      <c r="CN526" s="71">
        <v>5</v>
      </c>
      <c r="CO526" s="71">
        <v>24</v>
      </c>
      <c r="CP526" s="73" t="s">
        <v>9368</v>
      </c>
      <c r="CQ526" s="75" t="s">
        <v>5581</v>
      </c>
    </row>
    <row r="527" spans="17:95">
      <c r="Q527" s="71">
        <v>1</v>
      </c>
      <c r="R527" s="71">
        <v>8</v>
      </c>
      <c r="S527" s="71">
        <v>13</v>
      </c>
      <c r="T527" s="73" t="s">
        <v>9369</v>
      </c>
      <c r="U527" s="75" t="s">
        <v>639</v>
      </c>
      <c r="AC527" s="71">
        <v>5</v>
      </c>
      <c r="AD527" s="71">
        <v>25</v>
      </c>
      <c r="AE527" s="73" t="s">
        <v>9370</v>
      </c>
      <c r="AF527" s="75" t="s">
        <v>5582</v>
      </c>
      <c r="CN527" s="71">
        <v>5</v>
      </c>
      <c r="CO527" s="71">
        <v>25</v>
      </c>
      <c r="CP527" s="73" t="s">
        <v>9370</v>
      </c>
      <c r="CQ527" s="75" t="s">
        <v>5582</v>
      </c>
    </row>
    <row r="528" spans="17:95">
      <c r="Q528" s="71">
        <v>1</v>
      </c>
      <c r="R528" s="71">
        <v>8</v>
      </c>
      <c r="S528" s="71">
        <v>14</v>
      </c>
      <c r="T528" s="73" t="s">
        <v>9371</v>
      </c>
      <c r="U528" s="75" t="s">
        <v>642</v>
      </c>
      <c r="AC528" s="71">
        <v>6</v>
      </c>
      <c r="AD528" s="71">
        <v>1</v>
      </c>
      <c r="AE528" s="73" t="s">
        <v>9372</v>
      </c>
      <c r="AF528" s="75" t="s">
        <v>5583</v>
      </c>
      <c r="CN528" s="71">
        <v>6</v>
      </c>
      <c r="CO528" s="71">
        <v>1</v>
      </c>
      <c r="CP528" s="73" t="s">
        <v>9372</v>
      </c>
      <c r="CQ528" s="75" t="s">
        <v>5583</v>
      </c>
    </row>
    <row r="529" spans="17:95">
      <c r="Q529" s="71">
        <v>1</v>
      </c>
      <c r="R529" s="71">
        <v>8</v>
      </c>
      <c r="S529" s="71">
        <v>15</v>
      </c>
      <c r="T529" s="73" t="s">
        <v>9373</v>
      </c>
      <c r="U529" s="75" t="s">
        <v>645</v>
      </c>
      <c r="AC529" s="71">
        <v>6</v>
      </c>
      <c r="AD529" s="71">
        <v>2</v>
      </c>
      <c r="AE529" s="73" t="s">
        <v>9374</v>
      </c>
      <c r="AF529" s="75" t="s">
        <v>5584</v>
      </c>
      <c r="CN529" s="71">
        <v>6</v>
      </c>
      <c r="CO529" s="71">
        <v>2</v>
      </c>
      <c r="CP529" s="73" t="s">
        <v>9374</v>
      </c>
      <c r="CQ529" s="75" t="s">
        <v>5584</v>
      </c>
    </row>
    <row r="530" spans="17:95">
      <c r="Q530" s="71">
        <v>1</v>
      </c>
      <c r="R530" s="71">
        <v>8</v>
      </c>
      <c r="S530" s="71">
        <v>16</v>
      </c>
      <c r="T530" s="73" t="s">
        <v>9375</v>
      </c>
      <c r="U530" s="75" t="s">
        <v>662</v>
      </c>
      <c r="AC530" s="71">
        <v>6</v>
      </c>
      <c r="AD530" s="71">
        <v>3</v>
      </c>
      <c r="AE530" s="73" t="s">
        <v>9376</v>
      </c>
      <c r="AF530" s="75" t="s">
        <v>5585</v>
      </c>
      <c r="CN530" s="71">
        <v>6</v>
      </c>
      <c r="CO530" s="71">
        <v>3</v>
      </c>
      <c r="CP530" s="73" t="s">
        <v>9376</v>
      </c>
      <c r="CQ530" s="75" t="s">
        <v>5585</v>
      </c>
    </row>
    <row r="531" spans="17:95">
      <c r="Q531" s="71">
        <v>1</v>
      </c>
      <c r="R531" s="71">
        <v>8</v>
      </c>
      <c r="S531" s="71">
        <v>17</v>
      </c>
      <c r="T531" s="73" t="s">
        <v>9377</v>
      </c>
      <c r="U531" s="75" t="s">
        <v>647</v>
      </c>
      <c r="AC531" s="71">
        <v>6</v>
      </c>
      <c r="AD531" s="71">
        <v>4</v>
      </c>
      <c r="AE531" s="73" t="s">
        <v>9378</v>
      </c>
      <c r="AF531" s="75" t="s">
        <v>5586</v>
      </c>
      <c r="CN531" s="71">
        <v>6</v>
      </c>
      <c r="CO531" s="71">
        <v>4</v>
      </c>
      <c r="CP531" s="73" t="s">
        <v>9378</v>
      </c>
      <c r="CQ531" s="75" t="s">
        <v>5586</v>
      </c>
    </row>
    <row r="532" spans="17:95">
      <c r="Q532" s="71">
        <v>1</v>
      </c>
      <c r="R532" s="71">
        <v>8</v>
      </c>
      <c r="S532" s="71">
        <v>18</v>
      </c>
      <c r="T532" s="73" t="s">
        <v>9379</v>
      </c>
      <c r="U532" s="75" t="s">
        <v>646</v>
      </c>
      <c r="AC532" s="71">
        <v>6</v>
      </c>
      <c r="AD532" s="71">
        <v>5</v>
      </c>
      <c r="AE532" s="73" t="s">
        <v>9380</v>
      </c>
      <c r="AF532" s="75" t="s">
        <v>5587</v>
      </c>
      <c r="CN532" s="71">
        <v>6</v>
      </c>
      <c r="CO532" s="71">
        <v>5</v>
      </c>
      <c r="CP532" s="73" t="s">
        <v>9380</v>
      </c>
      <c r="CQ532" s="75" t="s">
        <v>5587</v>
      </c>
    </row>
    <row r="533" spans="17:95">
      <c r="Q533" s="71">
        <v>1</v>
      </c>
      <c r="R533" s="71">
        <v>8</v>
      </c>
      <c r="S533" s="71">
        <v>19</v>
      </c>
      <c r="T533" s="73" t="s">
        <v>9381</v>
      </c>
      <c r="U533" s="75" t="s">
        <v>652</v>
      </c>
      <c r="AC533" s="71">
        <v>6</v>
      </c>
      <c r="AD533" s="71">
        <v>6</v>
      </c>
      <c r="AE533" s="73" t="s">
        <v>9382</v>
      </c>
      <c r="AF533" s="75" t="s">
        <v>5588</v>
      </c>
      <c r="CN533" s="71">
        <v>6</v>
      </c>
      <c r="CO533" s="71">
        <v>6</v>
      </c>
      <c r="CP533" s="73" t="s">
        <v>9382</v>
      </c>
      <c r="CQ533" s="75" t="s">
        <v>5588</v>
      </c>
    </row>
    <row r="534" spans="17:95">
      <c r="Q534" s="71">
        <v>1</v>
      </c>
      <c r="R534" s="71">
        <v>8</v>
      </c>
      <c r="S534" s="71">
        <v>20</v>
      </c>
      <c r="T534" s="73" t="s">
        <v>9383</v>
      </c>
      <c r="U534" s="75" t="s">
        <v>656</v>
      </c>
      <c r="AC534" s="71">
        <v>6</v>
      </c>
      <c r="AD534" s="71">
        <v>7</v>
      </c>
      <c r="AE534" s="73" t="s">
        <v>9384</v>
      </c>
      <c r="AF534" s="75" t="s">
        <v>5589</v>
      </c>
      <c r="CN534" s="71">
        <v>6</v>
      </c>
      <c r="CO534" s="71">
        <v>7</v>
      </c>
      <c r="CP534" s="73" t="s">
        <v>9384</v>
      </c>
      <c r="CQ534" s="75" t="s">
        <v>5589</v>
      </c>
    </row>
    <row r="535" spans="17:95">
      <c r="Q535" s="71">
        <v>1</v>
      </c>
      <c r="R535" s="71">
        <v>8</v>
      </c>
      <c r="S535" s="71">
        <v>21</v>
      </c>
      <c r="T535" s="73" t="s">
        <v>9385</v>
      </c>
      <c r="U535" s="75" t="s">
        <v>657</v>
      </c>
      <c r="AC535" s="71">
        <v>6</v>
      </c>
      <c r="AD535" s="71">
        <v>8</v>
      </c>
      <c r="AE535" s="73" t="s">
        <v>9386</v>
      </c>
      <c r="AF535" s="75" t="s">
        <v>5590</v>
      </c>
      <c r="CN535" s="71">
        <v>6</v>
      </c>
      <c r="CO535" s="71">
        <v>8</v>
      </c>
      <c r="CP535" s="73" t="s">
        <v>9386</v>
      </c>
      <c r="CQ535" s="75" t="s">
        <v>5590</v>
      </c>
    </row>
    <row r="536" spans="17:95">
      <c r="Q536" s="71">
        <v>1</v>
      </c>
      <c r="R536" s="71">
        <v>8</v>
      </c>
      <c r="S536" s="71">
        <v>22</v>
      </c>
      <c r="T536" s="73" t="s">
        <v>9387</v>
      </c>
      <c r="U536" s="75" t="s">
        <v>659</v>
      </c>
      <c r="AC536" s="71">
        <v>6</v>
      </c>
      <c r="AD536" s="71">
        <v>9</v>
      </c>
      <c r="AE536" s="73" t="s">
        <v>9388</v>
      </c>
      <c r="AF536" s="75" t="s">
        <v>5591</v>
      </c>
      <c r="CN536" s="71">
        <v>6</v>
      </c>
      <c r="CO536" s="71">
        <v>9</v>
      </c>
      <c r="CP536" s="73" t="s">
        <v>9388</v>
      </c>
      <c r="CQ536" s="75" t="s">
        <v>5591</v>
      </c>
    </row>
    <row r="537" spans="17:95">
      <c r="Q537" s="71">
        <v>1</v>
      </c>
      <c r="R537" s="71">
        <v>8</v>
      </c>
      <c r="S537" s="71">
        <v>23</v>
      </c>
      <c r="T537" s="73" t="s">
        <v>9389</v>
      </c>
      <c r="U537" s="75" t="s">
        <v>660</v>
      </c>
      <c r="AC537" s="71">
        <v>6</v>
      </c>
      <c r="AD537" s="71">
        <v>10</v>
      </c>
      <c r="AE537" s="73" t="s">
        <v>9390</v>
      </c>
      <c r="AF537" s="75" t="s">
        <v>5592</v>
      </c>
      <c r="CN537" s="71">
        <v>6</v>
      </c>
      <c r="CO537" s="71">
        <v>10</v>
      </c>
      <c r="CP537" s="73" t="s">
        <v>9390</v>
      </c>
      <c r="CQ537" s="75" t="s">
        <v>5592</v>
      </c>
    </row>
    <row r="538" spans="17:95">
      <c r="Q538" s="71">
        <v>1</v>
      </c>
      <c r="R538" s="71">
        <v>8</v>
      </c>
      <c r="S538" s="71">
        <v>24</v>
      </c>
      <c r="T538" s="73" t="s">
        <v>9391</v>
      </c>
      <c r="U538" s="75" t="s">
        <v>644</v>
      </c>
      <c r="AC538" s="71">
        <v>6</v>
      </c>
      <c r="AD538" s="71">
        <v>11</v>
      </c>
      <c r="AE538" s="73" t="s">
        <v>9392</v>
      </c>
      <c r="AF538" s="75" t="s">
        <v>5593</v>
      </c>
      <c r="CN538" s="71">
        <v>6</v>
      </c>
      <c r="CO538" s="71">
        <v>11</v>
      </c>
      <c r="CP538" s="73" t="s">
        <v>9392</v>
      </c>
      <c r="CQ538" s="75" t="s">
        <v>5593</v>
      </c>
    </row>
    <row r="539" spans="17:95">
      <c r="Q539" s="71">
        <v>1</v>
      </c>
      <c r="R539" s="71">
        <v>8</v>
      </c>
      <c r="S539" s="71">
        <v>25</v>
      </c>
      <c r="T539" s="73" t="s">
        <v>9393</v>
      </c>
      <c r="U539" s="75" t="s">
        <v>661</v>
      </c>
      <c r="AC539" s="71">
        <v>6</v>
      </c>
      <c r="AD539" s="71">
        <v>12</v>
      </c>
      <c r="AE539" s="73" t="s">
        <v>9394</v>
      </c>
      <c r="AF539" s="75" t="s">
        <v>5594</v>
      </c>
      <c r="CN539" s="71">
        <v>6</v>
      </c>
      <c r="CO539" s="71">
        <v>12</v>
      </c>
      <c r="CP539" s="73" t="s">
        <v>9394</v>
      </c>
      <c r="CQ539" s="75" t="s">
        <v>5594</v>
      </c>
    </row>
    <row r="540" spans="17:95">
      <c r="Q540" s="71">
        <v>1</v>
      </c>
      <c r="R540" s="71">
        <v>8</v>
      </c>
      <c r="S540" s="71">
        <v>26</v>
      </c>
      <c r="T540" s="73" t="s">
        <v>9395</v>
      </c>
      <c r="U540" s="75" t="s">
        <v>653</v>
      </c>
      <c r="AC540" s="71">
        <v>6</v>
      </c>
      <c r="AD540" s="71">
        <v>13</v>
      </c>
      <c r="AE540" s="73" t="s">
        <v>9396</v>
      </c>
      <c r="AF540" s="75" t="s">
        <v>5595</v>
      </c>
      <c r="CN540" s="71">
        <v>6</v>
      </c>
      <c r="CO540" s="71">
        <v>13</v>
      </c>
      <c r="CP540" s="73" t="s">
        <v>9396</v>
      </c>
      <c r="CQ540" s="75" t="s">
        <v>5595</v>
      </c>
    </row>
    <row r="541" spans="17:95">
      <c r="Q541" s="71">
        <v>1</v>
      </c>
      <c r="R541" s="71">
        <v>8</v>
      </c>
      <c r="S541" s="71">
        <v>27</v>
      </c>
      <c r="T541" s="73" t="s">
        <v>9397</v>
      </c>
      <c r="U541" s="75" t="s">
        <v>637</v>
      </c>
      <c r="AC541" s="71">
        <v>6</v>
      </c>
      <c r="AD541" s="71">
        <v>14</v>
      </c>
      <c r="AE541" s="73" t="s">
        <v>9398</v>
      </c>
      <c r="AF541" s="75" t="s">
        <v>5596</v>
      </c>
      <c r="CN541" s="71">
        <v>6</v>
      </c>
      <c r="CO541" s="71">
        <v>14</v>
      </c>
      <c r="CP541" s="73" t="s">
        <v>9398</v>
      </c>
      <c r="CQ541" s="75" t="s">
        <v>5596</v>
      </c>
    </row>
    <row r="542" spans="17:95">
      <c r="Q542" s="71">
        <v>1</v>
      </c>
      <c r="R542" s="71">
        <v>8</v>
      </c>
      <c r="S542" s="71">
        <v>28</v>
      </c>
      <c r="T542" s="73" t="s">
        <v>9399</v>
      </c>
      <c r="U542" s="75" t="s">
        <v>638</v>
      </c>
      <c r="AC542" s="71">
        <v>6</v>
      </c>
      <c r="AD542" s="71">
        <v>15</v>
      </c>
      <c r="AE542" s="73" t="s">
        <v>9400</v>
      </c>
      <c r="AF542" s="75" t="s">
        <v>5597</v>
      </c>
      <c r="CN542" s="71">
        <v>6</v>
      </c>
      <c r="CO542" s="71">
        <v>15</v>
      </c>
      <c r="CP542" s="73" t="s">
        <v>9400</v>
      </c>
      <c r="CQ542" s="75" t="s">
        <v>5597</v>
      </c>
    </row>
    <row r="543" spans="17:95">
      <c r="Q543" s="71">
        <v>1</v>
      </c>
      <c r="R543" s="71">
        <v>8</v>
      </c>
      <c r="S543" s="71">
        <v>29</v>
      </c>
      <c r="T543" s="73" t="s">
        <v>9401</v>
      </c>
      <c r="U543" s="75" t="s">
        <v>640</v>
      </c>
      <c r="AC543" s="71">
        <v>6</v>
      </c>
      <c r="AD543" s="71">
        <v>16</v>
      </c>
      <c r="AE543" s="73" t="s">
        <v>9402</v>
      </c>
      <c r="AF543" s="75" t="s">
        <v>5598</v>
      </c>
      <c r="CN543" s="71">
        <v>6</v>
      </c>
      <c r="CO543" s="71">
        <v>16</v>
      </c>
      <c r="CP543" s="73" t="s">
        <v>9402</v>
      </c>
      <c r="CQ543" s="75" t="s">
        <v>5598</v>
      </c>
    </row>
    <row r="544" spans="17:95">
      <c r="Q544" s="71">
        <v>1</v>
      </c>
      <c r="R544" s="71">
        <v>8</v>
      </c>
      <c r="S544" s="71">
        <v>30</v>
      </c>
      <c r="T544" s="73" t="s">
        <v>9403</v>
      </c>
      <c r="U544" s="75" t="s">
        <v>648</v>
      </c>
      <c r="AC544" s="71">
        <v>6</v>
      </c>
      <c r="AD544" s="71">
        <v>17</v>
      </c>
      <c r="AE544" s="73" t="s">
        <v>9404</v>
      </c>
      <c r="AF544" s="75" t="s">
        <v>5599</v>
      </c>
      <c r="CN544" s="71">
        <v>6</v>
      </c>
      <c r="CO544" s="71">
        <v>17</v>
      </c>
      <c r="CP544" s="73" t="s">
        <v>9404</v>
      </c>
      <c r="CQ544" s="75" t="s">
        <v>5599</v>
      </c>
    </row>
    <row r="545" spans="17:95">
      <c r="Q545" s="71">
        <v>1</v>
      </c>
      <c r="R545" s="71">
        <v>8</v>
      </c>
      <c r="S545" s="71">
        <v>31</v>
      </c>
      <c r="T545" s="73" t="s">
        <v>9405</v>
      </c>
      <c r="U545" s="75" t="s">
        <v>649</v>
      </c>
      <c r="AC545" s="71">
        <v>6</v>
      </c>
      <c r="AD545" s="71">
        <v>18</v>
      </c>
      <c r="AE545" s="73" t="s">
        <v>9406</v>
      </c>
      <c r="AF545" s="75" t="s">
        <v>5600</v>
      </c>
      <c r="CN545" s="71">
        <v>6</v>
      </c>
      <c r="CO545" s="71">
        <v>18</v>
      </c>
      <c r="CP545" s="73" t="s">
        <v>9406</v>
      </c>
      <c r="CQ545" s="75" t="s">
        <v>5600</v>
      </c>
    </row>
    <row r="546" spans="17:95">
      <c r="Q546" s="71">
        <v>1</v>
      </c>
      <c r="R546" s="71">
        <v>8</v>
      </c>
      <c r="S546" s="71">
        <v>32</v>
      </c>
      <c r="T546" s="73" t="s">
        <v>9407</v>
      </c>
      <c r="U546" s="75" t="s">
        <v>650</v>
      </c>
      <c r="AC546" s="71">
        <v>6</v>
      </c>
      <c r="AD546" s="71">
        <v>19</v>
      </c>
      <c r="AE546" s="73" t="s">
        <v>9408</v>
      </c>
      <c r="AF546" s="75" t="s">
        <v>5601</v>
      </c>
      <c r="CN546" s="71">
        <v>6</v>
      </c>
      <c r="CO546" s="71">
        <v>19</v>
      </c>
      <c r="CP546" s="73" t="s">
        <v>9408</v>
      </c>
      <c r="CQ546" s="75" t="s">
        <v>5601</v>
      </c>
    </row>
    <row r="547" spans="17:95">
      <c r="Q547" s="71">
        <v>1</v>
      </c>
      <c r="R547" s="71">
        <v>8</v>
      </c>
      <c r="S547" s="71">
        <v>33</v>
      </c>
      <c r="T547" s="73" t="s">
        <v>9409</v>
      </c>
      <c r="U547" s="75" t="s">
        <v>655</v>
      </c>
      <c r="AC547" s="71">
        <v>6</v>
      </c>
      <c r="AD547" s="71">
        <v>20</v>
      </c>
      <c r="AE547" s="73" t="s">
        <v>9410</v>
      </c>
      <c r="AF547" s="75" t="s">
        <v>5602</v>
      </c>
      <c r="CN547" s="71">
        <v>6</v>
      </c>
      <c r="CO547" s="71">
        <v>20</v>
      </c>
      <c r="CP547" s="73" t="s">
        <v>9410</v>
      </c>
      <c r="CQ547" s="75" t="s">
        <v>5602</v>
      </c>
    </row>
    <row r="548" spans="17:95">
      <c r="Q548" s="71">
        <v>1</v>
      </c>
      <c r="R548" s="71">
        <v>8</v>
      </c>
      <c r="S548" s="71">
        <v>34</v>
      </c>
      <c r="T548" s="73" t="s">
        <v>9411</v>
      </c>
      <c r="U548" s="75" t="s">
        <v>654</v>
      </c>
      <c r="AC548" s="71">
        <v>6</v>
      </c>
      <c r="AD548" s="71">
        <v>21</v>
      </c>
      <c r="AE548" s="73" t="s">
        <v>9412</v>
      </c>
      <c r="AF548" s="75" t="s">
        <v>5603</v>
      </c>
      <c r="CN548" s="71">
        <v>6</v>
      </c>
      <c r="CO548" s="71">
        <v>21</v>
      </c>
      <c r="CP548" s="73" t="s">
        <v>9412</v>
      </c>
      <c r="CQ548" s="75" t="s">
        <v>5603</v>
      </c>
    </row>
    <row r="549" spans="17:95">
      <c r="Q549" s="71">
        <v>1</v>
      </c>
      <c r="R549" s="71">
        <v>8</v>
      </c>
      <c r="S549" s="71">
        <v>35</v>
      </c>
      <c r="T549" s="73" t="s">
        <v>9413</v>
      </c>
      <c r="U549" s="75" t="s">
        <v>658</v>
      </c>
      <c r="AC549" s="71">
        <v>6</v>
      </c>
      <c r="AD549" s="71">
        <v>22</v>
      </c>
      <c r="AE549" s="73" t="s">
        <v>9414</v>
      </c>
      <c r="AF549" s="75" t="s">
        <v>5604</v>
      </c>
      <c r="CN549" s="71">
        <v>6</v>
      </c>
      <c r="CO549" s="71">
        <v>22</v>
      </c>
      <c r="CP549" s="73" t="s">
        <v>9414</v>
      </c>
      <c r="CQ549" s="75" t="s">
        <v>5604</v>
      </c>
    </row>
    <row r="550" spans="17:95">
      <c r="Q550" s="71">
        <v>1</v>
      </c>
      <c r="R550" s="71">
        <v>8</v>
      </c>
      <c r="S550" s="71">
        <v>36</v>
      </c>
      <c r="T550" s="73" t="s">
        <v>9415</v>
      </c>
      <c r="U550" s="75" t="s">
        <v>633</v>
      </c>
      <c r="AC550" s="71">
        <v>6</v>
      </c>
      <c r="AD550" s="71">
        <v>23</v>
      </c>
      <c r="AE550" s="73" t="s">
        <v>9416</v>
      </c>
      <c r="AF550" s="75" t="s">
        <v>5605</v>
      </c>
      <c r="CN550" s="71">
        <v>6</v>
      </c>
      <c r="CO550" s="71">
        <v>23</v>
      </c>
      <c r="CP550" s="73" t="s">
        <v>9416</v>
      </c>
      <c r="CQ550" s="75" t="s">
        <v>5605</v>
      </c>
    </row>
    <row r="551" spans="17:95">
      <c r="Q551" s="71">
        <v>1</v>
      </c>
      <c r="R551" s="71">
        <v>8</v>
      </c>
      <c r="S551" s="71">
        <v>37</v>
      </c>
      <c r="T551" s="73" t="s">
        <v>9417</v>
      </c>
      <c r="U551" s="75" t="s">
        <v>641</v>
      </c>
      <c r="AC551" s="71">
        <v>6</v>
      </c>
      <c r="AD551" s="71">
        <v>24</v>
      </c>
      <c r="AE551" s="73" t="s">
        <v>9418</v>
      </c>
      <c r="AF551" s="75" t="s">
        <v>5606</v>
      </c>
      <c r="CN551" s="71">
        <v>6</v>
      </c>
      <c r="CO551" s="71">
        <v>24</v>
      </c>
      <c r="CP551" s="73" t="s">
        <v>9418</v>
      </c>
      <c r="CQ551" s="75" t="s">
        <v>5606</v>
      </c>
    </row>
    <row r="552" spans="17:95">
      <c r="Q552" s="71">
        <v>1</v>
      </c>
      <c r="R552" s="71">
        <v>8</v>
      </c>
      <c r="S552" s="71">
        <v>38</v>
      </c>
      <c r="T552" s="73" t="s">
        <v>9419</v>
      </c>
      <c r="U552" s="75" t="s">
        <v>643</v>
      </c>
      <c r="AC552" s="71">
        <v>6</v>
      </c>
      <c r="AD552" s="71">
        <v>25</v>
      </c>
      <c r="AE552" s="73" t="s">
        <v>9420</v>
      </c>
      <c r="AF552" s="75" t="s">
        <v>5607</v>
      </c>
      <c r="CN552" s="71">
        <v>6</v>
      </c>
      <c r="CO552" s="71">
        <v>25</v>
      </c>
      <c r="CP552" s="73" t="s">
        <v>9420</v>
      </c>
      <c r="CQ552" s="75" t="s">
        <v>5607</v>
      </c>
    </row>
    <row r="553" spans="17:95">
      <c r="Q553" s="71">
        <v>1</v>
      </c>
      <c r="R553" s="71">
        <v>8</v>
      </c>
      <c r="S553" s="71">
        <v>39</v>
      </c>
      <c r="T553" s="73" t="s">
        <v>9421</v>
      </c>
      <c r="U553" s="75" t="s">
        <v>651</v>
      </c>
      <c r="AC553" s="71">
        <v>6</v>
      </c>
      <c r="AD553" s="71">
        <v>26</v>
      </c>
      <c r="AE553" s="73" t="s">
        <v>9422</v>
      </c>
      <c r="AF553" s="75" t="s">
        <v>5608</v>
      </c>
      <c r="CN553" s="71">
        <v>6</v>
      </c>
      <c r="CO553" s="71">
        <v>26</v>
      </c>
      <c r="CP553" s="73" t="s">
        <v>9422</v>
      </c>
      <c r="CQ553" s="75" t="s">
        <v>5608</v>
      </c>
    </row>
    <row r="554" spans="17:95">
      <c r="Q554" s="71">
        <v>1</v>
      </c>
      <c r="R554" s="71">
        <v>8</v>
      </c>
      <c r="S554" s="71">
        <v>40</v>
      </c>
      <c r="T554" s="73" t="s">
        <v>9423</v>
      </c>
      <c r="U554" s="75" t="s">
        <v>664</v>
      </c>
      <c r="AC554" s="71">
        <v>6</v>
      </c>
      <c r="AD554" s="71">
        <v>27</v>
      </c>
      <c r="AE554" s="73" t="s">
        <v>9424</v>
      </c>
      <c r="AF554" s="75" t="s">
        <v>5609</v>
      </c>
      <c r="CN554" s="71">
        <v>6</v>
      </c>
      <c r="CO554" s="71">
        <v>27</v>
      </c>
      <c r="CP554" s="73" t="s">
        <v>9424</v>
      </c>
      <c r="CQ554" s="75" t="s">
        <v>5609</v>
      </c>
    </row>
    <row r="555" spans="17:95">
      <c r="Q555" s="71">
        <v>1</v>
      </c>
      <c r="R555" s="71">
        <v>8</v>
      </c>
      <c r="S555" s="71">
        <v>41</v>
      </c>
      <c r="T555" s="73" t="s">
        <v>9425</v>
      </c>
      <c r="U555" s="75" t="s">
        <v>663</v>
      </c>
      <c r="AC555" s="71">
        <v>6</v>
      </c>
      <c r="AD555" s="71">
        <v>28</v>
      </c>
      <c r="AE555" s="73" t="s">
        <v>9426</v>
      </c>
      <c r="AF555" s="75" t="s">
        <v>5610</v>
      </c>
      <c r="CN555" s="71">
        <v>6</v>
      </c>
      <c r="CO555" s="71">
        <v>28</v>
      </c>
      <c r="CP555" s="73" t="s">
        <v>9426</v>
      </c>
      <c r="CQ555" s="75" t="s">
        <v>5610</v>
      </c>
    </row>
    <row r="556" spans="17:95">
      <c r="Q556" s="71">
        <v>1</v>
      </c>
      <c r="R556" s="71">
        <v>8</v>
      </c>
      <c r="S556" s="71">
        <v>42</v>
      </c>
      <c r="T556" s="73" t="s">
        <v>9427</v>
      </c>
      <c r="U556" s="75" t="s">
        <v>667</v>
      </c>
      <c r="AC556" s="71">
        <v>6</v>
      </c>
      <c r="AD556" s="71">
        <v>29</v>
      </c>
      <c r="AE556" s="73" t="s">
        <v>9428</v>
      </c>
      <c r="AF556" s="75" t="s">
        <v>5611</v>
      </c>
      <c r="CN556" s="71">
        <v>6</v>
      </c>
      <c r="CO556" s="71">
        <v>29</v>
      </c>
      <c r="CP556" s="73" t="s">
        <v>9428</v>
      </c>
      <c r="CQ556" s="75" t="s">
        <v>5611</v>
      </c>
    </row>
    <row r="557" spans="17:95">
      <c r="Q557" s="71">
        <v>1</v>
      </c>
      <c r="R557" s="71">
        <v>8</v>
      </c>
      <c r="S557" s="71">
        <v>43</v>
      </c>
      <c r="T557" s="73" t="s">
        <v>9429</v>
      </c>
      <c r="U557" s="75" t="s">
        <v>665</v>
      </c>
      <c r="AC557" s="71">
        <v>6</v>
      </c>
      <c r="AD557" s="71">
        <v>30</v>
      </c>
      <c r="AE557" s="73" t="s">
        <v>9430</v>
      </c>
      <c r="AF557" s="75" t="s">
        <v>5612</v>
      </c>
      <c r="CN557" s="71">
        <v>6</v>
      </c>
      <c r="CO557" s="71">
        <v>30</v>
      </c>
      <c r="CP557" s="73" t="s">
        <v>9430</v>
      </c>
      <c r="CQ557" s="75" t="s">
        <v>5612</v>
      </c>
    </row>
    <row r="558" spans="17:95">
      <c r="Q558" s="71">
        <v>1</v>
      </c>
      <c r="R558" s="71">
        <v>8</v>
      </c>
      <c r="S558" s="71">
        <v>44</v>
      </c>
      <c r="T558" s="73" t="s">
        <v>9431</v>
      </c>
      <c r="U558" s="75" t="s">
        <v>666</v>
      </c>
      <c r="AC558" s="71">
        <v>6</v>
      </c>
      <c r="AD558" s="71">
        <v>31</v>
      </c>
      <c r="AE558" s="73" t="s">
        <v>9432</v>
      </c>
      <c r="AF558" s="75" t="s">
        <v>5613</v>
      </c>
      <c r="CN558" s="71">
        <v>6</v>
      </c>
      <c r="CO558" s="71">
        <v>31</v>
      </c>
      <c r="CP558" s="73" t="s">
        <v>9432</v>
      </c>
      <c r="CQ558" s="75" t="s">
        <v>5613</v>
      </c>
    </row>
    <row r="559" spans="17:95">
      <c r="Q559" s="71">
        <v>1</v>
      </c>
      <c r="R559" s="71">
        <v>8</v>
      </c>
      <c r="S559" s="71">
        <v>45</v>
      </c>
      <c r="T559" s="73" t="s">
        <v>9433</v>
      </c>
      <c r="U559" s="75" t="s">
        <v>668</v>
      </c>
      <c r="AC559" s="71">
        <v>6</v>
      </c>
      <c r="AD559" s="71">
        <v>32</v>
      </c>
      <c r="AE559" s="73" t="s">
        <v>9434</v>
      </c>
      <c r="AF559" s="75" t="s">
        <v>5614</v>
      </c>
      <c r="CN559" s="71">
        <v>6</v>
      </c>
      <c r="CO559" s="71">
        <v>32</v>
      </c>
      <c r="CP559" s="73" t="s">
        <v>9434</v>
      </c>
      <c r="CQ559" s="75" t="s">
        <v>5614</v>
      </c>
    </row>
    <row r="560" spans="17:95">
      <c r="Q560" s="71">
        <v>1</v>
      </c>
      <c r="R560" s="71">
        <v>8</v>
      </c>
      <c r="S560" s="71">
        <v>46</v>
      </c>
      <c r="T560" s="73" t="s">
        <v>9435</v>
      </c>
      <c r="U560" s="75" t="s">
        <v>669</v>
      </c>
      <c r="AC560" s="71">
        <v>6</v>
      </c>
      <c r="AD560" s="71">
        <v>33</v>
      </c>
      <c r="AE560" s="73" t="s">
        <v>9436</v>
      </c>
      <c r="AF560" s="75" t="s">
        <v>5615</v>
      </c>
      <c r="CN560" s="71">
        <v>6</v>
      </c>
      <c r="CO560" s="71">
        <v>33</v>
      </c>
      <c r="CP560" s="73" t="s">
        <v>9436</v>
      </c>
      <c r="CQ560" s="75" t="s">
        <v>5615</v>
      </c>
    </row>
    <row r="561" spans="17:95">
      <c r="Q561" s="71">
        <v>1</v>
      </c>
      <c r="R561" s="71">
        <v>8</v>
      </c>
      <c r="S561" s="71">
        <v>47</v>
      </c>
      <c r="T561" s="73" t="s">
        <v>7042</v>
      </c>
      <c r="U561" s="75" t="s">
        <v>670</v>
      </c>
      <c r="AC561" s="71">
        <v>6</v>
      </c>
      <c r="AD561" s="71">
        <v>34</v>
      </c>
      <c r="AE561" s="73" t="s">
        <v>9437</v>
      </c>
      <c r="AF561" s="75" t="s">
        <v>5616</v>
      </c>
      <c r="CN561" s="71">
        <v>6</v>
      </c>
      <c r="CO561" s="71">
        <v>34</v>
      </c>
      <c r="CP561" s="73" t="s">
        <v>9437</v>
      </c>
      <c r="CQ561" s="75" t="s">
        <v>5616</v>
      </c>
    </row>
    <row r="562" spans="17:95">
      <c r="Q562" s="71">
        <v>1</v>
      </c>
      <c r="R562" s="71">
        <v>9</v>
      </c>
      <c r="S562" s="71">
        <v>1</v>
      </c>
      <c r="T562" s="73" t="s">
        <v>9034</v>
      </c>
      <c r="U562" s="75" t="s">
        <v>671</v>
      </c>
      <c r="AC562" s="71">
        <v>6</v>
      </c>
      <c r="AD562" s="71">
        <v>35</v>
      </c>
      <c r="AE562" s="73" t="s">
        <v>9438</v>
      </c>
      <c r="AF562" s="75" t="s">
        <v>5617</v>
      </c>
      <c r="CN562" s="71">
        <v>6</v>
      </c>
      <c r="CO562" s="71">
        <v>35</v>
      </c>
      <c r="CP562" s="73" t="s">
        <v>9438</v>
      </c>
      <c r="CQ562" s="75" t="s">
        <v>5617</v>
      </c>
    </row>
    <row r="563" spans="17:95">
      <c r="Q563" s="71">
        <v>1</v>
      </c>
      <c r="R563" s="71">
        <v>9</v>
      </c>
      <c r="S563" s="71">
        <v>2</v>
      </c>
      <c r="T563" s="73" t="s">
        <v>8641</v>
      </c>
      <c r="U563" s="75" t="s">
        <v>672</v>
      </c>
      <c r="AC563" s="71">
        <v>7</v>
      </c>
      <c r="AD563" s="71">
        <v>1</v>
      </c>
      <c r="AE563" s="73" t="s">
        <v>9439</v>
      </c>
      <c r="AF563" s="75" t="s">
        <v>5618</v>
      </c>
      <c r="CN563" s="71">
        <v>7</v>
      </c>
      <c r="CO563" s="71">
        <v>1</v>
      </c>
      <c r="CP563" s="73" t="s">
        <v>9439</v>
      </c>
      <c r="CQ563" s="75" t="s">
        <v>5618</v>
      </c>
    </row>
    <row r="564" spans="17:95">
      <c r="Q564" s="71">
        <v>1</v>
      </c>
      <c r="R564" s="71">
        <v>9</v>
      </c>
      <c r="S564" s="71">
        <v>3</v>
      </c>
      <c r="T564" s="73" t="s">
        <v>8644</v>
      </c>
      <c r="U564" s="75" t="s">
        <v>673</v>
      </c>
      <c r="AC564" s="71">
        <v>7</v>
      </c>
      <c r="AD564" s="71">
        <v>2</v>
      </c>
      <c r="AE564" s="73" t="s">
        <v>9440</v>
      </c>
      <c r="AF564" s="75" t="s">
        <v>5619</v>
      </c>
      <c r="CN564" s="71">
        <v>7</v>
      </c>
      <c r="CO564" s="71">
        <v>2</v>
      </c>
      <c r="CP564" s="73" t="s">
        <v>9440</v>
      </c>
      <c r="CQ564" s="75" t="s">
        <v>5619</v>
      </c>
    </row>
    <row r="565" spans="17:95">
      <c r="Q565" s="71">
        <v>1</v>
      </c>
      <c r="R565" s="71">
        <v>9</v>
      </c>
      <c r="S565" s="71">
        <v>4</v>
      </c>
      <c r="T565" s="73" t="s">
        <v>9041</v>
      </c>
      <c r="U565" s="75" t="s">
        <v>674</v>
      </c>
      <c r="AC565" s="71">
        <v>7</v>
      </c>
      <c r="AD565" s="71">
        <v>3</v>
      </c>
      <c r="AE565" s="73" t="s">
        <v>9441</v>
      </c>
      <c r="AF565" s="75" t="s">
        <v>5620</v>
      </c>
      <c r="CN565" s="71">
        <v>7</v>
      </c>
      <c r="CO565" s="71">
        <v>3</v>
      </c>
      <c r="CP565" s="73" t="s">
        <v>9441</v>
      </c>
      <c r="CQ565" s="75" t="s">
        <v>5620</v>
      </c>
    </row>
    <row r="566" spans="17:95">
      <c r="Q566" s="71">
        <v>1</v>
      </c>
      <c r="R566" s="71">
        <v>9</v>
      </c>
      <c r="S566" s="71">
        <v>5</v>
      </c>
      <c r="T566" s="73" t="s">
        <v>9044</v>
      </c>
      <c r="U566" s="75" t="s">
        <v>675</v>
      </c>
      <c r="AC566" s="71">
        <v>7</v>
      </c>
      <c r="AD566" s="71">
        <v>4</v>
      </c>
      <c r="AE566" s="73" t="s">
        <v>9442</v>
      </c>
      <c r="AF566" s="75" t="s">
        <v>5621</v>
      </c>
      <c r="CN566" s="71">
        <v>7</v>
      </c>
      <c r="CO566" s="71">
        <v>4</v>
      </c>
      <c r="CP566" s="73" t="s">
        <v>9442</v>
      </c>
      <c r="CQ566" s="75" t="s">
        <v>5621</v>
      </c>
    </row>
    <row r="567" spans="17:95">
      <c r="Q567" s="71">
        <v>1</v>
      </c>
      <c r="R567" s="71">
        <v>9</v>
      </c>
      <c r="S567" s="71">
        <v>6</v>
      </c>
      <c r="T567" s="73" t="s">
        <v>9047</v>
      </c>
      <c r="U567" s="75" t="s">
        <v>676</v>
      </c>
      <c r="AC567" s="71">
        <v>7</v>
      </c>
      <c r="AD567" s="71">
        <v>5</v>
      </c>
      <c r="AE567" s="73" t="s">
        <v>9443</v>
      </c>
      <c r="AF567" s="75" t="s">
        <v>5622</v>
      </c>
      <c r="CN567" s="71">
        <v>7</v>
      </c>
      <c r="CO567" s="71">
        <v>5</v>
      </c>
      <c r="CP567" s="73" t="s">
        <v>9443</v>
      </c>
      <c r="CQ567" s="75" t="s">
        <v>5622</v>
      </c>
    </row>
    <row r="568" spans="17:95">
      <c r="Q568" s="71">
        <v>1</v>
      </c>
      <c r="R568" s="71">
        <v>9</v>
      </c>
      <c r="S568" s="71">
        <v>7</v>
      </c>
      <c r="T568" s="73" t="s">
        <v>9050</v>
      </c>
      <c r="U568" s="75" t="s">
        <v>678</v>
      </c>
      <c r="AC568" s="71">
        <v>7</v>
      </c>
      <c r="AD568" s="71">
        <v>6</v>
      </c>
      <c r="AE568" s="73" t="s">
        <v>9444</v>
      </c>
      <c r="AF568" s="75" t="s">
        <v>5623</v>
      </c>
      <c r="CN568" s="71">
        <v>7</v>
      </c>
      <c r="CO568" s="71">
        <v>6</v>
      </c>
      <c r="CP568" s="73" t="s">
        <v>9444</v>
      </c>
      <c r="CQ568" s="75" t="s">
        <v>5623</v>
      </c>
    </row>
    <row r="569" spans="17:95">
      <c r="Q569" s="71">
        <v>1</v>
      </c>
      <c r="R569" s="71">
        <v>9</v>
      </c>
      <c r="S569" s="71">
        <v>8</v>
      </c>
      <c r="T569" s="73" t="s">
        <v>9053</v>
      </c>
      <c r="U569" s="75" t="s">
        <v>677</v>
      </c>
      <c r="AC569" s="71">
        <v>7</v>
      </c>
      <c r="AD569" s="71">
        <v>7</v>
      </c>
      <c r="AE569" s="73" t="s">
        <v>9445</v>
      </c>
      <c r="AF569" s="75" t="s">
        <v>5624</v>
      </c>
      <c r="CN569" s="71">
        <v>7</v>
      </c>
      <c r="CO569" s="71">
        <v>7</v>
      </c>
      <c r="CP569" s="73" t="s">
        <v>9445</v>
      </c>
      <c r="CQ569" s="75" t="s">
        <v>5624</v>
      </c>
    </row>
    <row r="570" spans="17:95">
      <c r="Q570" s="71">
        <v>1</v>
      </c>
      <c r="R570" s="71">
        <v>9</v>
      </c>
      <c r="S570" s="71">
        <v>9</v>
      </c>
      <c r="T570" s="73" t="s">
        <v>9056</v>
      </c>
      <c r="U570" s="75" t="s">
        <v>679</v>
      </c>
      <c r="AC570" s="71">
        <v>7</v>
      </c>
      <c r="AD570" s="71">
        <v>8</v>
      </c>
      <c r="AE570" s="73" t="s">
        <v>9446</v>
      </c>
      <c r="AF570" s="75" t="s">
        <v>5625</v>
      </c>
      <c r="CN570" s="71">
        <v>7</v>
      </c>
      <c r="CO570" s="71">
        <v>8</v>
      </c>
      <c r="CP570" s="73" t="s">
        <v>9446</v>
      </c>
      <c r="CQ570" s="75" t="s">
        <v>5625</v>
      </c>
    </row>
    <row r="571" spans="17:95">
      <c r="Q571" s="71">
        <v>1</v>
      </c>
      <c r="R571" s="71">
        <v>9</v>
      </c>
      <c r="S571" s="71">
        <v>10</v>
      </c>
      <c r="T571" s="73" t="s">
        <v>9447</v>
      </c>
      <c r="U571" s="75" t="s">
        <v>701</v>
      </c>
      <c r="AC571" s="71">
        <v>7</v>
      </c>
      <c r="AD571" s="71">
        <v>9</v>
      </c>
      <c r="AE571" s="73" t="s">
        <v>9448</v>
      </c>
      <c r="AF571" s="75" t="s">
        <v>5626</v>
      </c>
      <c r="CN571" s="71">
        <v>7</v>
      </c>
      <c r="CO571" s="71">
        <v>9</v>
      </c>
      <c r="CP571" s="73" t="s">
        <v>9448</v>
      </c>
      <c r="CQ571" s="75" t="s">
        <v>5626</v>
      </c>
    </row>
    <row r="572" spans="17:95">
      <c r="Q572" s="71">
        <v>1</v>
      </c>
      <c r="R572" s="71">
        <v>9</v>
      </c>
      <c r="S572" s="71">
        <v>11</v>
      </c>
      <c r="T572" s="73" t="s">
        <v>9449</v>
      </c>
      <c r="U572" s="75" t="s">
        <v>702</v>
      </c>
      <c r="AC572" s="71">
        <v>7</v>
      </c>
      <c r="AD572" s="71">
        <v>10</v>
      </c>
      <c r="AE572" s="73" t="s">
        <v>9450</v>
      </c>
      <c r="AF572" s="75" t="s">
        <v>5627</v>
      </c>
      <c r="CN572" s="71">
        <v>7</v>
      </c>
      <c r="CO572" s="71">
        <v>10</v>
      </c>
      <c r="CP572" s="73" t="s">
        <v>9450</v>
      </c>
      <c r="CQ572" s="75" t="s">
        <v>5627</v>
      </c>
    </row>
    <row r="573" spans="17:95">
      <c r="Q573" s="71">
        <v>1</v>
      </c>
      <c r="R573" s="71">
        <v>9</v>
      </c>
      <c r="S573" s="71">
        <v>12</v>
      </c>
      <c r="T573" s="73" t="s">
        <v>9451</v>
      </c>
      <c r="U573" s="75" t="s">
        <v>680</v>
      </c>
      <c r="AC573" s="71">
        <v>7</v>
      </c>
      <c r="AD573" s="71">
        <v>11</v>
      </c>
      <c r="AE573" s="73" t="s">
        <v>9452</v>
      </c>
      <c r="AF573" s="75" t="s">
        <v>8299</v>
      </c>
      <c r="CN573" s="71">
        <v>7</v>
      </c>
      <c r="CO573" s="71">
        <v>11</v>
      </c>
      <c r="CP573" s="73" t="s">
        <v>9452</v>
      </c>
      <c r="CQ573" s="75" t="s">
        <v>8299</v>
      </c>
    </row>
    <row r="574" spans="17:95">
      <c r="Q574" s="71">
        <v>1</v>
      </c>
      <c r="R574" s="71">
        <v>9</v>
      </c>
      <c r="S574" s="71">
        <v>13</v>
      </c>
      <c r="T574" s="73" t="s">
        <v>9453</v>
      </c>
      <c r="U574" s="75" t="s">
        <v>681</v>
      </c>
      <c r="AC574" s="71">
        <v>7</v>
      </c>
      <c r="AD574" s="71">
        <v>12</v>
      </c>
      <c r="AE574" s="73" t="s">
        <v>8715</v>
      </c>
      <c r="AF574" s="75" t="s">
        <v>8300</v>
      </c>
      <c r="CN574" s="71">
        <v>7</v>
      </c>
      <c r="CO574" s="71">
        <v>12</v>
      </c>
      <c r="CP574" s="73" t="s">
        <v>8715</v>
      </c>
      <c r="CQ574" s="75" t="s">
        <v>8300</v>
      </c>
    </row>
    <row r="575" spans="17:95">
      <c r="Q575" s="71">
        <v>1</v>
      </c>
      <c r="R575" s="71">
        <v>9</v>
      </c>
      <c r="S575" s="71">
        <v>14</v>
      </c>
      <c r="T575" s="73" t="s">
        <v>9454</v>
      </c>
      <c r="U575" s="75" t="s">
        <v>682</v>
      </c>
      <c r="AC575" s="71">
        <v>7</v>
      </c>
      <c r="AD575" s="71">
        <v>13</v>
      </c>
      <c r="AE575" s="73" t="s">
        <v>9455</v>
      </c>
      <c r="AF575" s="75" t="s">
        <v>8301</v>
      </c>
      <c r="CN575" s="71">
        <v>7</v>
      </c>
      <c r="CO575" s="71">
        <v>13</v>
      </c>
      <c r="CP575" s="73" t="s">
        <v>9455</v>
      </c>
      <c r="CQ575" s="75" t="s">
        <v>8301</v>
      </c>
    </row>
    <row r="576" spans="17:95">
      <c r="Q576" s="71">
        <v>1</v>
      </c>
      <c r="R576" s="71">
        <v>9</v>
      </c>
      <c r="S576" s="71">
        <v>15</v>
      </c>
      <c r="T576" s="73" t="s">
        <v>9456</v>
      </c>
      <c r="U576" s="75" t="s">
        <v>683</v>
      </c>
      <c r="AC576" s="71">
        <v>7</v>
      </c>
      <c r="AD576" s="71">
        <v>14</v>
      </c>
      <c r="AE576" s="73" t="s">
        <v>9457</v>
      </c>
      <c r="AF576" s="75" t="s">
        <v>5628</v>
      </c>
      <c r="CN576" s="71">
        <v>7</v>
      </c>
      <c r="CO576" s="71">
        <v>14</v>
      </c>
      <c r="CP576" s="73" t="s">
        <v>9457</v>
      </c>
      <c r="CQ576" s="75" t="s">
        <v>5628</v>
      </c>
    </row>
    <row r="577" spans="17:95">
      <c r="Q577" s="71">
        <v>1</v>
      </c>
      <c r="R577" s="71">
        <v>9</v>
      </c>
      <c r="S577" s="71">
        <v>16</v>
      </c>
      <c r="T577" s="73" t="s">
        <v>9458</v>
      </c>
      <c r="U577" s="75" t="s">
        <v>684</v>
      </c>
      <c r="AC577" s="71">
        <v>7</v>
      </c>
      <c r="AD577" s="71">
        <v>15</v>
      </c>
      <c r="AE577" s="73" t="s">
        <v>9459</v>
      </c>
      <c r="AF577" s="75" t="s">
        <v>5629</v>
      </c>
      <c r="CN577" s="71">
        <v>7</v>
      </c>
      <c r="CO577" s="71">
        <v>15</v>
      </c>
      <c r="CP577" s="73" t="s">
        <v>9459</v>
      </c>
      <c r="CQ577" s="75" t="s">
        <v>5629</v>
      </c>
    </row>
    <row r="578" spans="17:95">
      <c r="Q578" s="71">
        <v>1</v>
      </c>
      <c r="R578" s="71">
        <v>9</v>
      </c>
      <c r="S578" s="71">
        <v>17</v>
      </c>
      <c r="T578" s="73" t="s">
        <v>9460</v>
      </c>
      <c r="U578" s="75" t="s">
        <v>685</v>
      </c>
      <c r="AC578" s="71">
        <v>7</v>
      </c>
      <c r="AD578" s="71">
        <v>16</v>
      </c>
      <c r="AE578" s="73" t="s">
        <v>9461</v>
      </c>
      <c r="AF578" s="75" t="s">
        <v>5630</v>
      </c>
      <c r="CN578" s="71">
        <v>7</v>
      </c>
      <c r="CO578" s="71">
        <v>16</v>
      </c>
      <c r="CP578" s="73" t="s">
        <v>9461</v>
      </c>
      <c r="CQ578" s="75" t="s">
        <v>5630</v>
      </c>
    </row>
    <row r="579" spans="17:95">
      <c r="Q579" s="71">
        <v>1</v>
      </c>
      <c r="R579" s="71">
        <v>9</v>
      </c>
      <c r="S579" s="71">
        <v>18</v>
      </c>
      <c r="T579" s="73" t="s">
        <v>9462</v>
      </c>
      <c r="U579" s="75" t="s">
        <v>686</v>
      </c>
      <c r="AC579" s="71">
        <v>7</v>
      </c>
      <c r="AD579" s="71">
        <v>17</v>
      </c>
      <c r="AE579" s="73" t="s">
        <v>9463</v>
      </c>
      <c r="AF579" s="75" t="s">
        <v>5631</v>
      </c>
      <c r="CN579" s="71">
        <v>7</v>
      </c>
      <c r="CO579" s="71">
        <v>17</v>
      </c>
      <c r="CP579" s="73" t="s">
        <v>9463</v>
      </c>
      <c r="CQ579" s="75" t="s">
        <v>5631</v>
      </c>
    </row>
    <row r="580" spans="17:95">
      <c r="Q580" s="71">
        <v>1</v>
      </c>
      <c r="R580" s="71">
        <v>9</v>
      </c>
      <c r="S580" s="71">
        <v>19</v>
      </c>
      <c r="T580" s="73" t="s">
        <v>9464</v>
      </c>
      <c r="U580" s="75" t="s">
        <v>688</v>
      </c>
      <c r="AC580" s="71">
        <v>7</v>
      </c>
      <c r="AD580" s="71">
        <v>18</v>
      </c>
      <c r="AE580" s="73" t="s">
        <v>9465</v>
      </c>
      <c r="AF580" s="75" t="s">
        <v>5632</v>
      </c>
      <c r="CN580" s="71">
        <v>7</v>
      </c>
      <c r="CO580" s="71">
        <v>18</v>
      </c>
      <c r="CP580" s="73" t="s">
        <v>9465</v>
      </c>
      <c r="CQ580" s="75" t="s">
        <v>5632</v>
      </c>
    </row>
    <row r="581" spans="17:95">
      <c r="Q581" s="71">
        <v>1</v>
      </c>
      <c r="R581" s="71">
        <v>9</v>
      </c>
      <c r="S581" s="71">
        <v>20</v>
      </c>
      <c r="T581" s="73" t="s">
        <v>9466</v>
      </c>
      <c r="U581" s="75" t="s">
        <v>687</v>
      </c>
      <c r="AC581" s="71">
        <v>7</v>
      </c>
      <c r="AD581" s="71">
        <v>19</v>
      </c>
      <c r="AE581" s="73" t="s">
        <v>9467</v>
      </c>
      <c r="AF581" s="75" t="s">
        <v>5633</v>
      </c>
      <c r="CN581" s="71">
        <v>7</v>
      </c>
      <c r="CO581" s="71">
        <v>19</v>
      </c>
      <c r="CP581" s="73" t="s">
        <v>9467</v>
      </c>
      <c r="CQ581" s="75" t="s">
        <v>5633</v>
      </c>
    </row>
    <row r="582" spans="17:95">
      <c r="Q582" s="71">
        <v>1</v>
      </c>
      <c r="R582" s="71">
        <v>9</v>
      </c>
      <c r="S582" s="71">
        <v>21</v>
      </c>
      <c r="T582" s="73" t="s">
        <v>9468</v>
      </c>
      <c r="U582" s="75" t="s">
        <v>689</v>
      </c>
      <c r="AC582" s="71">
        <v>7</v>
      </c>
      <c r="AD582" s="71">
        <v>20</v>
      </c>
      <c r="AE582" s="73" t="s">
        <v>9469</v>
      </c>
      <c r="AF582" s="75" t="s">
        <v>5634</v>
      </c>
      <c r="CN582" s="71">
        <v>7</v>
      </c>
      <c r="CO582" s="71">
        <v>20</v>
      </c>
      <c r="CP582" s="73" t="s">
        <v>9469</v>
      </c>
      <c r="CQ582" s="75" t="s">
        <v>5634</v>
      </c>
    </row>
    <row r="583" spans="17:95">
      <c r="Q583" s="71">
        <v>1</v>
      </c>
      <c r="R583" s="71">
        <v>9</v>
      </c>
      <c r="S583" s="71">
        <v>22</v>
      </c>
      <c r="T583" s="73" t="s">
        <v>9470</v>
      </c>
      <c r="U583" s="75" t="s">
        <v>690</v>
      </c>
      <c r="AC583" s="71">
        <v>7</v>
      </c>
      <c r="AD583" s="71">
        <v>21</v>
      </c>
      <c r="AE583" s="73" t="s">
        <v>9471</v>
      </c>
      <c r="AF583" s="75" t="s">
        <v>5635</v>
      </c>
      <c r="CN583" s="71">
        <v>7</v>
      </c>
      <c r="CO583" s="71">
        <v>21</v>
      </c>
      <c r="CP583" s="73" t="s">
        <v>9471</v>
      </c>
      <c r="CQ583" s="75" t="s">
        <v>5635</v>
      </c>
    </row>
    <row r="584" spans="17:95">
      <c r="Q584" s="71">
        <v>1</v>
      </c>
      <c r="R584" s="71">
        <v>9</v>
      </c>
      <c r="S584" s="71">
        <v>23</v>
      </c>
      <c r="T584" s="73" t="s">
        <v>9472</v>
      </c>
      <c r="U584" s="75" t="s">
        <v>691</v>
      </c>
      <c r="AC584" s="71">
        <v>7</v>
      </c>
      <c r="AD584" s="71">
        <v>22</v>
      </c>
      <c r="AE584" s="73" t="s">
        <v>9473</v>
      </c>
      <c r="AF584" s="75" t="s">
        <v>5636</v>
      </c>
      <c r="CN584" s="71">
        <v>7</v>
      </c>
      <c r="CO584" s="71">
        <v>22</v>
      </c>
      <c r="CP584" s="73" t="s">
        <v>9473</v>
      </c>
      <c r="CQ584" s="75" t="s">
        <v>5636</v>
      </c>
    </row>
    <row r="585" spans="17:95">
      <c r="Q585" s="71">
        <v>1</v>
      </c>
      <c r="R585" s="71">
        <v>9</v>
      </c>
      <c r="S585" s="71">
        <v>24</v>
      </c>
      <c r="T585" s="73" t="s">
        <v>9474</v>
      </c>
      <c r="U585" s="75" t="s">
        <v>693</v>
      </c>
      <c r="AC585" s="71">
        <v>7</v>
      </c>
      <c r="AD585" s="71">
        <v>23</v>
      </c>
      <c r="AE585" s="73" t="s">
        <v>9475</v>
      </c>
      <c r="AF585" s="75" t="s">
        <v>8302</v>
      </c>
      <c r="CN585" s="71">
        <v>7</v>
      </c>
      <c r="CO585" s="71">
        <v>23</v>
      </c>
      <c r="CP585" s="73" t="s">
        <v>9475</v>
      </c>
      <c r="CQ585" s="75" t="s">
        <v>8302</v>
      </c>
    </row>
    <row r="586" spans="17:95">
      <c r="Q586" s="71">
        <v>1</v>
      </c>
      <c r="R586" s="71">
        <v>9</v>
      </c>
      <c r="S586" s="71">
        <v>25</v>
      </c>
      <c r="T586" s="73" t="s">
        <v>9476</v>
      </c>
      <c r="U586" s="75" t="s">
        <v>692</v>
      </c>
      <c r="AC586" s="71">
        <v>7</v>
      </c>
      <c r="AD586" s="71">
        <v>24</v>
      </c>
      <c r="AE586" s="73" t="s">
        <v>9477</v>
      </c>
      <c r="AF586" s="75" t="s">
        <v>5637</v>
      </c>
      <c r="CN586" s="71">
        <v>7</v>
      </c>
      <c r="CO586" s="71">
        <v>24</v>
      </c>
      <c r="CP586" s="73" t="s">
        <v>9477</v>
      </c>
      <c r="CQ586" s="75" t="s">
        <v>5637</v>
      </c>
    </row>
    <row r="587" spans="17:95">
      <c r="Q587" s="71">
        <v>1</v>
      </c>
      <c r="R587" s="71">
        <v>9</v>
      </c>
      <c r="S587" s="71">
        <v>26</v>
      </c>
      <c r="T587" s="73" t="s">
        <v>9478</v>
      </c>
      <c r="U587" s="75" t="s">
        <v>694</v>
      </c>
      <c r="AC587" s="71">
        <v>7</v>
      </c>
      <c r="AD587" s="71">
        <v>25</v>
      </c>
      <c r="AE587" s="73" t="s">
        <v>9479</v>
      </c>
      <c r="AF587" s="75" t="s">
        <v>5638</v>
      </c>
      <c r="CN587" s="71">
        <v>7</v>
      </c>
      <c r="CO587" s="71">
        <v>25</v>
      </c>
      <c r="CP587" s="73" t="s">
        <v>9479</v>
      </c>
      <c r="CQ587" s="75" t="s">
        <v>5638</v>
      </c>
    </row>
    <row r="588" spans="17:95">
      <c r="Q588" s="71">
        <v>1</v>
      </c>
      <c r="R588" s="71">
        <v>9</v>
      </c>
      <c r="S588" s="71">
        <v>27</v>
      </c>
      <c r="T588" s="73" t="s">
        <v>9480</v>
      </c>
      <c r="U588" s="75" t="s">
        <v>695</v>
      </c>
      <c r="AC588" s="71">
        <v>7</v>
      </c>
      <c r="AD588" s="71">
        <v>26</v>
      </c>
      <c r="AE588" s="73" t="s">
        <v>9481</v>
      </c>
      <c r="AF588" s="75" t="s">
        <v>5639</v>
      </c>
      <c r="CN588" s="71">
        <v>7</v>
      </c>
      <c r="CO588" s="71">
        <v>26</v>
      </c>
      <c r="CP588" s="73" t="s">
        <v>9481</v>
      </c>
      <c r="CQ588" s="75" t="s">
        <v>5639</v>
      </c>
    </row>
    <row r="589" spans="17:95">
      <c r="Q589" s="71">
        <v>1</v>
      </c>
      <c r="R589" s="71">
        <v>9</v>
      </c>
      <c r="S589" s="71">
        <v>28</v>
      </c>
      <c r="T589" s="73" t="s">
        <v>9482</v>
      </c>
      <c r="U589" s="75" t="s">
        <v>696</v>
      </c>
      <c r="AC589" s="71">
        <v>7</v>
      </c>
      <c r="AD589" s="71">
        <v>27</v>
      </c>
      <c r="AE589" s="73" t="s">
        <v>9483</v>
      </c>
      <c r="AF589" s="75" t="s">
        <v>5640</v>
      </c>
      <c r="CN589" s="71">
        <v>7</v>
      </c>
      <c r="CO589" s="71">
        <v>27</v>
      </c>
      <c r="CP589" s="73" t="s">
        <v>9483</v>
      </c>
      <c r="CQ589" s="75" t="s">
        <v>5640</v>
      </c>
    </row>
    <row r="590" spans="17:95">
      <c r="Q590" s="71">
        <v>1</v>
      </c>
      <c r="R590" s="71">
        <v>9</v>
      </c>
      <c r="S590" s="71">
        <v>29</v>
      </c>
      <c r="T590" s="73" t="s">
        <v>9484</v>
      </c>
      <c r="U590" s="75" t="s">
        <v>8216</v>
      </c>
      <c r="AC590" s="71">
        <v>7</v>
      </c>
      <c r="AD590" s="71">
        <v>28</v>
      </c>
      <c r="AE590" s="73" t="s">
        <v>9485</v>
      </c>
      <c r="AF590" s="75" t="s">
        <v>5641</v>
      </c>
      <c r="CN590" s="71">
        <v>7</v>
      </c>
      <c r="CO590" s="71">
        <v>28</v>
      </c>
      <c r="CP590" s="73" t="s">
        <v>9485</v>
      </c>
      <c r="CQ590" s="75" t="s">
        <v>5641</v>
      </c>
    </row>
    <row r="591" spans="17:95">
      <c r="Q591" s="71">
        <v>1</v>
      </c>
      <c r="R591" s="71">
        <v>9</v>
      </c>
      <c r="S591" s="71">
        <v>30</v>
      </c>
      <c r="T591" s="73" t="s">
        <v>9486</v>
      </c>
      <c r="U591" s="75" t="s">
        <v>697</v>
      </c>
      <c r="AC591" s="71">
        <v>7</v>
      </c>
      <c r="AD591" s="71">
        <v>29</v>
      </c>
      <c r="AE591" s="73" t="s">
        <v>9487</v>
      </c>
      <c r="AF591" s="75" t="s">
        <v>5642</v>
      </c>
      <c r="CN591" s="71">
        <v>7</v>
      </c>
      <c r="CO591" s="71">
        <v>29</v>
      </c>
      <c r="CP591" s="73" t="s">
        <v>9487</v>
      </c>
      <c r="CQ591" s="75" t="s">
        <v>5642</v>
      </c>
    </row>
    <row r="592" spans="17:95">
      <c r="Q592" s="71">
        <v>1</v>
      </c>
      <c r="R592" s="71">
        <v>9</v>
      </c>
      <c r="S592" s="71">
        <v>31</v>
      </c>
      <c r="T592" s="73" t="s">
        <v>9488</v>
      </c>
      <c r="U592" s="75" t="s">
        <v>698</v>
      </c>
      <c r="AC592" s="71">
        <v>7</v>
      </c>
      <c r="AD592" s="71">
        <v>30</v>
      </c>
      <c r="AE592" s="73" t="s">
        <v>9489</v>
      </c>
      <c r="AF592" s="75" t="s">
        <v>5643</v>
      </c>
      <c r="CN592" s="71">
        <v>7</v>
      </c>
      <c r="CO592" s="71">
        <v>30</v>
      </c>
      <c r="CP592" s="73" t="s">
        <v>9489</v>
      </c>
      <c r="CQ592" s="75" t="s">
        <v>5643</v>
      </c>
    </row>
    <row r="593" spans="17:95">
      <c r="Q593" s="71">
        <v>1</v>
      </c>
      <c r="R593" s="71">
        <v>9</v>
      </c>
      <c r="S593" s="71">
        <v>32</v>
      </c>
      <c r="T593" s="73" t="s">
        <v>9490</v>
      </c>
      <c r="U593" s="75" t="s">
        <v>699</v>
      </c>
      <c r="AC593" s="71">
        <v>7</v>
      </c>
      <c r="AD593" s="71">
        <v>31</v>
      </c>
      <c r="AE593" s="73" t="s">
        <v>9491</v>
      </c>
      <c r="AF593" s="75" t="s">
        <v>5644</v>
      </c>
      <c r="CN593" s="71">
        <v>7</v>
      </c>
      <c r="CO593" s="71">
        <v>31</v>
      </c>
      <c r="CP593" s="73" t="s">
        <v>9491</v>
      </c>
      <c r="CQ593" s="75" t="s">
        <v>5644</v>
      </c>
    </row>
    <row r="594" spans="17:95">
      <c r="Q594" s="71">
        <v>1</v>
      </c>
      <c r="R594" s="71">
        <v>9</v>
      </c>
      <c r="S594" s="71">
        <v>33</v>
      </c>
      <c r="T594" s="73" t="s">
        <v>9492</v>
      </c>
      <c r="U594" s="75" t="s">
        <v>700</v>
      </c>
      <c r="AC594" s="71">
        <v>7</v>
      </c>
      <c r="AD594" s="71">
        <v>32</v>
      </c>
      <c r="AE594" s="73" t="s">
        <v>9493</v>
      </c>
      <c r="AF594" s="75" t="s">
        <v>5645</v>
      </c>
      <c r="CN594" s="71">
        <v>7</v>
      </c>
      <c r="CO594" s="71">
        <v>32</v>
      </c>
      <c r="CP594" s="73" t="s">
        <v>9493</v>
      </c>
      <c r="CQ594" s="75" t="s">
        <v>5645</v>
      </c>
    </row>
    <row r="595" spans="17:95">
      <c r="Q595" s="71">
        <v>1</v>
      </c>
      <c r="R595" s="71">
        <v>9</v>
      </c>
      <c r="S595" s="71">
        <v>34</v>
      </c>
      <c r="T595" s="73" t="s">
        <v>9494</v>
      </c>
      <c r="U595" s="75" t="s">
        <v>703</v>
      </c>
      <c r="AC595" s="71">
        <v>7</v>
      </c>
      <c r="AD595" s="71">
        <v>33</v>
      </c>
      <c r="AE595" s="73" t="s">
        <v>9495</v>
      </c>
      <c r="AF595" s="75" t="s">
        <v>5646</v>
      </c>
      <c r="CN595" s="71">
        <v>7</v>
      </c>
      <c r="CO595" s="71">
        <v>33</v>
      </c>
      <c r="CP595" s="73" t="s">
        <v>9495</v>
      </c>
      <c r="CQ595" s="75" t="s">
        <v>5646</v>
      </c>
    </row>
    <row r="596" spans="17:95">
      <c r="Q596" s="71">
        <v>1</v>
      </c>
      <c r="R596" s="71">
        <v>9</v>
      </c>
      <c r="S596" s="71">
        <v>35</v>
      </c>
      <c r="T596" s="73" t="s">
        <v>9496</v>
      </c>
      <c r="U596" s="75" t="s">
        <v>706</v>
      </c>
      <c r="AC596" s="71">
        <v>7</v>
      </c>
      <c r="AD596" s="71">
        <v>34</v>
      </c>
      <c r="AE596" s="73" t="s">
        <v>9497</v>
      </c>
      <c r="AF596" s="75" t="s">
        <v>8303</v>
      </c>
      <c r="CN596" s="71">
        <v>7</v>
      </c>
      <c r="CO596" s="71">
        <v>34</v>
      </c>
      <c r="CP596" s="73" t="s">
        <v>9497</v>
      </c>
      <c r="CQ596" s="75" t="s">
        <v>8303</v>
      </c>
    </row>
    <row r="597" spans="17:95">
      <c r="Q597" s="71">
        <v>1</v>
      </c>
      <c r="R597" s="71">
        <v>9</v>
      </c>
      <c r="S597" s="71">
        <v>36</v>
      </c>
      <c r="T597" s="73" t="s">
        <v>9498</v>
      </c>
      <c r="U597" s="75" t="s">
        <v>704</v>
      </c>
      <c r="AC597" s="71">
        <v>7</v>
      </c>
      <c r="AD597" s="71">
        <v>35</v>
      </c>
      <c r="AE597" s="73" t="s">
        <v>9499</v>
      </c>
      <c r="AF597" s="75" t="s">
        <v>5647</v>
      </c>
      <c r="CN597" s="71">
        <v>7</v>
      </c>
      <c r="CO597" s="71">
        <v>35</v>
      </c>
      <c r="CP597" s="73" t="s">
        <v>9499</v>
      </c>
      <c r="CQ597" s="75" t="s">
        <v>5647</v>
      </c>
    </row>
    <row r="598" spans="17:95">
      <c r="Q598" s="71">
        <v>1</v>
      </c>
      <c r="R598" s="71">
        <v>9</v>
      </c>
      <c r="S598" s="71">
        <v>37</v>
      </c>
      <c r="T598" s="73" t="s">
        <v>9500</v>
      </c>
      <c r="U598" s="75" t="s">
        <v>705</v>
      </c>
      <c r="AC598" s="71">
        <v>7</v>
      </c>
      <c r="AD598" s="71">
        <v>36</v>
      </c>
      <c r="AE598" s="73" t="s">
        <v>9501</v>
      </c>
      <c r="AF598" s="75" t="s">
        <v>5648</v>
      </c>
      <c r="CN598" s="71">
        <v>7</v>
      </c>
      <c r="CO598" s="71">
        <v>36</v>
      </c>
      <c r="CP598" s="73" t="s">
        <v>9501</v>
      </c>
      <c r="CQ598" s="75" t="s">
        <v>5648</v>
      </c>
    </row>
    <row r="599" spans="17:95">
      <c r="Q599" s="71">
        <v>1</v>
      </c>
      <c r="R599" s="71">
        <v>9</v>
      </c>
      <c r="S599" s="71">
        <v>38</v>
      </c>
      <c r="T599" s="73" t="s">
        <v>9502</v>
      </c>
      <c r="U599" s="75" t="s">
        <v>707</v>
      </c>
      <c r="AC599" s="71">
        <v>7</v>
      </c>
      <c r="AD599" s="71">
        <v>37</v>
      </c>
      <c r="AE599" s="73" t="s">
        <v>9503</v>
      </c>
      <c r="AF599" s="75" t="s">
        <v>5649</v>
      </c>
      <c r="CN599" s="71">
        <v>7</v>
      </c>
      <c r="CO599" s="71">
        <v>37</v>
      </c>
      <c r="CP599" s="73" t="s">
        <v>9503</v>
      </c>
      <c r="CQ599" s="75" t="s">
        <v>5649</v>
      </c>
    </row>
    <row r="600" spans="17:95">
      <c r="Q600" s="71">
        <v>1</v>
      </c>
      <c r="R600" s="71">
        <v>9</v>
      </c>
      <c r="S600" s="71">
        <v>39</v>
      </c>
      <c r="T600" s="73" t="s">
        <v>9504</v>
      </c>
      <c r="U600" s="75" t="s">
        <v>708</v>
      </c>
      <c r="AC600" s="71">
        <v>7</v>
      </c>
      <c r="AD600" s="71">
        <v>38</v>
      </c>
      <c r="AE600" s="73" t="s">
        <v>9505</v>
      </c>
      <c r="AF600" s="75" t="s">
        <v>5650</v>
      </c>
      <c r="CN600" s="71">
        <v>7</v>
      </c>
      <c r="CO600" s="71">
        <v>38</v>
      </c>
      <c r="CP600" s="73" t="s">
        <v>9505</v>
      </c>
      <c r="CQ600" s="75" t="s">
        <v>5650</v>
      </c>
    </row>
    <row r="601" spans="17:95">
      <c r="Q601" s="71">
        <v>1</v>
      </c>
      <c r="R601" s="71">
        <v>9</v>
      </c>
      <c r="S601" s="71">
        <v>40</v>
      </c>
      <c r="T601" s="73" t="s">
        <v>9506</v>
      </c>
      <c r="U601" s="75" t="s">
        <v>709</v>
      </c>
      <c r="AC601" s="71">
        <v>7</v>
      </c>
      <c r="AD601" s="71">
        <v>39</v>
      </c>
      <c r="AE601" s="73" t="s">
        <v>9507</v>
      </c>
      <c r="AF601" s="75" t="s">
        <v>5651</v>
      </c>
      <c r="CN601" s="71">
        <v>7</v>
      </c>
      <c r="CO601" s="71">
        <v>39</v>
      </c>
      <c r="CP601" s="73" t="s">
        <v>9507</v>
      </c>
      <c r="CQ601" s="75" t="s">
        <v>5651</v>
      </c>
    </row>
    <row r="602" spans="17:95">
      <c r="Q602" s="71">
        <v>1</v>
      </c>
      <c r="R602" s="71">
        <v>9</v>
      </c>
      <c r="S602" s="71">
        <v>41</v>
      </c>
      <c r="T602" s="73" t="s">
        <v>9508</v>
      </c>
      <c r="U602" s="75" t="s">
        <v>711</v>
      </c>
      <c r="AC602" s="71">
        <v>7</v>
      </c>
      <c r="AD602" s="71">
        <v>40</v>
      </c>
      <c r="AE602" s="73" t="s">
        <v>9509</v>
      </c>
      <c r="AF602" s="75" t="s">
        <v>5652</v>
      </c>
      <c r="CN602" s="71">
        <v>7</v>
      </c>
      <c r="CO602" s="71">
        <v>40</v>
      </c>
      <c r="CP602" s="73" t="s">
        <v>9509</v>
      </c>
      <c r="CQ602" s="75" t="s">
        <v>5652</v>
      </c>
    </row>
    <row r="603" spans="17:95">
      <c r="Q603" s="71">
        <v>1</v>
      </c>
      <c r="R603" s="71">
        <v>9</v>
      </c>
      <c r="S603" s="71">
        <v>42</v>
      </c>
      <c r="T603" s="73" t="s">
        <v>9510</v>
      </c>
      <c r="U603" s="75" t="s">
        <v>710</v>
      </c>
      <c r="AC603" s="71">
        <v>7</v>
      </c>
      <c r="AD603" s="71">
        <v>41</v>
      </c>
      <c r="AE603" s="73" t="s">
        <v>9511</v>
      </c>
      <c r="AF603" s="75" t="s">
        <v>5653</v>
      </c>
      <c r="CN603" s="71">
        <v>7</v>
      </c>
      <c r="CO603" s="71">
        <v>41</v>
      </c>
      <c r="CP603" s="73" t="s">
        <v>9511</v>
      </c>
      <c r="CQ603" s="75" t="s">
        <v>5653</v>
      </c>
    </row>
    <row r="604" spans="17:95">
      <c r="Q604" s="71">
        <v>1</v>
      </c>
      <c r="R604" s="71">
        <v>9</v>
      </c>
      <c r="S604" s="71">
        <v>43</v>
      </c>
      <c r="T604" s="73" t="s">
        <v>7042</v>
      </c>
      <c r="U604" s="75" t="s">
        <v>712</v>
      </c>
      <c r="AC604" s="71">
        <v>7</v>
      </c>
      <c r="AD604" s="71">
        <v>42</v>
      </c>
      <c r="AE604" s="73" t="s">
        <v>9512</v>
      </c>
      <c r="AF604" s="75" t="s">
        <v>5654</v>
      </c>
      <c r="CN604" s="71">
        <v>7</v>
      </c>
      <c r="CO604" s="71">
        <v>42</v>
      </c>
      <c r="CP604" s="73" t="s">
        <v>9512</v>
      </c>
      <c r="CQ604" s="75" t="s">
        <v>5654</v>
      </c>
    </row>
    <row r="605" spans="17:95">
      <c r="Q605" s="71">
        <v>1</v>
      </c>
      <c r="R605" s="71">
        <v>10</v>
      </c>
      <c r="S605" s="71">
        <v>1</v>
      </c>
      <c r="T605" s="73" t="s">
        <v>9034</v>
      </c>
      <c r="U605" s="75" t="s">
        <v>713</v>
      </c>
      <c r="AC605" s="71">
        <v>7</v>
      </c>
      <c r="AD605" s="71">
        <v>43</v>
      </c>
      <c r="AE605" s="73" t="s">
        <v>9513</v>
      </c>
      <c r="AF605" s="75" t="s">
        <v>5655</v>
      </c>
      <c r="CN605" s="71">
        <v>7</v>
      </c>
      <c r="CO605" s="71">
        <v>43</v>
      </c>
      <c r="CP605" s="73" t="s">
        <v>9513</v>
      </c>
      <c r="CQ605" s="75" t="s">
        <v>5655</v>
      </c>
    </row>
    <row r="606" spans="17:95">
      <c r="Q606" s="71">
        <v>1</v>
      </c>
      <c r="R606" s="71">
        <v>10</v>
      </c>
      <c r="S606" s="71">
        <v>2</v>
      </c>
      <c r="T606" s="73" t="s">
        <v>8641</v>
      </c>
      <c r="U606" s="75" t="s">
        <v>8217</v>
      </c>
      <c r="AC606" s="71">
        <v>7</v>
      </c>
      <c r="AD606" s="71">
        <v>44</v>
      </c>
      <c r="AE606" s="73" t="s">
        <v>9514</v>
      </c>
      <c r="AF606" s="75" t="s">
        <v>5656</v>
      </c>
      <c r="CN606" s="71">
        <v>7</v>
      </c>
      <c r="CO606" s="71">
        <v>44</v>
      </c>
      <c r="CP606" s="73" t="s">
        <v>9514</v>
      </c>
      <c r="CQ606" s="75" t="s">
        <v>5656</v>
      </c>
    </row>
    <row r="607" spans="17:95">
      <c r="Q607" s="71">
        <v>1</v>
      </c>
      <c r="R607" s="71">
        <v>10</v>
      </c>
      <c r="S607" s="71">
        <v>3</v>
      </c>
      <c r="T607" s="73" t="s">
        <v>8644</v>
      </c>
      <c r="U607" s="75" t="s">
        <v>8218</v>
      </c>
      <c r="AC607" s="71">
        <v>7</v>
      </c>
      <c r="AD607" s="71">
        <v>45</v>
      </c>
      <c r="AE607" s="73" t="s">
        <v>9515</v>
      </c>
      <c r="AF607" s="75" t="s">
        <v>5657</v>
      </c>
      <c r="CN607" s="71">
        <v>7</v>
      </c>
      <c r="CO607" s="71">
        <v>45</v>
      </c>
      <c r="CP607" s="73" t="s">
        <v>9515</v>
      </c>
      <c r="CQ607" s="75" t="s">
        <v>5657</v>
      </c>
    </row>
    <row r="608" spans="17:95">
      <c r="Q608" s="71">
        <v>1</v>
      </c>
      <c r="R608" s="71">
        <v>10</v>
      </c>
      <c r="S608" s="71">
        <v>4</v>
      </c>
      <c r="T608" s="73" t="s">
        <v>9041</v>
      </c>
      <c r="U608" s="75" t="s">
        <v>8220</v>
      </c>
      <c r="AC608" s="71">
        <v>7</v>
      </c>
      <c r="AD608" s="71">
        <v>46</v>
      </c>
      <c r="AE608" s="73" t="s">
        <v>9516</v>
      </c>
      <c r="AF608" s="75" t="s">
        <v>5658</v>
      </c>
      <c r="CN608" s="71">
        <v>7</v>
      </c>
      <c r="CO608" s="71">
        <v>46</v>
      </c>
      <c r="CP608" s="73" t="s">
        <v>9516</v>
      </c>
      <c r="CQ608" s="75" t="s">
        <v>5658</v>
      </c>
    </row>
    <row r="609" spans="17:95">
      <c r="Q609" s="71">
        <v>1</v>
      </c>
      <c r="R609" s="71">
        <v>10</v>
      </c>
      <c r="S609" s="71">
        <v>5</v>
      </c>
      <c r="T609" s="73" t="s">
        <v>9044</v>
      </c>
      <c r="U609" s="75" t="s">
        <v>714</v>
      </c>
      <c r="AC609" s="71">
        <v>7</v>
      </c>
      <c r="AD609" s="71">
        <v>47</v>
      </c>
      <c r="AE609" s="73" t="s">
        <v>9517</v>
      </c>
      <c r="AF609" s="75" t="s">
        <v>5659</v>
      </c>
      <c r="CN609" s="71">
        <v>7</v>
      </c>
      <c r="CO609" s="71">
        <v>47</v>
      </c>
      <c r="CP609" s="73" t="s">
        <v>9517</v>
      </c>
      <c r="CQ609" s="75" t="s">
        <v>5659</v>
      </c>
    </row>
    <row r="610" spans="17:95">
      <c r="Q610" s="71">
        <v>1</v>
      </c>
      <c r="R610" s="71">
        <v>10</v>
      </c>
      <c r="S610" s="71">
        <v>6</v>
      </c>
      <c r="T610" s="73" t="s">
        <v>9047</v>
      </c>
      <c r="U610" s="75" t="s">
        <v>715</v>
      </c>
      <c r="AC610" s="71">
        <v>7</v>
      </c>
      <c r="AD610" s="71">
        <v>48</v>
      </c>
      <c r="AE610" s="73" t="s">
        <v>9518</v>
      </c>
      <c r="AF610" s="75" t="s">
        <v>5660</v>
      </c>
      <c r="CN610" s="71">
        <v>7</v>
      </c>
      <c r="CO610" s="71">
        <v>48</v>
      </c>
      <c r="CP610" s="73" t="s">
        <v>9518</v>
      </c>
      <c r="CQ610" s="75" t="s">
        <v>5660</v>
      </c>
    </row>
    <row r="611" spans="17:95">
      <c r="Q611" s="71">
        <v>1</v>
      </c>
      <c r="R611" s="71">
        <v>10</v>
      </c>
      <c r="S611" s="71">
        <v>7</v>
      </c>
      <c r="T611" s="73" t="s">
        <v>9050</v>
      </c>
      <c r="U611" s="75" t="s">
        <v>716</v>
      </c>
      <c r="AC611" s="71">
        <v>7</v>
      </c>
      <c r="AD611" s="71">
        <v>49</v>
      </c>
      <c r="AE611" s="73" t="s">
        <v>9519</v>
      </c>
      <c r="AF611" s="75" t="s">
        <v>5661</v>
      </c>
      <c r="CN611" s="71">
        <v>7</v>
      </c>
      <c r="CO611" s="71">
        <v>49</v>
      </c>
      <c r="CP611" s="73" t="s">
        <v>9519</v>
      </c>
      <c r="CQ611" s="75" t="s">
        <v>5661</v>
      </c>
    </row>
    <row r="612" spans="17:95">
      <c r="Q612" s="71">
        <v>1</v>
      </c>
      <c r="R612" s="71">
        <v>10</v>
      </c>
      <c r="S612" s="71">
        <v>8</v>
      </c>
      <c r="T612" s="73" t="s">
        <v>9053</v>
      </c>
      <c r="U612" s="75" t="s">
        <v>717</v>
      </c>
      <c r="AC612" s="71">
        <v>7</v>
      </c>
      <c r="AD612" s="71">
        <v>50</v>
      </c>
      <c r="AE612" s="73" t="s">
        <v>9520</v>
      </c>
      <c r="AF612" s="75" t="s">
        <v>5662</v>
      </c>
      <c r="CN612" s="71">
        <v>7</v>
      </c>
      <c r="CO612" s="71">
        <v>50</v>
      </c>
      <c r="CP612" s="73" t="s">
        <v>9520</v>
      </c>
      <c r="CQ612" s="75" t="s">
        <v>5662</v>
      </c>
    </row>
    <row r="613" spans="17:95">
      <c r="Q613" s="71">
        <v>1</v>
      </c>
      <c r="R613" s="71">
        <v>10</v>
      </c>
      <c r="S613" s="71">
        <v>9</v>
      </c>
      <c r="T613" s="73" t="s">
        <v>9056</v>
      </c>
      <c r="U613" s="75" t="s">
        <v>8219</v>
      </c>
      <c r="AC613" s="71">
        <v>7</v>
      </c>
      <c r="AD613" s="71">
        <v>51</v>
      </c>
      <c r="AE613" s="73" t="s">
        <v>9521</v>
      </c>
      <c r="AF613" s="75" t="s">
        <v>5663</v>
      </c>
      <c r="CN613" s="71">
        <v>7</v>
      </c>
      <c r="CO613" s="71">
        <v>51</v>
      </c>
      <c r="CP613" s="73" t="s">
        <v>9521</v>
      </c>
      <c r="CQ613" s="75" t="s">
        <v>5663</v>
      </c>
    </row>
    <row r="614" spans="17:95">
      <c r="Q614" s="71">
        <v>1</v>
      </c>
      <c r="R614" s="71">
        <v>10</v>
      </c>
      <c r="S614" s="71">
        <v>10</v>
      </c>
      <c r="T614" s="73" t="s">
        <v>9522</v>
      </c>
      <c r="U614" s="75" t="s">
        <v>718</v>
      </c>
      <c r="AC614" s="71">
        <v>7</v>
      </c>
      <c r="AD614" s="71">
        <v>52</v>
      </c>
      <c r="AE614" s="73" t="s">
        <v>9523</v>
      </c>
      <c r="AF614" s="75" t="s">
        <v>5664</v>
      </c>
      <c r="CN614" s="71">
        <v>7</v>
      </c>
      <c r="CO614" s="71">
        <v>52</v>
      </c>
      <c r="CP614" s="73" t="s">
        <v>9523</v>
      </c>
      <c r="CQ614" s="75" t="s">
        <v>5664</v>
      </c>
    </row>
    <row r="615" spans="17:95">
      <c r="Q615" s="71">
        <v>1</v>
      </c>
      <c r="R615" s="71">
        <v>10</v>
      </c>
      <c r="S615" s="71">
        <v>11</v>
      </c>
      <c r="T615" s="73" t="s">
        <v>9524</v>
      </c>
      <c r="U615" s="75" t="s">
        <v>719</v>
      </c>
      <c r="AC615" s="71">
        <v>7</v>
      </c>
      <c r="AD615" s="71">
        <v>53</v>
      </c>
      <c r="AE615" s="73" t="s">
        <v>9525</v>
      </c>
      <c r="AF615" s="75" t="s">
        <v>5665</v>
      </c>
      <c r="CN615" s="71">
        <v>7</v>
      </c>
      <c r="CO615" s="71">
        <v>53</v>
      </c>
      <c r="CP615" s="73" t="s">
        <v>9525</v>
      </c>
      <c r="CQ615" s="75" t="s">
        <v>5665</v>
      </c>
    </row>
    <row r="616" spans="17:95">
      <c r="Q616" s="71">
        <v>1</v>
      </c>
      <c r="R616" s="71">
        <v>10</v>
      </c>
      <c r="S616" s="71">
        <v>12</v>
      </c>
      <c r="T616" s="73" t="s">
        <v>9526</v>
      </c>
      <c r="U616" s="75" t="s">
        <v>720</v>
      </c>
      <c r="AC616" s="71">
        <v>7</v>
      </c>
      <c r="AD616" s="71">
        <v>54</v>
      </c>
      <c r="AE616" s="73" t="s">
        <v>9527</v>
      </c>
      <c r="AF616" s="75" t="s">
        <v>5666</v>
      </c>
      <c r="CN616" s="71">
        <v>7</v>
      </c>
      <c r="CO616" s="71">
        <v>54</v>
      </c>
      <c r="CP616" s="73" t="s">
        <v>9527</v>
      </c>
      <c r="CQ616" s="75" t="s">
        <v>5666</v>
      </c>
    </row>
    <row r="617" spans="17:95">
      <c r="Q617" s="71">
        <v>1</v>
      </c>
      <c r="R617" s="71">
        <v>10</v>
      </c>
      <c r="S617" s="71">
        <v>13</v>
      </c>
      <c r="T617" s="73" t="s">
        <v>9528</v>
      </c>
      <c r="U617" s="75" t="s">
        <v>721</v>
      </c>
      <c r="AC617" s="71">
        <v>7</v>
      </c>
      <c r="AD617" s="71">
        <v>55</v>
      </c>
      <c r="AE617" s="73" t="s">
        <v>9529</v>
      </c>
      <c r="AF617" s="75" t="s">
        <v>5667</v>
      </c>
      <c r="CN617" s="71">
        <v>7</v>
      </c>
      <c r="CO617" s="71">
        <v>55</v>
      </c>
      <c r="CP617" s="73" t="s">
        <v>9529</v>
      </c>
      <c r="CQ617" s="75" t="s">
        <v>5667</v>
      </c>
    </row>
    <row r="618" spans="17:95">
      <c r="Q618" s="71">
        <v>1</v>
      </c>
      <c r="R618" s="71">
        <v>10</v>
      </c>
      <c r="S618" s="71">
        <v>14</v>
      </c>
      <c r="T618" s="73" t="s">
        <v>9530</v>
      </c>
      <c r="U618" s="75" t="s">
        <v>724</v>
      </c>
      <c r="AC618" s="71">
        <v>7</v>
      </c>
      <c r="AD618" s="71">
        <v>56</v>
      </c>
      <c r="AE618" s="73" t="s">
        <v>9531</v>
      </c>
      <c r="AF618" s="75" t="s">
        <v>5668</v>
      </c>
      <c r="CN618" s="71">
        <v>7</v>
      </c>
      <c r="CO618" s="71">
        <v>56</v>
      </c>
      <c r="CP618" s="73" t="s">
        <v>9531</v>
      </c>
      <c r="CQ618" s="75" t="s">
        <v>5668</v>
      </c>
    </row>
    <row r="619" spans="17:95">
      <c r="Q619" s="71">
        <v>1</v>
      </c>
      <c r="R619" s="71">
        <v>10</v>
      </c>
      <c r="S619" s="71">
        <v>15</v>
      </c>
      <c r="T619" s="73" t="s">
        <v>9532</v>
      </c>
      <c r="U619" s="75" t="s">
        <v>723</v>
      </c>
      <c r="AC619" s="71">
        <v>7</v>
      </c>
      <c r="AD619" s="71">
        <v>57</v>
      </c>
      <c r="AE619" s="73" t="s">
        <v>9533</v>
      </c>
      <c r="AF619" s="75" t="s">
        <v>5669</v>
      </c>
      <c r="CN619" s="71">
        <v>7</v>
      </c>
      <c r="CO619" s="71">
        <v>57</v>
      </c>
      <c r="CP619" s="73" t="s">
        <v>9533</v>
      </c>
      <c r="CQ619" s="75" t="s">
        <v>5669</v>
      </c>
    </row>
    <row r="620" spans="17:95">
      <c r="Q620" s="71">
        <v>1</v>
      </c>
      <c r="R620" s="71">
        <v>10</v>
      </c>
      <c r="S620" s="71">
        <v>16</v>
      </c>
      <c r="T620" s="73" t="s">
        <v>9534</v>
      </c>
      <c r="U620" s="75" t="s">
        <v>722</v>
      </c>
      <c r="AC620" s="71">
        <v>7</v>
      </c>
      <c r="AD620" s="71">
        <v>58</v>
      </c>
      <c r="AE620" s="73" t="s">
        <v>9535</v>
      </c>
      <c r="AF620" s="75" t="s">
        <v>5670</v>
      </c>
      <c r="CN620" s="71">
        <v>7</v>
      </c>
      <c r="CO620" s="71">
        <v>58</v>
      </c>
      <c r="CP620" s="73" t="s">
        <v>9535</v>
      </c>
      <c r="CQ620" s="75" t="s">
        <v>5670</v>
      </c>
    </row>
    <row r="621" spans="17:95">
      <c r="Q621" s="71">
        <v>1</v>
      </c>
      <c r="R621" s="71">
        <v>10</v>
      </c>
      <c r="S621" s="71">
        <v>17</v>
      </c>
      <c r="T621" s="73" t="s">
        <v>9536</v>
      </c>
      <c r="U621" s="75" t="s">
        <v>725</v>
      </c>
      <c r="AC621" s="71">
        <v>7</v>
      </c>
      <c r="AD621" s="71">
        <v>59</v>
      </c>
      <c r="AE621" s="73" t="s">
        <v>9537</v>
      </c>
      <c r="AF621" s="75" t="s">
        <v>5671</v>
      </c>
      <c r="CN621" s="71">
        <v>7</v>
      </c>
      <c r="CO621" s="71">
        <v>59</v>
      </c>
      <c r="CP621" s="73" t="s">
        <v>9537</v>
      </c>
      <c r="CQ621" s="75" t="s">
        <v>5671</v>
      </c>
    </row>
    <row r="622" spans="17:95">
      <c r="Q622" s="71">
        <v>1</v>
      </c>
      <c r="R622" s="71">
        <v>10</v>
      </c>
      <c r="S622" s="71">
        <v>18</v>
      </c>
      <c r="T622" s="73" t="s">
        <v>9538</v>
      </c>
      <c r="U622" s="75" t="s">
        <v>727</v>
      </c>
      <c r="AC622" s="71">
        <v>8</v>
      </c>
      <c r="AD622" s="71">
        <v>1</v>
      </c>
      <c r="AE622" s="73" t="s">
        <v>9539</v>
      </c>
      <c r="AF622" s="75" t="s">
        <v>5672</v>
      </c>
      <c r="CN622" s="71">
        <v>8</v>
      </c>
      <c r="CO622" s="71">
        <v>1</v>
      </c>
      <c r="CP622" s="73" t="s">
        <v>9539</v>
      </c>
      <c r="CQ622" s="75" t="s">
        <v>5672</v>
      </c>
    </row>
    <row r="623" spans="17:95">
      <c r="Q623" s="71">
        <v>1</v>
      </c>
      <c r="R623" s="71">
        <v>10</v>
      </c>
      <c r="S623" s="71">
        <v>19</v>
      </c>
      <c r="T623" s="73" t="s">
        <v>9540</v>
      </c>
      <c r="U623" s="75" t="s">
        <v>728</v>
      </c>
      <c r="AC623" s="71">
        <v>8</v>
      </c>
      <c r="AD623" s="71">
        <v>2</v>
      </c>
      <c r="AE623" s="73" t="s">
        <v>9541</v>
      </c>
      <c r="AF623" s="75" t="s">
        <v>5673</v>
      </c>
      <c r="CN623" s="71">
        <v>8</v>
      </c>
      <c r="CO623" s="71">
        <v>2</v>
      </c>
      <c r="CP623" s="73" t="s">
        <v>9541</v>
      </c>
      <c r="CQ623" s="75" t="s">
        <v>5673</v>
      </c>
    </row>
    <row r="624" spans="17:95">
      <c r="Q624" s="71">
        <v>1</v>
      </c>
      <c r="R624" s="71">
        <v>10</v>
      </c>
      <c r="S624" s="71">
        <v>20</v>
      </c>
      <c r="T624" s="73" t="s">
        <v>9542</v>
      </c>
      <c r="U624" s="75" t="s">
        <v>730</v>
      </c>
      <c r="AC624" s="71">
        <v>8</v>
      </c>
      <c r="AD624" s="71">
        <v>3</v>
      </c>
      <c r="AE624" s="73" t="s">
        <v>9543</v>
      </c>
      <c r="AF624" s="75" t="s">
        <v>5674</v>
      </c>
      <c r="CN624" s="71">
        <v>8</v>
      </c>
      <c r="CO624" s="71">
        <v>3</v>
      </c>
      <c r="CP624" s="73" t="s">
        <v>9543</v>
      </c>
      <c r="CQ624" s="75" t="s">
        <v>5674</v>
      </c>
    </row>
    <row r="625" spans="17:95">
      <c r="Q625" s="71">
        <v>1</v>
      </c>
      <c r="R625" s="71">
        <v>10</v>
      </c>
      <c r="S625" s="71">
        <v>21</v>
      </c>
      <c r="T625" s="73" t="s">
        <v>9544</v>
      </c>
      <c r="U625" s="75" t="s">
        <v>731</v>
      </c>
      <c r="AC625" s="71">
        <v>8</v>
      </c>
      <c r="AD625" s="71">
        <v>4</v>
      </c>
      <c r="AE625" s="73" t="s">
        <v>9545</v>
      </c>
      <c r="AF625" s="75" t="s">
        <v>5675</v>
      </c>
      <c r="CN625" s="71">
        <v>8</v>
      </c>
      <c r="CO625" s="71">
        <v>4</v>
      </c>
      <c r="CP625" s="73" t="s">
        <v>9545</v>
      </c>
      <c r="CQ625" s="75" t="s">
        <v>5675</v>
      </c>
    </row>
    <row r="626" spans="17:95">
      <c r="Q626" s="71">
        <v>1</v>
      </c>
      <c r="R626" s="71">
        <v>10</v>
      </c>
      <c r="S626" s="71">
        <v>22</v>
      </c>
      <c r="T626" s="73" t="s">
        <v>9546</v>
      </c>
      <c r="U626" s="75" t="s">
        <v>733</v>
      </c>
      <c r="AC626" s="71">
        <v>8</v>
      </c>
      <c r="AD626" s="71">
        <v>5</v>
      </c>
      <c r="AE626" s="73" t="s">
        <v>9547</v>
      </c>
      <c r="AF626" s="75" t="s">
        <v>5676</v>
      </c>
      <c r="CN626" s="71">
        <v>8</v>
      </c>
      <c r="CO626" s="71">
        <v>5</v>
      </c>
      <c r="CP626" s="73" t="s">
        <v>9547</v>
      </c>
      <c r="CQ626" s="75" t="s">
        <v>5676</v>
      </c>
    </row>
    <row r="627" spans="17:95">
      <c r="Q627" s="71">
        <v>1</v>
      </c>
      <c r="R627" s="71">
        <v>10</v>
      </c>
      <c r="S627" s="71">
        <v>23</v>
      </c>
      <c r="T627" s="73" t="s">
        <v>9548</v>
      </c>
      <c r="U627" s="75" t="s">
        <v>734</v>
      </c>
      <c r="AC627" s="71">
        <v>8</v>
      </c>
      <c r="AD627" s="71">
        <v>6</v>
      </c>
      <c r="AE627" s="73" t="s">
        <v>9549</v>
      </c>
      <c r="AF627" s="75" t="s">
        <v>5677</v>
      </c>
      <c r="CN627" s="71">
        <v>8</v>
      </c>
      <c r="CO627" s="71">
        <v>6</v>
      </c>
      <c r="CP627" s="73" t="s">
        <v>9549</v>
      </c>
      <c r="CQ627" s="75" t="s">
        <v>5677</v>
      </c>
    </row>
    <row r="628" spans="17:95">
      <c r="Q628" s="71">
        <v>1</v>
      </c>
      <c r="R628" s="71">
        <v>10</v>
      </c>
      <c r="S628" s="71">
        <v>24</v>
      </c>
      <c r="T628" s="73" t="s">
        <v>9550</v>
      </c>
      <c r="U628" s="75" t="s">
        <v>735</v>
      </c>
      <c r="AC628" s="71">
        <v>8</v>
      </c>
      <c r="AD628" s="71">
        <v>7</v>
      </c>
      <c r="AE628" s="73" t="s">
        <v>9551</v>
      </c>
      <c r="AF628" s="75" t="s">
        <v>5678</v>
      </c>
      <c r="CN628" s="71">
        <v>8</v>
      </c>
      <c r="CO628" s="71">
        <v>7</v>
      </c>
      <c r="CP628" s="73" t="s">
        <v>9551</v>
      </c>
      <c r="CQ628" s="75" t="s">
        <v>5678</v>
      </c>
    </row>
    <row r="629" spans="17:95">
      <c r="Q629" s="71">
        <v>1</v>
      </c>
      <c r="R629" s="71">
        <v>10</v>
      </c>
      <c r="S629" s="71">
        <v>25</v>
      </c>
      <c r="T629" s="73" t="s">
        <v>9552</v>
      </c>
      <c r="U629" s="75" t="s">
        <v>736</v>
      </c>
      <c r="AC629" s="71">
        <v>8</v>
      </c>
      <c r="AD629" s="71">
        <v>8</v>
      </c>
      <c r="AE629" s="73" t="s">
        <v>9553</v>
      </c>
      <c r="AF629" s="75" t="s">
        <v>5679</v>
      </c>
      <c r="CN629" s="71">
        <v>8</v>
      </c>
      <c r="CO629" s="71">
        <v>8</v>
      </c>
      <c r="CP629" s="73" t="s">
        <v>9553</v>
      </c>
      <c r="CQ629" s="75" t="s">
        <v>5679</v>
      </c>
    </row>
    <row r="630" spans="17:95">
      <c r="Q630" s="71">
        <v>1</v>
      </c>
      <c r="R630" s="71">
        <v>10</v>
      </c>
      <c r="S630" s="71">
        <v>26</v>
      </c>
      <c r="T630" s="73" t="s">
        <v>9554</v>
      </c>
      <c r="U630" s="75" t="s">
        <v>729</v>
      </c>
      <c r="AC630" s="71">
        <v>8</v>
      </c>
      <c r="AD630" s="71">
        <v>9</v>
      </c>
      <c r="AE630" s="73" t="s">
        <v>9555</v>
      </c>
      <c r="AF630" s="75" t="s">
        <v>5680</v>
      </c>
      <c r="CN630" s="71">
        <v>8</v>
      </c>
      <c r="CO630" s="71">
        <v>9</v>
      </c>
      <c r="CP630" s="73" t="s">
        <v>9555</v>
      </c>
      <c r="CQ630" s="75" t="s">
        <v>5680</v>
      </c>
    </row>
    <row r="631" spans="17:95">
      <c r="Q631" s="71">
        <v>1</v>
      </c>
      <c r="R631" s="71">
        <v>10</v>
      </c>
      <c r="S631" s="71">
        <v>27</v>
      </c>
      <c r="T631" s="73" t="s">
        <v>9556</v>
      </c>
      <c r="U631" s="75" t="s">
        <v>732</v>
      </c>
      <c r="AC631" s="71">
        <v>8</v>
      </c>
      <c r="AD631" s="71">
        <v>10</v>
      </c>
      <c r="AE631" s="73" t="s">
        <v>9557</v>
      </c>
      <c r="AF631" s="75" t="s">
        <v>5681</v>
      </c>
      <c r="CN631" s="71">
        <v>8</v>
      </c>
      <c r="CO631" s="71">
        <v>10</v>
      </c>
      <c r="CP631" s="73" t="s">
        <v>9557</v>
      </c>
      <c r="CQ631" s="75" t="s">
        <v>5681</v>
      </c>
    </row>
    <row r="632" spans="17:95">
      <c r="Q632" s="71">
        <v>1</v>
      </c>
      <c r="R632" s="71">
        <v>10</v>
      </c>
      <c r="S632" s="71">
        <v>28</v>
      </c>
      <c r="T632" s="73" t="s">
        <v>9558</v>
      </c>
      <c r="U632" s="75" t="s">
        <v>726</v>
      </c>
      <c r="AC632" s="71">
        <v>8</v>
      </c>
      <c r="AD632" s="71">
        <v>11</v>
      </c>
      <c r="AE632" s="73" t="s">
        <v>9559</v>
      </c>
      <c r="AF632" s="75" t="s">
        <v>5682</v>
      </c>
      <c r="CN632" s="71">
        <v>8</v>
      </c>
      <c r="CO632" s="71">
        <v>11</v>
      </c>
      <c r="CP632" s="73" t="s">
        <v>9559</v>
      </c>
      <c r="CQ632" s="75" t="s">
        <v>5682</v>
      </c>
    </row>
    <row r="633" spans="17:95">
      <c r="Q633" s="71">
        <v>1</v>
      </c>
      <c r="R633" s="71">
        <v>10</v>
      </c>
      <c r="S633" s="71">
        <v>29</v>
      </c>
      <c r="T633" s="73" t="s">
        <v>9560</v>
      </c>
      <c r="U633" s="75" t="s">
        <v>737</v>
      </c>
      <c r="AC633" s="71">
        <v>8</v>
      </c>
      <c r="AD633" s="71">
        <v>12</v>
      </c>
      <c r="AE633" s="73" t="s">
        <v>9561</v>
      </c>
      <c r="AF633" s="75" t="s">
        <v>5683</v>
      </c>
      <c r="CN633" s="71">
        <v>8</v>
      </c>
      <c r="CO633" s="71">
        <v>12</v>
      </c>
      <c r="CP633" s="73" t="s">
        <v>9561</v>
      </c>
      <c r="CQ633" s="75" t="s">
        <v>5683</v>
      </c>
    </row>
    <row r="634" spans="17:95">
      <c r="Q634" s="71">
        <v>1</v>
      </c>
      <c r="R634" s="71">
        <v>10</v>
      </c>
      <c r="S634" s="71">
        <v>30</v>
      </c>
      <c r="T634" s="73" t="s">
        <v>9562</v>
      </c>
      <c r="U634" s="75" t="s">
        <v>738</v>
      </c>
      <c r="AC634" s="71">
        <v>8</v>
      </c>
      <c r="AD634" s="71">
        <v>13</v>
      </c>
      <c r="AE634" s="73" t="s">
        <v>9563</v>
      </c>
      <c r="AF634" s="75" t="s">
        <v>5684</v>
      </c>
      <c r="CN634" s="71">
        <v>8</v>
      </c>
      <c r="CO634" s="71">
        <v>13</v>
      </c>
      <c r="CP634" s="73" t="s">
        <v>9563</v>
      </c>
      <c r="CQ634" s="75" t="s">
        <v>5684</v>
      </c>
    </row>
    <row r="635" spans="17:95">
      <c r="Q635" s="71">
        <v>1</v>
      </c>
      <c r="R635" s="71">
        <v>10</v>
      </c>
      <c r="S635" s="71">
        <v>31</v>
      </c>
      <c r="T635" s="73" t="s">
        <v>9564</v>
      </c>
      <c r="U635" s="75" t="s">
        <v>741</v>
      </c>
      <c r="AC635" s="71">
        <v>8</v>
      </c>
      <c r="AD635" s="71">
        <v>14</v>
      </c>
      <c r="AE635" s="73" t="s">
        <v>9565</v>
      </c>
      <c r="AF635" s="75" t="s">
        <v>5685</v>
      </c>
      <c r="CN635" s="71">
        <v>8</v>
      </c>
      <c r="CO635" s="71">
        <v>14</v>
      </c>
      <c r="CP635" s="73" t="s">
        <v>9565</v>
      </c>
      <c r="CQ635" s="75" t="s">
        <v>5685</v>
      </c>
    </row>
    <row r="636" spans="17:95">
      <c r="Q636" s="71">
        <v>1</v>
      </c>
      <c r="R636" s="71">
        <v>10</v>
      </c>
      <c r="S636" s="71">
        <v>32</v>
      </c>
      <c r="T636" s="73" t="s">
        <v>9566</v>
      </c>
      <c r="U636" s="75" t="s">
        <v>739</v>
      </c>
      <c r="AC636" s="71">
        <v>8</v>
      </c>
      <c r="AD636" s="71">
        <v>15</v>
      </c>
      <c r="AE636" s="73" t="s">
        <v>9567</v>
      </c>
      <c r="AF636" s="75" t="s">
        <v>5686</v>
      </c>
      <c r="CN636" s="71">
        <v>8</v>
      </c>
      <c r="CO636" s="71">
        <v>15</v>
      </c>
      <c r="CP636" s="73" t="s">
        <v>9567</v>
      </c>
      <c r="CQ636" s="75" t="s">
        <v>5686</v>
      </c>
    </row>
    <row r="637" spans="17:95">
      <c r="Q637" s="71">
        <v>1</v>
      </c>
      <c r="R637" s="71">
        <v>10</v>
      </c>
      <c r="S637" s="71">
        <v>33</v>
      </c>
      <c r="T637" s="73" t="s">
        <v>9568</v>
      </c>
      <c r="U637" s="75" t="s">
        <v>740</v>
      </c>
      <c r="AC637" s="71">
        <v>8</v>
      </c>
      <c r="AD637" s="71">
        <v>16</v>
      </c>
      <c r="AE637" s="73" t="s">
        <v>9569</v>
      </c>
      <c r="AF637" s="75" t="s">
        <v>5687</v>
      </c>
      <c r="CN637" s="71">
        <v>8</v>
      </c>
      <c r="CO637" s="71">
        <v>16</v>
      </c>
      <c r="CP637" s="73" t="s">
        <v>9569</v>
      </c>
      <c r="CQ637" s="75" t="s">
        <v>5687</v>
      </c>
    </row>
    <row r="638" spans="17:95">
      <c r="Q638" s="71">
        <v>1</v>
      </c>
      <c r="R638" s="71">
        <v>10</v>
      </c>
      <c r="S638" s="71">
        <v>34</v>
      </c>
      <c r="T638" s="73" t="s">
        <v>9570</v>
      </c>
      <c r="U638" s="75" t="s">
        <v>742</v>
      </c>
      <c r="AC638" s="71">
        <v>8</v>
      </c>
      <c r="AD638" s="71">
        <v>17</v>
      </c>
      <c r="AE638" s="73" t="s">
        <v>9571</v>
      </c>
      <c r="AF638" s="75" t="s">
        <v>5688</v>
      </c>
      <c r="CN638" s="71">
        <v>8</v>
      </c>
      <c r="CO638" s="71">
        <v>17</v>
      </c>
      <c r="CP638" s="73" t="s">
        <v>9571</v>
      </c>
      <c r="CQ638" s="75" t="s">
        <v>5688</v>
      </c>
    </row>
    <row r="639" spans="17:95">
      <c r="Q639" s="71">
        <v>1</v>
      </c>
      <c r="R639" s="71">
        <v>10</v>
      </c>
      <c r="S639" s="71">
        <v>35</v>
      </c>
      <c r="T639" s="73" t="s">
        <v>9572</v>
      </c>
      <c r="U639" s="75" t="s">
        <v>743</v>
      </c>
      <c r="AC639" s="71">
        <v>8</v>
      </c>
      <c r="AD639" s="71">
        <v>18</v>
      </c>
      <c r="AE639" s="73" t="s">
        <v>9573</v>
      </c>
      <c r="AF639" s="75" t="s">
        <v>5689</v>
      </c>
      <c r="CN639" s="71">
        <v>8</v>
      </c>
      <c r="CO639" s="71">
        <v>18</v>
      </c>
      <c r="CP639" s="73" t="s">
        <v>9573</v>
      </c>
      <c r="CQ639" s="75" t="s">
        <v>5689</v>
      </c>
    </row>
    <row r="640" spans="17:95">
      <c r="Q640" s="71">
        <v>1</v>
      </c>
      <c r="R640" s="71">
        <v>10</v>
      </c>
      <c r="S640" s="71">
        <v>36</v>
      </c>
      <c r="T640" s="73" t="s">
        <v>7042</v>
      </c>
      <c r="U640" s="75" t="s">
        <v>744</v>
      </c>
      <c r="AC640" s="71">
        <v>8</v>
      </c>
      <c r="AD640" s="71">
        <v>19</v>
      </c>
      <c r="AE640" s="73" t="s">
        <v>9574</v>
      </c>
      <c r="AF640" s="75" t="s">
        <v>5690</v>
      </c>
      <c r="CN640" s="71">
        <v>8</v>
      </c>
      <c r="CO640" s="71">
        <v>19</v>
      </c>
      <c r="CP640" s="73" t="s">
        <v>9574</v>
      </c>
      <c r="CQ640" s="75" t="s">
        <v>5690</v>
      </c>
    </row>
    <row r="641" spans="17:95">
      <c r="Q641" s="71">
        <v>1</v>
      </c>
      <c r="R641" s="71">
        <v>11</v>
      </c>
      <c r="S641" s="71">
        <v>1</v>
      </c>
      <c r="T641" s="73" t="s">
        <v>9034</v>
      </c>
      <c r="U641" s="75" t="s">
        <v>745</v>
      </c>
      <c r="AC641" s="71">
        <v>8</v>
      </c>
      <c r="AD641" s="71">
        <v>20</v>
      </c>
      <c r="AE641" s="73" t="s">
        <v>9575</v>
      </c>
      <c r="AF641" s="75" t="s">
        <v>5691</v>
      </c>
      <c r="CN641" s="71">
        <v>8</v>
      </c>
      <c r="CO641" s="71">
        <v>20</v>
      </c>
      <c r="CP641" s="73" t="s">
        <v>9575</v>
      </c>
      <c r="CQ641" s="75" t="s">
        <v>5691</v>
      </c>
    </row>
    <row r="642" spans="17:95">
      <c r="Q642" s="71">
        <v>1</v>
      </c>
      <c r="R642" s="71">
        <v>11</v>
      </c>
      <c r="S642" s="71">
        <v>2</v>
      </c>
      <c r="T642" s="73" t="s">
        <v>8641</v>
      </c>
      <c r="U642" s="75" t="s">
        <v>746</v>
      </c>
      <c r="AC642" s="71">
        <v>8</v>
      </c>
      <c r="AD642" s="71">
        <v>21</v>
      </c>
      <c r="AE642" s="73" t="s">
        <v>9576</v>
      </c>
      <c r="AF642" s="75" t="s">
        <v>5692</v>
      </c>
      <c r="CN642" s="71">
        <v>8</v>
      </c>
      <c r="CO642" s="71">
        <v>21</v>
      </c>
      <c r="CP642" s="73" t="s">
        <v>9576</v>
      </c>
      <c r="CQ642" s="75" t="s">
        <v>5692</v>
      </c>
    </row>
    <row r="643" spans="17:95">
      <c r="Q643" s="71">
        <v>1</v>
      </c>
      <c r="R643" s="71">
        <v>11</v>
      </c>
      <c r="S643" s="71">
        <v>3</v>
      </c>
      <c r="T643" s="73" t="s">
        <v>8644</v>
      </c>
      <c r="U643" s="75" t="s">
        <v>747</v>
      </c>
      <c r="AC643" s="71">
        <v>8</v>
      </c>
      <c r="AD643" s="71">
        <v>22</v>
      </c>
      <c r="AE643" s="73" t="s">
        <v>9577</v>
      </c>
      <c r="AF643" s="75" t="s">
        <v>5693</v>
      </c>
      <c r="CN643" s="71">
        <v>8</v>
      </c>
      <c r="CO643" s="71">
        <v>22</v>
      </c>
      <c r="CP643" s="73" t="s">
        <v>9577</v>
      </c>
      <c r="CQ643" s="75" t="s">
        <v>5693</v>
      </c>
    </row>
    <row r="644" spans="17:95">
      <c r="Q644" s="71">
        <v>1</v>
      </c>
      <c r="R644" s="71">
        <v>11</v>
      </c>
      <c r="S644" s="71">
        <v>4</v>
      </c>
      <c r="T644" s="73" t="s">
        <v>9041</v>
      </c>
      <c r="U644" s="75" t="s">
        <v>8221</v>
      </c>
      <c r="AC644" s="71">
        <v>8</v>
      </c>
      <c r="AD644" s="71">
        <v>23</v>
      </c>
      <c r="AE644" s="73" t="s">
        <v>9578</v>
      </c>
      <c r="AF644" s="75" t="s">
        <v>5694</v>
      </c>
      <c r="CN644" s="71">
        <v>8</v>
      </c>
      <c r="CO644" s="71">
        <v>23</v>
      </c>
      <c r="CP644" s="73" t="s">
        <v>9578</v>
      </c>
      <c r="CQ644" s="75" t="s">
        <v>5694</v>
      </c>
    </row>
    <row r="645" spans="17:95">
      <c r="Q645" s="71">
        <v>1</v>
      </c>
      <c r="R645" s="71">
        <v>11</v>
      </c>
      <c r="S645" s="71">
        <v>5</v>
      </c>
      <c r="T645" s="73" t="s">
        <v>9044</v>
      </c>
      <c r="U645" s="75" t="s">
        <v>748</v>
      </c>
      <c r="AC645" s="71">
        <v>8</v>
      </c>
      <c r="AD645" s="71">
        <v>24</v>
      </c>
      <c r="AE645" s="73" t="s">
        <v>9579</v>
      </c>
      <c r="AF645" s="75" t="s">
        <v>5695</v>
      </c>
      <c r="CN645" s="71">
        <v>8</v>
      </c>
      <c r="CO645" s="71">
        <v>24</v>
      </c>
      <c r="CP645" s="73" t="s">
        <v>9579</v>
      </c>
      <c r="CQ645" s="75" t="s">
        <v>5695</v>
      </c>
    </row>
    <row r="646" spans="17:95">
      <c r="Q646" s="71">
        <v>1</v>
      </c>
      <c r="R646" s="71">
        <v>11</v>
      </c>
      <c r="S646" s="71">
        <v>6</v>
      </c>
      <c r="T646" s="73" t="s">
        <v>9047</v>
      </c>
      <c r="U646" s="75" t="s">
        <v>749</v>
      </c>
      <c r="AC646" s="71">
        <v>8</v>
      </c>
      <c r="AD646" s="71">
        <v>25</v>
      </c>
      <c r="AE646" s="73" t="s">
        <v>9580</v>
      </c>
      <c r="AF646" s="75" t="s">
        <v>5696</v>
      </c>
      <c r="CN646" s="71">
        <v>8</v>
      </c>
      <c r="CO646" s="71">
        <v>25</v>
      </c>
      <c r="CP646" s="73" t="s">
        <v>9580</v>
      </c>
      <c r="CQ646" s="75" t="s">
        <v>5696</v>
      </c>
    </row>
    <row r="647" spans="17:95">
      <c r="Q647" s="71">
        <v>1</v>
      </c>
      <c r="R647" s="71">
        <v>11</v>
      </c>
      <c r="S647" s="71">
        <v>7</v>
      </c>
      <c r="T647" s="73" t="s">
        <v>9050</v>
      </c>
      <c r="U647" s="75" t="s">
        <v>750</v>
      </c>
      <c r="AC647" s="71">
        <v>8</v>
      </c>
      <c r="AD647" s="71">
        <v>26</v>
      </c>
      <c r="AE647" s="73" t="s">
        <v>9581</v>
      </c>
      <c r="AF647" s="75" t="s">
        <v>5697</v>
      </c>
      <c r="CN647" s="71">
        <v>8</v>
      </c>
      <c r="CO647" s="71">
        <v>26</v>
      </c>
      <c r="CP647" s="73" t="s">
        <v>9581</v>
      </c>
      <c r="CQ647" s="75" t="s">
        <v>5697</v>
      </c>
    </row>
    <row r="648" spans="17:95">
      <c r="Q648" s="71">
        <v>1</v>
      </c>
      <c r="R648" s="71">
        <v>11</v>
      </c>
      <c r="S648" s="71">
        <v>8</v>
      </c>
      <c r="T648" s="73" t="s">
        <v>9053</v>
      </c>
      <c r="U648" s="75" t="s">
        <v>751</v>
      </c>
      <c r="AC648" s="71">
        <v>8</v>
      </c>
      <c r="AD648" s="71">
        <v>27</v>
      </c>
      <c r="AE648" s="73" t="s">
        <v>9582</v>
      </c>
      <c r="AF648" s="75" t="s">
        <v>8304</v>
      </c>
      <c r="CN648" s="71">
        <v>8</v>
      </c>
      <c r="CO648" s="71">
        <v>27</v>
      </c>
      <c r="CP648" s="73" t="s">
        <v>9582</v>
      </c>
      <c r="CQ648" s="75" t="s">
        <v>8304</v>
      </c>
    </row>
    <row r="649" spans="17:95">
      <c r="Q649" s="71">
        <v>1</v>
      </c>
      <c r="R649" s="71">
        <v>11</v>
      </c>
      <c r="S649" s="71">
        <v>9</v>
      </c>
      <c r="T649" s="73" t="s">
        <v>9056</v>
      </c>
      <c r="U649" s="75" t="s">
        <v>752</v>
      </c>
      <c r="AC649" s="71">
        <v>8</v>
      </c>
      <c r="AD649" s="71">
        <v>28</v>
      </c>
      <c r="AE649" s="73" t="s">
        <v>9583</v>
      </c>
      <c r="AF649" s="75" t="s">
        <v>8305</v>
      </c>
      <c r="CN649" s="71">
        <v>8</v>
      </c>
      <c r="CO649" s="71">
        <v>28</v>
      </c>
      <c r="CP649" s="73" t="s">
        <v>9583</v>
      </c>
      <c r="CQ649" s="75" t="s">
        <v>8305</v>
      </c>
    </row>
    <row r="650" spans="17:95">
      <c r="Q650" s="71">
        <v>1</v>
      </c>
      <c r="R650" s="71">
        <v>11</v>
      </c>
      <c r="S650" s="71">
        <v>10</v>
      </c>
      <c r="T650" s="73" t="s">
        <v>9584</v>
      </c>
      <c r="U650" s="75" t="s">
        <v>753</v>
      </c>
      <c r="AC650" s="71">
        <v>8</v>
      </c>
      <c r="AD650" s="71">
        <v>29</v>
      </c>
      <c r="AE650" s="73" t="s">
        <v>9585</v>
      </c>
      <c r="AF650" s="75" t="s">
        <v>8306</v>
      </c>
      <c r="CN650" s="71">
        <v>8</v>
      </c>
      <c r="CO650" s="71">
        <v>29</v>
      </c>
      <c r="CP650" s="73" t="s">
        <v>9585</v>
      </c>
      <c r="CQ650" s="75" t="s">
        <v>8306</v>
      </c>
    </row>
    <row r="651" spans="17:95">
      <c r="Q651" s="71">
        <v>1</v>
      </c>
      <c r="R651" s="71">
        <v>11</v>
      </c>
      <c r="S651" s="71">
        <v>11</v>
      </c>
      <c r="T651" s="73" t="s">
        <v>9586</v>
      </c>
      <c r="U651" s="75" t="s">
        <v>755</v>
      </c>
      <c r="AC651" s="71">
        <v>8</v>
      </c>
      <c r="AD651" s="71">
        <v>30</v>
      </c>
      <c r="AE651" s="73" t="s">
        <v>9587</v>
      </c>
      <c r="AF651" s="75" t="s">
        <v>8307</v>
      </c>
      <c r="CN651" s="71">
        <v>8</v>
      </c>
      <c r="CO651" s="71">
        <v>30</v>
      </c>
      <c r="CP651" s="73" t="s">
        <v>9587</v>
      </c>
      <c r="CQ651" s="75" t="s">
        <v>8307</v>
      </c>
    </row>
    <row r="652" spans="17:95">
      <c r="Q652" s="71">
        <v>1</v>
      </c>
      <c r="R652" s="71">
        <v>11</v>
      </c>
      <c r="S652" s="71">
        <v>12</v>
      </c>
      <c r="T652" s="73" t="s">
        <v>9588</v>
      </c>
      <c r="U652" s="75" t="s">
        <v>754</v>
      </c>
      <c r="AC652" s="71">
        <v>8</v>
      </c>
      <c r="AD652" s="71">
        <v>31</v>
      </c>
      <c r="AE652" s="73" t="s">
        <v>9589</v>
      </c>
      <c r="AF652" s="75" t="s">
        <v>8308</v>
      </c>
      <c r="CN652" s="71">
        <v>8</v>
      </c>
      <c r="CO652" s="71">
        <v>31</v>
      </c>
      <c r="CP652" s="73" t="s">
        <v>9589</v>
      </c>
      <c r="CQ652" s="75" t="s">
        <v>8308</v>
      </c>
    </row>
    <row r="653" spans="17:95">
      <c r="Q653" s="71">
        <v>1</v>
      </c>
      <c r="R653" s="71">
        <v>11</v>
      </c>
      <c r="S653" s="71">
        <v>13</v>
      </c>
      <c r="T653" s="73" t="s">
        <v>9590</v>
      </c>
      <c r="U653" s="75" t="s">
        <v>756</v>
      </c>
      <c r="AC653" s="71">
        <v>8</v>
      </c>
      <c r="AD653" s="71">
        <v>32</v>
      </c>
      <c r="AE653" s="73" t="s">
        <v>9591</v>
      </c>
      <c r="AF653" s="75" t="s">
        <v>8309</v>
      </c>
      <c r="CN653" s="71">
        <v>8</v>
      </c>
      <c r="CO653" s="71">
        <v>32</v>
      </c>
      <c r="CP653" s="73" t="s">
        <v>9591</v>
      </c>
      <c r="CQ653" s="75" t="s">
        <v>8309</v>
      </c>
    </row>
    <row r="654" spans="17:95">
      <c r="Q654" s="71">
        <v>1</v>
      </c>
      <c r="R654" s="71">
        <v>11</v>
      </c>
      <c r="S654" s="71">
        <v>14</v>
      </c>
      <c r="T654" s="73" t="s">
        <v>9592</v>
      </c>
      <c r="U654" s="75" t="s">
        <v>757</v>
      </c>
      <c r="AC654" s="71">
        <v>8</v>
      </c>
      <c r="AD654" s="71">
        <v>33</v>
      </c>
      <c r="AE654" s="73" t="s">
        <v>9593</v>
      </c>
      <c r="AF654" s="75" t="s">
        <v>5698</v>
      </c>
      <c r="CN654" s="71">
        <v>8</v>
      </c>
      <c r="CO654" s="71">
        <v>33</v>
      </c>
      <c r="CP654" s="73" t="s">
        <v>9593</v>
      </c>
      <c r="CQ654" s="75" t="s">
        <v>5698</v>
      </c>
    </row>
    <row r="655" spans="17:95">
      <c r="Q655" s="71">
        <v>1</v>
      </c>
      <c r="R655" s="71">
        <v>11</v>
      </c>
      <c r="S655" s="71">
        <v>15</v>
      </c>
      <c r="T655" s="73" t="s">
        <v>9594</v>
      </c>
      <c r="U655" s="75" t="s">
        <v>758</v>
      </c>
      <c r="AC655" s="71">
        <v>8</v>
      </c>
      <c r="AD655" s="71">
        <v>34</v>
      </c>
      <c r="AE655" s="73" t="s">
        <v>9595</v>
      </c>
      <c r="AF655" s="75" t="s">
        <v>5699</v>
      </c>
      <c r="CN655" s="71">
        <v>8</v>
      </c>
      <c r="CO655" s="71">
        <v>34</v>
      </c>
      <c r="CP655" s="73" t="s">
        <v>9595</v>
      </c>
      <c r="CQ655" s="75" t="s">
        <v>5699</v>
      </c>
    </row>
    <row r="656" spans="17:95">
      <c r="Q656" s="71">
        <v>1</v>
      </c>
      <c r="R656" s="71">
        <v>11</v>
      </c>
      <c r="S656" s="71">
        <v>16</v>
      </c>
      <c r="T656" s="73" t="s">
        <v>9596</v>
      </c>
      <c r="U656" s="75" t="s">
        <v>759</v>
      </c>
      <c r="AC656" s="71">
        <v>8</v>
      </c>
      <c r="AD656" s="71">
        <v>35</v>
      </c>
      <c r="AE656" s="73" t="s">
        <v>9597</v>
      </c>
      <c r="AF656" s="75" t="s">
        <v>5700</v>
      </c>
      <c r="CN656" s="71">
        <v>8</v>
      </c>
      <c r="CO656" s="71">
        <v>35</v>
      </c>
      <c r="CP656" s="73" t="s">
        <v>9597</v>
      </c>
      <c r="CQ656" s="75" t="s">
        <v>5700</v>
      </c>
    </row>
    <row r="657" spans="17:95">
      <c r="Q657" s="71">
        <v>1</v>
      </c>
      <c r="R657" s="71">
        <v>11</v>
      </c>
      <c r="S657" s="71">
        <v>17</v>
      </c>
      <c r="T657" s="73" t="s">
        <v>9598</v>
      </c>
      <c r="U657" s="75" t="s">
        <v>760</v>
      </c>
      <c r="AC657" s="71">
        <v>8</v>
      </c>
      <c r="AD657" s="71">
        <v>36</v>
      </c>
      <c r="AE657" s="73" t="s">
        <v>9599</v>
      </c>
      <c r="AF657" s="75" t="s">
        <v>5701</v>
      </c>
      <c r="CN657" s="71">
        <v>8</v>
      </c>
      <c r="CO657" s="71">
        <v>36</v>
      </c>
      <c r="CP657" s="73" t="s">
        <v>9599</v>
      </c>
      <c r="CQ657" s="75" t="s">
        <v>5701</v>
      </c>
    </row>
    <row r="658" spans="17:95">
      <c r="Q658" s="71">
        <v>1</v>
      </c>
      <c r="R658" s="71">
        <v>11</v>
      </c>
      <c r="S658" s="71">
        <v>18</v>
      </c>
      <c r="T658" s="73" t="s">
        <v>9600</v>
      </c>
      <c r="U658" s="75" t="s">
        <v>761</v>
      </c>
      <c r="AC658" s="71">
        <v>8</v>
      </c>
      <c r="AD658" s="71">
        <v>37</v>
      </c>
      <c r="AE658" s="73" t="s">
        <v>9601</v>
      </c>
      <c r="AF658" s="75" t="s">
        <v>5702</v>
      </c>
      <c r="CN658" s="71">
        <v>8</v>
      </c>
      <c r="CO658" s="71">
        <v>37</v>
      </c>
      <c r="CP658" s="73" t="s">
        <v>9601</v>
      </c>
      <c r="CQ658" s="75" t="s">
        <v>5702</v>
      </c>
    </row>
    <row r="659" spans="17:95">
      <c r="Q659" s="71">
        <v>1</v>
      </c>
      <c r="R659" s="71">
        <v>11</v>
      </c>
      <c r="S659" s="71">
        <v>19</v>
      </c>
      <c r="T659" s="73" t="s">
        <v>9602</v>
      </c>
      <c r="U659" s="75" t="s">
        <v>763</v>
      </c>
      <c r="AC659" s="71">
        <v>8</v>
      </c>
      <c r="AD659" s="71">
        <v>38</v>
      </c>
      <c r="AE659" s="73" t="s">
        <v>9603</v>
      </c>
      <c r="AF659" s="75" t="s">
        <v>5703</v>
      </c>
      <c r="CN659" s="71">
        <v>8</v>
      </c>
      <c r="CO659" s="71">
        <v>38</v>
      </c>
      <c r="CP659" s="73" t="s">
        <v>9603</v>
      </c>
      <c r="CQ659" s="75" t="s">
        <v>5703</v>
      </c>
    </row>
    <row r="660" spans="17:95">
      <c r="Q660" s="71">
        <v>1</v>
      </c>
      <c r="R660" s="71">
        <v>11</v>
      </c>
      <c r="S660" s="71">
        <v>20</v>
      </c>
      <c r="T660" s="73" t="s">
        <v>9604</v>
      </c>
      <c r="U660" s="75" t="s">
        <v>762</v>
      </c>
      <c r="AC660" s="71">
        <v>8</v>
      </c>
      <c r="AD660" s="71">
        <v>39</v>
      </c>
      <c r="AE660" s="73" t="s">
        <v>9605</v>
      </c>
      <c r="AF660" s="75" t="s">
        <v>5704</v>
      </c>
      <c r="CN660" s="71">
        <v>8</v>
      </c>
      <c r="CO660" s="71">
        <v>39</v>
      </c>
      <c r="CP660" s="73" t="s">
        <v>9605</v>
      </c>
      <c r="CQ660" s="75" t="s">
        <v>5704</v>
      </c>
    </row>
    <row r="661" spans="17:95">
      <c r="Q661" s="71">
        <v>1</v>
      </c>
      <c r="R661" s="71">
        <v>11</v>
      </c>
      <c r="S661" s="71">
        <v>21</v>
      </c>
      <c r="T661" s="73" t="s">
        <v>9606</v>
      </c>
      <c r="U661" s="75" t="s">
        <v>764</v>
      </c>
      <c r="AC661" s="71">
        <v>8</v>
      </c>
      <c r="AD661" s="71">
        <v>40</v>
      </c>
      <c r="AE661" s="73" t="s">
        <v>9607</v>
      </c>
      <c r="AF661" s="75" t="s">
        <v>5705</v>
      </c>
      <c r="CN661" s="71">
        <v>8</v>
      </c>
      <c r="CO661" s="71">
        <v>40</v>
      </c>
      <c r="CP661" s="73" t="s">
        <v>9607</v>
      </c>
      <c r="CQ661" s="75" t="s">
        <v>5705</v>
      </c>
    </row>
    <row r="662" spans="17:95">
      <c r="Q662" s="71">
        <v>1</v>
      </c>
      <c r="R662" s="71">
        <v>11</v>
      </c>
      <c r="S662" s="71">
        <v>22</v>
      </c>
      <c r="T662" s="73" t="s">
        <v>9608</v>
      </c>
      <c r="U662" s="75" t="s">
        <v>765</v>
      </c>
      <c r="AC662" s="71">
        <v>8</v>
      </c>
      <c r="AD662" s="71">
        <v>41</v>
      </c>
      <c r="AE662" s="73" t="s">
        <v>9609</v>
      </c>
      <c r="AF662" s="75" t="s">
        <v>5706</v>
      </c>
      <c r="CN662" s="71">
        <v>8</v>
      </c>
      <c r="CO662" s="71">
        <v>41</v>
      </c>
      <c r="CP662" s="73" t="s">
        <v>9609</v>
      </c>
      <c r="CQ662" s="75" t="s">
        <v>5706</v>
      </c>
    </row>
    <row r="663" spans="17:95">
      <c r="Q663" s="71">
        <v>1</v>
      </c>
      <c r="R663" s="71">
        <v>11</v>
      </c>
      <c r="S663" s="71">
        <v>23</v>
      </c>
      <c r="T663" s="73" t="s">
        <v>9610</v>
      </c>
      <c r="U663" s="75" t="s">
        <v>766</v>
      </c>
      <c r="AC663" s="71">
        <v>8</v>
      </c>
      <c r="AD663" s="71">
        <v>42</v>
      </c>
      <c r="AE663" s="73" t="s">
        <v>9611</v>
      </c>
      <c r="AF663" s="75" t="s">
        <v>5707</v>
      </c>
      <c r="CN663" s="71">
        <v>8</v>
      </c>
      <c r="CO663" s="71">
        <v>42</v>
      </c>
      <c r="CP663" s="73" t="s">
        <v>9611</v>
      </c>
      <c r="CQ663" s="75" t="s">
        <v>5707</v>
      </c>
    </row>
    <row r="664" spans="17:95">
      <c r="Q664" s="71">
        <v>1</v>
      </c>
      <c r="R664" s="71">
        <v>11</v>
      </c>
      <c r="S664" s="71">
        <v>24</v>
      </c>
      <c r="T664" s="73" t="s">
        <v>9612</v>
      </c>
      <c r="U664" s="75" t="s">
        <v>767</v>
      </c>
      <c r="AC664" s="71">
        <v>8</v>
      </c>
      <c r="AD664" s="71">
        <v>43</v>
      </c>
      <c r="AE664" s="73" t="s">
        <v>9613</v>
      </c>
      <c r="AF664" s="75" t="s">
        <v>5708</v>
      </c>
      <c r="CN664" s="71">
        <v>8</v>
      </c>
      <c r="CO664" s="71">
        <v>43</v>
      </c>
      <c r="CP664" s="73" t="s">
        <v>9613</v>
      </c>
      <c r="CQ664" s="75" t="s">
        <v>5708</v>
      </c>
    </row>
    <row r="665" spans="17:95">
      <c r="Q665" s="71">
        <v>1</v>
      </c>
      <c r="R665" s="71">
        <v>11</v>
      </c>
      <c r="S665" s="71">
        <v>25</v>
      </c>
      <c r="T665" s="73" t="s">
        <v>9614</v>
      </c>
      <c r="U665" s="75" t="s">
        <v>768</v>
      </c>
      <c r="AC665" s="71">
        <v>8</v>
      </c>
      <c r="AD665" s="71">
        <v>44</v>
      </c>
      <c r="AE665" s="73" t="s">
        <v>9615</v>
      </c>
      <c r="AF665" s="75" t="s">
        <v>5709</v>
      </c>
      <c r="CN665" s="71">
        <v>8</v>
      </c>
      <c r="CO665" s="71">
        <v>44</v>
      </c>
      <c r="CP665" s="73" t="s">
        <v>9615</v>
      </c>
      <c r="CQ665" s="75" t="s">
        <v>5709</v>
      </c>
    </row>
    <row r="666" spans="17:95">
      <c r="Q666" s="71">
        <v>1</v>
      </c>
      <c r="R666" s="71">
        <v>11</v>
      </c>
      <c r="S666" s="71">
        <v>26</v>
      </c>
      <c r="T666" s="73" t="s">
        <v>9616</v>
      </c>
      <c r="U666" s="75" t="s">
        <v>769</v>
      </c>
      <c r="AC666" s="71">
        <v>9</v>
      </c>
      <c r="AD666" s="71">
        <v>1</v>
      </c>
      <c r="AE666" s="73" t="s">
        <v>9617</v>
      </c>
      <c r="AF666" s="75" t="s">
        <v>5710</v>
      </c>
      <c r="CN666" s="71">
        <v>9</v>
      </c>
      <c r="CO666" s="71">
        <v>1</v>
      </c>
      <c r="CP666" s="73" t="s">
        <v>9617</v>
      </c>
      <c r="CQ666" s="75" t="s">
        <v>5710</v>
      </c>
    </row>
    <row r="667" spans="17:95">
      <c r="Q667" s="71">
        <v>1</v>
      </c>
      <c r="R667" s="71">
        <v>11</v>
      </c>
      <c r="S667" s="71">
        <v>27</v>
      </c>
      <c r="T667" s="73" t="s">
        <v>9618</v>
      </c>
      <c r="U667" s="75" t="s">
        <v>770</v>
      </c>
      <c r="AC667" s="71">
        <v>9</v>
      </c>
      <c r="AD667" s="71">
        <v>2</v>
      </c>
      <c r="AE667" s="73" t="s">
        <v>9619</v>
      </c>
      <c r="AF667" s="75" t="s">
        <v>5711</v>
      </c>
      <c r="CN667" s="71">
        <v>9</v>
      </c>
      <c r="CO667" s="71">
        <v>2</v>
      </c>
      <c r="CP667" s="73" t="s">
        <v>9619</v>
      </c>
      <c r="CQ667" s="75" t="s">
        <v>5711</v>
      </c>
    </row>
    <row r="668" spans="17:95">
      <c r="Q668" s="71">
        <v>1</v>
      </c>
      <c r="R668" s="71">
        <v>11</v>
      </c>
      <c r="S668" s="71">
        <v>28</v>
      </c>
      <c r="T668" s="73" t="s">
        <v>9620</v>
      </c>
      <c r="U668" s="75" t="s">
        <v>771</v>
      </c>
      <c r="AC668" s="71">
        <v>9</v>
      </c>
      <c r="AD668" s="71">
        <v>3</v>
      </c>
      <c r="AE668" s="73" t="s">
        <v>9621</v>
      </c>
      <c r="AF668" s="75" t="s">
        <v>5712</v>
      </c>
      <c r="CN668" s="71">
        <v>9</v>
      </c>
      <c r="CO668" s="71">
        <v>3</v>
      </c>
      <c r="CP668" s="73" t="s">
        <v>9621</v>
      </c>
      <c r="CQ668" s="75" t="s">
        <v>5712</v>
      </c>
    </row>
    <row r="669" spans="17:95">
      <c r="Q669" s="71">
        <v>1</v>
      </c>
      <c r="R669" s="71">
        <v>11</v>
      </c>
      <c r="S669" s="71">
        <v>29</v>
      </c>
      <c r="T669" s="73" t="s">
        <v>9622</v>
      </c>
      <c r="U669" s="75" t="s">
        <v>772</v>
      </c>
      <c r="AC669" s="71">
        <v>9</v>
      </c>
      <c r="AD669" s="71">
        <v>4</v>
      </c>
      <c r="AE669" s="73" t="s">
        <v>9623</v>
      </c>
      <c r="AF669" s="75" t="s">
        <v>5713</v>
      </c>
      <c r="CN669" s="71">
        <v>9</v>
      </c>
      <c r="CO669" s="71">
        <v>4</v>
      </c>
      <c r="CP669" s="73" t="s">
        <v>9623</v>
      </c>
      <c r="CQ669" s="75" t="s">
        <v>5713</v>
      </c>
    </row>
    <row r="670" spans="17:95">
      <c r="Q670" s="71">
        <v>1</v>
      </c>
      <c r="R670" s="71">
        <v>11</v>
      </c>
      <c r="S670" s="71">
        <v>30</v>
      </c>
      <c r="T670" s="73" t="s">
        <v>7042</v>
      </c>
      <c r="U670" s="75" t="s">
        <v>773</v>
      </c>
      <c r="AC670" s="71">
        <v>9</v>
      </c>
      <c r="AD670" s="71">
        <v>5</v>
      </c>
      <c r="AE670" s="73" t="s">
        <v>9624</v>
      </c>
      <c r="AF670" s="75" t="s">
        <v>5714</v>
      </c>
      <c r="CN670" s="71">
        <v>9</v>
      </c>
      <c r="CO670" s="71">
        <v>5</v>
      </c>
      <c r="CP670" s="73" t="s">
        <v>9624</v>
      </c>
      <c r="CQ670" s="75" t="s">
        <v>5714</v>
      </c>
    </row>
    <row r="671" spans="17:95">
      <c r="Q671" s="71">
        <v>1</v>
      </c>
      <c r="R671" s="71">
        <v>12</v>
      </c>
      <c r="S671" s="71">
        <v>1</v>
      </c>
      <c r="T671" s="73" t="s">
        <v>9034</v>
      </c>
      <c r="U671" s="75" t="s">
        <v>774</v>
      </c>
      <c r="AC671" s="71">
        <v>9</v>
      </c>
      <c r="AD671" s="71">
        <v>6</v>
      </c>
      <c r="AE671" s="73" t="s">
        <v>9625</v>
      </c>
      <c r="AF671" s="75" t="s">
        <v>5715</v>
      </c>
      <c r="CN671" s="71">
        <v>9</v>
      </c>
      <c r="CO671" s="71">
        <v>6</v>
      </c>
      <c r="CP671" s="73" t="s">
        <v>9625</v>
      </c>
      <c r="CQ671" s="75" t="s">
        <v>5715</v>
      </c>
    </row>
    <row r="672" spans="17:95">
      <c r="Q672" s="71">
        <v>1</v>
      </c>
      <c r="R672" s="71">
        <v>12</v>
      </c>
      <c r="S672" s="71">
        <v>2</v>
      </c>
      <c r="T672" s="73" t="s">
        <v>8641</v>
      </c>
      <c r="U672" s="75" t="s">
        <v>775</v>
      </c>
      <c r="AC672" s="71">
        <v>9</v>
      </c>
      <c r="AD672" s="71">
        <v>7</v>
      </c>
      <c r="AE672" s="73" t="s">
        <v>9626</v>
      </c>
      <c r="AF672" s="75" t="s">
        <v>5716</v>
      </c>
      <c r="CN672" s="71">
        <v>9</v>
      </c>
      <c r="CO672" s="71">
        <v>7</v>
      </c>
      <c r="CP672" s="73" t="s">
        <v>9626</v>
      </c>
      <c r="CQ672" s="75" t="s">
        <v>5716</v>
      </c>
    </row>
    <row r="673" spans="17:95">
      <c r="Q673" s="71">
        <v>1</v>
      </c>
      <c r="R673" s="71">
        <v>12</v>
      </c>
      <c r="S673" s="71">
        <v>3</v>
      </c>
      <c r="T673" s="73" t="s">
        <v>8644</v>
      </c>
      <c r="U673" s="75" t="s">
        <v>776</v>
      </c>
      <c r="AC673" s="71">
        <v>9</v>
      </c>
      <c r="AD673" s="71">
        <v>8</v>
      </c>
      <c r="AE673" s="73" t="s">
        <v>9627</v>
      </c>
      <c r="AF673" s="75" t="s">
        <v>5717</v>
      </c>
      <c r="CN673" s="71">
        <v>9</v>
      </c>
      <c r="CO673" s="71">
        <v>8</v>
      </c>
      <c r="CP673" s="73" t="s">
        <v>9627</v>
      </c>
      <c r="CQ673" s="75" t="s">
        <v>5717</v>
      </c>
    </row>
    <row r="674" spans="17:95">
      <c r="Q674" s="71">
        <v>1</v>
      </c>
      <c r="R674" s="71">
        <v>12</v>
      </c>
      <c r="S674" s="71">
        <v>4</v>
      </c>
      <c r="T674" s="73" t="s">
        <v>9041</v>
      </c>
      <c r="U674" s="75" t="s">
        <v>777</v>
      </c>
      <c r="AC674" s="71">
        <v>9</v>
      </c>
      <c r="AD674" s="71">
        <v>9</v>
      </c>
      <c r="AE674" s="73" t="s">
        <v>9628</v>
      </c>
      <c r="AF674" s="75" t="s">
        <v>5718</v>
      </c>
      <c r="CN674" s="71">
        <v>9</v>
      </c>
      <c r="CO674" s="71">
        <v>9</v>
      </c>
      <c r="CP674" s="73" t="s">
        <v>9628</v>
      </c>
      <c r="CQ674" s="75" t="s">
        <v>5718</v>
      </c>
    </row>
    <row r="675" spans="17:95">
      <c r="Q675" s="71">
        <v>1</v>
      </c>
      <c r="R675" s="71">
        <v>12</v>
      </c>
      <c r="S675" s="71">
        <v>5</v>
      </c>
      <c r="T675" s="73" t="s">
        <v>9044</v>
      </c>
      <c r="U675" s="75" t="s">
        <v>778</v>
      </c>
      <c r="AC675" s="71">
        <v>9</v>
      </c>
      <c r="AD675" s="71">
        <v>10</v>
      </c>
      <c r="AE675" s="73" t="s">
        <v>9629</v>
      </c>
      <c r="AF675" s="75" t="s">
        <v>5719</v>
      </c>
      <c r="CN675" s="71">
        <v>9</v>
      </c>
      <c r="CO675" s="71">
        <v>10</v>
      </c>
      <c r="CP675" s="73" t="s">
        <v>9629</v>
      </c>
      <c r="CQ675" s="75" t="s">
        <v>5719</v>
      </c>
    </row>
    <row r="676" spans="17:95">
      <c r="Q676" s="71">
        <v>1</v>
      </c>
      <c r="R676" s="71">
        <v>12</v>
      </c>
      <c r="S676" s="71">
        <v>6</v>
      </c>
      <c r="T676" s="73" t="s">
        <v>9047</v>
      </c>
      <c r="U676" s="75" t="s">
        <v>779</v>
      </c>
      <c r="AC676" s="71">
        <v>9</v>
      </c>
      <c r="AD676" s="71">
        <v>11</v>
      </c>
      <c r="AE676" s="73" t="s">
        <v>9630</v>
      </c>
      <c r="AF676" s="75" t="s">
        <v>5720</v>
      </c>
      <c r="CN676" s="71">
        <v>9</v>
      </c>
      <c r="CO676" s="71">
        <v>11</v>
      </c>
      <c r="CP676" s="73" t="s">
        <v>9630</v>
      </c>
      <c r="CQ676" s="75" t="s">
        <v>5720</v>
      </c>
    </row>
    <row r="677" spans="17:95">
      <c r="Q677" s="71">
        <v>1</v>
      </c>
      <c r="R677" s="71">
        <v>12</v>
      </c>
      <c r="S677" s="71">
        <v>7</v>
      </c>
      <c r="T677" s="73" t="s">
        <v>9050</v>
      </c>
      <c r="U677" s="75" t="s">
        <v>780</v>
      </c>
      <c r="AC677" s="71">
        <v>9</v>
      </c>
      <c r="AD677" s="71">
        <v>12</v>
      </c>
      <c r="AE677" s="73" t="s">
        <v>9631</v>
      </c>
      <c r="AF677" s="75" t="s">
        <v>5721</v>
      </c>
      <c r="CN677" s="71">
        <v>9</v>
      </c>
      <c r="CO677" s="71">
        <v>12</v>
      </c>
      <c r="CP677" s="73" t="s">
        <v>9631</v>
      </c>
      <c r="CQ677" s="75" t="s">
        <v>5721</v>
      </c>
    </row>
    <row r="678" spans="17:95">
      <c r="Q678" s="71">
        <v>1</v>
      </c>
      <c r="R678" s="71">
        <v>12</v>
      </c>
      <c r="S678" s="71">
        <v>8</v>
      </c>
      <c r="T678" s="73" t="s">
        <v>9053</v>
      </c>
      <c r="U678" s="75" t="s">
        <v>781</v>
      </c>
      <c r="AC678" s="71">
        <v>9</v>
      </c>
      <c r="AD678" s="71">
        <v>13</v>
      </c>
      <c r="AE678" s="73" t="s">
        <v>9632</v>
      </c>
      <c r="AF678" s="75" t="s">
        <v>8310</v>
      </c>
      <c r="CN678" s="71">
        <v>9</v>
      </c>
      <c r="CO678" s="71">
        <v>13</v>
      </c>
      <c r="CP678" s="73" t="s">
        <v>9632</v>
      </c>
      <c r="CQ678" s="75" t="s">
        <v>8310</v>
      </c>
    </row>
    <row r="679" spans="17:95">
      <c r="Q679" s="71">
        <v>1</v>
      </c>
      <c r="R679" s="71">
        <v>12</v>
      </c>
      <c r="S679" s="71">
        <v>9</v>
      </c>
      <c r="T679" s="73" t="s">
        <v>9056</v>
      </c>
      <c r="U679" s="75" t="s">
        <v>782</v>
      </c>
      <c r="AC679" s="71">
        <v>9</v>
      </c>
      <c r="AD679" s="71">
        <v>14</v>
      </c>
      <c r="AE679" s="73" t="s">
        <v>9633</v>
      </c>
      <c r="AF679" s="75" t="s">
        <v>8311</v>
      </c>
      <c r="CN679" s="71">
        <v>9</v>
      </c>
      <c r="CO679" s="71">
        <v>14</v>
      </c>
      <c r="CP679" s="73" t="s">
        <v>9633</v>
      </c>
      <c r="CQ679" s="75" t="s">
        <v>8311</v>
      </c>
    </row>
    <row r="680" spans="17:95">
      <c r="Q680" s="71">
        <v>1</v>
      </c>
      <c r="R680" s="71">
        <v>12</v>
      </c>
      <c r="S680" s="71">
        <v>10</v>
      </c>
      <c r="T680" s="73" t="s">
        <v>9634</v>
      </c>
      <c r="U680" s="75" t="s">
        <v>783</v>
      </c>
      <c r="AC680" s="71">
        <v>9</v>
      </c>
      <c r="AD680" s="71">
        <v>15</v>
      </c>
      <c r="AE680" s="73" t="s">
        <v>9635</v>
      </c>
      <c r="AF680" s="75" t="s">
        <v>5722</v>
      </c>
      <c r="CN680" s="71">
        <v>9</v>
      </c>
      <c r="CO680" s="71">
        <v>15</v>
      </c>
      <c r="CP680" s="73" t="s">
        <v>9635</v>
      </c>
      <c r="CQ680" s="75" t="s">
        <v>5722</v>
      </c>
    </row>
    <row r="681" spans="17:95">
      <c r="Q681" s="71">
        <v>1</v>
      </c>
      <c r="R681" s="71">
        <v>12</v>
      </c>
      <c r="S681" s="71">
        <v>11</v>
      </c>
      <c r="T681" s="73" t="s">
        <v>9636</v>
      </c>
      <c r="U681" s="75" t="s">
        <v>784</v>
      </c>
      <c r="AC681" s="71">
        <v>9</v>
      </c>
      <c r="AD681" s="71">
        <v>16</v>
      </c>
      <c r="AE681" s="73" t="s">
        <v>9637</v>
      </c>
      <c r="AF681" s="75" t="s">
        <v>5723</v>
      </c>
      <c r="CN681" s="71">
        <v>9</v>
      </c>
      <c r="CO681" s="71">
        <v>16</v>
      </c>
      <c r="CP681" s="73" t="s">
        <v>9637</v>
      </c>
      <c r="CQ681" s="75" t="s">
        <v>5723</v>
      </c>
    </row>
    <row r="682" spans="17:95">
      <c r="Q682" s="71">
        <v>1</v>
      </c>
      <c r="R682" s="71">
        <v>12</v>
      </c>
      <c r="S682" s="71">
        <v>12</v>
      </c>
      <c r="T682" s="73" t="s">
        <v>9638</v>
      </c>
      <c r="U682" s="75" t="s">
        <v>785</v>
      </c>
      <c r="AC682" s="71">
        <v>9</v>
      </c>
      <c r="AD682" s="71">
        <v>17</v>
      </c>
      <c r="AE682" s="73" t="s">
        <v>9639</v>
      </c>
      <c r="AF682" s="75" t="s">
        <v>5724</v>
      </c>
      <c r="CN682" s="71">
        <v>9</v>
      </c>
      <c r="CO682" s="71">
        <v>17</v>
      </c>
      <c r="CP682" s="73" t="s">
        <v>9639</v>
      </c>
      <c r="CQ682" s="75" t="s">
        <v>5724</v>
      </c>
    </row>
    <row r="683" spans="17:95">
      <c r="Q683" s="71">
        <v>1</v>
      </c>
      <c r="R683" s="71">
        <v>12</v>
      </c>
      <c r="S683" s="71">
        <v>13</v>
      </c>
      <c r="T683" s="73" t="s">
        <v>9640</v>
      </c>
      <c r="U683" s="75" t="s">
        <v>786</v>
      </c>
      <c r="AC683" s="71">
        <v>9</v>
      </c>
      <c r="AD683" s="71">
        <v>18</v>
      </c>
      <c r="AE683" s="73" t="s">
        <v>9641</v>
      </c>
      <c r="AF683" s="75" t="s">
        <v>5725</v>
      </c>
      <c r="CN683" s="71">
        <v>9</v>
      </c>
      <c r="CO683" s="71">
        <v>18</v>
      </c>
      <c r="CP683" s="73" t="s">
        <v>9641</v>
      </c>
      <c r="CQ683" s="75" t="s">
        <v>5725</v>
      </c>
    </row>
    <row r="684" spans="17:95">
      <c r="Q684" s="71">
        <v>1</v>
      </c>
      <c r="R684" s="71">
        <v>12</v>
      </c>
      <c r="S684" s="71">
        <v>14</v>
      </c>
      <c r="T684" s="73" t="s">
        <v>9642</v>
      </c>
      <c r="U684" s="75" t="s">
        <v>787</v>
      </c>
      <c r="AC684" s="71">
        <v>9</v>
      </c>
      <c r="AD684" s="71">
        <v>19</v>
      </c>
      <c r="AE684" s="73" t="s">
        <v>9643</v>
      </c>
      <c r="AF684" s="75" t="s">
        <v>5726</v>
      </c>
      <c r="CN684" s="71">
        <v>9</v>
      </c>
      <c r="CO684" s="71">
        <v>19</v>
      </c>
      <c r="CP684" s="73" t="s">
        <v>9643</v>
      </c>
      <c r="CQ684" s="75" t="s">
        <v>5726</v>
      </c>
    </row>
    <row r="685" spans="17:95">
      <c r="Q685" s="71">
        <v>1</v>
      </c>
      <c r="R685" s="71">
        <v>12</v>
      </c>
      <c r="S685" s="71">
        <v>15</v>
      </c>
      <c r="T685" s="73" t="s">
        <v>9644</v>
      </c>
      <c r="U685" s="75" t="s">
        <v>807</v>
      </c>
      <c r="AC685" s="71">
        <v>9</v>
      </c>
      <c r="AD685" s="71">
        <v>20</v>
      </c>
      <c r="AE685" s="73" t="s">
        <v>9645</v>
      </c>
      <c r="AF685" s="75" t="s">
        <v>5727</v>
      </c>
      <c r="CN685" s="71">
        <v>9</v>
      </c>
      <c r="CO685" s="71">
        <v>20</v>
      </c>
      <c r="CP685" s="73" t="s">
        <v>9645</v>
      </c>
      <c r="CQ685" s="75" t="s">
        <v>5727</v>
      </c>
    </row>
    <row r="686" spans="17:95">
      <c r="Q686" s="71">
        <v>1</v>
      </c>
      <c r="R686" s="71">
        <v>12</v>
      </c>
      <c r="S686" s="71">
        <v>16</v>
      </c>
      <c r="T686" s="73" t="s">
        <v>9646</v>
      </c>
      <c r="U686" s="75" t="s">
        <v>788</v>
      </c>
      <c r="AC686" s="71">
        <v>9</v>
      </c>
      <c r="AD686" s="71">
        <v>21</v>
      </c>
      <c r="AE686" s="73" t="s">
        <v>9647</v>
      </c>
      <c r="AF686" s="75" t="s">
        <v>5728</v>
      </c>
      <c r="CN686" s="71">
        <v>9</v>
      </c>
      <c r="CO686" s="71">
        <v>21</v>
      </c>
      <c r="CP686" s="73" t="s">
        <v>9647</v>
      </c>
      <c r="CQ686" s="75" t="s">
        <v>5728</v>
      </c>
    </row>
    <row r="687" spans="17:95">
      <c r="Q687" s="71">
        <v>1</v>
      </c>
      <c r="R687" s="71">
        <v>12</v>
      </c>
      <c r="S687" s="71">
        <v>17</v>
      </c>
      <c r="T687" s="73" t="s">
        <v>9648</v>
      </c>
      <c r="U687" s="75" t="s">
        <v>789</v>
      </c>
      <c r="AC687" s="71">
        <v>9</v>
      </c>
      <c r="AD687" s="71">
        <v>22</v>
      </c>
      <c r="AE687" s="73" t="s">
        <v>9649</v>
      </c>
      <c r="AF687" s="75" t="s">
        <v>5729</v>
      </c>
      <c r="CN687" s="71">
        <v>9</v>
      </c>
      <c r="CO687" s="71">
        <v>22</v>
      </c>
      <c r="CP687" s="73" t="s">
        <v>9649</v>
      </c>
      <c r="CQ687" s="75" t="s">
        <v>5729</v>
      </c>
    </row>
    <row r="688" spans="17:95">
      <c r="Q688" s="71">
        <v>1</v>
      </c>
      <c r="R688" s="71">
        <v>12</v>
      </c>
      <c r="S688" s="71">
        <v>18</v>
      </c>
      <c r="T688" s="73" t="s">
        <v>9650</v>
      </c>
      <c r="U688" s="75" t="s">
        <v>790</v>
      </c>
      <c r="AC688" s="71">
        <v>9</v>
      </c>
      <c r="AD688" s="71">
        <v>23</v>
      </c>
      <c r="AE688" s="73" t="s">
        <v>9651</v>
      </c>
      <c r="AF688" s="75" t="s">
        <v>5730</v>
      </c>
      <c r="CN688" s="71">
        <v>9</v>
      </c>
      <c r="CO688" s="71">
        <v>23</v>
      </c>
      <c r="CP688" s="73" t="s">
        <v>9651</v>
      </c>
      <c r="CQ688" s="75" t="s">
        <v>5730</v>
      </c>
    </row>
    <row r="689" spans="17:95">
      <c r="Q689" s="71">
        <v>1</v>
      </c>
      <c r="R689" s="71">
        <v>12</v>
      </c>
      <c r="S689" s="71">
        <v>19</v>
      </c>
      <c r="T689" s="73" t="s">
        <v>9652</v>
      </c>
      <c r="U689" s="75" t="s">
        <v>791</v>
      </c>
      <c r="AC689" s="71">
        <v>9</v>
      </c>
      <c r="AD689" s="71">
        <v>24</v>
      </c>
      <c r="AE689" s="73" t="s">
        <v>9653</v>
      </c>
      <c r="AF689" s="75" t="s">
        <v>5731</v>
      </c>
      <c r="CN689" s="71">
        <v>9</v>
      </c>
      <c r="CO689" s="71">
        <v>24</v>
      </c>
      <c r="CP689" s="73" t="s">
        <v>9653</v>
      </c>
      <c r="CQ689" s="75" t="s">
        <v>5731</v>
      </c>
    </row>
    <row r="690" spans="17:95">
      <c r="Q690" s="71">
        <v>1</v>
      </c>
      <c r="R690" s="71">
        <v>12</v>
      </c>
      <c r="S690" s="71">
        <v>20</v>
      </c>
      <c r="T690" s="73" t="s">
        <v>9654</v>
      </c>
      <c r="U690" s="75" t="s">
        <v>792</v>
      </c>
      <c r="AC690" s="71">
        <v>9</v>
      </c>
      <c r="AD690" s="71">
        <v>25</v>
      </c>
      <c r="AE690" s="73" t="s">
        <v>9655</v>
      </c>
      <c r="AF690" s="75" t="s">
        <v>8312</v>
      </c>
      <c r="CN690" s="71">
        <v>9</v>
      </c>
      <c r="CO690" s="71">
        <v>25</v>
      </c>
      <c r="CP690" s="73" t="s">
        <v>9655</v>
      </c>
      <c r="CQ690" s="75" t="s">
        <v>8312</v>
      </c>
    </row>
    <row r="691" spans="17:95">
      <c r="Q691" s="71">
        <v>1</v>
      </c>
      <c r="R691" s="71">
        <v>12</v>
      </c>
      <c r="S691" s="71">
        <v>21</v>
      </c>
      <c r="T691" s="73" t="s">
        <v>9656</v>
      </c>
      <c r="U691" s="75" t="s">
        <v>793</v>
      </c>
      <c r="AC691" s="71">
        <v>10</v>
      </c>
      <c r="AD691" s="71">
        <v>1</v>
      </c>
      <c r="AE691" s="73" t="s">
        <v>9657</v>
      </c>
      <c r="AF691" s="75" t="s">
        <v>5732</v>
      </c>
      <c r="CN691" s="71">
        <v>10</v>
      </c>
      <c r="CO691" s="71">
        <v>1</v>
      </c>
      <c r="CP691" s="73" t="s">
        <v>9657</v>
      </c>
      <c r="CQ691" s="75" t="s">
        <v>5732</v>
      </c>
    </row>
    <row r="692" spans="17:95">
      <c r="Q692" s="71">
        <v>1</v>
      </c>
      <c r="R692" s="71">
        <v>12</v>
      </c>
      <c r="S692" s="71">
        <v>22</v>
      </c>
      <c r="T692" s="73" t="s">
        <v>9658</v>
      </c>
      <c r="U692" s="75" t="s">
        <v>9659</v>
      </c>
      <c r="AC692" s="71">
        <v>10</v>
      </c>
      <c r="AD692" s="71">
        <v>2</v>
      </c>
      <c r="AE692" s="73" t="s">
        <v>9660</v>
      </c>
      <c r="AF692" s="75" t="s">
        <v>5733</v>
      </c>
      <c r="CN692" s="71">
        <v>10</v>
      </c>
      <c r="CO692" s="71">
        <v>2</v>
      </c>
      <c r="CP692" s="73" t="s">
        <v>9660</v>
      </c>
      <c r="CQ692" s="75" t="s">
        <v>5733</v>
      </c>
    </row>
    <row r="693" spans="17:95">
      <c r="Q693" s="71">
        <v>1</v>
      </c>
      <c r="R693" s="71">
        <v>12</v>
      </c>
      <c r="S693" s="71">
        <v>23</v>
      </c>
      <c r="T693" s="73" t="s">
        <v>9661</v>
      </c>
      <c r="U693" s="75" t="s">
        <v>795</v>
      </c>
      <c r="AC693" s="71">
        <v>10</v>
      </c>
      <c r="AD693" s="71">
        <v>3</v>
      </c>
      <c r="AE693" s="73" t="s">
        <v>9662</v>
      </c>
      <c r="AF693" s="75" t="s">
        <v>5734</v>
      </c>
      <c r="CN693" s="71">
        <v>10</v>
      </c>
      <c r="CO693" s="71">
        <v>3</v>
      </c>
      <c r="CP693" s="73" t="s">
        <v>9662</v>
      </c>
      <c r="CQ693" s="75" t="s">
        <v>5734</v>
      </c>
    </row>
    <row r="694" spans="17:95">
      <c r="Q694" s="71">
        <v>1</v>
      </c>
      <c r="R694" s="71">
        <v>12</v>
      </c>
      <c r="S694" s="71">
        <v>24</v>
      </c>
      <c r="T694" s="73" t="s">
        <v>9663</v>
      </c>
      <c r="U694" s="75" t="s">
        <v>8222</v>
      </c>
      <c r="AC694" s="71">
        <v>10</v>
      </c>
      <c r="AD694" s="71">
        <v>4</v>
      </c>
      <c r="AE694" s="73" t="s">
        <v>9664</v>
      </c>
      <c r="AF694" s="75" t="s">
        <v>5735</v>
      </c>
      <c r="CN694" s="71">
        <v>10</v>
      </c>
      <c r="CO694" s="71">
        <v>4</v>
      </c>
      <c r="CP694" s="73" t="s">
        <v>9664</v>
      </c>
      <c r="CQ694" s="75" t="s">
        <v>5735</v>
      </c>
    </row>
    <row r="695" spans="17:95">
      <c r="Q695" s="71">
        <v>1</v>
      </c>
      <c r="R695" s="71">
        <v>12</v>
      </c>
      <c r="S695" s="71">
        <v>25</v>
      </c>
      <c r="T695" s="73" t="s">
        <v>9665</v>
      </c>
      <c r="U695" s="75" t="s">
        <v>794</v>
      </c>
      <c r="AC695" s="71">
        <v>10</v>
      </c>
      <c r="AD695" s="71">
        <v>5</v>
      </c>
      <c r="AE695" s="73" t="s">
        <v>9666</v>
      </c>
      <c r="AF695" s="75" t="s">
        <v>5736</v>
      </c>
      <c r="CN695" s="71">
        <v>10</v>
      </c>
      <c r="CO695" s="71">
        <v>5</v>
      </c>
      <c r="CP695" s="73" t="s">
        <v>9666</v>
      </c>
      <c r="CQ695" s="75" t="s">
        <v>5736</v>
      </c>
    </row>
    <row r="696" spans="17:95">
      <c r="Q696" s="71">
        <v>1</v>
      </c>
      <c r="R696" s="71">
        <v>12</v>
      </c>
      <c r="S696" s="71">
        <v>26</v>
      </c>
      <c r="T696" s="73" t="s">
        <v>9667</v>
      </c>
      <c r="U696" s="75" t="s">
        <v>796</v>
      </c>
      <c r="AC696" s="71">
        <v>10</v>
      </c>
      <c r="AD696" s="71">
        <v>6</v>
      </c>
      <c r="AE696" s="73" t="s">
        <v>9668</v>
      </c>
      <c r="AF696" s="75" t="s">
        <v>5737</v>
      </c>
      <c r="CN696" s="71">
        <v>10</v>
      </c>
      <c r="CO696" s="71">
        <v>6</v>
      </c>
      <c r="CP696" s="73" t="s">
        <v>9668</v>
      </c>
      <c r="CQ696" s="75" t="s">
        <v>5737</v>
      </c>
    </row>
    <row r="697" spans="17:95">
      <c r="Q697" s="71">
        <v>1</v>
      </c>
      <c r="R697" s="71">
        <v>12</v>
      </c>
      <c r="S697" s="71">
        <v>27</v>
      </c>
      <c r="T697" s="73" t="s">
        <v>9669</v>
      </c>
      <c r="U697" s="75" t="s">
        <v>797</v>
      </c>
      <c r="AC697" s="71">
        <v>10</v>
      </c>
      <c r="AD697" s="71">
        <v>7</v>
      </c>
      <c r="AE697" s="73" t="s">
        <v>9670</v>
      </c>
      <c r="AF697" s="75" t="s">
        <v>5738</v>
      </c>
      <c r="CN697" s="71">
        <v>10</v>
      </c>
      <c r="CO697" s="71">
        <v>7</v>
      </c>
      <c r="CP697" s="73" t="s">
        <v>9670</v>
      </c>
      <c r="CQ697" s="75" t="s">
        <v>5738</v>
      </c>
    </row>
    <row r="698" spans="17:95">
      <c r="Q698" s="71">
        <v>1</v>
      </c>
      <c r="R698" s="71">
        <v>12</v>
      </c>
      <c r="S698" s="71">
        <v>28</v>
      </c>
      <c r="T698" s="73" t="s">
        <v>9671</v>
      </c>
      <c r="U698" s="75" t="s">
        <v>798</v>
      </c>
      <c r="AC698" s="71">
        <v>10</v>
      </c>
      <c r="AD698" s="71">
        <v>8</v>
      </c>
      <c r="AE698" s="73" t="s">
        <v>9672</v>
      </c>
      <c r="AF698" s="75" t="s">
        <v>5739</v>
      </c>
      <c r="CN698" s="71">
        <v>10</v>
      </c>
      <c r="CO698" s="71">
        <v>8</v>
      </c>
      <c r="CP698" s="73" t="s">
        <v>9672</v>
      </c>
      <c r="CQ698" s="75" t="s">
        <v>5739</v>
      </c>
    </row>
    <row r="699" spans="17:95">
      <c r="Q699" s="71">
        <v>1</v>
      </c>
      <c r="R699" s="71">
        <v>12</v>
      </c>
      <c r="S699" s="71">
        <v>29</v>
      </c>
      <c r="T699" s="73" t="s">
        <v>9673</v>
      </c>
      <c r="U699" s="75" t="s">
        <v>806</v>
      </c>
      <c r="AC699" s="71">
        <v>10</v>
      </c>
      <c r="AD699" s="71">
        <v>9</v>
      </c>
      <c r="AE699" s="73" t="s">
        <v>9674</v>
      </c>
      <c r="AF699" s="75" t="s">
        <v>5740</v>
      </c>
      <c r="CN699" s="71">
        <v>10</v>
      </c>
      <c r="CO699" s="71">
        <v>9</v>
      </c>
      <c r="CP699" s="73" t="s">
        <v>9674</v>
      </c>
      <c r="CQ699" s="75" t="s">
        <v>5740</v>
      </c>
    </row>
    <row r="700" spans="17:95">
      <c r="Q700" s="71">
        <v>1</v>
      </c>
      <c r="R700" s="71">
        <v>12</v>
      </c>
      <c r="S700" s="71">
        <v>30</v>
      </c>
      <c r="T700" s="73" t="s">
        <v>9675</v>
      </c>
      <c r="U700" s="75" t="s">
        <v>799</v>
      </c>
      <c r="AC700" s="71">
        <v>10</v>
      </c>
      <c r="AD700" s="71">
        <v>10</v>
      </c>
      <c r="AE700" s="73" t="s">
        <v>9676</v>
      </c>
      <c r="AF700" s="75" t="s">
        <v>5741</v>
      </c>
      <c r="CN700" s="71">
        <v>10</v>
      </c>
      <c r="CO700" s="71">
        <v>10</v>
      </c>
      <c r="CP700" s="73" t="s">
        <v>9676</v>
      </c>
      <c r="CQ700" s="75" t="s">
        <v>5741</v>
      </c>
    </row>
    <row r="701" spans="17:95">
      <c r="Q701" s="71">
        <v>1</v>
      </c>
      <c r="R701" s="71">
        <v>12</v>
      </c>
      <c r="S701" s="71">
        <v>31</v>
      </c>
      <c r="T701" s="73" t="s">
        <v>9677</v>
      </c>
      <c r="U701" s="75" t="s">
        <v>800</v>
      </c>
      <c r="AC701" s="71">
        <v>10</v>
      </c>
      <c r="AD701" s="71">
        <v>11</v>
      </c>
      <c r="AE701" s="73" t="s">
        <v>9678</v>
      </c>
      <c r="AF701" s="75" t="s">
        <v>5742</v>
      </c>
      <c r="CN701" s="71">
        <v>10</v>
      </c>
      <c r="CO701" s="71">
        <v>11</v>
      </c>
      <c r="CP701" s="73" t="s">
        <v>9678</v>
      </c>
      <c r="CQ701" s="75" t="s">
        <v>5742</v>
      </c>
    </row>
    <row r="702" spans="17:95">
      <c r="Q702" s="71">
        <v>1</v>
      </c>
      <c r="R702" s="71">
        <v>12</v>
      </c>
      <c r="S702" s="71">
        <v>32</v>
      </c>
      <c r="T702" s="73" t="s">
        <v>9679</v>
      </c>
      <c r="U702" s="75" t="s">
        <v>801</v>
      </c>
      <c r="AC702" s="71">
        <v>10</v>
      </c>
      <c r="AD702" s="71">
        <v>12</v>
      </c>
      <c r="AE702" s="73" t="s">
        <v>9680</v>
      </c>
      <c r="AF702" s="75" t="s">
        <v>8313</v>
      </c>
      <c r="CN702" s="71">
        <v>10</v>
      </c>
      <c r="CO702" s="71">
        <v>12</v>
      </c>
      <c r="CP702" s="73" t="s">
        <v>9680</v>
      </c>
      <c r="CQ702" s="75" t="s">
        <v>8313</v>
      </c>
    </row>
    <row r="703" spans="17:95">
      <c r="Q703" s="71">
        <v>1</v>
      </c>
      <c r="R703" s="71">
        <v>12</v>
      </c>
      <c r="S703" s="71">
        <v>33</v>
      </c>
      <c r="T703" s="73" t="s">
        <v>9681</v>
      </c>
      <c r="U703" s="75" t="s">
        <v>803</v>
      </c>
      <c r="AC703" s="71">
        <v>10</v>
      </c>
      <c r="AD703" s="71">
        <v>13</v>
      </c>
      <c r="AE703" s="73" t="s">
        <v>9682</v>
      </c>
      <c r="AF703" s="75" t="s">
        <v>5743</v>
      </c>
      <c r="CN703" s="71">
        <v>10</v>
      </c>
      <c r="CO703" s="71">
        <v>13</v>
      </c>
      <c r="CP703" s="73" t="s">
        <v>9682</v>
      </c>
      <c r="CQ703" s="75" t="s">
        <v>5743</v>
      </c>
    </row>
    <row r="704" spans="17:95">
      <c r="Q704" s="71">
        <v>1</v>
      </c>
      <c r="R704" s="71">
        <v>12</v>
      </c>
      <c r="S704" s="71">
        <v>34</v>
      </c>
      <c r="T704" s="73" t="s">
        <v>9683</v>
      </c>
      <c r="U704" s="75" t="s">
        <v>802</v>
      </c>
      <c r="AC704" s="71">
        <v>10</v>
      </c>
      <c r="AD704" s="71">
        <v>14</v>
      </c>
      <c r="AE704" s="73" t="s">
        <v>9684</v>
      </c>
      <c r="AF704" s="75" t="s">
        <v>5744</v>
      </c>
      <c r="CN704" s="71">
        <v>10</v>
      </c>
      <c r="CO704" s="71">
        <v>14</v>
      </c>
      <c r="CP704" s="73" t="s">
        <v>9684</v>
      </c>
      <c r="CQ704" s="75" t="s">
        <v>5744</v>
      </c>
    </row>
    <row r="705" spans="17:95">
      <c r="Q705" s="71">
        <v>1</v>
      </c>
      <c r="R705" s="71">
        <v>12</v>
      </c>
      <c r="S705" s="71">
        <v>35</v>
      </c>
      <c r="T705" s="73" t="s">
        <v>9685</v>
      </c>
      <c r="U705" s="75" t="s">
        <v>804</v>
      </c>
      <c r="AC705" s="71">
        <v>10</v>
      </c>
      <c r="AD705" s="71">
        <v>15</v>
      </c>
      <c r="AE705" s="73" t="s">
        <v>9686</v>
      </c>
      <c r="AF705" s="75" t="s">
        <v>5745</v>
      </c>
      <c r="CN705" s="71">
        <v>10</v>
      </c>
      <c r="CO705" s="71">
        <v>15</v>
      </c>
      <c r="CP705" s="73" t="s">
        <v>9686</v>
      </c>
      <c r="CQ705" s="75" t="s">
        <v>5745</v>
      </c>
    </row>
    <row r="706" spans="17:95">
      <c r="Q706" s="71">
        <v>1</v>
      </c>
      <c r="R706" s="71">
        <v>12</v>
      </c>
      <c r="S706" s="71">
        <v>36</v>
      </c>
      <c r="T706" s="73" t="s">
        <v>9687</v>
      </c>
      <c r="U706" s="75" t="s">
        <v>805</v>
      </c>
      <c r="AC706" s="71">
        <v>10</v>
      </c>
      <c r="AD706" s="71">
        <v>16</v>
      </c>
      <c r="AE706" s="73" t="s">
        <v>9688</v>
      </c>
      <c r="AF706" s="75" t="s">
        <v>5746</v>
      </c>
      <c r="CN706" s="71">
        <v>10</v>
      </c>
      <c r="CO706" s="71">
        <v>16</v>
      </c>
      <c r="CP706" s="73" t="s">
        <v>9688</v>
      </c>
      <c r="CQ706" s="75" t="s">
        <v>5746</v>
      </c>
    </row>
    <row r="707" spans="17:95">
      <c r="Q707" s="71">
        <v>1</v>
      </c>
      <c r="R707" s="71">
        <v>12</v>
      </c>
      <c r="S707" s="71">
        <v>37</v>
      </c>
      <c r="T707" s="73" t="s">
        <v>9689</v>
      </c>
      <c r="U707" s="75" t="s">
        <v>808</v>
      </c>
      <c r="AC707" s="71">
        <v>10</v>
      </c>
      <c r="AD707" s="71">
        <v>17</v>
      </c>
      <c r="AE707" s="73" t="s">
        <v>9690</v>
      </c>
      <c r="AF707" s="75" t="s">
        <v>5747</v>
      </c>
      <c r="CN707" s="71">
        <v>10</v>
      </c>
      <c r="CO707" s="71">
        <v>17</v>
      </c>
      <c r="CP707" s="73" t="s">
        <v>9690</v>
      </c>
      <c r="CQ707" s="75" t="s">
        <v>5747</v>
      </c>
    </row>
    <row r="708" spans="17:95">
      <c r="Q708" s="71">
        <v>1</v>
      </c>
      <c r="R708" s="71">
        <v>12</v>
      </c>
      <c r="S708" s="71">
        <v>38</v>
      </c>
      <c r="T708" s="73" t="s">
        <v>9691</v>
      </c>
      <c r="U708" s="75" t="s">
        <v>809</v>
      </c>
      <c r="AC708" s="71">
        <v>10</v>
      </c>
      <c r="AD708" s="71">
        <v>18</v>
      </c>
      <c r="AE708" s="73" t="s">
        <v>9692</v>
      </c>
      <c r="AF708" s="75" t="s">
        <v>5748</v>
      </c>
      <c r="CN708" s="71">
        <v>10</v>
      </c>
      <c r="CO708" s="71">
        <v>18</v>
      </c>
      <c r="CP708" s="73" t="s">
        <v>9692</v>
      </c>
      <c r="CQ708" s="75" t="s">
        <v>5748</v>
      </c>
    </row>
    <row r="709" spans="17:95">
      <c r="Q709" s="71">
        <v>1</v>
      </c>
      <c r="R709" s="71">
        <v>12</v>
      </c>
      <c r="S709" s="71">
        <v>39</v>
      </c>
      <c r="T709" s="73" t="s">
        <v>9693</v>
      </c>
      <c r="U709" s="75" t="s">
        <v>810</v>
      </c>
      <c r="AC709" s="71">
        <v>10</v>
      </c>
      <c r="AD709" s="71">
        <v>19</v>
      </c>
      <c r="AE709" s="73" t="s">
        <v>9694</v>
      </c>
      <c r="AF709" s="75" t="s">
        <v>5749</v>
      </c>
      <c r="CN709" s="71">
        <v>10</v>
      </c>
      <c r="CO709" s="71">
        <v>19</v>
      </c>
      <c r="CP709" s="73" t="s">
        <v>9694</v>
      </c>
      <c r="CQ709" s="75" t="s">
        <v>5749</v>
      </c>
    </row>
    <row r="710" spans="17:95">
      <c r="Q710" s="71">
        <v>1</v>
      </c>
      <c r="R710" s="71">
        <v>12</v>
      </c>
      <c r="S710" s="71">
        <v>40</v>
      </c>
      <c r="T710" s="73" t="s">
        <v>9695</v>
      </c>
      <c r="U710" s="75" t="s">
        <v>811</v>
      </c>
      <c r="AC710" s="71">
        <v>10</v>
      </c>
      <c r="AD710" s="71">
        <v>20</v>
      </c>
      <c r="AE710" s="73" t="s">
        <v>9696</v>
      </c>
      <c r="AF710" s="75" t="s">
        <v>5750</v>
      </c>
      <c r="CN710" s="71">
        <v>10</v>
      </c>
      <c r="CO710" s="71">
        <v>20</v>
      </c>
      <c r="CP710" s="73" t="s">
        <v>9696</v>
      </c>
      <c r="CQ710" s="75" t="s">
        <v>5750</v>
      </c>
    </row>
    <row r="711" spans="17:95">
      <c r="Q711" s="71">
        <v>1</v>
      </c>
      <c r="R711" s="71">
        <v>12</v>
      </c>
      <c r="S711" s="71">
        <v>41</v>
      </c>
      <c r="T711" s="73" t="s">
        <v>9697</v>
      </c>
      <c r="U711" s="75" t="s">
        <v>812</v>
      </c>
      <c r="AC711" s="71">
        <v>10</v>
      </c>
      <c r="AD711" s="71">
        <v>21</v>
      </c>
      <c r="AE711" s="73" t="s">
        <v>9698</v>
      </c>
      <c r="AF711" s="75" t="s">
        <v>5751</v>
      </c>
      <c r="CN711" s="71">
        <v>10</v>
      </c>
      <c r="CO711" s="71">
        <v>21</v>
      </c>
      <c r="CP711" s="73" t="s">
        <v>9698</v>
      </c>
      <c r="CQ711" s="75" t="s">
        <v>5751</v>
      </c>
    </row>
    <row r="712" spans="17:95">
      <c r="Q712" s="71">
        <v>1</v>
      </c>
      <c r="R712" s="71">
        <v>12</v>
      </c>
      <c r="S712" s="71">
        <v>42</v>
      </c>
      <c r="T712" s="73" t="s">
        <v>9699</v>
      </c>
      <c r="U712" s="75" t="s">
        <v>813</v>
      </c>
      <c r="AC712" s="71">
        <v>10</v>
      </c>
      <c r="AD712" s="71">
        <v>22</v>
      </c>
      <c r="AE712" s="73" t="s">
        <v>9700</v>
      </c>
      <c r="AF712" s="75" t="s">
        <v>5752</v>
      </c>
      <c r="CN712" s="71">
        <v>10</v>
      </c>
      <c r="CO712" s="71">
        <v>22</v>
      </c>
      <c r="CP712" s="73" t="s">
        <v>9700</v>
      </c>
      <c r="CQ712" s="75" t="s">
        <v>5752</v>
      </c>
    </row>
    <row r="713" spans="17:95">
      <c r="Q713" s="71">
        <v>1</v>
      </c>
      <c r="R713" s="71">
        <v>12</v>
      </c>
      <c r="S713" s="71">
        <v>43</v>
      </c>
      <c r="T713" s="73" t="s">
        <v>9701</v>
      </c>
      <c r="U713" s="75" t="s">
        <v>814</v>
      </c>
      <c r="AC713" s="71">
        <v>10</v>
      </c>
      <c r="AD713" s="71">
        <v>23</v>
      </c>
      <c r="AE713" s="73" t="s">
        <v>9702</v>
      </c>
      <c r="AF713" s="75" t="s">
        <v>5753</v>
      </c>
      <c r="CN713" s="71">
        <v>10</v>
      </c>
      <c r="CO713" s="71">
        <v>23</v>
      </c>
      <c r="CP713" s="73" t="s">
        <v>9702</v>
      </c>
      <c r="CQ713" s="75" t="s">
        <v>5753</v>
      </c>
    </row>
    <row r="714" spans="17:95">
      <c r="Q714" s="71">
        <v>1</v>
      </c>
      <c r="R714" s="71">
        <v>12</v>
      </c>
      <c r="S714" s="71">
        <v>44</v>
      </c>
      <c r="T714" s="73" t="s">
        <v>9703</v>
      </c>
      <c r="U714" s="75" t="s">
        <v>815</v>
      </c>
      <c r="AC714" s="71">
        <v>10</v>
      </c>
      <c r="AD714" s="71">
        <v>24</v>
      </c>
      <c r="AE714" s="73" t="s">
        <v>9704</v>
      </c>
      <c r="AF714" s="75" t="s">
        <v>5754</v>
      </c>
      <c r="CN714" s="71">
        <v>10</v>
      </c>
      <c r="CO714" s="71">
        <v>24</v>
      </c>
      <c r="CP714" s="73" t="s">
        <v>9704</v>
      </c>
      <c r="CQ714" s="75" t="s">
        <v>5754</v>
      </c>
    </row>
    <row r="715" spans="17:95">
      <c r="Q715" s="71">
        <v>1</v>
      </c>
      <c r="R715" s="71">
        <v>12</v>
      </c>
      <c r="S715" s="71">
        <v>45</v>
      </c>
      <c r="T715" s="73" t="s">
        <v>9705</v>
      </c>
      <c r="U715" s="75" t="s">
        <v>816</v>
      </c>
      <c r="AC715" s="71">
        <v>10</v>
      </c>
      <c r="AD715" s="71">
        <v>25</v>
      </c>
      <c r="AE715" s="73" t="s">
        <v>9706</v>
      </c>
      <c r="AF715" s="75" t="s">
        <v>8314</v>
      </c>
      <c r="CN715" s="71">
        <v>10</v>
      </c>
      <c r="CO715" s="71">
        <v>25</v>
      </c>
      <c r="CP715" s="73" t="s">
        <v>9706</v>
      </c>
      <c r="CQ715" s="75" t="s">
        <v>8314</v>
      </c>
    </row>
    <row r="716" spans="17:95">
      <c r="Q716" s="71">
        <v>1</v>
      </c>
      <c r="R716" s="71">
        <v>12</v>
      </c>
      <c r="S716" s="71">
        <v>46</v>
      </c>
      <c r="T716" s="73" t="s">
        <v>9707</v>
      </c>
      <c r="U716" s="75" t="s">
        <v>817</v>
      </c>
      <c r="AC716" s="71">
        <v>10</v>
      </c>
      <c r="AD716" s="71">
        <v>26</v>
      </c>
      <c r="AE716" s="73" t="s">
        <v>9708</v>
      </c>
      <c r="AF716" s="75" t="s">
        <v>5755</v>
      </c>
      <c r="CN716" s="71">
        <v>10</v>
      </c>
      <c r="CO716" s="71">
        <v>26</v>
      </c>
      <c r="CP716" s="73" t="s">
        <v>9708</v>
      </c>
      <c r="CQ716" s="75" t="s">
        <v>5755</v>
      </c>
    </row>
    <row r="717" spans="17:95">
      <c r="Q717" s="71">
        <v>1</v>
      </c>
      <c r="R717" s="71">
        <v>12</v>
      </c>
      <c r="S717" s="71">
        <v>47</v>
      </c>
      <c r="T717" s="73" t="s">
        <v>9709</v>
      </c>
      <c r="U717" s="75" t="s">
        <v>818</v>
      </c>
      <c r="AC717" s="71">
        <v>10</v>
      </c>
      <c r="AD717" s="71">
        <v>27</v>
      </c>
      <c r="AE717" s="73" t="s">
        <v>9710</v>
      </c>
      <c r="AF717" s="75" t="s">
        <v>5756</v>
      </c>
      <c r="CN717" s="71">
        <v>10</v>
      </c>
      <c r="CO717" s="71">
        <v>27</v>
      </c>
      <c r="CP717" s="73" t="s">
        <v>9710</v>
      </c>
      <c r="CQ717" s="75" t="s">
        <v>5756</v>
      </c>
    </row>
    <row r="718" spans="17:95">
      <c r="Q718" s="71">
        <v>1</v>
      </c>
      <c r="R718" s="71">
        <v>12</v>
      </c>
      <c r="S718" s="71">
        <v>48</v>
      </c>
      <c r="T718" s="73" t="s">
        <v>9711</v>
      </c>
      <c r="U718" s="75" t="s">
        <v>820</v>
      </c>
      <c r="AC718" s="71">
        <v>10</v>
      </c>
      <c r="AD718" s="71">
        <v>28</v>
      </c>
      <c r="AE718" s="73" t="s">
        <v>9712</v>
      </c>
      <c r="AF718" s="75" t="s">
        <v>5757</v>
      </c>
      <c r="CN718" s="71">
        <v>10</v>
      </c>
      <c r="CO718" s="71">
        <v>28</v>
      </c>
      <c r="CP718" s="73" t="s">
        <v>9712</v>
      </c>
      <c r="CQ718" s="75" t="s">
        <v>5757</v>
      </c>
    </row>
    <row r="719" spans="17:95">
      <c r="Q719" s="71">
        <v>1</v>
      </c>
      <c r="R719" s="71">
        <v>12</v>
      </c>
      <c r="S719" s="71">
        <v>49</v>
      </c>
      <c r="T719" s="73" t="s">
        <v>9713</v>
      </c>
      <c r="U719" s="75" t="s">
        <v>821</v>
      </c>
      <c r="AC719" s="71">
        <v>10</v>
      </c>
      <c r="AD719" s="71">
        <v>29</v>
      </c>
      <c r="AE719" s="73" t="s">
        <v>9714</v>
      </c>
      <c r="AF719" s="75" t="s">
        <v>8315</v>
      </c>
      <c r="CN719" s="71">
        <v>10</v>
      </c>
      <c r="CO719" s="71">
        <v>29</v>
      </c>
      <c r="CP719" s="73" t="s">
        <v>9714</v>
      </c>
      <c r="CQ719" s="75" t="s">
        <v>8315</v>
      </c>
    </row>
    <row r="720" spans="17:95">
      <c r="Q720" s="71">
        <v>1</v>
      </c>
      <c r="R720" s="71">
        <v>12</v>
      </c>
      <c r="S720" s="71">
        <v>50</v>
      </c>
      <c r="T720" s="73" t="s">
        <v>9715</v>
      </c>
      <c r="U720" s="75" t="s">
        <v>822</v>
      </c>
      <c r="AC720" s="71">
        <v>10</v>
      </c>
      <c r="AD720" s="71">
        <v>30</v>
      </c>
      <c r="AE720" s="73" t="s">
        <v>9716</v>
      </c>
      <c r="AF720" s="75" t="s">
        <v>5758</v>
      </c>
      <c r="CN720" s="71">
        <v>10</v>
      </c>
      <c r="CO720" s="71">
        <v>30</v>
      </c>
      <c r="CP720" s="73" t="s">
        <v>9716</v>
      </c>
      <c r="CQ720" s="75" t="s">
        <v>5758</v>
      </c>
    </row>
    <row r="721" spans="17:95">
      <c r="Q721" s="71">
        <v>1</v>
      </c>
      <c r="R721" s="71">
        <v>12</v>
      </c>
      <c r="S721" s="71">
        <v>51</v>
      </c>
      <c r="T721" s="73" t="s">
        <v>9717</v>
      </c>
      <c r="U721" s="75" t="s">
        <v>819</v>
      </c>
      <c r="AC721" s="71">
        <v>10</v>
      </c>
      <c r="AD721" s="71">
        <v>31</v>
      </c>
      <c r="AE721" s="73" t="s">
        <v>9718</v>
      </c>
      <c r="AF721" s="75" t="s">
        <v>5759</v>
      </c>
      <c r="CN721" s="71">
        <v>10</v>
      </c>
      <c r="CO721" s="71">
        <v>31</v>
      </c>
      <c r="CP721" s="73" t="s">
        <v>9718</v>
      </c>
      <c r="CQ721" s="75" t="s">
        <v>5759</v>
      </c>
    </row>
    <row r="722" spans="17:95">
      <c r="Q722" s="71">
        <v>1</v>
      </c>
      <c r="R722" s="71">
        <v>12</v>
      </c>
      <c r="S722" s="71">
        <v>52</v>
      </c>
      <c r="T722" s="73" t="s">
        <v>9719</v>
      </c>
      <c r="U722" s="75" t="s">
        <v>823</v>
      </c>
      <c r="AC722" s="71">
        <v>10</v>
      </c>
      <c r="AD722" s="71">
        <v>32</v>
      </c>
      <c r="AE722" s="73" t="s">
        <v>9720</v>
      </c>
      <c r="AF722" s="75" t="s">
        <v>5760</v>
      </c>
      <c r="CN722" s="71">
        <v>10</v>
      </c>
      <c r="CO722" s="71">
        <v>32</v>
      </c>
      <c r="CP722" s="73" t="s">
        <v>9720</v>
      </c>
      <c r="CQ722" s="75" t="s">
        <v>5760</v>
      </c>
    </row>
    <row r="723" spans="17:95">
      <c r="Q723" s="71">
        <v>1</v>
      </c>
      <c r="R723" s="71">
        <v>12</v>
      </c>
      <c r="S723" s="71">
        <v>53</v>
      </c>
      <c r="T723" s="73" t="s">
        <v>9721</v>
      </c>
      <c r="U723" s="75" t="s">
        <v>824</v>
      </c>
      <c r="AC723" s="71">
        <v>10</v>
      </c>
      <c r="AD723" s="71">
        <v>33</v>
      </c>
      <c r="AE723" s="73" t="s">
        <v>9722</v>
      </c>
      <c r="AF723" s="75" t="s">
        <v>5761</v>
      </c>
      <c r="CN723" s="71">
        <v>10</v>
      </c>
      <c r="CO723" s="71">
        <v>33</v>
      </c>
      <c r="CP723" s="73" t="s">
        <v>9722</v>
      </c>
      <c r="CQ723" s="75" t="s">
        <v>5761</v>
      </c>
    </row>
    <row r="724" spans="17:95">
      <c r="Q724" s="71">
        <v>1</v>
      </c>
      <c r="R724" s="71">
        <v>12</v>
      </c>
      <c r="S724" s="71">
        <v>54</v>
      </c>
      <c r="T724" s="73" t="s">
        <v>9723</v>
      </c>
      <c r="U724" s="75" t="s">
        <v>825</v>
      </c>
      <c r="AC724" s="71">
        <v>10</v>
      </c>
      <c r="AD724" s="71">
        <v>34</v>
      </c>
      <c r="AE724" s="73" t="s">
        <v>9724</v>
      </c>
      <c r="AF724" s="75" t="s">
        <v>5762</v>
      </c>
      <c r="CN724" s="71">
        <v>10</v>
      </c>
      <c r="CO724" s="71">
        <v>34</v>
      </c>
      <c r="CP724" s="73" t="s">
        <v>9724</v>
      </c>
      <c r="CQ724" s="75" t="s">
        <v>5762</v>
      </c>
    </row>
    <row r="725" spans="17:95">
      <c r="Q725" s="71">
        <v>1</v>
      </c>
      <c r="R725" s="71">
        <v>12</v>
      </c>
      <c r="S725" s="71">
        <v>55</v>
      </c>
      <c r="T725" s="73" t="s">
        <v>9725</v>
      </c>
      <c r="U725" s="75" t="s">
        <v>826</v>
      </c>
      <c r="AC725" s="71">
        <v>10</v>
      </c>
      <c r="AD725" s="71">
        <v>35</v>
      </c>
      <c r="AE725" s="73" t="s">
        <v>9726</v>
      </c>
      <c r="AF725" s="75" t="s">
        <v>5763</v>
      </c>
      <c r="CN725" s="71">
        <v>10</v>
      </c>
      <c r="CO725" s="71">
        <v>35</v>
      </c>
      <c r="CP725" s="73" t="s">
        <v>9726</v>
      </c>
      <c r="CQ725" s="75" t="s">
        <v>5763</v>
      </c>
    </row>
    <row r="726" spans="17:95">
      <c r="Q726" s="71">
        <v>1</v>
      </c>
      <c r="R726" s="71">
        <v>12</v>
      </c>
      <c r="S726" s="71">
        <v>56</v>
      </c>
      <c r="T726" s="73" t="s">
        <v>9727</v>
      </c>
      <c r="U726" s="75" t="s">
        <v>827</v>
      </c>
      <c r="AC726" s="71">
        <v>11</v>
      </c>
      <c r="AD726" s="71">
        <v>1</v>
      </c>
      <c r="AE726" s="73" t="s">
        <v>8824</v>
      </c>
      <c r="AF726" s="75" t="s">
        <v>5764</v>
      </c>
      <c r="CN726" s="71">
        <v>11</v>
      </c>
      <c r="CO726" s="71">
        <v>1</v>
      </c>
      <c r="CP726" s="73" t="s">
        <v>8824</v>
      </c>
      <c r="CQ726" s="75" t="s">
        <v>5764</v>
      </c>
    </row>
    <row r="727" spans="17:95">
      <c r="Q727" s="71">
        <v>1</v>
      </c>
      <c r="R727" s="71">
        <v>12</v>
      </c>
      <c r="S727" s="71">
        <v>57</v>
      </c>
      <c r="T727" s="73" t="s">
        <v>7042</v>
      </c>
      <c r="U727" s="75" t="s">
        <v>828</v>
      </c>
      <c r="AC727" s="71">
        <v>11</v>
      </c>
      <c r="AD727" s="71">
        <v>2</v>
      </c>
      <c r="AE727" s="73" t="s">
        <v>9728</v>
      </c>
      <c r="AF727" s="75" t="s">
        <v>5765</v>
      </c>
      <c r="CN727" s="71">
        <v>11</v>
      </c>
      <c r="CO727" s="71">
        <v>2</v>
      </c>
      <c r="CP727" s="73" t="s">
        <v>9728</v>
      </c>
      <c r="CQ727" s="75" t="s">
        <v>5765</v>
      </c>
    </row>
    <row r="728" spans="17:95">
      <c r="Q728" s="71">
        <v>1</v>
      </c>
      <c r="R728" s="71">
        <v>13</v>
      </c>
      <c r="S728" s="71">
        <v>1</v>
      </c>
      <c r="T728" s="73" t="s">
        <v>9034</v>
      </c>
      <c r="U728" s="75" t="s">
        <v>829</v>
      </c>
      <c r="AC728" s="71">
        <v>11</v>
      </c>
      <c r="AD728" s="71">
        <v>3</v>
      </c>
      <c r="AE728" s="73" t="s">
        <v>9729</v>
      </c>
      <c r="AF728" s="75" t="s">
        <v>5766</v>
      </c>
      <c r="CN728" s="71">
        <v>11</v>
      </c>
      <c r="CO728" s="71">
        <v>3</v>
      </c>
      <c r="CP728" s="73" t="s">
        <v>9729</v>
      </c>
      <c r="CQ728" s="75" t="s">
        <v>5766</v>
      </c>
    </row>
    <row r="729" spans="17:95">
      <c r="Q729" s="71">
        <v>1</v>
      </c>
      <c r="R729" s="71">
        <v>13</v>
      </c>
      <c r="S729" s="71">
        <v>2</v>
      </c>
      <c r="T729" s="73" t="s">
        <v>8641</v>
      </c>
      <c r="U729" s="75" t="s">
        <v>830</v>
      </c>
      <c r="AC729" s="71">
        <v>11</v>
      </c>
      <c r="AD729" s="71">
        <v>4</v>
      </c>
      <c r="AE729" s="73" t="s">
        <v>9730</v>
      </c>
      <c r="AF729" s="75" t="s">
        <v>5767</v>
      </c>
      <c r="CN729" s="71">
        <v>11</v>
      </c>
      <c r="CO729" s="71">
        <v>4</v>
      </c>
      <c r="CP729" s="73" t="s">
        <v>9730</v>
      </c>
      <c r="CQ729" s="75" t="s">
        <v>5767</v>
      </c>
    </row>
    <row r="730" spans="17:95">
      <c r="Q730" s="71">
        <v>1</v>
      </c>
      <c r="R730" s="71">
        <v>13</v>
      </c>
      <c r="S730" s="71">
        <v>3</v>
      </c>
      <c r="T730" s="73" t="s">
        <v>9731</v>
      </c>
      <c r="U730" s="75" t="s">
        <v>831</v>
      </c>
      <c r="AC730" s="71">
        <v>11</v>
      </c>
      <c r="AD730" s="71">
        <v>5</v>
      </c>
      <c r="AE730" s="73" t="s">
        <v>9732</v>
      </c>
      <c r="AF730" s="75" t="s">
        <v>5768</v>
      </c>
      <c r="CN730" s="71">
        <v>11</v>
      </c>
      <c r="CO730" s="71">
        <v>5</v>
      </c>
      <c r="CP730" s="73" t="s">
        <v>9732</v>
      </c>
      <c r="CQ730" s="75" t="s">
        <v>5768</v>
      </c>
    </row>
    <row r="731" spans="17:95">
      <c r="Q731" s="71">
        <v>1</v>
      </c>
      <c r="R731" s="71">
        <v>13</v>
      </c>
      <c r="S731" s="71">
        <v>4</v>
      </c>
      <c r="T731" s="73" t="s">
        <v>9733</v>
      </c>
      <c r="U731" s="75" t="s">
        <v>832</v>
      </c>
      <c r="AC731" s="71">
        <v>11</v>
      </c>
      <c r="AD731" s="71">
        <v>6</v>
      </c>
      <c r="AE731" s="73" t="s">
        <v>9734</v>
      </c>
      <c r="AF731" s="75" t="s">
        <v>5769</v>
      </c>
      <c r="CN731" s="71">
        <v>11</v>
      </c>
      <c r="CO731" s="71">
        <v>6</v>
      </c>
      <c r="CP731" s="73" t="s">
        <v>9734</v>
      </c>
      <c r="CQ731" s="75" t="s">
        <v>5769</v>
      </c>
    </row>
    <row r="732" spans="17:95">
      <c r="Q732" s="71">
        <v>1</v>
      </c>
      <c r="R732" s="71">
        <v>13</v>
      </c>
      <c r="S732" s="71">
        <v>5</v>
      </c>
      <c r="T732" s="73" t="s">
        <v>9735</v>
      </c>
      <c r="U732" s="75" t="s">
        <v>833</v>
      </c>
      <c r="AC732" s="71">
        <v>11</v>
      </c>
      <c r="AD732" s="71">
        <v>7</v>
      </c>
      <c r="AE732" s="73" t="s">
        <v>9736</v>
      </c>
      <c r="AF732" s="75" t="s">
        <v>5770</v>
      </c>
      <c r="CN732" s="71">
        <v>11</v>
      </c>
      <c r="CO732" s="71">
        <v>7</v>
      </c>
      <c r="CP732" s="73" t="s">
        <v>9736</v>
      </c>
      <c r="CQ732" s="75" t="s">
        <v>5770</v>
      </c>
    </row>
    <row r="733" spans="17:95">
      <c r="Q733" s="71">
        <v>1</v>
      </c>
      <c r="R733" s="71">
        <v>13</v>
      </c>
      <c r="S733" s="71">
        <v>6</v>
      </c>
      <c r="T733" s="73" t="s">
        <v>9737</v>
      </c>
      <c r="U733" s="75" t="s">
        <v>834</v>
      </c>
      <c r="AC733" s="71">
        <v>11</v>
      </c>
      <c r="AD733" s="71">
        <v>8</v>
      </c>
      <c r="AE733" s="73" t="s">
        <v>9738</v>
      </c>
      <c r="AF733" s="75" t="s">
        <v>5771</v>
      </c>
      <c r="CN733" s="71">
        <v>11</v>
      </c>
      <c r="CO733" s="71">
        <v>8</v>
      </c>
      <c r="CP733" s="73" t="s">
        <v>9738</v>
      </c>
      <c r="CQ733" s="75" t="s">
        <v>5771</v>
      </c>
    </row>
    <row r="734" spans="17:95">
      <c r="Q734" s="71">
        <v>1</v>
      </c>
      <c r="R734" s="71">
        <v>13</v>
      </c>
      <c r="S734" s="71">
        <v>7</v>
      </c>
      <c r="T734" s="73" t="s">
        <v>9739</v>
      </c>
      <c r="U734" s="75" t="s">
        <v>835</v>
      </c>
      <c r="AC734" s="71">
        <v>11</v>
      </c>
      <c r="AD734" s="71">
        <v>9</v>
      </c>
      <c r="AE734" s="73" t="s">
        <v>9740</v>
      </c>
      <c r="AF734" s="75" t="s">
        <v>5772</v>
      </c>
      <c r="CN734" s="71">
        <v>11</v>
      </c>
      <c r="CO734" s="71">
        <v>9</v>
      </c>
      <c r="CP734" s="73" t="s">
        <v>9740</v>
      </c>
      <c r="CQ734" s="75" t="s">
        <v>5772</v>
      </c>
    </row>
    <row r="735" spans="17:95">
      <c r="Q735" s="71">
        <v>1</v>
      </c>
      <c r="R735" s="71">
        <v>13</v>
      </c>
      <c r="S735" s="71">
        <v>8</v>
      </c>
      <c r="T735" s="73" t="s">
        <v>9741</v>
      </c>
      <c r="U735" s="75" t="s">
        <v>836</v>
      </c>
      <c r="AC735" s="71">
        <v>11</v>
      </c>
      <c r="AD735" s="71">
        <v>10</v>
      </c>
      <c r="AE735" s="73" t="s">
        <v>9742</v>
      </c>
      <c r="AF735" s="75" t="s">
        <v>5773</v>
      </c>
      <c r="CN735" s="71">
        <v>11</v>
      </c>
      <c r="CO735" s="71">
        <v>10</v>
      </c>
      <c r="CP735" s="73" t="s">
        <v>9742</v>
      </c>
      <c r="CQ735" s="75" t="s">
        <v>5773</v>
      </c>
    </row>
    <row r="736" spans="17:95">
      <c r="Q736" s="71">
        <v>1</v>
      </c>
      <c r="R736" s="71">
        <v>13</v>
      </c>
      <c r="S736" s="71">
        <v>9</v>
      </c>
      <c r="T736" s="73" t="s">
        <v>9743</v>
      </c>
      <c r="U736" s="75" t="s">
        <v>837</v>
      </c>
      <c r="AC736" s="71">
        <v>11</v>
      </c>
      <c r="AD736" s="71">
        <v>11</v>
      </c>
      <c r="AE736" s="73" t="s">
        <v>9744</v>
      </c>
      <c r="AF736" s="75" t="s">
        <v>5774</v>
      </c>
      <c r="CN736" s="71">
        <v>11</v>
      </c>
      <c r="CO736" s="71">
        <v>11</v>
      </c>
      <c r="CP736" s="73" t="s">
        <v>9744</v>
      </c>
      <c r="CQ736" s="75" t="s">
        <v>5774</v>
      </c>
    </row>
    <row r="737" spans="17:95">
      <c r="Q737" s="71">
        <v>1</v>
      </c>
      <c r="R737" s="71">
        <v>13</v>
      </c>
      <c r="S737" s="71">
        <v>10</v>
      </c>
      <c r="T737" s="73" t="s">
        <v>9745</v>
      </c>
      <c r="U737" s="75" t="s">
        <v>8223</v>
      </c>
      <c r="AC737" s="71">
        <v>11</v>
      </c>
      <c r="AD737" s="71">
        <v>12</v>
      </c>
      <c r="AE737" s="73" t="s">
        <v>9746</v>
      </c>
      <c r="AF737" s="75" t="s">
        <v>5775</v>
      </c>
      <c r="CN737" s="71">
        <v>11</v>
      </c>
      <c r="CO737" s="71">
        <v>12</v>
      </c>
      <c r="CP737" s="73" t="s">
        <v>9746</v>
      </c>
      <c r="CQ737" s="75" t="s">
        <v>5775</v>
      </c>
    </row>
    <row r="738" spans="17:95">
      <c r="Q738" s="71">
        <v>1</v>
      </c>
      <c r="R738" s="71">
        <v>13</v>
      </c>
      <c r="S738" s="71">
        <v>11</v>
      </c>
      <c r="T738" s="73" t="s">
        <v>9747</v>
      </c>
      <c r="U738" s="75" t="s">
        <v>8224</v>
      </c>
      <c r="AC738" s="71">
        <v>11</v>
      </c>
      <c r="AD738" s="71">
        <v>13</v>
      </c>
      <c r="AE738" s="73" t="s">
        <v>9748</v>
      </c>
      <c r="AF738" s="75" t="s">
        <v>5776</v>
      </c>
      <c r="CN738" s="71">
        <v>11</v>
      </c>
      <c r="CO738" s="71">
        <v>13</v>
      </c>
      <c r="CP738" s="73" t="s">
        <v>9748</v>
      </c>
      <c r="CQ738" s="75" t="s">
        <v>5776</v>
      </c>
    </row>
    <row r="739" spans="17:95">
      <c r="Q739" s="71">
        <v>1</v>
      </c>
      <c r="R739" s="71">
        <v>13</v>
      </c>
      <c r="S739" s="71">
        <v>12</v>
      </c>
      <c r="T739" s="73" t="s">
        <v>9749</v>
      </c>
      <c r="U739" s="75" t="s">
        <v>838</v>
      </c>
      <c r="AC739" s="71">
        <v>11</v>
      </c>
      <c r="AD739" s="71">
        <v>14</v>
      </c>
      <c r="AE739" s="73" t="s">
        <v>9750</v>
      </c>
      <c r="AF739" s="75" t="s">
        <v>5777</v>
      </c>
      <c r="CN739" s="71">
        <v>11</v>
      </c>
      <c r="CO739" s="71">
        <v>14</v>
      </c>
      <c r="CP739" s="73" t="s">
        <v>9750</v>
      </c>
      <c r="CQ739" s="75" t="s">
        <v>5777</v>
      </c>
    </row>
    <row r="740" spans="17:95">
      <c r="Q740" s="71">
        <v>1</v>
      </c>
      <c r="R740" s="71">
        <v>13</v>
      </c>
      <c r="S740" s="71">
        <v>13</v>
      </c>
      <c r="T740" s="73" t="s">
        <v>9751</v>
      </c>
      <c r="U740" s="75" t="s">
        <v>843</v>
      </c>
      <c r="AC740" s="71">
        <v>11</v>
      </c>
      <c r="AD740" s="71">
        <v>15</v>
      </c>
      <c r="AE740" s="73" t="s">
        <v>9752</v>
      </c>
      <c r="AF740" s="75" t="s">
        <v>5778</v>
      </c>
      <c r="CN740" s="71">
        <v>11</v>
      </c>
      <c r="CO740" s="71">
        <v>15</v>
      </c>
      <c r="CP740" s="73" t="s">
        <v>9752</v>
      </c>
      <c r="CQ740" s="75" t="s">
        <v>5778</v>
      </c>
    </row>
    <row r="741" spans="17:95">
      <c r="Q741" s="71">
        <v>1</v>
      </c>
      <c r="R741" s="71">
        <v>13</v>
      </c>
      <c r="S741" s="71">
        <v>14</v>
      </c>
      <c r="T741" s="73" t="s">
        <v>9753</v>
      </c>
      <c r="U741" s="75" t="s">
        <v>844</v>
      </c>
      <c r="AC741" s="71">
        <v>11</v>
      </c>
      <c r="AD741" s="71">
        <v>16</v>
      </c>
      <c r="AE741" s="73" t="s">
        <v>9754</v>
      </c>
      <c r="AF741" s="75" t="s">
        <v>5779</v>
      </c>
      <c r="CN741" s="71">
        <v>11</v>
      </c>
      <c r="CO741" s="71">
        <v>16</v>
      </c>
      <c r="CP741" s="73" t="s">
        <v>9754</v>
      </c>
      <c r="CQ741" s="75" t="s">
        <v>5779</v>
      </c>
    </row>
    <row r="742" spans="17:95">
      <c r="Q742" s="71">
        <v>1</v>
      </c>
      <c r="R742" s="71">
        <v>13</v>
      </c>
      <c r="S742" s="71">
        <v>15</v>
      </c>
      <c r="T742" s="73" t="s">
        <v>9755</v>
      </c>
      <c r="U742" s="75" t="s">
        <v>846</v>
      </c>
      <c r="AC742" s="71">
        <v>11</v>
      </c>
      <c r="AD742" s="71">
        <v>17</v>
      </c>
      <c r="AE742" s="73" t="s">
        <v>9756</v>
      </c>
      <c r="AF742" s="75" t="s">
        <v>5780</v>
      </c>
      <c r="CN742" s="71">
        <v>11</v>
      </c>
      <c r="CO742" s="71">
        <v>17</v>
      </c>
      <c r="CP742" s="73" t="s">
        <v>9756</v>
      </c>
      <c r="CQ742" s="75" t="s">
        <v>5780</v>
      </c>
    </row>
    <row r="743" spans="17:95">
      <c r="Q743" s="71">
        <v>1</v>
      </c>
      <c r="R743" s="71">
        <v>13</v>
      </c>
      <c r="S743" s="71">
        <v>16</v>
      </c>
      <c r="T743" s="73" t="s">
        <v>9757</v>
      </c>
      <c r="U743" s="75" t="s">
        <v>845</v>
      </c>
      <c r="AC743" s="71">
        <v>11</v>
      </c>
      <c r="AD743" s="71">
        <v>18</v>
      </c>
      <c r="AE743" s="73" t="s">
        <v>9758</v>
      </c>
      <c r="AF743" s="75" t="s">
        <v>5781</v>
      </c>
      <c r="CN743" s="71">
        <v>11</v>
      </c>
      <c r="CO743" s="71">
        <v>18</v>
      </c>
      <c r="CP743" s="73" t="s">
        <v>9758</v>
      </c>
      <c r="CQ743" s="75" t="s">
        <v>5781</v>
      </c>
    </row>
    <row r="744" spans="17:95">
      <c r="Q744" s="71">
        <v>1</v>
      </c>
      <c r="R744" s="71">
        <v>13</v>
      </c>
      <c r="S744" s="71">
        <v>17</v>
      </c>
      <c r="T744" s="73" t="s">
        <v>9759</v>
      </c>
      <c r="U744" s="75" t="s">
        <v>847</v>
      </c>
      <c r="AC744" s="71">
        <v>11</v>
      </c>
      <c r="AD744" s="71">
        <v>19</v>
      </c>
      <c r="AE744" s="73" t="s">
        <v>9760</v>
      </c>
      <c r="AF744" s="75" t="s">
        <v>5782</v>
      </c>
      <c r="CN744" s="71">
        <v>11</v>
      </c>
      <c r="CO744" s="71">
        <v>19</v>
      </c>
      <c r="CP744" s="73" t="s">
        <v>9760</v>
      </c>
      <c r="CQ744" s="75" t="s">
        <v>5782</v>
      </c>
    </row>
    <row r="745" spans="17:95">
      <c r="Q745" s="71">
        <v>1</v>
      </c>
      <c r="R745" s="71">
        <v>13</v>
      </c>
      <c r="S745" s="71">
        <v>18</v>
      </c>
      <c r="T745" s="73" t="s">
        <v>9761</v>
      </c>
      <c r="U745" s="75" t="s">
        <v>848</v>
      </c>
      <c r="AC745" s="71">
        <v>11</v>
      </c>
      <c r="AD745" s="71">
        <v>20</v>
      </c>
      <c r="AE745" s="73" t="s">
        <v>9762</v>
      </c>
      <c r="AF745" s="75" t="s">
        <v>5783</v>
      </c>
      <c r="CN745" s="71">
        <v>11</v>
      </c>
      <c r="CO745" s="71">
        <v>20</v>
      </c>
      <c r="CP745" s="73" t="s">
        <v>9762</v>
      </c>
      <c r="CQ745" s="75" t="s">
        <v>5783</v>
      </c>
    </row>
    <row r="746" spans="17:95">
      <c r="Q746" s="71">
        <v>1</v>
      </c>
      <c r="R746" s="71">
        <v>13</v>
      </c>
      <c r="S746" s="71">
        <v>19</v>
      </c>
      <c r="T746" s="73" t="s">
        <v>9763</v>
      </c>
      <c r="U746" s="75" t="s">
        <v>849</v>
      </c>
      <c r="AC746" s="71">
        <v>11</v>
      </c>
      <c r="AD746" s="71">
        <v>21</v>
      </c>
      <c r="AE746" s="73" t="s">
        <v>9764</v>
      </c>
      <c r="AF746" s="75" t="s">
        <v>5784</v>
      </c>
      <c r="CN746" s="71">
        <v>11</v>
      </c>
      <c r="CO746" s="71">
        <v>21</v>
      </c>
      <c r="CP746" s="73" t="s">
        <v>9764</v>
      </c>
      <c r="CQ746" s="75" t="s">
        <v>5784</v>
      </c>
    </row>
    <row r="747" spans="17:95">
      <c r="Q747" s="71">
        <v>1</v>
      </c>
      <c r="R747" s="71">
        <v>13</v>
      </c>
      <c r="S747" s="71">
        <v>20</v>
      </c>
      <c r="T747" s="73" t="s">
        <v>9765</v>
      </c>
      <c r="U747" s="75" t="s">
        <v>850</v>
      </c>
      <c r="AC747" s="71">
        <v>11</v>
      </c>
      <c r="AD747" s="71">
        <v>22</v>
      </c>
      <c r="AE747" s="73" t="s">
        <v>9766</v>
      </c>
      <c r="AF747" s="75" t="s">
        <v>5785</v>
      </c>
      <c r="CN747" s="71">
        <v>11</v>
      </c>
      <c r="CO747" s="71">
        <v>22</v>
      </c>
      <c r="CP747" s="73" t="s">
        <v>9766</v>
      </c>
      <c r="CQ747" s="75" t="s">
        <v>5785</v>
      </c>
    </row>
    <row r="748" spans="17:95">
      <c r="Q748" s="71">
        <v>1</v>
      </c>
      <c r="R748" s="71">
        <v>13</v>
      </c>
      <c r="S748" s="71">
        <v>21</v>
      </c>
      <c r="T748" s="73" t="s">
        <v>9767</v>
      </c>
      <c r="U748" s="75" t="s">
        <v>839</v>
      </c>
      <c r="AC748" s="71">
        <v>11</v>
      </c>
      <c r="AD748" s="71">
        <v>23</v>
      </c>
      <c r="AE748" s="73" t="s">
        <v>9768</v>
      </c>
      <c r="AF748" s="75" t="s">
        <v>5786</v>
      </c>
      <c r="CN748" s="71">
        <v>11</v>
      </c>
      <c r="CO748" s="71">
        <v>23</v>
      </c>
      <c r="CP748" s="73" t="s">
        <v>9768</v>
      </c>
      <c r="CQ748" s="75" t="s">
        <v>5786</v>
      </c>
    </row>
    <row r="749" spans="17:95">
      <c r="Q749" s="71">
        <v>1</v>
      </c>
      <c r="R749" s="71">
        <v>13</v>
      </c>
      <c r="S749" s="71">
        <v>22</v>
      </c>
      <c r="T749" s="73" t="s">
        <v>9769</v>
      </c>
      <c r="U749" s="75" t="s">
        <v>840</v>
      </c>
      <c r="AC749" s="71">
        <v>11</v>
      </c>
      <c r="AD749" s="71">
        <v>24</v>
      </c>
      <c r="AE749" s="73" t="s">
        <v>9770</v>
      </c>
      <c r="AF749" s="75" t="s">
        <v>5787</v>
      </c>
      <c r="CN749" s="71">
        <v>11</v>
      </c>
      <c r="CO749" s="71">
        <v>24</v>
      </c>
      <c r="CP749" s="73" t="s">
        <v>9770</v>
      </c>
      <c r="CQ749" s="75" t="s">
        <v>5787</v>
      </c>
    </row>
    <row r="750" spans="17:95">
      <c r="Q750" s="71">
        <v>1</v>
      </c>
      <c r="R750" s="71">
        <v>13</v>
      </c>
      <c r="S750" s="71">
        <v>23</v>
      </c>
      <c r="T750" s="73" t="s">
        <v>9771</v>
      </c>
      <c r="U750" s="75" t="s">
        <v>841</v>
      </c>
      <c r="AC750" s="71">
        <v>11</v>
      </c>
      <c r="AD750" s="71">
        <v>25</v>
      </c>
      <c r="AE750" s="73" t="s">
        <v>9772</v>
      </c>
      <c r="AF750" s="75" t="s">
        <v>5788</v>
      </c>
      <c r="CN750" s="71">
        <v>11</v>
      </c>
      <c r="CO750" s="71">
        <v>25</v>
      </c>
      <c r="CP750" s="73" t="s">
        <v>9772</v>
      </c>
      <c r="CQ750" s="75" t="s">
        <v>5788</v>
      </c>
    </row>
    <row r="751" spans="17:95">
      <c r="Q751" s="71">
        <v>1</v>
      </c>
      <c r="R751" s="71">
        <v>13</v>
      </c>
      <c r="S751" s="71">
        <v>24</v>
      </c>
      <c r="T751" s="73" t="s">
        <v>9773</v>
      </c>
      <c r="U751" s="75" t="s">
        <v>842</v>
      </c>
      <c r="AC751" s="71">
        <v>11</v>
      </c>
      <c r="AD751" s="71">
        <v>26</v>
      </c>
      <c r="AE751" s="73" t="s">
        <v>9774</v>
      </c>
      <c r="AF751" s="75" t="s">
        <v>5789</v>
      </c>
      <c r="CN751" s="71">
        <v>11</v>
      </c>
      <c r="CO751" s="71">
        <v>26</v>
      </c>
      <c r="CP751" s="73" t="s">
        <v>9774</v>
      </c>
      <c r="CQ751" s="75" t="s">
        <v>5789</v>
      </c>
    </row>
    <row r="752" spans="17:95">
      <c r="Q752" s="71">
        <v>1</v>
      </c>
      <c r="R752" s="71">
        <v>13</v>
      </c>
      <c r="S752" s="71">
        <v>25</v>
      </c>
      <c r="T752" s="73" t="s">
        <v>7042</v>
      </c>
      <c r="U752" s="75" t="s">
        <v>851</v>
      </c>
      <c r="AC752" s="71">
        <v>11</v>
      </c>
      <c r="AD752" s="71">
        <v>27</v>
      </c>
      <c r="AE752" s="73" t="s">
        <v>9775</v>
      </c>
      <c r="AF752" s="75" t="s">
        <v>5790</v>
      </c>
      <c r="CN752" s="71">
        <v>11</v>
      </c>
      <c r="CO752" s="71">
        <v>27</v>
      </c>
      <c r="CP752" s="73" t="s">
        <v>9775</v>
      </c>
      <c r="CQ752" s="75" t="s">
        <v>5790</v>
      </c>
    </row>
    <row r="753" spans="17:95">
      <c r="Q753" s="71">
        <v>1</v>
      </c>
      <c r="R753" s="71">
        <v>14</v>
      </c>
      <c r="S753" s="71">
        <v>1</v>
      </c>
      <c r="T753" s="73" t="s">
        <v>9776</v>
      </c>
      <c r="U753" s="75" t="s">
        <v>852</v>
      </c>
      <c r="AC753" s="71">
        <v>11</v>
      </c>
      <c r="AD753" s="71">
        <v>28</v>
      </c>
      <c r="AE753" s="73" t="s">
        <v>9777</v>
      </c>
      <c r="AF753" s="75" t="s">
        <v>5791</v>
      </c>
      <c r="CN753" s="71">
        <v>11</v>
      </c>
      <c r="CO753" s="71">
        <v>28</v>
      </c>
      <c r="CP753" s="73" t="s">
        <v>9777</v>
      </c>
      <c r="CQ753" s="75" t="s">
        <v>5791</v>
      </c>
    </row>
    <row r="754" spans="17:95">
      <c r="Q754" s="71">
        <v>1</v>
      </c>
      <c r="R754" s="71">
        <v>14</v>
      </c>
      <c r="S754" s="71">
        <v>2</v>
      </c>
      <c r="T754" s="73" t="s">
        <v>9778</v>
      </c>
      <c r="U754" s="75" t="s">
        <v>8232</v>
      </c>
      <c r="AC754" s="71">
        <v>11</v>
      </c>
      <c r="AD754" s="71">
        <v>29</v>
      </c>
      <c r="AE754" s="73" t="s">
        <v>9779</v>
      </c>
      <c r="AF754" s="75" t="s">
        <v>5792</v>
      </c>
      <c r="CN754" s="71">
        <v>11</v>
      </c>
      <c r="CO754" s="71">
        <v>29</v>
      </c>
      <c r="CP754" s="73" t="s">
        <v>9779</v>
      </c>
      <c r="CQ754" s="75" t="s">
        <v>5792</v>
      </c>
    </row>
    <row r="755" spans="17:95">
      <c r="Q755" s="71">
        <v>1</v>
      </c>
      <c r="R755" s="71">
        <v>14</v>
      </c>
      <c r="S755" s="71">
        <v>3</v>
      </c>
      <c r="T755" s="73" t="s">
        <v>9780</v>
      </c>
      <c r="U755" s="75" t="s">
        <v>853</v>
      </c>
      <c r="AC755" s="71">
        <v>11</v>
      </c>
      <c r="AD755" s="71">
        <v>30</v>
      </c>
      <c r="AE755" s="73" t="s">
        <v>9781</v>
      </c>
      <c r="AF755" s="75" t="s">
        <v>5793</v>
      </c>
      <c r="CN755" s="71">
        <v>11</v>
      </c>
      <c r="CO755" s="71">
        <v>30</v>
      </c>
      <c r="CP755" s="73" t="s">
        <v>9781</v>
      </c>
      <c r="CQ755" s="75" t="s">
        <v>5793</v>
      </c>
    </row>
    <row r="756" spans="17:95">
      <c r="Q756" s="71">
        <v>1</v>
      </c>
      <c r="R756" s="71">
        <v>14</v>
      </c>
      <c r="S756" s="71">
        <v>4</v>
      </c>
      <c r="T756" s="73" t="s">
        <v>9782</v>
      </c>
      <c r="U756" s="75" t="s">
        <v>855</v>
      </c>
      <c r="AC756" s="71">
        <v>11</v>
      </c>
      <c r="AD756" s="71">
        <v>31</v>
      </c>
      <c r="AE756" s="73" t="s">
        <v>9783</v>
      </c>
      <c r="AF756" s="75" t="s">
        <v>5794</v>
      </c>
      <c r="CN756" s="71">
        <v>11</v>
      </c>
      <c r="CO756" s="71">
        <v>31</v>
      </c>
      <c r="CP756" s="73" t="s">
        <v>9783</v>
      </c>
      <c r="CQ756" s="75" t="s">
        <v>5794</v>
      </c>
    </row>
    <row r="757" spans="17:95">
      <c r="Q757" s="71">
        <v>1</v>
      </c>
      <c r="R757" s="71">
        <v>14</v>
      </c>
      <c r="S757" s="71">
        <v>5</v>
      </c>
      <c r="T757" s="73" t="s">
        <v>9784</v>
      </c>
      <c r="U757" s="75" t="s">
        <v>857</v>
      </c>
      <c r="AC757" s="71">
        <v>11</v>
      </c>
      <c r="AD757" s="71">
        <v>32</v>
      </c>
      <c r="AE757" s="73" t="s">
        <v>9785</v>
      </c>
      <c r="AF757" s="75" t="s">
        <v>5795</v>
      </c>
      <c r="CN757" s="71">
        <v>11</v>
      </c>
      <c r="CO757" s="71">
        <v>32</v>
      </c>
      <c r="CP757" s="73" t="s">
        <v>9785</v>
      </c>
      <c r="CQ757" s="75" t="s">
        <v>5795</v>
      </c>
    </row>
    <row r="758" spans="17:95">
      <c r="Q758" s="71">
        <v>1</v>
      </c>
      <c r="R758" s="71">
        <v>14</v>
      </c>
      <c r="S758" s="71">
        <v>6</v>
      </c>
      <c r="T758" s="73" t="s">
        <v>9786</v>
      </c>
      <c r="U758" s="75" t="s">
        <v>856</v>
      </c>
      <c r="AC758" s="71">
        <v>11</v>
      </c>
      <c r="AD758" s="71">
        <v>33</v>
      </c>
      <c r="AE758" s="73" t="s">
        <v>9787</v>
      </c>
      <c r="AF758" s="75" t="s">
        <v>5796</v>
      </c>
      <c r="CN758" s="71">
        <v>11</v>
      </c>
      <c r="CO758" s="71">
        <v>33</v>
      </c>
      <c r="CP758" s="73" t="s">
        <v>9787</v>
      </c>
      <c r="CQ758" s="75" t="s">
        <v>5796</v>
      </c>
    </row>
    <row r="759" spans="17:95">
      <c r="Q759" s="71">
        <v>1</v>
      </c>
      <c r="R759" s="71">
        <v>14</v>
      </c>
      <c r="S759" s="71">
        <v>7</v>
      </c>
      <c r="T759" s="73" t="s">
        <v>9788</v>
      </c>
      <c r="U759" s="75" t="s">
        <v>8233</v>
      </c>
      <c r="AC759" s="71">
        <v>11</v>
      </c>
      <c r="AD759" s="71">
        <v>34</v>
      </c>
      <c r="AE759" s="73" t="s">
        <v>9789</v>
      </c>
      <c r="AF759" s="75" t="s">
        <v>5797</v>
      </c>
      <c r="CN759" s="71">
        <v>11</v>
      </c>
      <c r="CO759" s="71">
        <v>34</v>
      </c>
      <c r="CP759" s="73" t="s">
        <v>9789</v>
      </c>
      <c r="CQ759" s="75" t="s">
        <v>5797</v>
      </c>
    </row>
    <row r="760" spans="17:95">
      <c r="Q760" s="71">
        <v>1</v>
      </c>
      <c r="R760" s="71">
        <v>14</v>
      </c>
      <c r="S760" s="71">
        <v>8</v>
      </c>
      <c r="T760" s="73" t="s">
        <v>9790</v>
      </c>
      <c r="U760" s="75" t="s">
        <v>858</v>
      </c>
      <c r="AC760" s="71">
        <v>11</v>
      </c>
      <c r="AD760" s="71">
        <v>35</v>
      </c>
      <c r="AE760" s="73" t="s">
        <v>9791</v>
      </c>
      <c r="AF760" s="75" t="s">
        <v>5798</v>
      </c>
      <c r="CN760" s="71">
        <v>11</v>
      </c>
      <c r="CO760" s="71">
        <v>35</v>
      </c>
      <c r="CP760" s="73" t="s">
        <v>9791</v>
      </c>
      <c r="CQ760" s="75" t="s">
        <v>5798</v>
      </c>
    </row>
    <row r="761" spans="17:95">
      <c r="Q761" s="71">
        <v>1</v>
      </c>
      <c r="R761" s="71">
        <v>14</v>
      </c>
      <c r="S761" s="71">
        <v>9</v>
      </c>
      <c r="T761" s="73" t="s">
        <v>9792</v>
      </c>
      <c r="U761" s="75" t="s">
        <v>8235</v>
      </c>
      <c r="AC761" s="71">
        <v>11</v>
      </c>
      <c r="AD761" s="71">
        <v>36</v>
      </c>
      <c r="AE761" s="73" t="s">
        <v>9793</v>
      </c>
      <c r="AF761" s="75" t="s">
        <v>5799</v>
      </c>
      <c r="CN761" s="71">
        <v>11</v>
      </c>
      <c r="CO761" s="71">
        <v>36</v>
      </c>
      <c r="CP761" s="73" t="s">
        <v>9793</v>
      </c>
      <c r="CQ761" s="75" t="s">
        <v>5799</v>
      </c>
    </row>
    <row r="762" spans="17:95">
      <c r="Q762" s="71">
        <v>1</v>
      </c>
      <c r="R762" s="71">
        <v>14</v>
      </c>
      <c r="S762" s="71">
        <v>10</v>
      </c>
      <c r="T762" s="73" t="s">
        <v>9794</v>
      </c>
      <c r="U762" s="75" t="s">
        <v>8234</v>
      </c>
      <c r="AC762" s="71">
        <v>11</v>
      </c>
      <c r="AD762" s="71">
        <v>37</v>
      </c>
      <c r="AE762" s="73" t="s">
        <v>9795</v>
      </c>
      <c r="AF762" s="75" t="s">
        <v>5800</v>
      </c>
      <c r="CN762" s="71">
        <v>11</v>
      </c>
      <c r="CO762" s="71">
        <v>37</v>
      </c>
      <c r="CP762" s="73" t="s">
        <v>9795</v>
      </c>
      <c r="CQ762" s="75" t="s">
        <v>5800</v>
      </c>
    </row>
    <row r="763" spans="17:95">
      <c r="Q763" s="71">
        <v>1</v>
      </c>
      <c r="R763" s="71">
        <v>14</v>
      </c>
      <c r="S763" s="71">
        <v>11</v>
      </c>
      <c r="T763" s="73" t="s">
        <v>9796</v>
      </c>
      <c r="U763" s="75" t="s">
        <v>854</v>
      </c>
      <c r="AC763" s="71">
        <v>11</v>
      </c>
      <c r="AD763" s="71">
        <v>38</v>
      </c>
      <c r="AE763" s="73" t="s">
        <v>9797</v>
      </c>
      <c r="AF763" s="75" t="s">
        <v>5801</v>
      </c>
      <c r="CN763" s="71">
        <v>11</v>
      </c>
      <c r="CO763" s="71">
        <v>38</v>
      </c>
      <c r="CP763" s="73" t="s">
        <v>9797</v>
      </c>
      <c r="CQ763" s="75" t="s">
        <v>5801</v>
      </c>
    </row>
    <row r="764" spans="17:95">
      <c r="Q764" s="71">
        <v>1</v>
      </c>
      <c r="R764" s="71">
        <v>14</v>
      </c>
      <c r="S764" s="71">
        <v>12</v>
      </c>
      <c r="T764" s="73" t="s">
        <v>9798</v>
      </c>
      <c r="U764" s="75" t="s">
        <v>859</v>
      </c>
      <c r="AC764" s="71">
        <v>11</v>
      </c>
      <c r="AD764" s="71">
        <v>39</v>
      </c>
      <c r="AE764" s="73" t="s">
        <v>9799</v>
      </c>
      <c r="AF764" s="75" t="s">
        <v>5802</v>
      </c>
      <c r="CN764" s="71">
        <v>11</v>
      </c>
      <c r="CO764" s="71">
        <v>39</v>
      </c>
      <c r="CP764" s="73" t="s">
        <v>9799</v>
      </c>
      <c r="CQ764" s="75" t="s">
        <v>5802</v>
      </c>
    </row>
    <row r="765" spans="17:95">
      <c r="Q765" s="71">
        <v>1</v>
      </c>
      <c r="R765" s="71">
        <v>14</v>
      </c>
      <c r="S765" s="71">
        <v>13</v>
      </c>
      <c r="T765" s="73" t="s">
        <v>9800</v>
      </c>
      <c r="U765" s="75" t="s">
        <v>860</v>
      </c>
      <c r="AC765" s="71">
        <v>11</v>
      </c>
      <c r="AD765" s="71">
        <v>40</v>
      </c>
      <c r="AE765" s="73" t="s">
        <v>9801</v>
      </c>
      <c r="AF765" s="75" t="s">
        <v>5803</v>
      </c>
      <c r="CN765" s="71">
        <v>11</v>
      </c>
      <c r="CO765" s="71">
        <v>40</v>
      </c>
      <c r="CP765" s="73" t="s">
        <v>9801</v>
      </c>
      <c r="CQ765" s="75" t="s">
        <v>5803</v>
      </c>
    </row>
    <row r="766" spans="17:95">
      <c r="Q766" s="71">
        <v>1</v>
      </c>
      <c r="R766" s="71">
        <v>14</v>
      </c>
      <c r="S766" s="71">
        <v>14</v>
      </c>
      <c r="T766" s="73" t="s">
        <v>9802</v>
      </c>
      <c r="U766" s="75" t="s">
        <v>8236</v>
      </c>
      <c r="AC766" s="71">
        <v>11</v>
      </c>
      <c r="AD766" s="71">
        <v>41</v>
      </c>
      <c r="AE766" s="73" t="s">
        <v>9803</v>
      </c>
      <c r="AF766" s="75" t="s">
        <v>5804</v>
      </c>
      <c r="CN766" s="71">
        <v>11</v>
      </c>
      <c r="CO766" s="71">
        <v>41</v>
      </c>
      <c r="CP766" s="73" t="s">
        <v>9803</v>
      </c>
      <c r="CQ766" s="75" t="s">
        <v>5804</v>
      </c>
    </row>
    <row r="767" spans="17:95">
      <c r="Q767" s="71">
        <v>1</v>
      </c>
      <c r="R767" s="71">
        <v>14</v>
      </c>
      <c r="S767" s="71">
        <v>15</v>
      </c>
      <c r="T767" s="73" t="s">
        <v>9804</v>
      </c>
      <c r="U767" s="75" t="s">
        <v>8237</v>
      </c>
      <c r="AC767" s="71">
        <v>11</v>
      </c>
      <c r="AD767" s="71">
        <v>42</v>
      </c>
      <c r="AE767" s="73" t="s">
        <v>9805</v>
      </c>
      <c r="AF767" s="75" t="s">
        <v>5805</v>
      </c>
      <c r="CN767" s="71">
        <v>11</v>
      </c>
      <c r="CO767" s="71">
        <v>42</v>
      </c>
      <c r="CP767" s="73" t="s">
        <v>9805</v>
      </c>
      <c r="CQ767" s="75" t="s">
        <v>5805</v>
      </c>
    </row>
    <row r="768" spans="17:95">
      <c r="Q768" s="71">
        <v>1</v>
      </c>
      <c r="R768" s="71">
        <v>14</v>
      </c>
      <c r="S768" s="71">
        <v>16</v>
      </c>
      <c r="T768" s="73" t="s">
        <v>9806</v>
      </c>
      <c r="U768" s="75" t="s">
        <v>861</v>
      </c>
      <c r="AC768" s="71">
        <v>11</v>
      </c>
      <c r="AD768" s="71">
        <v>43</v>
      </c>
      <c r="AE768" s="73" t="s">
        <v>9807</v>
      </c>
      <c r="AF768" s="75" t="s">
        <v>5806</v>
      </c>
      <c r="CN768" s="71">
        <v>11</v>
      </c>
      <c r="CO768" s="71">
        <v>43</v>
      </c>
      <c r="CP768" s="73" t="s">
        <v>9807</v>
      </c>
      <c r="CQ768" s="75" t="s">
        <v>5806</v>
      </c>
    </row>
    <row r="769" spans="17:95">
      <c r="Q769" s="71">
        <v>1</v>
      </c>
      <c r="R769" s="71">
        <v>14</v>
      </c>
      <c r="S769" s="71">
        <v>17</v>
      </c>
      <c r="T769" s="73" t="s">
        <v>9808</v>
      </c>
      <c r="U769" s="75" t="s">
        <v>862</v>
      </c>
      <c r="AC769" s="71">
        <v>11</v>
      </c>
      <c r="AD769" s="71">
        <v>44</v>
      </c>
      <c r="AE769" s="73" t="s">
        <v>9809</v>
      </c>
      <c r="AF769" s="75" t="s">
        <v>5807</v>
      </c>
      <c r="CN769" s="71">
        <v>11</v>
      </c>
      <c r="CO769" s="71">
        <v>44</v>
      </c>
      <c r="CP769" s="73" t="s">
        <v>9809</v>
      </c>
      <c r="CQ769" s="75" t="s">
        <v>5807</v>
      </c>
    </row>
    <row r="770" spans="17:95">
      <c r="Q770" s="71">
        <v>1</v>
      </c>
      <c r="R770" s="71">
        <v>14</v>
      </c>
      <c r="S770" s="71">
        <v>18</v>
      </c>
      <c r="T770" s="73" t="s">
        <v>9810</v>
      </c>
      <c r="U770" s="75" t="s">
        <v>8238</v>
      </c>
      <c r="AC770" s="71">
        <v>11</v>
      </c>
      <c r="AD770" s="71">
        <v>45</v>
      </c>
      <c r="AE770" s="73" t="s">
        <v>9811</v>
      </c>
      <c r="AF770" s="75" t="s">
        <v>5808</v>
      </c>
      <c r="CN770" s="71">
        <v>11</v>
      </c>
      <c r="CO770" s="71">
        <v>45</v>
      </c>
      <c r="CP770" s="73" t="s">
        <v>9811</v>
      </c>
      <c r="CQ770" s="75" t="s">
        <v>5808</v>
      </c>
    </row>
    <row r="771" spans="17:95">
      <c r="Q771" s="71">
        <v>1</v>
      </c>
      <c r="R771" s="71">
        <v>14</v>
      </c>
      <c r="S771" s="71">
        <v>19</v>
      </c>
      <c r="T771" s="73" t="s">
        <v>9812</v>
      </c>
      <c r="U771" s="75" t="s">
        <v>8239</v>
      </c>
      <c r="AC771" s="71">
        <v>11</v>
      </c>
      <c r="AD771" s="71">
        <v>46</v>
      </c>
      <c r="AE771" s="73" t="s">
        <v>9813</v>
      </c>
      <c r="AF771" s="75" t="s">
        <v>5809</v>
      </c>
      <c r="CN771" s="71">
        <v>11</v>
      </c>
      <c r="CO771" s="71">
        <v>46</v>
      </c>
      <c r="CP771" s="73" t="s">
        <v>9813</v>
      </c>
      <c r="CQ771" s="75" t="s">
        <v>5809</v>
      </c>
    </row>
    <row r="772" spans="17:95">
      <c r="Q772" s="71">
        <v>1</v>
      </c>
      <c r="R772" s="71">
        <v>14</v>
      </c>
      <c r="S772" s="71">
        <v>20</v>
      </c>
      <c r="T772" s="73" t="s">
        <v>9814</v>
      </c>
      <c r="U772" s="75" t="s">
        <v>863</v>
      </c>
      <c r="AC772" s="71">
        <v>11</v>
      </c>
      <c r="AD772" s="71">
        <v>47</v>
      </c>
      <c r="AE772" s="73" t="s">
        <v>9815</v>
      </c>
      <c r="AF772" s="75" t="s">
        <v>5810</v>
      </c>
      <c r="CN772" s="71">
        <v>11</v>
      </c>
      <c r="CO772" s="71">
        <v>47</v>
      </c>
      <c r="CP772" s="73" t="s">
        <v>9815</v>
      </c>
      <c r="CQ772" s="75" t="s">
        <v>5810</v>
      </c>
    </row>
    <row r="773" spans="17:95">
      <c r="Q773" s="71">
        <v>1</v>
      </c>
      <c r="R773" s="71">
        <v>14</v>
      </c>
      <c r="S773" s="71">
        <v>21</v>
      </c>
      <c r="T773" s="73" t="s">
        <v>9816</v>
      </c>
      <c r="U773" s="75" t="s">
        <v>8241</v>
      </c>
      <c r="AC773" s="71">
        <v>11</v>
      </c>
      <c r="AD773" s="71">
        <v>48</v>
      </c>
      <c r="AE773" s="73" t="s">
        <v>9817</v>
      </c>
      <c r="AF773" s="75" t="s">
        <v>5811</v>
      </c>
      <c r="CN773" s="71">
        <v>11</v>
      </c>
      <c r="CO773" s="71">
        <v>48</v>
      </c>
      <c r="CP773" s="73" t="s">
        <v>9817</v>
      </c>
      <c r="CQ773" s="75" t="s">
        <v>5811</v>
      </c>
    </row>
    <row r="774" spans="17:95">
      <c r="Q774" s="71">
        <v>1</v>
      </c>
      <c r="R774" s="71">
        <v>14</v>
      </c>
      <c r="S774" s="71">
        <v>22</v>
      </c>
      <c r="T774" s="73" t="s">
        <v>9818</v>
      </c>
      <c r="U774" s="75" t="s">
        <v>8240</v>
      </c>
      <c r="AC774" s="71">
        <v>11</v>
      </c>
      <c r="AD774" s="71">
        <v>49</v>
      </c>
      <c r="AE774" s="73" t="s">
        <v>9819</v>
      </c>
      <c r="AF774" s="75" t="s">
        <v>8316</v>
      </c>
      <c r="CN774" s="71">
        <v>11</v>
      </c>
      <c r="CO774" s="71">
        <v>49</v>
      </c>
      <c r="CP774" s="73" t="s">
        <v>9819</v>
      </c>
      <c r="CQ774" s="75" t="s">
        <v>8316</v>
      </c>
    </row>
    <row r="775" spans="17:95">
      <c r="Q775" s="71">
        <v>1</v>
      </c>
      <c r="R775" s="71">
        <v>14</v>
      </c>
      <c r="S775" s="71">
        <v>23</v>
      </c>
      <c r="T775" s="73" t="s">
        <v>9820</v>
      </c>
      <c r="U775" s="75" t="s">
        <v>864</v>
      </c>
      <c r="AC775" s="71">
        <v>11</v>
      </c>
      <c r="AD775" s="71">
        <v>50</v>
      </c>
      <c r="AE775" s="73" t="s">
        <v>9821</v>
      </c>
      <c r="AF775" s="75" t="s">
        <v>8317</v>
      </c>
      <c r="CN775" s="71">
        <v>11</v>
      </c>
      <c r="CO775" s="71">
        <v>50</v>
      </c>
      <c r="CP775" s="73" t="s">
        <v>9821</v>
      </c>
      <c r="CQ775" s="75" t="s">
        <v>8317</v>
      </c>
    </row>
    <row r="776" spans="17:95">
      <c r="Q776" s="71">
        <v>1</v>
      </c>
      <c r="R776" s="71">
        <v>14</v>
      </c>
      <c r="S776" s="71">
        <v>24</v>
      </c>
      <c r="T776" s="73" t="s">
        <v>9822</v>
      </c>
      <c r="U776" s="75" t="s">
        <v>865</v>
      </c>
      <c r="AC776" s="71">
        <v>11</v>
      </c>
      <c r="AD776" s="71">
        <v>51</v>
      </c>
      <c r="AE776" s="73" t="s">
        <v>9823</v>
      </c>
      <c r="AF776" s="75" t="s">
        <v>5812</v>
      </c>
      <c r="CN776" s="71">
        <v>11</v>
      </c>
      <c r="CO776" s="71">
        <v>51</v>
      </c>
      <c r="CP776" s="73" t="s">
        <v>9823</v>
      </c>
      <c r="CQ776" s="75" t="s">
        <v>5812</v>
      </c>
    </row>
    <row r="777" spans="17:95">
      <c r="Q777" s="71">
        <v>1</v>
      </c>
      <c r="R777" s="71">
        <v>14</v>
      </c>
      <c r="S777" s="71">
        <v>25</v>
      </c>
      <c r="T777" s="73" t="s">
        <v>9824</v>
      </c>
      <c r="U777" s="75" t="s">
        <v>866</v>
      </c>
      <c r="AC777" s="71">
        <v>11</v>
      </c>
      <c r="AD777" s="71">
        <v>52</v>
      </c>
      <c r="AE777" s="73" t="s">
        <v>9825</v>
      </c>
      <c r="AF777" s="75" t="s">
        <v>5813</v>
      </c>
      <c r="CN777" s="71">
        <v>11</v>
      </c>
      <c r="CO777" s="71">
        <v>52</v>
      </c>
      <c r="CP777" s="73" t="s">
        <v>9825</v>
      </c>
      <c r="CQ777" s="75" t="s">
        <v>5813</v>
      </c>
    </row>
    <row r="778" spans="17:95">
      <c r="Q778" s="71">
        <v>1</v>
      </c>
      <c r="R778" s="71">
        <v>14</v>
      </c>
      <c r="S778" s="71">
        <v>26</v>
      </c>
      <c r="T778" s="73" t="s">
        <v>9826</v>
      </c>
      <c r="U778" s="75" t="s">
        <v>867</v>
      </c>
      <c r="AC778" s="71">
        <v>11</v>
      </c>
      <c r="AD778" s="71">
        <v>53</v>
      </c>
      <c r="AE778" s="73" t="s">
        <v>9827</v>
      </c>
      <c r="AF778" s="75" t="s">
        <v>5814</v>
      </c>
      <c r="CN778" s="71">
        <v>11</v>
      </c>
      <c r="CO778" s="71">
        <v>53</v>
      </c>
      <c r="CP778" s="73" t="s">
        <v>9827</v>
      </c>
      <c r="CQ778" s="75" t="s">
        <v>5814</v>
      </c>
    </row>
    <row r="779" spans="17:95">
      <c r="Q779" s="71">
        <v>1</v>
      </c>
      <c r="R779" s="71">
        <v>14</v>
      </c>
      <c r="S779" s="71">
        <v>27</v>
      </c>
      <c r="T779" s="73" t="s">
        <v>9828</v>
      </c>
      <c r="U779" s="75" t="s">
        <v>868</v>
      </c>
      <c r="AC779" s="71">
        <v>11</v>
      </c>
      <c r="AD779" s="71">
        <v>54</v>
      </c>
      <c r="AE779" s="73" t="s">
        <v>9829</v>
      </c>
      <c r="AF779" s="75" t="s">
        <v>5815</v>
      </c>
      <c r="CN779" s="71">
        <v>11</v>
      </c>
      <c r="CO779" s="71">
        <v>54</v>
      </c>
      <c r="CP779" s="73" t="s">
        <v>9829</v>
      </c>
      <c r="CQ779" s="75" t="s">
        <v>5815</v>
      </c>
    </row>
    <row r="780" spans="17:95">
      <c r="Q780" s="71">
        <v>1</v>
      </c>
      <c r="R780" s="71">
        <v>14</v>
      </c>
      <c r="S780" s="71">
        <v>28</v>
      </c>
      <c r="T780" s="73" t="s">
        <v>9830</v>
      </c>
      <c r="U780" s="75" t="s">
        <v>869</v>
      </c>
      <c r="AC780" s="71">
        <v>11</v>
      </c>
      <c r="AD780" s="71">
        <v>55</v>
      </c>
      <c r="AE780" s="73" t="s">
        <v>9831</v>
      </c>
      <c r="AF780" s="75" t="s">
        <v>5816</v>
      </c>
      <c r="CN780" s="71">
        <v>11</v>
      </c>
      <c r="CO780" s="71">
        <v>55</v>
      </c>
      <c r="CP780" s="73" t="s">
        <v>9831</v>
      </c>
      <c r="CQ780" s="75" t="s">
        <v>5816</v>
      </c>
    </row>
    <row r="781" spans="17:95">
      <c r="Q781" s="71">
        <v>1</v>
      </c>
      <c r="R781" s="71">
        <v>14</v>
      </c>
      <c r="S781" s="71">
        <v>29</v>
      </c>
      <c r="T781" s="73" t="s">
        <v>9832</v>
      </c>
      <c r="U781" s="75" t="s">
        <v>870</v>
      </c>
      <c r="AC781" s="71">
        <v>11</v>
      </c>
      <c r="AD781" s="71">
        <v>56</v>
      </c>
      <c r="AE781" s="73" t="s">
        <v>9833</v>
      </c>
      <c r="AF781" s="75" t="s">
        <v>5817</v>
      </c>
      <c r="CN781" s="71">
        <v>11</v>
      </c>
      <c r="CO781" s="71">
        <v>56</v>
      </c>
      <c r="CP781" s="73" t="s">
        <v>9833</v>
      </c>
      <c r="CQ781" s="75" t="s">
        <v>5817</v>
      </c>
    </row>
    <row r="782" spans="17:95">
      <c r="Q782" s="71">
        <v>1</v>
      </c>
      <c r="R782" s="71">
        <v>14</v>
      </c>
      <c r="S782" s="71">
        <v>30</v>
      </c>
      <c r="T782" s="73" t="s">
        <v>9834</v>
      </c>
      <c r="U782" s="75" t="s">
        <v>871</v>
      </c>
      <c r="AC782" s="71">
        <v>11</v>
      </c>
      <c r="AD782" s="71">
        <v>57</v>
      </c>
      <c r="AE782" s="73" t="s">
        <v>9835</v>
      </c>
      <c r="AF782" s="75" t="s">
        <v>5818</v>
      </c>
      <c r="CN782" s="71">
        <v>11</v>
      </c>
      <c r="CO782" s="71">
        <v>57</v>
      </c>
      <c r="CP782" s="73" t="s">
        <v>9835</v>
      </c>
      <c r="CQ782" s="75" t="s">
        <v>5818</v>
      </c>
    </row>
    <row r="783" spans="17:95">
      <c r="Q783" s="71">
        <v>1</v>
      </c>
      <c r="R783" s="71">
        <v>14</v>
      </c>
      <c r="S783" s="71">
        <v>31</v>
      </c>
      <c r="T783" s="73" t="s">
        <v>9836</v>
      </c>
      <c r="U783" s="75" t="s">
        <v>872</v>
      </c>
      <c r="AC783" s="71">
        <v>11</v>
      </c>
      <c r="AD783" s="71">
        <v>58</v>
      </c>
      <c r="AE783" s="73" t="s">
        <v>9837</v>
      </c>
      <c r="AF783" s="75" t="s">
        <v>5819</v>
      </c>
      <c r="CN783" s="71">
        <v>11</v>
      </c>
      <c r="CO783" s="71">
        <v>58</v>
      </c>
      <c r="CP783" s="73" t="s">
        <v>9837</v>
      </c>
      <c r="CQ783" s="75" t="s">
        <v>5819</v>
      </c>
    </row>
    <row r="784" spans="17:95">
      <c r="Q784" s="71">
        <v>1</v>
      </c>
      <c r="R784" s="71">
        <v>14</v>
      </c>
      <c r="S784" s="71">
        <v>32</v>
      </c>
      <c r="T784" s="73" t="s">
        <v>9838</v>
      </c>
      <c r="U784" s="75" t="s">
        <v>873</v>
      </c>
      <c r="AC784" s="71">
        <v>11</v>
      </c>
      <c r="AD784" s="71">
        <v>59</v>
      </c>
      <c r="AE784" s="73" t="s">
        <v>9839</v>
      </c>
      <c r="AF784" s="75" t="s">
        <v>5820</v>
      </c>
      <c r="CN784" s="71">
        <v>11</v>
      </c>
      <c r="CO784" s="71">
        <v>59</v>
      </c>
      <c r="CP784" s="73" t="s">
        <v>9839</v>
      </c>
      <c r="CQ784" s="75" t="s">
        <v>5820</v>
      </c>
    </row>
    <row r="785" spans="17:95">
      <c r="Q785" s="71">
        <v>1</v>
      </c>
      <c r="R785" s="71">
        <v>14</v>
      </c>
      <c r="S785" s="71">
        <v>33</v>
      </c>
      <c r="T785" s="73" t="s">
        <v>9840</v>
      </c>
      <c r="U785" s="75" t="s">
        <v>874</v>
      </c>
      <c r="AC785" s="71">
        <v>11</v>
      </c>
      <c r="AD785" s="71">
        <v>60</v>
      </c>
      <c r="AE785" s="73" t="s">
        <v>9841</v>
      </c>
      <c r="AF785" s="75" t="s">
        <v>5821</v>
      </c>
      <c r="CN785" s="71">
        <v>11</v>
      </c>
      <c r="CO785" s="71">
        <v>60</v>
      </c>
      <c r="CP785" s="73" t="s">
        <v>9841</v>
      </c>
      <c r="CQ785" s="75" t="s">
        <v>5821</v>
      </c>
    </row>
    <row r="786" spans="17:95">
      <c r="Q786" s="71">
        <v>1</v>
      </c>
      <c r="R786" s="71">
        <v>14</v>
      </c>
      <c r="S786" s="71">
        <v>34</v>
      </c>
      <c r="T786" s="73" t="s">
        <v>9842</v>
      </c>
      <c r="U786" s="75" t="s">
        <v>875</v>
      </c>
      <c r="AC786" s="71">
        <v>11</v>
      </c>
      <c r="AD786" s="71">
        <v>61</v>
      </c>
      <c r="AE786" s="73" t="s">
        <v>9843</v>
      </c>
      <c r="AF786" s="75" t="s">
        <v>8318</v>
      </c>
      <c r="CN786" s="71">
        <v>11</v>
      </c>
      <c r="CO786" s="71">
        <v>61</v>
      </c>
      <c r="CP786" s="73" t="s">
        <v>9843</v>
      </c>
      <c r="CQ786" s="75" t="s">
        <v>8318</v>
      </c>
    </row>
    <row r="787" spans="17:95">
      <c r="Q787" s="71">
        <v>1</v>
      </c>
      <c r="R787" s="71">
        <v>14</v>
      </c>
      <c r="S787" s="71">
        <v>35</v>
      </c>
      <c r="T787" s="73" t="s">
        <v>9844</v>
      </c>
      <c r="U787" s="75" t="s">
        <v>876</v>
      </c>
      <c r="AC787" s="71">
        <v>11</v>
      </c>
      <c r="AD787" s="71">
        <v>62</v>
      </c>
      <c r="AE787" s="73" t="s">
        <v>9845</v>
      </c>
      <c r="AF787" s="75" t="s">
        <v>5822</v>
      </c>
      <c r="CN787" s="71">
        <v>11</v>
      </c>
      <c r="CO787" s="71">
        <v>62</v>
      </c>
      <c r="CP787" s="73" t="s">
        <v>9845</v>
      </c>
      <c r="CQ787" s="75" t="s">
        <v>5822</v>
      </c>
    </row>
    <row r="788" spans="17:95">
      <c r="Q788" s="71">
        <v>1</v>
      </c>
      <c r="R788" s="71">
        <v>14</v>
      </c>
      <c r="S788" s="71">
        <v>36</v>
      </c>
      <c r="T788" s="73" t="s">
        <v>9846</v>
      </c>
      <c r="U788" s="75" t="s">
        <v>877</v>
      </c>
      <c r="AC788" s="71">
        <v>11</v>
      </c>
      <c r="AD788" s="71">
        <v>63</v>
      </c>
      <c r="AE788" s="73" t="s">
        <v>9847</v>
      </c>
      <c r="AF788" s="75" t="s">
        <v>5823</v>
      </c>
      <c r="CN788" s="71">
        <v>11</v>
      </c>
      <c r="CO788" s="71">
        <v>63</v>
      </c>
      <c r="CP788" s="73" t="s">
        <v>9847</v>
      </c>
      <c r="CQ788" s="75" t="s">
        <v>5823</v>
      </c>
    </row>
    <row r="789" spans="17:95">
      <c r="Q789" s="71">
        <v>1</v>
      </c>
      <c r="R789" s="71">
        <v>14</v>
      </c>
      <c r="S789" s="71">
        <v>37</v>
      </c>
      <c r="T789" s="73" t="s">
        <v>9848</v>
      </c>
      <c r="U789" s="75" t="s">
        <v>878</v>
      </c>
      <c r="AC789" s="71">
        <v>11</v>
      </c>
      <c r="AD789" s="71">
        <v>64</v>
      </c>
      <c r="AE789" s="73" t="s">
        <v>9849</v>
      </c>
      <c r="AF789" s="75" t="s">
        <v>5824</v>
      </c>
      <c r="CN789" s="71">
        <v>11</v>
      </c>
      <c r="CO789" s="71">
        <v>64</v>
      </c>
      <c r="CP789" s="73" t="s">
        <v>9849</v>
      </c>
      <c r="CQ789" s="75" t="s">
        <v>5824</v>
      </c>
    </row>
    <row r="790" spans="17:95">
      <c r="Q790" s="71">
        <v>1</v>
      </c>
      <c r="R790" s="71">
        <v>14</v>
      </c>
      <c r="S790" s="71">
        <v>38</v>
      </c>
      <c r="T790" s="73" t="s">
        <v>9850</v>
      </c>
      <c r="U790" s="75" t="s">
        <v>879</v>
      </c>
      <c r="AC790" s="71">
        <v>11</v>
      </c>
      <c r="AD790" s="71">
        <v>65</v>
      </c>
      <c r="AE790" s="73" t="s">
        <v>9851</v>
      </c>
      <c r="AF790" s="75" t="s">
        <v>5825</v>
      </c>
      <c r="CN790" s="71">
        <v>11</v>
      </c>
      <c r="CO790" s="71">
        <v>65</v>
      </c>
      <c r="CP790" s="73" t="s">
        <v>9851</v>
      </c>
      <c r="CQ790" s="75" t="s">
        <v>5825</v>
      </c>
    </row>
    <row r="791" spans="17:95">
      <c r="Q791" s="71">
        <v>1</v>
      </c>
      <c r="R791" s="71">
        <v>14</v>
      </c>
      <c r="S791" s="71">
        <v>39</v>
      </c>
      <c r="T791" s="73" t="s">
        <v>9852</v>
      </c>
      <c r="U791" s="75" t="s">
        <v>880</v>
      </c>
      <c r="AC791" s="71">
        <v>11</v>
      </c>
      <c r="AD791" s="71">
        <v>66</v>
      </c>
      <c r="AE791" s="73" t="s">
        <v>9853</v>
      </c>
      <c r="AF791" s="75" t="s">
        <v>5826</v>
      </c>
      <c r="CN791" s="71">
        <v>11</v>
      </c>
      <c r="CO791" s="71">
        <v>66</v>
      </c>
      <c r="CP791" s="73" t="s">
        <v>9853</v>
      </c>
      <c r="CQ791" s="75" t="s">
        <v>5826</v>
      </c>
    </row>
    <row r="792" spans="17:95">
      <c r="Q792" s="71">
        <v>1</v>
      </c>
      <c r="R792" s="71">
        <v>14</v>
      </c>
      <c r="S792" s="71">
        <v>40</v>
      </c>
      <c r="T792" s="73" t="s">
        <v>7042</v>
      </c>
      <c r="U792" s="75" t="s">
        <v>881</v>
      </c>
      <c r="AC792" s="71">
        <v>11</v>
      </c>
      <c r="AD792" s="71">
        <v>67</v>
      </c>
      <c r="AE792" s="73" t="s">
        <v>9854</v>
      </c>
      <c r="AF792" s="75" t="s">
        <v>5827</v>
      </c>
      <c r="CN792" s="71">
        <v>11</v>
      </c>
      <c r="CO792" s="71">
        <v>67</v>
      </c>
      <c r="CP792" s="73" t="s">
        <v>9854</v>
      </c>
      <c r="CQ792" s="75" t="s">
        <v>5827</v>
      </c>
    </row>
    <row r="793" spans="17:95">
      <c r="Q793" s="71">
        <v>1</v>
      </c>
      <c r="R793" s="71">
        <v>15</v>
      </c>
      <c r="S793" s="71">
        <v>1</v>
      </c>
      <c r="T793" s="73" t="s">
        <v>9855</v>
      </c>
      <c r="U793" s="75" t="s">
        <v>882</v>
      </c>
      <c r="AC793" s="71">
        <v>11</v>
      </c>
      <c r="AD793" s="71">
        <v>68</v>
      </c>
      <c r="AE793" s="73" t="s">
        <v>9856</v>
      </c>
      <c r="AF793" s="75" t="s">
        <v>5828</v>
      </c>
      <c r="CN793" s="71">
        <v>11</v>
      </c>
      <c r="CO793" s="71">
        <v>68</v>
      </c>
      <c r="CP793" s="73" t="s">
        <v>9856</v>
      </c>
      <c r="CQ793" s="75" t="s">
        <v>5828</v>
      </c>
    </row>
    <row r="794" spans="17:95">
      <c r="Q794" s="71">
        <v>1</v>
      </c>
      <c r="R794" s="71">
        <v>15</v>
      </c>
      <c r="S794" s="71">
        <v>2</v>
      </c>
      <c r="T794" s="73" t="s">
        <v>9857</v>
      </c>
      <c r="U794" s="75" t="s">
        <v>883</v>
      </c>
      <c r="AC794" s="71">
        <v>11</v>
      </c>
      <c r="AD794" s="71">
        <v>69</v>
      </c>
      <c r="AE794" s="73" t="s">
        <v>9858</v>
      </c>
      <c r="AF794" s="75" t="s">
        <v>5829</v>
      </c>
      <c r="CN794" s="71">
        <v>11</v>
      </c>
      <c r="CO794" s="71">
        <v>69</v>
      </c>
      <c r="CP794" s="73" t="s">
        <v>9858</v>
      </c>
      <c r="CQ794" s="75" t="s">
        <v>5829</v>
      </c>
    </row>
    <row r="795" spans="17:95">
      <c r="Q795" s="71">
        <v>1</v>
      </c>
      <c r="R795" s="71">
        <v>15</v>
      </c>
      <c r="S795" s="71">
        <v>3</v>
      </c>
      <c r="T795" s="73" t="s">
        <v>9859</v>
      </c>
      <c r="U795" s="75" t="s">
        <v>884</v>
      </c>
      <c r="AC795" s="71">
        <v>11</v>
      </c>
      <c r="AD795" s="71">
        <v>70</v>
      </c>
      <c r="AE795" s="73" t="s">
        <v>9860</v>
      </c>
      <c r="AF795" s="75" t="s">
        <v>5830</v>
      </c>
      <c r="CN795" s="71">
        <v>11</v>
      </c>
      <c r="CO795" s="71">
        <v>70</v>
      </c>
      <c r="CP795" s="73" t="s">
        <v>9860</v>
      </c>
      <c r="CQ795" s="75" t="s">
        <v>5830</v>
      </c>
    </row>
    <row r="796" spans="17:95">
      <c r="Q796" s="71">
        <v>1</v>
      </c>
      <c r="R796" s="71">
        <v>15</v>
      </c>
      <c r="S796" s="71">
        <v>4</v>
      </c>
      <c r="T796" s="73" t="s">
        <v>9861</v>
      </c>
      <c r="U796" s="75" t="s">
        <v>885</v>
      </c>
      <c r="AC796" s="71">
        <v>11</v>
      </c>
      <c r="AD796" s="71">
        <v>71</v>
      </c>
      <c r="AE796" s="73" t="s">
        <v>9862</v>
      </c>
      <c r="AF796" s="75" t="s">
        <v>5831</v>
      </c>
      <c r="CN796" s="71">
        <v>11</v>
      </c>
      <c r="CO796" s="71">
        <v>71</v>
      </c>
      <c r="CP796" s="73" t="s">
        <v>9862</v>
      </c>
      <c r="CQ796" s="75" t="s">
        <v>5831</v>
      </c>
    </row>
    <row r="797" spans="17:95">
      <c r="Q797" s="71">
        <v>1</v>
      </c>
      <c r="R797" s="71">
        <v>15</v>
      </c>
      <c r="S797" s="71">
        <v>5</v>
      </c>
      <c r="T797" s="73" t="s">
        <v>9863</v>
      </c>
      <c r="U797" s="75" t="s">
        <v>886</v>
      </c>
      <c r="AC797" s="71">
        <v>11</v>
      </c>
      <c r="AD797" s="71">
        <v>72</v>
      </c>
      <c r="AE797" s="73" t="s">
        <v>9864</v>
      </c>
      <c r="AF797" s="75" t="s">
        <v>5832</v>
      </c>
      <c r="CN797" s="71">
        <v>11</v>
      </c>
      <c r="CO797" s="71">
        <v>72</v>
      </c>
      <c r="CP797" s="73" t="s">
        <v>9864</v>
      </c>
      <c r="CQ797" s="75" t="s">
        <v>5832</v>
      </c>
    </row>
    <row r="798" spans="17:95">
      <c r="Q798" s="71">
        <v>1</v>
      </c>
      <c r="R798" s="71">
        <v>15</v>
      </c>
      <c r="S798" s="71">
        <v>6</v>
      </c>
      <c r="T798" s="73" t="s">
        <v>9865</v>
      </c>
      <c r="U798" s="75" t="s">
        <v>887</v>
      </c>
      <c r="AC798" s="71">
        <v>11</v>
      </c>
      <c r="AD798" s="71">
        <v>73</v>
      </c>
      <c r="AE798" s="73" t="s">
        <v>9866</v>
      </c>
      <c r="AF798" s="75" t="s">
        <v>5833</v>
      </c>
      <c r="CN798" s="71">
        <v>11</v>
      </c>
      <c r="CO798" s="71">
        <v>73</v>
      </c>
      <c r="CP798" s="73" t="s">
        <v>9866</v>
      </c>
      <c r="CQ798" s="75" t="s">
        <v>5833</v>
      </c>
    </row>
    <row r="799" spans="17:95">
      <c r="Q799" s="71">
        <v>1</v>
      </c>
      <c r="R799" s="71">
        <v>15</v>
      </c>
      <c r="S799" s="71">
        <v>7</v>
      </c>
      <c r="T799" s="73" t="s">
        <v>9867</v>
      </c>
      <c r="U799" s="75" t="s">
        <v>888</v>
      </c>
      <c r="AC799" s="71">
        <v>12</v>
      </c>
      <c r="AD799" s="71">
        <v>1</v>
      </c>
      <c r="AE799" s="73" t="s">
        <v>8827</v>
      </c>
      <c r="AF799" s="75" t="s">
        <v>5834</v>
      </c>
      <c r="CN799" s="71">
        <v>12</v>
      </c>
      <c r="CO799" s="71">
        <v>1</v>
      </c>
      <c r="CP799" s="73" t="s">
        <v>8827</v>
      </c>
      <c r="CQ799" s="75" t="s">
        <v>5834</v>
      </c>
    </row>
    <row r="800" spans="17:95">
      <c r="Q800" s="71">
        <v>1</v>
      </c>
      <c r="R800" s="71">
        <v>15</v>
      </c>
      <c r="S800" s="71">
        <v>8</v>
      </c>
      <c r="T800" s="73" t="s">
        <v>9868</v>
      </c>
      <c r="U800" s="75" t="s">
        <v>889</v>
      </c>
      <c r="AC800" s="71">
        <v>12</v>
      </c>
      <c r="AD800" s="71">
        <v>2</v>
      </c>
      <c r="AE800" s="73" t="s">
        <v>9869</v>
      </c>
      <c r="AF800" s="75" t="s">
        <v>5835</v>
      </c>
      <c r="CN800" s="71">
        <v>12</v>
      </c>
      <c r="CO800" s="71">
        <v>2</v>
      </c>
      <c r="CP800" s="73" t="s">
        <v>9869</v>
      </c>
      <c r="CQ800" s="75" t="s">
        <v>5835</v>
      </c>
    </row>
    <row r="801" spans="17:95">
      <c r="Q801" s="71">
        <v>1</v>
      </c>
      <c r="R801" s="71">
        <v>15</v>
      </c>
      <c r="S801" s="71">
        <v>9</v>
      </c>
      <c r="T801" s="73" t="s">
        <v>9870</v>
      </c>
      <c r="U801" s="75" t="s">
        <v>890</v>
      </c>
      <c r="AC801" s="71">
        <v>12</v>
      </c>
      <c r="AD801" s="71">
        <v>3</v>
      </c>
      <c r="AE801" s="73" t="s">
        <v>9871</v>
      </c>
      <c r="AF801" s="75" t="s">
        <v>5836</v>
      </c>
      <c r="CN801" s="71">
        <v>12</v>
      </c>
      <c r="CO801" s="71">
        <v>3</v>
      </c>
      <c r="CP801" s="73" t="s">
        <v>9871</v>
      </c>
      <c r="CQ801" s="75" t="s">
        <v>5836</v>
      </c>
    </row>
    <row r="802" spans="17:95">
      <c r="Q802" s="71">
        <v>1</v>
      </c>
      <c r="R802" s="71">
        <v>15</v>
      </c>
      <c r="S802" s="71">
        <v>10</v>
      </c>
      <c r="T802" s="73" t="s">
        <v>9872</v>
      </c>
      <c r="U802" s="75" t="s">
        <v>891</v>
      </c>
      <c r="AC802" s="71">
        <v>12</v>
      </c>
      <c r="AD802" s="71">
        <v>4</v>
      </c>
      <c r="AE802" s="73" t="s">
        <v>9873</v>
      </c>
      <c r="AF802" s="75" t="s">
        <v>5837</v>
      </c>
      <c r="CN802" s="71">
        <v>12</v>
      </c>
      <c r="CO802" s="71">
        <v>4</v>
      </c>
      <c r="CP802" s="73" t="s">
        <v>9873</v>
      </c>
      <c r="CQ802" s="75" t="s">
        <v>5837</v>
      </c>
    </row>
    <row r="803" spans="17:95">
      <c r="Q803" s="71">
        <v>1</v>
      </c>
      <c r="R803" s="71">
        <v>15</v>
      </c>
      <c r="S803" s="71">
        <v>11</v>
      </c>
      <c r="T803" s="73" t="s">
        <v>9874</v>
      </c>
      <c r="U803" s="75" t="s">
        <v>892</v>
      </c>
      <c r="AC803" s="71">
        <v>12</v>
      </c>
      <c r="AD803" s="71">
        <v>5</v>
      </c>
      <c r="AE803" s="73" t="s">
        <v>9875</v>
      </c>
      <c r="AF803" s="75" t="s">
        <v>5838</v>
      </c>
      <c r="CN803" s="71">
        <v>12</v>
      </c>
      <c r="CO803" s="71">
        <v>5</v>
      </c>
      <c r="CP803" s="73" t="s">
        <v>9875</v>
      </c>
      <c r="CQ803" s="75" t="s">
        <v>5838</v>
      </c>
    </row>
    <row r="804" spans="17:95">
      <c r="Q804" s="71">
        <v>1</v>
      </c>
      <c r="R804" s="71">
        <v>15</v>
      </c>
      <c r="S804" s="71">
        <v>12</v>
      </c>
      <c r="T804" s="73" t="s">
        <v>9876</v>
      </c>
      <c r="U804" s="75" t="s">
        <v>893</v>
      </c>
      <c r="AC804" s="71">
        <v>12</v>
      </c>
      <c r="AD804" s="71">
        <v>6</v>
      </c>
      <c r="AE804" s="73" t="s">
        <v>9877</v>
      </c>
      <c r="AF804" s="75" t="s">
        <v>5839</v>
      </c>
      <c r="CN804" s="71">
        <v>12</v>
      </c>
      <c r="CO804" s="71">
        <v>6</v>
      </c>
      <c r="CP804" s="73" t="s">
        <v>9877</v>
      </c>
      <c r="CQ804" s="75" t="s">
        <v>5839</v>
      </c>
    </row>
    <row r="805" spans="17:95">
      <c r="Q805" s="71">
        <v>1</v>
      </c>
      <c r="R805" s="71">
        <v>15</v>
      </c>
      <c r="S805" s="71">
        <v>13</v>
      </c>
      <c r="T805" s="73" t="s">
        <v>9878</v>
      </c>
      <c r="U805" s="75" t="s">
        <v>894</v>
      </c>
      <c r="AC805" s="71">
        <v>12</v>
      </c>
      <c r="AD805" s="71">
        <v>7</v>
      </c>
      <c r="AE805" s="73" t="s">
        <v>9879</v>
      </c>
      <c r="AF805" s="75" t="s">
        <v>5840</v>
      </c>
      <c r="CN805" s="71">
        <v>12</v>
      </c>
      <c r="CO805" s="71">
        <v>7</v>
      </c>
      <c r="CP805" s="73" t="s">
        <v>9879</v>
      </c>
      <c r="CQ805" s="75" t="s">
        <v>5840</v>
      </c>
    </row>
    <row r="806" spans="17:95">
      <c r="Q806" s="71">
        <v>1</v>
      </c>
      <c r="R806" s="71">
        <v>15</v>
      </c>
      <c r="S806" s="71">
        <v>14</v>
      </c>
      <c r="T806" s="73" t="s">
        <v>9880</v>
      </c>
      <c r="U806" s="75" t="s">
        <v>895</v>
      </c>
      <c r="AC806" s="71">
        <v>12</v>
      </c>
      <c r="AD806" s="71">
        <v>8</v>
      </c>
      <c r="AE806" s="73" t="s">
        <v>9881</v>
      </c>
      <c r="AF806" s="75" t="s">
        <v>5841</v>
      </c>
      <c r="CN806" s="71">
        <v>12</v>
      </c>
      <c r="CO806" s="71">
        <v>8</v>
      </c>
      <c r="CP806" s="73" t="s">
        <v>9881</v>
      </c>
      <c r="CQ806" s="75" t="s">
        <v>5841</v>
      </c>
    </row>
    <row r="807" spans="17:95">
      <c r="Q807" s="71">
        <v>1</v>
      </c>
      <c r="R807" s="71">
        <v>15</v>
      </c>
      <c r="S807" s="71">
        <v>15</v>
      </c>
      <c r="T807" s="73" t="s">
        <v>7042</v>
      </c>
      <c r="U807" s="75" t="s">
        <v>896</v>
      </c>
      <c r="AC807" s="71">
        <v>12</v>
      </c>
      <c r="AD807" s="71">
        <v>9</v>
      </c>
      <c r="AE807" s="73" t="s">
        <v>9882</v>
      </c>
      <c r="AF807" s="75" t="s">
        <v>5842</v>
      </c>
      <c r="CN807" s="71">
        <v>12</v>
      </c>
      <c r="CO807" s="71">
        <v>9</v>
      </c>
      <c r="CP807" s="73" t="s">
        <v>9882</v>
      </c>
      <c r="CQ807" s="75" t="s">
        <v>5842</v>
      </c>
    </row>
    <row r="808" spans="17:95">
      <c r="Q808" s="71">
        <v>1</v>
      </c>
      <c r="R808" s="71">
        <v>16</v>
      </c>
      <c r="S808" s="71">
        <v>1</v>
      </c>
      <c r="T808" s="73" t="s">
        <v>9855</v>
      </c>
      <c r="U808" s="75" t="s">
        <v>897</v>
      </c>
      <c r="AC808" s="71">
        <v>12</v>
      </c>
      <c r="AD808" s="71">
        <v>10</v>
      </c>
      <c r="AE808" s="73" t="s">
        <v>9883</v>
      </c>
      <c r="AF808" s="75" t="s">
        <v>5843</v>
      </c>
      <c r="CN808" s="71">
        <v>12</v>
      </c>
      <c r="CO808" s="71">
        <v>10</v>
      </c>
      <c r="CP808" s="73" t="s">
        <v>9883</v>
      </c>
      <c r="CQ808" s="75" t="s">
        <v>5843</v>
      </c>
    </row>
    <row r="809" spans="17:95">
      <c r="Q809" s="71">
        <v>1</v>
      </c>
      <c r="R809" s="71">
        <v>16</v>
      </c>
      <c r="S809" s="71">
        <v>2</v>
      </c>
      <c r="T809" s="73" t="s">
        <v>9884</v>
      </c>
      <c r="U809" s="75" t="s">
        <v>898</v>
      </c>
      <c r="AC809" s="71">
        <v>12</v>
      </c>
      <c r="AD809" s="71">
        <v>11</v>
      </c>
      <c r="AE809" s="73" t="s">
        <v>9885</v>
      </c>
      <c r="AF809" s="75" t="s">
        <v>5844</v>
      </c>
      <c r="CN809" s="71">
        <v>12</v>
      </c>
      <c r="CO809" s="71">
        <v>11</v>
      </c>
      <c r="CP809" s="73" t="s">
        <v>9885</v>
      </c>
      <c r="CQ809" s="75" t="s">
        <v>5844</v>
      </c>
    </row>
    <row r="810" spans="17:95">
      <c r="Q810" s="71">
        <v>1</v>
      </c>
      <c r="R810" s="71">
        <v>16</v>
      </c>
      <c r="S810" s="71">
        <v>3</v>
      </c>
      <c r="T810" s="73" t="s">
        <v>9886</v>
      </c>
      <c r="U810" s="75" t="s">
        <v>899</v>
      </c>
      <c r="AC810" s="71">
        <v>12</v>
      </c>
      <c r="AD810" s="71">
        <v>12</v>
      </c>
      <c r="AE810" s="73" t="s">
        <v>9887</v>
      </c>
      <c r="AF810" s="75" t="s">
        <v>5845</v>
      </c>
      <c r="CN810" s="71">
        <v>12</v>
      </c>
      <c r="CO810" s="71">
        <v>12</v>
      </c>
      <c r="CP810" s="73" t="s">
        <v>9887</v>
      </c>
      <c r="CQ810" s="75" t="s">
        <v>5845</v>
      </c>
    </row>
    <row r="811" spans="17:95">
      <c r="Q811" s="71">
        <v>1</v>
      </c>
      <c r="R811" s="71">
        <v>16</v>
      </c>
      <c r="S811" s="71">
        <v>4</v>
      </c>
      <c r="T811" s="73" t="s">
        <v>9888</v>
      </c>
      <c r="U811" s="75" t="s">
        <v>900</v>
      </c>
      <c r="AC811" s="71">
        <v>12</v>
      </c>
      <c r="AD811" s="71">
        <v>13</v>
      </c>
      <c r="AE811" s="73" t="s">
        <v>9889</v>
      </c>
      <c r="AF811" s="75" t="s">
        <v>5846</v>
      </c>
      <c r="CN811" s="71">
        <v>12</v>
      </c>
      <c r="CO811" s="71">
        <v>13</v>
      </c>
      <c r="CP811" s="73" t="s">
        <v>9889</v>
      </c>
      <c r="CQ811" s="75" t="s">
        <v>5846</v>
      </c>
    </row>
    <row r="812" spans="17:95">
      <c r="Q812" s="71">
        <v>1</v>
      </c>
      <c r="R812" s="71">
        <v>16</v>
      </c>
      <c r="S812" s="71">
        <v>5</v>
      </c>
      <c r="T812" s="73" t="s">
        <v>9890</v>
      </c>
      <c r="U812" s="75" t="s">
        <v>901</v>
      </c>
      <c r="AC812" s="71">
        <v>12</v>
      </c>
      <c r="AD812" s="71">
        <v>14</v>
      </c>
      <c r="AE812" s="73" t="s">
        <v>9891</v>
      </c>
      <c r="AF812" s="75" t="s">
        <v>5847</v>
      </c>
      <c r="CN812" s="71">
        <v>12</v>
      </c>
      <c r="CO812" s="71">
        <v>14</v>
      </c>
      <c r="CP812" s="73" t="s">
        <v>9891</v>
      </c>
      <c r="CQ812" s="75" t="s">
        <v>5847</v>
      </c>
    </row>
    <row r="813" spans="17:95">
      <c r="Q813" s="71">
        <v>1</v>
      </c>
      <c r="R813" s="71">
        <v>16</v>
      </c>
      <c r="S813" s="71">
        <v>6</v>
      </c>
      <c r="T813" s="73" t="s">
        <v>9892</v>
      </c>
      <c r="U813" s="75" t="s">
        <v>902</v>
      </c>
      <c r="AC813" s="71">
        <v>12</v>
      </c>
      <c r="AD813" s="71">
        <v>15</v>
      </c>
      <c r="AE813" s="73" t="s">
        <v>9893</v>
      </c>
      <c r="AF813" s="75" t="s">
        <v>5848</v>
      </c>
      <c r="CN813" s="71">
        <v>12</v>
      </c>
      <c r="CO813" s="71">
        <v>15</v>
      </c>
      <c r="CP813" s="73" t="s">
        <v>9893</v>
      </c>
      <c r="CQ813" s="75" t="s">
        <v>5848</v>
      </c>
    </row>
    <row r="814" spans="17:95">
      <c r="Q814" s="71">
        <v>1</v>
      </c>
      <c r="R814" s="71">
        <v>16</v>
      </c>
      <c r="S814" s="71">
        <v>7</v>
      </c>
      <c r="T814" s="73" t="s">
        <v>9894</v>
      </c>
      <c r="U814" s="75" t="s">
        <v>903</v>
      </c>
      <c r="AC814" s="71">
        <v>12</v>
      </c>
      <c r="AD814" s="71">
        <v>16</v>
      </c>
      <c r="AE814" s="73" t="s">
        <v>9895</v>
      </c>
      <c r="AF814" s="75" t="s">
        <v>5849</v>
      </c>
      <c r="CN814" s="71">
        <v>12</v>
      </c>
      <c r="CO814" s="71">
        <v>16</v>
      </c>
      <c r="CP814" s="73" t="s">
        <v>9895</v>
      </c>
      <c r="CQ814" s="75" t="s">
        <v>5849</v>
      </c>
    </row>
    <row r="815" spans="17:95">
      <c r="Q815" s="71">
        <v>1</v>
      </c>
      <c r="R815" s="71">
        <v>16</v>
      </c>
      <c r="S815" s="71">
        <v>8</v>
      </c>
      <c r="T815" s="73" t="s">
        <v>9896</v>
      </c>
      <c r="U815" s="75" t="s">
        <v>904</v>
      </c>
      <c r="AC815" s="71">
        <v>12</v>
      </c>
      <c r="AD815" s="71">
        <v>17</v>
      </c>
      <c r="AE815" s="73" t="s">
        <v>9897</v>
      </c>
      <c r="AF815" s="75" t="s">
        <v>5850</v>
      </c>
      <c r="CN815" s="71">
        <v>12</v>
      </c>
      <c r="CO815" s="71">
        <v>17</v>
      </c>
      <c r="CP815" s="73" t="s">
        <v>9897</v>
      </c>
      <c r="CQ815" s="75" t="s">
        <v>5850</v>
      </c>
    </row>
    <row r="816" spans="17:95">
      <c r="Q816" s="71">
        <v>1</v>
      </c>
      <c r="R816" s="71">
        <v>16</v>
      </c>
      <c r="S816" s="71">
        <v>9</v>
      </c>
      <c r="T816" s="73" t="s">
        <v>9898</v>
      </c>
      <c r="U816" s="75" t="s">
        <v>905</v>
      </c>
      <c r="AC816" s="71">
        <v>12</v>
      </c>
      <c r="AD816" s="71">
        <v>18</v>
      </c>
      <c r="AE816" s="73" t="s">
        <v>9899</v>
      </c>
      <c r="AF816" s="75" t="s">
        <v>5851</v>
      </c>
      <c r="CN816" s="71">
        <v>12</v>
      </c>
      <c r="CO816" s="71">
        <v>18</v>
      </c>
      <c r="CP816" s="73" t="s">
        <v>9899</v>
      </c>
      <c r="CQ816" s="75" t="s">
        <v>5851</v>
      </c>
    </row>
    <row r="817" spans="17:95">
      <c r="Q817" s="71">
        <v>1</v>
      </c>
      <c r="R817" s="71">
        <v>16</v>
      </c>
      <c r="S817" s="71">
        <v>10</v>
      </c>
      <c r="T817" s="73" t="s">
        <v>7042</v>
      </c>
      <c r="U817" s="75" t="s">
        <v>906</v>
      </c>
      <c r="AC817" s="71">
        <v>12</v>
      </c>
      <c r="AD817" s="71">
        <v>19</v>
      </c>
      <c r="AE817" s="73" t="s">
        <v>9900</v>
      </c>
      <c r="AF817" s="75" t="s">
        <v>5852</v>
      </c>
      <c r="CN817" s="71">
        <v>12</v>
      </c>
      <c r="CO817" s="71">
        <v>19</v>
      </c>
      <c r="CP817" s="73" t="s">
        <v>9900</v>
      </c>
      <c r="CQ817" s="75" t="s">
        <v>5852</v>
      </c>
    </row>
    <row r="818" spans="17:95">
      <c r="Q818" s="71">
        <v>1</v>
      </c>
      <c r="R818" s="71">
        <v>17</v>
      </c>
      <c r="S818" s="71">
        <v>1</v>
      </c>
      <c r="T818" s="73" t="s">
        <v>9901</v>
      </c>
      <c r="U818" s="75" t="s">
        <v>8242</v>
      </c>
      <c r="AC818" s="71">
        <v>12</v>
      </c>
      <c r="AD818" s="71">
        <v>20</v>
      </c>
      <c r="AE818" s="73" t="s">
        <v>9902</v>
      </c>
      <c r="AF818" s="75" t="s">
        <v>5853</v>
      </c>
      <c r="CN818" s="71">
        <v>12</v>
      </c>
      <c r="CO818" s="71">
        <v>20</v>
      </c>
      <c r="CP818" s="73" t="s">
        <v>9902</v>
      </c>
      <c r="CQ818" s="75" t="s">
        <v>5853</v>
      </c>
    </row>
    <row r="819" spans="17:95">
      <c r="Q819" s="71">
        <v>1</v>
      </c>
      <c r="R819" s="71">
        <v>17</v>
      </c>
      <c r="S819" s="71">
        <v>2</v>
      </c>
      <c r="T819" s="73" t="s">
        <v>9903</v>
      </c>
      <c r="U819" s="75" t="s">
        <v>8243</v>
      </c>
      <c r="AC819" s="71">
        <v>12</v>
      </c>
      <c r="AD819" s="71">
        <v>21</v>
      </c>
      <c r="AE819" s="73" t="s">
        <v>9904</v>
      </c>
      <c r="AF819" s="75" t="s">
        <v>5854</v>
      </c>
      <c r="CN819" s="71">
        <v>12</v>
      </c>
      <c r="CO819" s="71">
        <v>21</v>
      </c>
      <c r="CP819" s="73" t="s">
        <v>9904</v>
      </c>
      <c r="CQ819" s="75" t="s">
        <v>5854</v>
      </c>
    </row>
    <row r="820" spans="17:95">
      <c r="Q820" s="71">
        <v>1</v>
      </c>
      <c r="R820" s="71">
        <v>17</v>
      </c>
      <c r="S820" s="71">
        <v>3</v>
      </c>
      <c r="T820" s="73" t="s">
        <v>9905</v>
      </c>
      <c r="U820" s="75" t="s">
        <v>8244</v>
      </c>
      <c r="AC820" s="71">
        <v>12</v>
      </c>
      <c r="AD820" s="71">
        <v>22</v>
      </c>
      <c r="AE820" s="73" t="s">
        <v>9906</v>
      </c>
      <c r="AF820" s="75" t="s">
        <v>5855</v>
      </c>
      <c r="CN820" s="71">
        <v>12</v>
      </c>
      <c r="CO820" s="71">
        <v>22</v>
      </c>
      <c r="CP820" s="73" t="s">
        <v>9906</v>
      </c>
      <c r="CQ820" s="75" t="s">
        <v>5855</v>
      </c>
    </row>
    <row r="821" spans="17:95">
      <c r="Q821" s="71">
        <v>1</v>
      </c>
      <c r="R821" s="71">
        <v>17</v>
      </c>
      <c r="S821" s="71">
        <v>4</v>
      </c>
      <c r="T821" s="73" t="s">
        <v>9907</v>
      </c>
      <c r="U821" s="75" t="s">
        <v>8245</v>
      </c>
      <c r="AC821" s="71">
        <v>12</v>
      </c>
      <c r="AD821" s="71">
        <v>23</v>
      </c>
      <c r="AE821" s="73" t="s">
        <v>9908</v>
      </c>
      <c r="AF821" s="75" t="s">
        <v>5856</v>
      </c>
      <c r="CN821" s="71">
        <v>12</v>
      </c>
      <c r="CO821" s="71">
        <v>23</v>
      </c>
      <c r="CP821" s="73" t="s">
        <v>9908</v>
      </c>
      <c r="CQ821" s="75" t="s">
        <v>5856</v>
      </c>
    </row>
    <row r="822" spans="17:95">
      <c r="Q822" s="71">
        <v>1</v>
      </c>
      <c r="R822" s="71">
        <v>17</v>
      </c>
      <c r="S822" s="71">
        <v>5</v>
      </c>
      <c r="T822" s="73" t="s">
        <v>9909</v>
      </c>
      <c r="U822" s="75" t="s">
        <v>8246</v>
      </c>
      <c r="AC822" s="71">
        <v>12</v>
      </c>
      <c r="AD822" s="71">
        <v>24</v>
      </c>
      <c r="AE822" s="73" t="s">
        <v>9910</v>
      </c>
      <c r="AF822" s="75" t="s">
        <v>5857</v>
      </c>
      <c r="CN822" s="71">
        <v>12</v>
      </c>
      <c r="CO822" s="71">
        <v>24</v>
      </c>
      <c r="CP822" s="73" t="s">
        <v>9910</v>
      </c>
      <c r="CQ822" s="75" t="s">
        <v>5857</v>
      </c>
    </row>
    <row r="823" spans="17:95">
      <c r="Q823" s="71">
        <v>1</v>
      </c>
      <c r="R823" s="71">
        <v>17</v>
      </c>
      <c r="S823" s="71">
        <v>6</v>
      </c>
      <c r="T823" s="73" t="s">
        <v>7042</v>
      </c>
      <c r="U823" s="75" t="s">
        <v>8247</v>
      </c>
      <c r="AC823" s="71">
        <v>12</v>
      </c>
      <c r="AD823" s="71">
        <v>25</v>
      </c>
      <c r="AE823" s="73" t="s">
        <v>9911</v>
      </c>
      <c r="AF823" s="75" t="s">
        <v>5858</v>
      </c>
      <c r="CN823" s="71">
        <v>12</v>
      </c>
      <c r="CO823" s="71">
        <v>25</v>
      </c>
      <c r="CP823" s="73" t="s">
        <v>9911</v>
      </c>
      <c r="CQ823" s="75" t="s">
        <v>5858</v>
      </c>
    </row>
    <row r="824" spans="17:95">
      <c r="Q824" s="71">
        <v>1</v>
      </c>
      <c r="R824" s="71">
        <v>18</v>
      </c>
      <c r="S824" s="71">
        <v>1</v>
      </c>
      <c r="T824" s="73" t="s">
        <v>9912</v>
      </c>
      <c r="U824" s="75" t="s">
        <v>907</v>
      </c>
      <c r="AC824" s="71">
        <v>12</v>
      </c>
      <c r="AD824" s="71">
        <v>26</v>
      </c>
      <c r="AE824" s="73" t="s">
        <v>9913</v>
      </c>
      <c r="AF824" s="75" t="s">
        <v>5859</v>
      </c>
      <c r="CN824" s="71">
        <v>12</v>
      </c>
      <c r="CO824" s="71">
        <v>26</v>
      </c>
      <c r="CP824" s="73" t="s">
        <v>9913</v>
      </c>
      <c r="CQ824" s="75" t="s">
        <v>5859</v>
      </c>
    </row>
    <row r="825" spans="17:95">
      <c r="Q825" s="71">
        <v>1</v>
      </c>
      <c r="R825" s="71">
        <v>18</v>
      </c>
      <c r="S825" s="71">
        <v>2</v>
      </c>
      <c r="T825" s="73" t="s">
        <v>9914</v>
      </c>
      <c r="U825" s="75" t="s">
        <v>908</v>
      </c>
      <c r="AC825" s="71">
        <v>12</v>
      </c>
      <c r="AD825" s="71">
        <v>27</v>
      </c>
      <c r="AE825" s="73" t="s">
        <v>9915</v>
      </c>
      <c r="AF825" s="75" t="s">
        <v>5860</v>
      </c>
      <c r="CN825" s="71">
        <v>12</v>
      </c>
      <c r="CO825" s="71">
        <v>27</v>
      </c>
      <c r="CP825" s="73" t="s">
        <v>9915</v>
      </c>
      <c r="CQ825" s="75" t="s">
        <v>5860</v>
      </c>
    </row>
    <row r="826" spans="17:95">
      <c r="Q826" s="71">
        <v>1</v>
      </c>
      <c r="R826" s="71">
        <v>18</v>
      </c>
      <c r="S826" s="71">
        <v>3</v>
      </c>
      <c r="T826" s="73" t="s">
        <v>9916</v>
      </c>
      <c r="U826" s="75" t="s">
        <v>909</v>
      </c>
      <c r="AC826" s="71">
        <v>12</v>
      </c>
      <c r="AD826" s="71">
        <v>28</v>
      </c>
      <c r="AE826" s="73" t="s">
        <v>9917</v>
      </c>
      <c r="AF826" s="75" t="s">
        <v>5861</v>
      </c>
      <c r="CN826" s="71">
        <v>12</v>
      </c>
      <c r="CO826" s="71">
        <v>28</v>
      </c>
      <c r="CP826" s="73" t="s">
        <v>9917</v>
      </c>
      <c r="CQ826" s="75" t="s">
        <v>5861</v>
      </c>
    </row>
    <row r="827" spans="17:95">
      <c r="Q827" s="71">
        <v>1</v>
      </c>
      <c r="R827" s="71">
        <v>18</v>
      </c>
      <c r="S827" s="71">
        <v>4</v>
      </c>
      <c r="T827" s="73" t="s">
        <v>9918</v>
      </c>
      <c r="U827" s="75" t="s">
        <v>910</v>
      </c>
      <c r="AC827" s="71">
        <v>12</v>
      </c>
      <c r="AD827" s="71">
        <v>29</v>
      </c>
      <c r="AE827" s="73" t="s">
        <v>9919</v>
      </c>
      <c r="AF827" s="75" t="s">
        <v>5862</v>
      </c>
      <c r="CN827" s="71">
        <v>12</v>
      </c>
      <c r="CO827" s="71">
        <v>29</v>
      </c>
      <c r="CP827" s="73" t="s">
        <v>9919</v>
      </c>
      <c r="CQ827" s="75" t="s">
        <v>5862</v>
      </c>
    </row>
    <row r="828" spans="17:95">
      <c r="Q828" s="71">
        <v>1</v>
      </c>
      <c r="R828" s="71">
        <v>18</v>
      </c>
      <c r="S828" s="71">
        <v>5</v>
      </c>
      <c r="T828" s="73" t="s">
        <v>7042</v>
      </c>
      <c r="U828" s="75" t="s">
        <v>911</v>
      </c>
      <c r="AC828" s="71">
        <v>12</v>
      </c>
      <c r="AD828" s="71">
        <v>30</v>
      </c>
      <c r="AE828" s="73" t="s">
        <v>9920</v>
      </c>
      <c r="AF828" s="75" t="s">
        <v>5863</v>
      </c>
      <c r="CN828" s="71">
        <v>12</v>
      </c>
      <c r="CO828" s="71">
        <v>30</v>
      </c>
      <c r="CP828" s="73" t="s">
        <v>9920</v>
      </c>
      <c r="CQ828" s="75" t="s">
        <v>5863</v>
      </c>
    </row>
    <row r="829" spans="17:95">
      <c r="Q829" s="71">
        <v>1</v>
      </c>
      <c r="R829" s="71">
        <v>19</v>
      </c>
      <c r="S829" s="71">
        <v>1</v>
      </c>
      <c r="T829" s="73" t="s">
        <v>9921</v>
      </c>
      <c r="U829" s="75" t="s">
        <v>912</v>
      </c>
      <c r="AC829" s="71">
        <v>12</v>
      </c>
      <c r="AD829" s="71">
        <v>31</v>
      </c>
      <c r="AE829" s="73" t="s">
        <v>9922</v>
      </c>
      <c r="AF829" s="75" t="s">
        <v>5864</v>
      </c>
      <c r="CN829" s="71">
        <v>12</v>
      </c>
      <c r="CO829" s="71">
        <v>31</v>
      </c>
      <c r="CP829" s="73" t="s">
        <v>9922</v>
      </c>
      <c r="CQ829" s="75" t="s">
        <v>5864</v>
      </c>
    </row>
    <row r="830" spans="17:95">
      <c r="Q830" s="71">
        <v>1</v>
      </c>
      <c r="R830" s="71">
        <v>19</v>
      </c>
      <c r="S830" s="71">
        <v>2</v>
      </c>
      <c r="T830" s="73" t="s">
        <v>9923</v>
      </c>
      <c r="U830" s="75" t="s">
        <v>913</v>
      </c>
      <c r="AC830" s="71">
        <v>12</v>
      </c>
      <c r="AD830" s="71">
        <v>32</v>
      </c>
      <c r="AE830" s="73" t="s">
        <v>9924</v>
      </c>
      <c r="AF830" s="75" t="s">
        <v>5865</v>
      </c>
      <c r="CN830" s="71">
        <v>12</v>
      </c>
      <c r="CO830" s="71">
        <v>32</v>
      </c>
      <c r="CP830" s="73" t="s">
        <v>9924</v>
      </c>
      <c r="CQ830" s="75" t="s">
        <v>5865</v>
      </c>
    </row>
    <row r="831" spans="17:95">
      <c r="Q831" s="71">
        <v>1</v>
      </c>
      <c r="R831" s="71">
        <v>19</v>
      </c>
      <c r="S831" s="71">
        <v>3</v>
      </c>
      <c r="T831" s="73" t="s">
        <v>9925</v>
      </c>
      <c r="U831" s="75" t="s">
        <v>914</v>
      </c>
      <c r="AC831" s="71">
        <v>12</v>
      </c>
      <c r="AD831" s="71">
        <v>33</v>
      </c>
      <c r="AE831" s="73" t="s">
        <v>9926</v>
      </c>
      <c r="AF831" s="75" t="s">
        <v>5866</v>
      </c>
      <c r="CN831" s="71">
        <v>12</v>
      </c>
      <c r="CO831" s="71">
        <v>33</v>
      </c>
      <c r="CP831" s="73" t="s">
        <v>9926</v>
      </c>
      <c r="CQ831" s="75" t="s">
        <v>5866</v>
      </c>
    </row>
    <row r="832" spans="17:95">
      <c r="Q832" s="71">
        <v>1</v>
      </c>
      <c r="R832" s="71">
        <v>19</v>
      </c>
      <c r="S832" s="71">
        <v>4</v>
      </c>
      <c r="T832" s="73" t="s">
        <v>7042</v>
      </c>
      <c r="U832" s="75" t="s">
        <v>8248</v>
      </c>
      <c r="AC832" s="71">
        <v>12</v>
      </c>
      <c r="AD832" s="71">
        <v>34</v>
      </c>
      <c r="AE832" s="73" t="s">
        <v>9927</v>
      </c>
      <c r="AF832" s="75" t="s">
        <v>5867</v>
      </c>
      <c r="CN832" s="71">
        <v>12</v>
      </c>
      <c r="CO832" s="71">
        <v>34</v>
      </c>
      <c r="CP832" s="73" t="s">
        <v>9927</v>
      </c>
      <c r="CQ832" s="75" t="s">
        <v>5867</v>
      </c>
    </row>
    <row r="833" spans="17:95">
      <c r="Q833" s="71">
        <v>2</v>
      </c>
      <c r="R833" s="71">
        <v>1</v>
      </c>
      <c r="S833" s="71">
        <v>1</v>
      </c>
      <c r="T833" s="73" t="s">
        <v>9928</v>
      </c>
      <c r="U833" s="75" t="s">
        <v>915</v>
      </c>
      <c r="AC833" s="71">
        <v>12</v>
      </c>
      <c r="AD833" s="71">
        <v>35</v>
      </c>
      <c r="AE833" s="73" t="s">
        <v>9929</v>
      </c>
      <c r="AF833" s="75" t="s">
        <v>5868</v>
      </c>
      <c r="CN833" s="71">
        <v>12</v>
      </c>
      <c r="CO833" s="71">
        <v>35</v>
      </c>
      <c r="CP833" s="73" t="s">
        <v>9929</v>
      </c>
      <c r="CQ833" s="75" t="s">
        <v>5868</v>
      </c>
    </row>
    <row r="834" spans="17:95">
      <c r="Q834" s="71">
        <v>2</v>
      </c>
      <c r="R834" s="71">
        <v>1</v>
      </c>
      <c r="S834" s="71">
        <v>2</v>
      </c>
      <c r="T834" s="73" t="s">
        <v>9930</v>
      </c>
      <c r="U834" s="75" t="s">
        <v>916</v>
      </c>
      <c r="AC834" s="71">
        <v>12</v>
      </c>
      <c r="AD834" s="71">
        <v>36</v>
      </c>
      <c r="AE834" s="73" t="s">
        <v>9931</v>
      </c>
      <c r="AF834" s="75" t="s">
        <v>5869</v>
      </c>
      <c r="CN834" s="71">
        <v>12</v>
      </c>
      <c r="CO834" s="71">
        <v>36</v>
      </c>
      <c r="CP834" s="73" t="s">
        <v>9931</v>
      </c>
      <c r="CQ834" s="75" t="s">
        <v>5869</v>
      </c>
    </row>
    <row r="835" spans="17:95">
      <c r="Q835" s="71">
        <v>2</v>
      </c>
      <c r="R835" s="71">
        <v>1</v>
      </c>
      <c r="S835" s="71">
        <v>3</v>
      </c>
      <c r="T835" s="73" t="s">
        <v>9932</v>
      </c>
      <c r="U835" s="75" t="s">
        <v>918</v>
      </c>
      <c r="AC835" s="71">
        <v>12</v>
      </c>
      <c r="AD835" s="71">
        <v>37</v>
      </c>
      <c r="AE835" s="73" t="s">
        <v>9933</v>
      </c>
      <c r="AF835" s="75" t="s">
        <v>5870</v>
      </c>
      <c r="CN835" s="71">
        <v>12</v>
      </c>
      <c r="CO835" s="71">
        <v>37</v>
      </c>
      <c r="CP835" s="73" t="s">
        <v>9933</v>
      </c>
      <c r="CQ835" s="75" t="s">
        <v>5870</v>
      </c>
    </row>
    <row r="836" spans="17:95">
      <c r="Q836" s="71">
        <v>2</v>
      </c>
      <c r="R836" s="71">
        <v>1</v>
      </c>
      <c r="S836" s="71">
        <v>4</v>
      </c>
      <c r="T836" s="73" t="s">
        <v>9934</v>
      </c>
      <c r="U836" s="75" t="s">
        <v>917</v>
      </c>
      <c r="AC836" s="71">
        <v>12</v>
      </c>
      <c r="AD836" s="71">
        <v>38</v>
      </c>
      <c r="AE836" s="73" t="s">
        <v>9935</v>
      </c>
      <c r="AF836" s="75" t="s">
        <v>8319</v>
      </c>
      <c r="CN836" s="71">
        <v>12</v>
      </c>
      <c r="CO836" s="71">
        <v>38</v>
      </c>
      <c r="CP836" s="73" t="s">
        <v>9935</v>
      </c>
      <c r="CQ836" s="75" t="s">
        <v>8319</v>
      </c>
    </row>
    <row r="837" spans="17:95">
      <c r="Q837" s="71">
        <v>2</v>
      </c>
      <c r="R837" s="71">
        <v>1</v>
      </c>
      <c r="S837" s="71">
        <v>5</v>
      </c>
      <c r="T837" s="73" t="s">
        <v>9936</v>
      </c>
      <c r="U837" s="75" t="s">
        <v>8016</v>
      </c>
      <c r="AC837" s="71">
        <v>12</v>
      </c>
      <c r="AD837" s="71">
        <v>39</v>
      </c>
      <c r="AE837" s="73" t="s">
        <v>9937</v>
      </c>
      <c r="AF837" s="75" t="s">
        <v>8320</v>
      </c>
      <c r="CN837" s="71">
        <v>12</v>
      </c>
      <c r="CO837" s="71">
        <v>39</v>
      </c>
      <c r="CP837" s="73" t="s">
        <v>9937</v>
      </c>
      <c r="CQ837" s="75" t="s">
        <v>8320</v>
      </c>
    </row>
    <row r="838" spans="17:95">
      <c r="Q838" s="71">
        <v>2</v>
      </c>
      <c r="R838" s="71">
        <v>1</v>
      </c>
      <c r="S838" s="71">
        <v>6</v>
      </c>
      <c r="T838" s="73" t="s">
        <v>9938</v>
      </c>
      <c r="U838" s="75" t="s">
        <v>8017</v>
      </c>
      <c r="AC838" s="71">
        <v>12</v>
      </c>
      <c r="AD838" s="71">
        <v>40</v>
      </c>
      <c r="AE838" s="73" t="s">
        <v>9939</v>
      </c>
      <c r="AF838" s="75" t="s">
        <v>8321</v>
      </c>
      <c r="CN838" s="71">
        <v>12</v>
      </c>
      <c r="CO838" s="71">
        <v>40</v>
      </c>
      <c r="CP838" s="73" t="s">
        <v>9939</v>
      </c>
      <c r="CQ838" s="75" t="s">
        <v>8321</v>
      </c>
    </row>
    <row r="839" spans="17:95">
      <c r="Q839" s="71">
        <v>2</v>
      </c>
      <c r="R839" s="71">
        <v>1</v>
      </c>
      <c r="S839" s="71">
        <v>7</v>
      </c>
      <c r="T839" s="73" t="s">
        <v>9940</v>
      </c>
      <c r="U839" s="75" t="s">
        <v>919</v>
      </c>
      <c r="AC839" s="71">
        <v>12</v>
      </c>
      <c r="AD839" s="71">
        <v>41</v>
      </c>
      <c r="AE839" s="73" t="s">
        <v>9941</v>
      </c>
      <c r="AF839" s="75" t="s">
        <v>8322</v>
      </c>
      <c r="CN839" s="71">
        <v>12</v>
      </c>
      <c r="CO839" s="71">
        <v>41</v>
      </c>
      <c r="CP839" s="73" t="s">
        <v>9941</v>
      </c>
      <c r="CQ839" s="75" t="s">
        <v>8322</v>
      </c>
    </row>
    <row r="840" spans="17:95">
      <c r="Q840" s="71">
        <v>2</v>
      </c>
      <c r="R840" s="71">
        <v>1</v>
      </c>
      <c r="S840" s="71">
        <v>8</v>
      </c>
      <c r="T840" s="73" t="s">
        <v>9942</v>
      </c>
      <c r="U840" s="75" t="s">
        <v>8018</v>
      </c>
      <c r="AC840" s="71">
        <v>12</v>
      </c>
      <c r="AD840" s="71">
        <v>42</v>
      </c>
      <c r="AE840" s="73" t="s">
        <v>9943</v>
      </c>
      <c r="AF840" s="75" t="s">
        <v>8323</v>
      </c>
      <c r="CN840" s="71">
        <v>12</v>
      </c>
      <c r="CO840" s="71">
        <v>42</v>
      </c>
      <c r="CP840" s="73" t="s">
        <v>9943</v>
      </c>
      <c r="CQ840" s="75" t="s">
        <v>8323</v>
      </c>
    </row>
    <row r="841" spans="17:95">
      <c r="Q841" s="71">
        <v>2</v>
      </c>
      <c r="R841" s="71">
        <v>1</v>
      </c>
      <c r="S841" s="71">
        <v>9</v>
      </c>
      <c r="T841" s="73" t="s">
        <v>9944</v>
      </c>
      <c r="U841" s="75" t="s">
        <v>920</v>
      </c>
      <c r="AC841" s="71">
        <v>12</v>
      </c>
      <c r="AD841" s="71">
        <v>43</v>
      </c>
      <c r="AE841" s="73" t="s">
        <v>9945</v>
      </c>
      <c r="AF841" s="75" t="s">
        <v>8324</v>
      </c>
      <c r="CN841" s="71">
        <v>12</v>
      </c>
      <c r="CO841" s="71">
        <v>43</v>
      </c>
      <c r="CP841" s="73" t="s">
        <v>9945</v>
      </c>
      <c r="CQ841" s="75" t="s">
        <v>8324</v>
      </c>
    </row>
    <row r="842" spans="17:95">
      <c r="Q842" s="71">
        <v>2</v>
      </c>
      <c r="R842" s="71">
        <v>1</v>
      </c>
      <c r="S842" s="71">
        <v>10</v>
      </c>
      <c r="T842" s="73" t="s">
        <v>9946</v>
      </c>
      <c r="U842" s="75" t="s">
        <v>8019</v>
      </c>
      <c r="AC842" s="71">
        <v>12</v>
      </c>
      <c r="AD842" s="71">
        <v>44</v>
      </c>
      <c r="AE842" s="73" t="s">
        <v>9947</v>
      </c>
      <c r="AF842" s="75" t="s">
        <v>5871</v>
      </c>
      <c r="CN842" s="71">
        <v>12</v>
      </c>
      <c r="CO842" s="71">
        <v>44</v>
      </c>
      <c r="CP842" s="73" t="s">
        <v>9947</v>
      </c>
      <c r="CQ842" s="75" t="s">
        <v>5871</v>
      </c>
    </row>
    <row r="843" spans="17:95">
      <c r="Q843" s="71">
        <v>2</v>
      </c>
      <c r="R843" s="71">
        <v>1</v>
      </c>
      <c r="S843" s="71">
        <v>11</v>
      </c>
      <c r="T843" s="73" t="s">
        <v>9948</v>
      </c>
      <c r="U843" s="75" t="s">
        <v>8020</v>
      </c>
      <c r="AC843" s="71">
        <v>12</v>
      </c>
      <c r="AD843" s="71">
        <v>45</v>
      </c>
      <c r="AE843" s="73" t="s">
        <v>9949</v>
      </c>
      <c r="AF843" s="75" t="s">
        <v>5872</v>
      </c>
      <c r="CN843" s="71">
        <v>12</v>
      </c>
      <c r="CO843" s="71">
        <v>45</v>
      </c>
      <c r="CP843" s="73" t="s">
        <v>9949</v>
      </c>
      <c r="CQ843" s="75" t="s">
        <v>5872</v>
      </c>
    </row>
    <row r="844" spans="17:95">
      <c r="Q844" s="71">
        <v>2</v>
      </c>
      <c r="R844" s="71">
        <v>1</v>
      </c>
      <c r="S844" s="71">
        <v>12</v>
      </c>
      <c r="T844" s="73" t="s">
        <v>9950</v>
      </c>
      <c r="U844" s="75" t="s">
        <v>921</v>
      </c>
      <c r="AC844" s="71">
        <v>12</v>
      </c>
      <c r="AD844" s="71">
        <v>46</v>
      </c>
      <c r="AE844" s="73" t="s">
        <v>9951</v>
      </c>
      <c r="AF844" s="75" t="s">
        <v>5873</v>
      </c>
      <c r="CN844" s="71">
        <v>12</v>
      </c>
      <c r="CO844" s="71">
        <v>46</v>
      </c>
      <c r="CP844" s="73" t="s">
        <v>9951</v>
      </c>
      <c r="CQ844" s="75" t="s">
        <v>5873</v>
      </c>
    </row>
    <row r="845" spans="17:95">
      <c r="Q845" s="71">
        <v>2</v>
      </c>
      <c r="R845" s="71">
        <v>1</v>
      </c>
      <c r="S845" s="71">
        <v>13</v>
      </c>
      <c r="T845" s="73" t="s">
        <v>9952</v>
      </c>
      <c r="U845" s="75" t="s">
        <v>922</v>
      </c>
      <c r="AC845" s="71">
        <v>12</v>
      </c>
      <c r="AD845" s="71">
        <v>47</v>
      </c>
      <c r="AE845" s="73" t="s">
        <v>9953</v>
      </c>
      <c r="AF845" s="75" t="s">
        <v>5874</v>
      </c>
      <c r="CN845" s="71">
        <v>12</v>
      </c>
      <c r="CO845" s="71">
        <v>47</v>
      </c>
      <c r="CP845" s="73" t="s">
        <v>9953</v>
      </c>
      <c r="CQ845" s="75" t="s">
        <v>5874</v>
      </c>
    </row>
    <row r="846" spans="17:95">
      <c r="Q846" s="71">
        <v>2</v>
      </c>
      <c r="R846" s="71">
        <v>1</v>
      </c>
      <c r="S846" s="71">
        <v>14</v>
      </c>
      <c r="T846" s="73" t="s">
        <v>9954</v>
      </c>
      <c r="U846" s="75" t="s">
        <v>923</v>
      </c>
      <c r="AC846" s="71">
        <v>12</v>
      </c>
      <c r="AD846" s="71">
        <v>48</v>
      </c>
      <c r="AE846" s="73" t="s">
        <v>9955</v>
      </c>
      <c r="AF846" s="75" t="s">
        <v>5875</v>
      </c>
      <c r="CN846" s="71">
        <v>12</v>
      </c>
      <c r="CO846" s="71">
        <v>48</v>
      </c>
      <c r="CP846" s="73" t="s">
        <v>9955</v>
      </c>
      <c r="CQ846" s="75" t="s">
        <v>5875</v>
      </c>
    </row>
    <row r="847" spans="17:95">
      <c r="Q847" s="71">
        <v>2</v>
      </c>
      <c r="R847" s="71">
        <v>1</v>
      </c>
      <c r="S847" s="71">
        <v>15</v>
      </c>
      <c r="T847" s="73" t="s">
        <v>9956</v>
      </c>
      <c r="U847" s="75" t="s">
        <v>924</v>
      </c>
      <c r="AC847" s="71">
        <v>12</v>
      </c>
      <c r="AD847" s="71">
        <v>49</v>
      </c>
      <c r="AE847" s="73" t="s">
        <v>9957</v>
      </c>
      <c r="AF847" s="75" t="s">
        <v>5876</v>
      </c>
      <c r="CN847" s="71">
        <v>12</v>
      </c>
      <c r="CO847" s="71">
        <v>49</v>
      </c>
      <c r="CP847" s="73" t="s">
        <v>9957</v>
      </c>
      <c r="CQ847" s="75" t="s">
        <v>5876</v>
      </c>
    </row>
    <row r="848" spans="17:95">
      <c r="Q848" s="71">
        <v>2</v>
      </c>
      <c r="R848" s="71">
        <v>1</v>
      </c>
      <c r="S848" s="71">
        <v>16</v>
      </c>
      <c r="T848" s="73" t="s">
        <v>9958</v>
      </c>
      <c r="U848" s="75" t="s">
        <v>8021</v>
      </c>
      <c r="AC848" s="71">
        <v>12</v>
      </c>
      <c r="AD848" s="71">
        <v>50</v>
      </c>
      <c r="AE848" s="73" t="s">
        <v>9959</v>
      </c>
      <c r="AF848" s="75" t="s">
        <v>5877</v>
      </c>
      <c r="CN848" s="71">
        <v>12</v>
      </c>
      <c r="CO848" s="71">
        <v>50</v>
      </c>
      <c r="CP848" s="73" t="s">
        <v>9959</v>
      </c>
      <c r="CQ848" s="75" t="s">
        <v>5877</v>
      </c>
    </row>
    <row r="849" spans="17:95">
      <c r="Q849" s="71">
        <v>2</v>
      </c>
      <c r="R849" s="71">
        <v>1</v>
      </c>
      <c r="S849" s="71">
        <v>17</v>
      </c>
      <c r="T849" s="73" t="s">
        <v>9960</v>
      </c>
      <c r="U849" s="75" t="s">
        <v>925</v>
      </c>
      <c r="AC849" s="71">
        <v>12</v>
      </c>
      <c r="AD849" s="71">
        <v>51</v>
      </c>
      <c r="AE849" s="73" t="s">
        <v>9961</v>
      </c>
      <c r="AF849" s="75" t="s">
        <v>8325</v>
      </c>
      <c r="CN849" s="71">
        <v>12</v>
      </c>
      <c r="CO849" s="71">
        <v>51</v>
      </c>
      <c r="CP849" s="73" t="s">
        <v>9961</v>
      </c>
      <c r="CQ849" s="75" t="s">
        <v>8325</v>
      </c>
    </row>
    <row r="850" spans="17:95">
      <c r="Q850" s="71">
        <v>2</v>
      </c>
      <c r="R850" s="71">
        <v>1</v>
      </c>
      <c r="S850" s="71">
        <v>18</v>
      </c>
      <c r="T850" s="73" t="s">
        <v>9962</v>
      </c>
      <c r="U850" s="75" t="s">
        <v>8028</v>
      </c>
      <c r="AC850" s="71">
        <v>12</v>
      </c>
      <c r="AD850" s="71">
        <v>52</v>
      </c>
      <c r="AE850" s="73" t="s">
        <v>9963</v>
      </c>
      <c r="AF850" s="75" t="s">
        <v>5878</v>
      </c>
      <c r="CN850" s="71">
        <v>12</v>
      </c>
      <c r="CO850" s="71">
        <v>52</v>
      </c>
      <c r="CP850" s="73" t="s">
        <v>9963</v>
      </c>
      <c r="CQ850" s="75" t="s">
        <v>5878</v>
      </c>
    </row>
    <row r="851" spans="17:95">
      <c r="Q851" s="71">
        <v>2</v>
      </c>
      <c r="R851" s="71">
        <v>1</v>
      </c>
      <c r="S851" s="71">
        <v>19</v>
      </c>
      <c r="T851" s="73" t="s">
        <v>9964</v>
      </c>
      <c r="U851" s="75" t="s">
        <v>8029</v>
      </c>
      <c r="AC851" s="71">
        <v>12</v>
      </c>
      <c r="AD851" s="71">
        <v>53</v>
      </c>
      <c r="AE851" s="73" t="s">
        <v>9965</v>
      </c>
      <c r="AF851" s="75" t="s">
        <v>5879</v>
      </c>
      <c r="CN851" s="71">
        <v>12</v>
      </c>
      <c r="CO851" s="71">
        <v>53</v>
      </c>
      <c r="CP851" s="73" t="s">
        <v>9965</v>
      </c>
      <c r="CQ851" s="75" t="s">
        <v>5879</v>
      </c>
    </row>
    <row r="852" spans="17:95">
      <c r="Q852" s="71">
        <v>2</v>
      </c>
      <c r="R852" s="71">
        <v>1</v>
      </c>
      <c r="S852" s="71">
        <v>20</v>
      </c>
      <c r="T852" s="73" t="s">
        <v>9966</v>
      </c>
      <c r="U852" s="75" t="s">
        <v>8030</v>
      </c>
      <c r="AC852" s="71">
        <v>12</v>
      </c>
      <c r="AD852" s="71">
        <v>54</v>
      </c>
      <c r="AE852" s="73" t="s">
        <v>9967</v>
      </c>
      <c r="AF852" s="75" t="s">
        <v>5880</v>
      </c>
      <c r="CN852" s="71">
        <v>12</v>
      </c>
      <c r="CO852" s="71">
        <v>54</v>
      </c>
      <c r="CP852" s="73" t="s">
        <v>9967</v>
      </c>
      <c r="CQ852" s="75" t="s">
        <v>5880</v>
      </c>
    </row>
    <row r="853" spans="17:95">
      <c r="Q853" s="71">
        <v>2</v>
      </c>
      <c r="R853" s="71">
        <v>1</v>
      </c>
      <c r="S853" s="71">
        <v>21</v>
      </c>
      <c r="T853" s="73" t="s">
        <v>9968</v>
      </c>
      <c r="U853" s="75" t="s">
        <v>8024</v>
      </c>
      <c r="AC853" s="71">
        <v>12</v>
      </c>
      <c r="AD853" s="71">
        <v>55</v>
      </c>
      <c r="AE853" s="73" t="s">
        <v>9969</v>
      </c>
      <c r="AF853" s="75" t="s">
        <v>5881</v>
      </c>
      <c r="CN853" s="71">
        <v>12</v>
      </c>
      <c r="CO853" s="71">
        <v>55</v>
      </c>
      <c r="CP853" s="73" t="s">
        <v>9969</v>
      </c>
      <c r="CQ853" s="75" t="s">
        <v>5881</v>
      </c>
    </row>
    <row r="854" spans="17:95">
      <c r="Q854" s="71">
        <v>2</v>
      </c>
      <c r="R854" s="71">
        <v>1</v>
      </c>
      <c r="S854" s="71">
        <v>22</v>
      </c>
      <c r="T854" s="73" t="s">
        <v>9970</v>
      </c>
      <c r="U854" s="75" t="s">
        <v>8023</v>
      </c>
      <c r="AC854" s="71">
        <v>12</v>
      </c>
      <c r="AD854" s="71">
        <v>56</v>
      </c>
      <c r="AE854" s="73" t="s">
        <v>9971</v>
      </c>
      <c r="AF854" s="75" t="s">
        <v>5882</v>
      </c>
      <c r="CN854" s="71">
        <v>12</v>
      </c>
      <c r="CO854" s="71">
        <v>56</v>
      </c>
      <c r="CP854" s="73" t="s">
        <v>9971</v>
      </c>
      <c r="CQ854" s="75" t="s">
        <v>5882</v>
      </c>
    </row>
    <row r="855" spans="17:95">
      <c r="Q855" s="71">
        <v>2</v>
      </c>
      <c r="R855" s="71">
        <v>1</v>
      </c>
      <c r="S855" s="71">
        <v>23</v>
      </c>
      <c r="T855" s="73" t="s">
        <v>9972</v>
      </c>
      <c r="U855" s="75" t="s">
        <v>9973</v>
      </c>
      <c r="AC855" s="71">
        <v>12</v>
      </c>
      <c r="AD855" s="71">
        <v>57</v>
      </c>
      <c r="AE855" s="73" t="s">
        <v>9974</v>
      </c>
      <c r="AF855" s="75" t="s">
        <v>5883</v>
      </c>
      <c r="CN855" s="71">
        <v>12</v>
      </c>
      <c r="CO855" s="71">
        <v>57</v>
      </c>
      <c r="CP855" s="73" t="s">
        <v>9974</v>
      </c>
      <c r="CQ855" s="75" t="s">
        <v>5883</v>
      </c>
    </row>
    <row r="856" spans="17:95">
      <c r="Q856" s="71">
        <v>2</v>
      </c>
      <c r="R856" s="71">
        <v>1</v>
      </c>
      <c r="S856" s="71">
        <v>24</v>
      </c>
      <c r="T856" s="73" t="s">
        <v>9975</v>
      </c>
      <c r="U856" s="75" t="s">
        <v>926</v>
      </c>
      <c r="AC856" s="71">
        <v>12</v>
      </c>
      <c r="AD856" s="71">
        <v>58</v>
      </c>
      <c r="AE856" s="73" t="s">
        <v>9976</v>
      </c>
      <c r="AF856" s="75" t="s">
        <v>5884</v>
      </c>
      <c r="CN856" s="71">
        <v>12</v>
      </c>
      <c r="CO856" s="71">
        <v>58</v>
      </c>
      <c r="CP856" s="73" t="s">
        <v>9976</v>
      </c>
      <c r="CQ856" s="75" t="s">
        <v>5884</v>
      </c>
    </row>
    <row r="857" spans="17:95">
      <c r="Q857" s="71">
        <v>2</v>
      </c>
      <c r="R857" s="71">
        <v>1</v>
      </c>
      <c r="S857" s="71">
        <v>25</v>
      </c>
      <c r="T857" s="73" t="s">
        <v>9977</v>
      </c>
      <c r="U857" s="75" t="s">
        <v>8025</v>
      </c>
      <c r="AC857" s="71">
        <v>12</v>
      </c>
      <c r="AD857" s="71">
        <v>59</v>
      </c>
      <c r="AE857" s="73" t="s">
        <v>9978</v>
      </c>
      <c r="AF857" s="75" t="s">
        <v>5885</v>
      </c>
      <c r="CN857" s="71">
        <v>12</v>
      </c>
      <c r="CO857" s="71">
        <v>59</v>
      </c>
      <c r="CP857" s="73" t="s">
        <v>9978</v>
      </c>
      <c r="CQ857" s="75" t="s">
        <v>5885</v>
      </c>
    </row>
    <row r="858" spans="17:95">
      <c r="Q858" s="71">
        <v>2</v>
      </c>
      <c r="R858" s="71">
        <v>1</v>
      </c>
      <c r="S858" s="71">
        <v>26</v>
      </c>
      <c r="T858" s="73" t="s">
        <v>9979</v>
      </c>
      <c r="U858" s="75" t="s">
        <v>9980</v>
      </c>
      <c r="AC858" s="71">
        <v>12</v>
      </c>
      <c r="AD858" s="71">
        <v>60</v>
      </c>
      <c r="AE858" s="73" t="s">
        <v>9981</v>
      </c>
      <c r="AF858" s="75" t="s">
        <v>5886</v>
      </c>
      <c r="CN858" s="71">
        <v>12</v>
      </c>
      <c r="CO858" s="71">
        <v>60</v>
      </c>
      <c r="CP858" s="73" t="s">
        <v>9981</v>
      </c>
      <c r="CQ858" s="75" t="s">
        <v>5886</v>
      </c>
    </row>
    <row r="859" spans="17:95">
      <c r="Q859" s="71">
        <v>2</v>
      </c>
      <c r="R859" s="71">
        <v>1</v>
      </c>
      <c r="S859" s="71">
        <v>27</v>
      </c>
      <c r="T859" s="73" t="s">
        <v>9982</v>
      </c>
      <c r="U859" s="75" t="s">
        <v>8026</v>
      </c>
      <c r="AC859" s="71">
        <v>13</v>
      </c>
      <c r="AD859" s="71">
        <v>1</v>
      </c>
      <c r="AE859" s="73" t="s">
        <v>9983</v>
      </c>
      <c r="AF859" s="75" t="s">
        <v>5887</v>
      </c>
      <c r="CN859" s="71">
        <v>13</v>
      </c>
      <c r="CO859" s="71">
        <v>1</v>
      </c>
      <c r="CP859" s="73" t="s">
        <v>9983</v>
      </c>
      <c r="CQ859" s="75" t="s">
        <v>5887</v>
      </c>
    </row>
    <row r="860" spans="17:95">
      <c r="Q860" s="71">
        <v>2</v>
      </c>
      <c r="R860" s="71">
        <v>1</v>
      </c>
      <c r="S860" s="71">
        <v>28</v>
      </c>
      <c r="T860" s="73" t="s">
        <v>9984</v>
      </c>
      <c r="U860" s="75" t="s">
        <v>8031</v>
      </c>
      <c r="AC860" s="71">
        <v>13</v>
      </c>
      <c r="AD860" s="71">
        <v>2</v>
      </c>
      <c r="AE860" s="73" t="s">
        <v>9985</v>
      </c>
      <c r="AF860" s="75" t="s">
        <v>5888</v>
      </c>
      <c r="CN860" s="71">
        <v>13</v>
      </c>
      <c r="CO860" s="71">
        <v>2</v>
      </c>
      <c r="CP860" s="73" t="s">
        <v>9985</v>
      </c>
      <c r="CQ860" s="75" t="s">
        <v>5888</v>
      </c>
    </row>
    <row r="861" spans="17:95">
      <c r="Q861" s="71">
        <v>2</v>
      </c>
      <c r="R861" s="71">
        <v>1</v>
      </c>
      <c r="S861" s="71">
        <v>29</v>
      </c>
      <c r="T861" s="73" t="s">
        <v>9986</v>
      </c>
      <c r="U861" s="75" t="s">
        <v>9987</v>
      </c>
      <c r="AC861" s="71">
        <v>13</v>
      </c>
      <c r="AD861" s="71">
        <v>3</v>
      </c>
      <c r="AE861" s="73" t="s">
        <v>9988</v>
      </c>
      <c r="AF861" s="75" t="s">
        <v>5889</v>
      </c>
      <c r="CN861" s="71">
        <v>13</v>
      </c>
      <c r="CO861" s="71">
        <v>3</v>
      </c>
      <c r="CP861" s="73" t="s">
        <v>9988</v>
      </c>
      <c r="CQ861" s="75" t="s">
        <v>5889</v>
      </c>
    </row>
    <row r="862" spans="17:95">
      <c r="Q862" s="71">
        <v>2</v>
      </c>
      <c r="R862" s="71">
        <v>1</v>
      </c>
      <c r="S862" s="71">
        <v>30</v>
      </c>
      <c r="T862" s="73" t="s">
        <v>9989</v>
      </c>
      <c r="U862" s="75" t="s">
        <v>8022</v>
      </c>
      <c r="AC862" s="71">
        <v>13</v>
      </c>
      <c r="AD862" s="71">
        <v>4</v>
      </c>
      <c r="AE862" s="73" t="s">
        <v>9990</v>
      </c>
      <c r="AF862" s="75" t="s">
        <v>5890</v>
      </c>
      <c r="CN862" s="71">
        <v>13</v>
      </c>
      <c r="CO862" s="71">
        <v>4</v>
      </c>
      <c r="CP862" s="73" t="s">
        <v>9990</v>
      </c>
      <c r="CQ862" s="75" t="s">
        <v>5890</v>
      </c>
    </row>
    <row r="863" spans="17:95">
      <c r="Q863" s="71">
        <v>2</v>
      </c>
      <c r="R863" s="71">
        <v>1</v>
      </c>
      <c r="S863" s="71">
        <v>31</v>
      </c>
      <c r="T863" s="73" t="s">
        <v>9991</v>
      </c>
      <c r="U863" s="75" t="s">
        <v>8027</v>
      </c>
      <c r="AC863" s="71">
        <v>13</v>
      </c>
      <c r="AD863" s="71">
        <v>5</v>
      </c>
      <c r="AE863" s="73" t="s">
        <v>9992</v>
      </c>
      <c r="AF863" s="75" t="s">
        <v>5891</v>
      </c>
      <c r="CN863" s="71">
        <v>13</v>
      </c>
      <c r="CO863" s="71">
        <v>5</v>
      </c>
      <c r="CP863" s="73" t="s">
        <v>9992</v>
      </c>
      <c r="CQ863" s="75" t="s">
        <v>5891</v>
      </c>
    </row>
    <row r="864" spans="17:95">
      <c r="Q864" s="71">
        <v>2</v>
      </c>
      <c r="R864" s="71">
        <v>1</v>
      </c>
      <c r="S864" s="71">
        <v>32</v>
      </c>
      <c r="T864" s="73" t="s">
        <v>9993</v>
      </c>
      <c r="U864" s="75" t="s">
        <v>927</v>
      </c>
      <c r="AC864" s="71">
        <v>13</v>
      </c>
      <c r="AD864" s="71">
        <v>6</v>
      </c>
      <c r="AE864" s="73" t="s">
        <v>9994</v>
      </c>
      <c r="AF864" s="75" t="s">
        <v>5892</v>
      </c>
      <c r="CN864" s="71">
        <v>13</v>
      </c>
      <c r="CO864" s="71">
        <v>6</v>
      </c>
      <c r="CP864" s="73" t="s">
        <v>9994</v>
      </c>
      <c r="CQ864" s="75" t="s">
        <v>5892</v>
      </c>
    </row>
    <row r="865" spans="17:95">
      <c r="Q865" s="71">
        <v>2</v>
      </c>
      <c r="R865" s="71">
        <v>1</v>
      </c>
      <c r="S865" s="71">
        <v>33</v>
      </c>
      <c r="T865" s="73" t="s">
        <v>9995</v>
      </c>
      <c r="U865" s="75" t="s">
        <v>928</v>
      </c>
      <c r="AC865" s="71">
        <v>13</v>
      </c>
      <c r="AD865" s="71">
        <v>7</v>
      </c>
      <c r="AE865" s="73" t="s">
        <v>9996</v>
      </c>
      <c r="AF865" s="75" t="s">
        <v>5893</v>
      </c>
      <c r="CN865" s="71">
        <v>13</v>
      </c>
      <c r="CO865" s="71">
        <v>7</v>
      </c>
      <c r="CP865" s="73" t="s">
        <v>9996</v>
      </c>
      <c r="CQ865" s="75" t="s">
        <v>5893</v>
      </c>
    </row>
    <row r="866" spans="17:95">
      <c r="Q866" s="71">
        <v>2</v>
      </c>
      <c r="R866" s="71">
        <v>1</v>
      </c>
      <c r="S866" s="71">
        <v>34</v>
      </c>
      <c r="T866" s="73" t="s">
        <v>9997</v>
      </c>
      <c r="U866" s="75" t="s">
        <v>8033</v>
      </c>
      <c r="AC866" s="71">
        <v>13</v>
      </c>
      <c r="AD866" s="71">
        <v>8</v>
      </c>
      <c r="AE866" s="73" t="s">
        <v>9998</v>
      </c>
      <c r="AF866" s="75" t="s">
        <v>5894</v>
      </c>
      <c r="CN866" s="71">
        <v>13</v>
      </c>
      <c r="CO866" s="71">
        <v>8</v>
      </c>
      <c r="CP866" s="73" t="s">
        <v>9998</v>
      </c>
      <c r="CQ866" s="75" t="s">
        <v>5894</v>
      </c>
    </row>
    <row r="867" spans="17:95">
      <c r="Q867" s="71">
        <v>2</v>
      </c>
      <c r="R867" s="71">
        <v>1</v>
      </c>
      <c r="S867" s="71">
        <v>35</v>
      </c>
      <c r="T867" s="73" t="s">
        <v>9999</v>
      </c>
      <c r="U867" s="75" t="s">
        <v>8032</v>
      </c>
      <c r="AC867" s="71">
        <v>13</v>
      </c>
      <c r="AD867" s="71">
        <v>9</v>
      </c>
      <c r="AE867" s="73" t="s">
        <v>10000</v>
      </c>
      <c r="AF867" s="75" t="s">
        <v>5895</v>
      </c>
      <c r="CN867" s="71">
        <v>13</v>
      </c>
      <c r="CO867" s="71">
        <v>9</v>
      </c>
      <c r="CP867" s="73" t="s">
        <v>10000</v>
      </c>
      <c r="CQ867" s="75" t="s">
        <v>5895</v>
      </c>
    </row>
    <row r="868" spans="17:95">
      <c r="Q868" s="71">
        <v>2</v>
      </c>
      <c r="R868" s="71">
        <v>1</v>
      </c>
      <c r="S868" s="71">
        <v>36</v>
      </c>
      <c r="T868" s="73" t="s">
        <v>10001</v>
      </c>
      <c r="U868" s="75" t="s">
        <v>8035</v>
      </c>
      <c r="AC868" s="71">
        <v>13</v>
      </c>
      <c r="AD868" s="71">
        <v>10</v>
      </c>
      <c r="AE868" s="73" t="s">
        <v>10002</v>
      </c>
      <c r="AF868" s="75" t="s">
        <v>5896</v>
      </c>
      <c r="CN868" s="71">
        <v>13</v>
      </c>
      <c r="CO868" s="71">
        <v>10</v>
      </c>
      <c r="CP868" s="73" t="s">
        <v>10002</v>
      </c>
      <c r="CQ868" s="75" t="s">
        <v>5896</v>
      </c>
    </row>
    <row r="869" spans="17:95">
      <c r="Q869" s="71">
        <v>2</v>
      </c>
      <c r="R869" s="71">
        <v>1</v>
      </c>
      <c r="S869" s="71">
        <v>37</v>
      </c>
      <c r="T869" s="73" t="s">
        <v>10003</v>
      </c>
      <c r="U869" s="75" t="s">
        <v>8036</v>
      </c>
      <c r="AC869" s="71">
        <v>13</v>
      </c>
      <c r="AD869" s="71">
        <v>11</v>
      </c>
      <c r="AE869" s="73" t="s">
        <v>10004</v>
      </c>
      <c r="AF869" s="75" t="s">
        <v>5897</v>
      </c>
      <c r="CN869" s="71">
        <v>13</v>
      </c>
      <c r="CO869" s="71">
        <v>11</v>
      </c>
      <c r="CP869" s="73" t="s">
        <v>10004</v>
      </c>
      <c r="CQ869" s="75" t="s">
        <v>5897</v>
      </c>
    </row>
    <row r="870" spans="17:95">
      <c r="Q870" s="71">
        <v>2</v>
      </c>
      <c r="R870" s="71">
        <v>1</v>
      </c>
      <c r="S870" s="71">
        <v>38</v>
      </c>
      <c r="T870" s="73" t="s">
        <v>10005</v>
      </c>
      <c r="U870" s="75" t="s">
        <v>8034</v>
      </c>
      <c r="AC870" s="71">
        <v>13</v>
      </c>
      <c r="AD870" s="71">
        <v>12</v>
      </c>
      <c r="AE870" s="73" t="s">
        <v>10006</v>
      </c>
      <c r="AF870" s="75" t="s">
        <v>5898</v>
      </c>
      <c r="CN870" s="71">
        <v>13</v>
      </c>
      <c r="CO870" s="71">
        <v>12</v>
      </c>
      <c r="CP870" s="73" t="s">
        <v>10006</v>
      </c>
      <c r="CQ870" s="75" t="s">
        <v>5898</v>
      </c>
    </row>
    <row r="871" spans="17:95">
      <c r="Q871" s="71">
        <v>2</v>
      </c>
      <c r="R871" s="71">
        <v>1</v>
      </c>
      <c r="S871" s="71">
        <v>39</v>
      </c>
      <c r="T871" s="73" t="s">
        <v>10007</v>
      </c>
      <c r="U871" s="75" t="s">
        <v>8037</v>
      </c>
      <c r="AC871" s="71">
        <v>13</v>
      </c>
      <c r="AD871" s="71">
        <v>13</v>
      </c>
      <c r="AE871" s="73" t="s">
        <v>10008</v>
      </c>
      <c r="AF871" s="75" t="s">
        <v>5899</v>
      </c>
      <c r="CN871" s="71">
        <v>13</v>
      </c>
      <c r="CO871" s="71">
        <v>13</v>
      </c>
      <c r="CP871" s="73" t="s">
        <v>10008</v>
      </c>
      <c r="CQ871" s="75" t="s">
        <v>5899</v>
      </c>
    </row>
    <row r="872" spans="17:95">
      <c r="Q872" s="71">
        <v>2</v>
      </c>
      <c r="R872" s="71">
        <v>1</v>
      </c>
      <c r="S872" s="71">
        <v>40</v>
      </c>
      <c r="T872" s="73" t="s">
        <v>10009</v>
      </c>
      <c r="U872" s="75" t="s">
        <v>929</v>
      </c>
      <c r="AC872" s="71">
        <v>13</v>
      </c>
      <c r="AD872" s="71">
        <v>14</v>
      </c>
      <c r="AE872" s="73" t="s">
        <v>10010</v>
      </c>
      <c r="AF872" s="75" t="s">
        <v>5900</v>
      </c>
      <c r="CN872" s="71">
        <v>13</v>
      </c>
      <c r="CO872" s="71">
        <v>14</v>
      </c>
      <c r="CP872" s="73" t="s">
        <v>10010</v>
      </c>
      <c r="CQ872" s="75" t="s">
        <v>5900</v>
      </c>
    </row>
    <row r="873" spans="17:95">
      <c r="Q873" s="71">
        <v>2</v>
      </c>
      <c r="R873" s="71">
        <v>1</v>
      </c>
      <c r="S873" s="71">
        <v>41</v>
      </c>
      <c r="T873" s="73" t="s">
        <v>10011</v>
      </c>
      <c r="U873" s="75" t="s">
        <v>930</v>
      </c>
      <c r="AC873" s="71">
        <v>13</v>
      </c>
      <c r="AD873" s="71">
        <v>15</v>
      </c>
      <c r="AE873" s="73" t="s">
        <v>10012</v>
      </c>
      <c r="AF873" s="75" t="s">
        <v>5901</v>
      </c>
      <c r="CN873" s="71">
        <v>13</v>
      </c>
      <c r="CO873" s="71">
        <v>15</v>
      </c>
      <c r="CP873" s="73" t="s">
        <v>10012</v>
      </c>
      <c r="CQ873" s="75" t="s">
        <v>5901</v>
      </c>
    </row>
    <row r="874" spans="17:95">
      <c r="Q874" s="71">
        <v>2</v>
      </c>
      <c r="R874" s="71">
        <v>1</v>
      </c>
      <c r="S874" s="71">
        <v>42</v>
      </c>
      <c r="T874" s="73" t="s">
        <v>10013</v>
      </c>
      <c r="U874" s="75" t="s">
        <v>931</v>
      </c>
      <c r="AC874" s="71">
        <v>13</v>
      </c>
      <c r="AD874" s="71">
        <v>16</v>
      </c>
      <c r="AE874" s="73" t="s">
        <v>10014</v>
      </c>
      <c r="AF874" s="75" t="s">
        <v>5902</v>
      </c>
      <c r="CN874" s="71">
        <v>13</v>
      </c>
      <c r="CO874" s="71">
        <v>16</v>
      </c>
      <c r="CP874" s="73" t="s">
        <v>10014</v>
      </c>
      <c r="CQ874" s="75" t="s">
        <v>5902</v>
      </c>
    </row>
    <row r="875" spans="17:95">
      <c r="Q875" s="71">
        <v>2</v>
      </c>
      <c r="R875" s="71">
        <v>1</v>
      </c>
      <c r="S875" s="71">
        <v>43</v>
      </c>
      <c r="T875" s="73" t="s">
        <v>10015</v>
      </c>
      <c r="U875" s="75" t="s">
        <v>932</v>
      </c>
      <c r="AC875" s="71">
        <v>13</v>
      </c>
      <c r="AD875" s="71">
        <v>17</v>
      </c>
      <c r="AE875" s="73" t="s">
        <v>10016</v>
      </c>
      <c r="AF875" s="75" t="s">
        <v>5903</v>
      </c>
      <c r="CN875" s="71">
        <v>13</v>
      </c>
      <c r="CO875" s="71">
        <v>17</v>
      </c>
      <c r="CP875" s="73" t="s">
        <v>10016</v>
      </c>
      <c r="CQ875" s="75" t="s">
        <v>5903</v>
      </c>
    </row>
    <row r="876" spans="17:95">
      <c r="Q876" s="71">
        <v>2</v>
      </c>
      <c r="R876" s="71">
        <v>1</v>
      </c>
      <c r="S876" s="71">
        <v>44</v>
      </c>
      <c r="T876" s="73" t="s">
        <v>10017</v>
      </c>
      <c r="U876" s="75" t="s">
        <v>933</v>
      </c>
      <c r="AC876" s="71">
        <v>13</v>
      </c>
      <c r="AD876" s="71">
        <v>18</v>
      </c>
      <c r="AE876" s="73" t="s">
        <v>10018</v>
      </c>
      <c r="AF876" s="75" t="s">
        <v>5904</v>
      </c>
      <c r="CN876" s="71">
        <v>13</v>
      </c>
      <c r="CO876" s="71">
        <v>18</v>
      </c>
      <c r="CP876" s="73" t="s">
        <v>10018</v>
      </c>
      <c r="CQ876" s="75" t="s">
        <v>5904</v>
      </c>
    </row>
    <row r="877" spans="17:95">
      <c r="Q877" s="71">
        <v>2</v>
      </c>
      <c r="R877" s="71">
        <v>1</v>
      </c>
      <c r="S877" s="71">
        <v>45</v>
      </c>
      <c r="T877" s="73" t="s">
        <v>10019</v>
      </c>
      <c r="U877" s="75" t="s">
        <v>10020</v>
      </c>
      <c r="AC877" s="71">
        <v>13</v>
      </c>
      <c r="AD877" s="71">
        <v>19</v>
      </c>
      <c r="AE877" s="73" t="s">
        <v>10021</v>
      </c>
      <c r="AF877" s="75" t="s">
        <v>5905</v>
      </c>
      <c r="CN877" s="71">
        <v>13</v>
      </c>
      <c r="CO877" s="71">
        <v>19</v>
      </c>
      <c r="CP877" s="73" t="s">
        <v>10021</v>
      </c>
      <c r="CQ877" s="75" t="s">
        <v>5905</v>
      </c>
    </row>
    <row r="878" spans="17:95">
      <c r="Q878" s="71">
        <v>2</v>
      </c>
      <c r="R878" s="71">
        <v>1</v>
      </c>
      <c r="S878" s="71">
        <v>46</v>
      </c>
      <c r="T878" s="73" t="s">
        <v>10022</v>
      </c>
      <c r="U878" s="75" t="s">
        <v>8039</v>
      </c>
      <c r="AC878" s="71">
        <v>13</v>
      </c>
      <c r="AD878" s="71">
        <v>20</v>
      </c>
      <c r="AE878" s="73" t="s">
        <v>10023</v>
      </c>
      <c r="AF878" s="75" t="s">
        <v>5906</v>
      </c>
      <c r="CN878" s="71">
        <v>13</v>
      </c>
      <c r="CO878" s="71">
        <v>20</v>
      </c>
      <c r="CP878" s="73" t="s">
        <v>10023</v>
      </c>
      <c r="CQ878" s="75" t="s">
        <v>5906</v>
      </c>
    </row>
    <row r="879" spans="17:95">
      <c r="Q879" s="71">
        <v>2</v>
      </c>
      <c r="R879" s="71">
        <v>1</v>
      </c>
      <c r="S879" s="71">
        <v>47</v>
      </c>
      <c r="T879" s="73" t="s">
        <v>10024</v>
      </c>
      <c r="U879" s="75" t="s">
        <v>8038</v>
      </c>
      <c r="AC879" s="71">
        <v>13</v>
      </c>
      <c r="AD879" s="71">
        <v>21</v>
      </c>
      <c r="AE879" s="73" t="s">
        <v>10025</v>
      </c>
      <c r="AF879" s="75" t="s">
        <v>5907</v>
      </c>
      <c r="CN879" s="71">
        <v>13</v>
      </c>
      <c r="CO879" s="71">
        <v>21</v>
      </c>
      <c r="CP879" s="73" t="s">
        <v>10025</v>
      </c>
      <c r="CQ879" s="75" t="s">
        <v>5907</v>
      </c>
    </row>
    <row r="880" spans="17:95">
      <c r="Q880" s="71">
        <v>2</v>
      </c>
      <c r="R880" s="71">
        <v>1</v>
      </c>
      <c r="S880" s="71">
        <v>48</v>
      </c>
      <c r="T880" s="73" t="s">
        <v>10026</v>
      </c>
      <c r="U880" s="75" t="s">
        <v>934</v>
      </c>
      <c r="AC880" s="71">
        <v>13</v>
      </c>
      <c r="AD880" s="71">
        <v>22</v>
      </c>
      <c r="AE880" s="73" t="s">
        <v>10027</v>
      </c>
      <c r="AF880" s="75" t="s">
        <v>5908</v>
      </c>
      <c r="CN880" s="71">
        <v>13</v>
      </c>
      <c r="CO880" s="71">
        <v>22</v>
      </c>
      <c r="CP880" s="73" t="s">
        <v>10027</v>
      </c>
      <c r="CQ880" s="75" t="s">
        <v>5908</v>
      </c>
    </row>
    <row r="881" spans="17:95">
      <c r="Q881" s="71">
        <v>2</v>
      </c>
      <c r="R881" s="71">
        <v>1</v>
      </c>
      <c r="S881" s="71">
        <v>49</v>
      </c>
      <c r="T881" s="73" t="s">
        <v>10028</v>
      </c>
      <c r="U881" s="75" t="s">
        <v>8040</v>
      </c>
      <c r="AC881" s="71">
        <v>13</v>
      </c>
      <c r="AD881" s="71">
        <v>23</v>
      </c>
      <c r="AE881" s="73" t="s">
        <v>10029</v>
      </c>
      <c r="AF881" s="75" t="s">
        <v>5909</v>
      </c>
      <c r="CN881" s="71">
        <v>13</v>
      </c>
      <c r="CO881" s="71">
        <v>23</v>
      </c>
      <c r="CP881" s="73" t="s">
        <v>10029</v>
      </c>
      <c r="CQ881" s="75" t="s">
        <v>5909</v>
      </c>
    </row>
    <row r="882" spans="17:95">
      <c r="Q882" s="71">
        <v>2</v>
      </c>
      <c r="R882" s="71">
        <v>1</v>
      </c>
      <c r="S882" s="71">
        <v>50</v>
      </c>
      <c r="T882" s="73" t="s">
        <v>10030</v>
      </c>
      <c r="U882" s="75" t="s">
        <v>10031</v>
      </c>
      <c r="AC882" s="71">
        <v>13</v>
      </c>
      <c r="AD882" s="71">
        <v>24</v>
      </c>
      <c r="AE882" s="73" t="s">
        <v>10032</v>
      </c>
      <c r="AF882" s="75" t="s">
        <v>5910</v>
      </c>
      <c r="CN882" s="71">
        <v>13</v>
      </c>
      <c r="CO882" s="71">
        <v>24</v>
      </c>
      <c r="CP882" s="73" t="s">
        <v>10032</v>
      </c>
      <c r="CQ882" s="75" t="s">
        <v>5910</v>
      </c>
    </row>
    <row r="883" spans="17:95">
      <c r="Q883" s="71">
        <v>2</v>
      </c>
      <c r="R883" s="71">
        <v>1</v>
      </c>
      <c r="S883" s="71">
        <v>51</v>
      </c>
      <c r="T883" s="73" t="s">
        <v>10033</v>
      </c>
      <c r="U883" s="75" t="s">
        <v>935</v>
      </c>
      <c r="AC883" s="71">
        <v>13</v>
      </c>
      <c r="AD883" s="71">
        <v>25</v>
      </c>
      <c r="AE883" s="73" t="s">
        <v>10034</v>
      </c>
      <c r="AF883" s="75" t="s">
        <v>5911</v>
      </c>
      <c r="CN883" s="71">
        <v>13</v>
      </c>
      <c r="CO883" s="71">
        <v>25</v>
      </c>
      <c r="CP883" s="73" t="s">
        <v>10034</v>
      </c>
      <c r="CQ883" s="75" t="s">
        <v>5911</v>
      </c>
    </row>
    <row r="884" spans="17:95">
      <c r="Q884" s="71">
        <v>2</v>
      </c>
      <c r="R884" s="71">
        <v>1</v>
      </c>
      <c r="S884" s="71">
        <v>52</v>
      </c>
      <c r="T884" s="73" t="s">
        <v>10035</v>
      </c>
      <c r="U884" s="75" t="s">
        <v>936</v>
      </c>
      <c r="AC884" s="71">
        <v>13</v>
      </c>
      <c r="AD884" s="71">
        <v>26</v>
      </c>
      <c r="AE884" s="73" t="s">
        <v>10036</v>
      </c>
      <c r="AF884" s="75" t="s">
        <v>5912</v>
      </c>
      <c r="CN884" s="71">
        <v>13</v>
      </c>
      <c r="CO884" s="71">
        <v>26</v>
      </c>
      <c r="CP884" s="73" t="s">
        <v>10036</v>
      </c>
      <c r="CQ884" s="75" t="s">
        <v>5912</v>
      </c>
    </row>
    <row r="885" spans="17:95">
      <c r="Q885" s="71">
        <v>2</v>
      </c>
      <c r="R885" s="71">
        <v>1</v>
      </c>
      <c r="S885" s="71">
        <v>53</v>
      </c>
      <c r="T885" s="73" t="s">
        <v>10037</v>
      </c>
      <c r="U885" s="75" t="s">
        <v>937</v>
      </c>
      <c r="AC885" s="71">
        <v>13</v>
      </c>
      <c r="AD885" s="71">
        <v>27</v>
      </c>
      <c r="AE885" s="73" t="s">
        <v>10038</v>
      </c>
      <c r="AF885" s="75" t="s">
        <v>5913</v>
      </c>
      <c r="CN885" s="71">
        <v>13</v>
      </c>
      <c r="CO885" s="71">
        <v>27</v>
      </c>
      <c r="CP885" s="73" t="s">
        <v>10038</v>
      </c>
      <c r="CQ885" s="75" t="s">
        <v>5913</v>
      </c>
    </row>
    <row r="886" spans="17:95">
      <c r="Q886" s="71">
        <v>2</v>
      </c>
      <c r="R886" s="71">
        <v>1</v>
      </c>
      <c r="S886" s="71">
        <v>54</v>
      </c>
      <c r="T886" s="73" t="s">
        <v>10039</v>
      </c>
      <c r="U886" s="75" t="s">
        <v>8041</v>
      </c>
      <c r="AC886" s="71">
        <v>13</v>
      </c>
      <c r="AD886" s="71">
        <v>28</v>
      </c>
      <c r="AE886" s="73" t="s">
        <v>10040</v>
      </c>
      <c r="AF886" s="75" t="s">
        <v>5914</v>
      </c>
      <c r="CN886" s="71">
        <v>13</v>
      </c>
      <c r="CO886" s="71">
        <v>28</v>
      </c>
      <c r="CP886" s="73" t="s">
        <v>10040</v>
      </c>
      <c r="CQ886" s="75" t="s">
        <v>5914</v>
      </c>
    </row>
    <row r="887" spans="17:95">
      <c r="Q887" s="71">
        <v>2</v>
      </c>
      <c r="R887" s="71">
        <v>1</v>
      </c>
      <c r="S887" s="71">
        <v>55</v>
      </c>
      <c r="T887" s="73" t="s">
        <v>10041</v>
      </c>
      <c r="U887" s="75" t="s">
        <v>8042</v>
      </c>
      <c r="AC887" s="71">
        <v>13</v>
      </c>
      <c r="AD887" s="71">
        <v>29</v>
      </c>
      <c r="AE887" s="73" t="s">
        <v>10042</v>
      </c>
      <c r="AF887" s="75" t="s">
        <v>5915</v>
      </c>
      <c r="CN887" s="71">
        <v>13</v>
      </c>
      <c r="CO887" s="71">
        <v>29</v>
      </c>
      <c r="CP887" s="73" t="s">
        <v>10042</v>
      </c>
      <c r="CQ887" s="75" t="s">
        <v>5915</v>
      </c>
    </row>
    <row r="888" spans="17:95">
      <c r="Q888" s="71">
        <v>2</v>
      </c>
      <c r="R888" s="71">
        <v>1</v>
      </c>
      <c r="S888" s="71">
        <v>56</v>
      </c>
      <c r="T888" s="73" t="s">
        <v>10043</v>
      </c>
      <c r="U888" s="75" t="s">
        <v>938</v>
      </c>
      <c r="AC888" s="71">
        <v>13</v>
      </c>
      <c r="AD888" s="71">
        <v>30</v>
      </c>
      <c r="AE888" s="73" t="s">
        <v>10044</v>
      </c>
      <c r="AF888" s="75" t="s">
        <v>5916</v>
      </c>
      <c r="CN888" s="71">
        <v>13</v>
      </c>
      <c r="CO888" s="71">
        <v>30</v>
      </c>
      <c r="CP888" s="73" t="s">
        <v>10044</v>
      </c>
      <c r="CQ888" s="75" t="s">
        <v>5916</v>
      </c>
    </row>
    <row r="889" spans="17:95">
      <c r="Q889" s="71">
        <v>2</v>
      </c>
      <c r="R889" s="71">
        <v>1</v>
      </c>
      <c r="S889" s="71">
        <v>57</v>
      </c>
      <c r="T889" s="73" t="s">
        <v>10045</v>
      </c>
      <c r="U889" s="75" t="s">
        <v>8043</v>
      </c>
      <c r="AC889" s="71">
        <v>13</v>
      </c>
      <c r="AD889" s="71">
        <v>31</v>
      </c>
      <c r="AE889" s="73" t="s">
        <v>10046</v>
      </c>
      <c r="AF889" s="75" t="s">
        <v>5917</v>
      </c>
      <c r="CN889" s="71">
        <v>13</v>
      </c>
      <c r="CO889" s="71">
        <v>31</v>
      </c>
      <c r="CP889" s="73" t="s">
        <v>10046</v>
      </c>
      <c r="CQ889" s="75" t="s">
        <v>5917</v>
      </c>
    </row>
    <row r="890" spans="17:95">
      <c r="Q890" s="71">
        <v>2</v>
      </c>
      <c r="R890" s="71">
        <v>1</v>
      </c>
      <c r="S890" s="71">
        <v>58</v>
      </c>
      <c r="T890" s="73" t="s">
        <v>10047</v>
      </c>
      <c r="U890" s="75" t="s">
        <v>939</v>
      </c>
      <c r="AC890" s="71">
        <v>13</v>
      </c>
      <c r="AD890" s="71">
        <v>32</v>
      </c>
      <c r="AE890" s="73" t="s">
        <v>10048</v>
      </c>
      <c r="AF890" s="75" t="s">
        <v>5918</v>
      </c>
      <c r="CN890" s="71">
        <v>13</v>
      </c>
      <c r="CO890" s="71">
        <v>32</v>
      </c>
      <c r="CP890" s="73" t="s">
        <v>10048</v>
      </c>
      <c r="CQ890" s="75" t="s">
        <v>5918</v>
      </c>
    </row>
    <row r="891" spans="17:95">
      <c r="Q891" s="71">
        <v>2</v>
      </c>
      <c r="R891" s="71">
        <v>1</v>
      </c>
      <c r="S891" s="71">
        <v>59</v>
      </c>
      <c r="T891" s="73" t="s">
        <v>10049</v>
      </c>
      <c r="U891" s="75" t="s">
        <v>940</v>
      </c>
      <c r="AC891" s="71">
        <v>13</v>
      </c>
      <c r="AD891" s="71">
        <v>33</v>
      </c>
      <c r="AE891" s="73" t="s">
        <v>10050</v>
      </c>
      <c r="AF891" s="75" t="s">
        <v>5919</v>
      </c>
      <c r="CN891" s="71">
        <v>13</v>
      </c>
      <c r="CO891" s="71">
        <v>33</v>
      </c>
      <c r="CP891" s="73" t="s">
        <v>10050</v>
      </c>
      <c r="CQ891" s="75" t="s">
        <v>5919</v>
      </c>
    </row>
    <row r="892" spans="17:95">
      <c r="Q892" s="71">
        <v>2</v>
      </c>
      <c r="R892" s="71">
        <v>1</v>
      </c>
      <c r="S892" s="71">
        <v>60</v>
      </c>
      <c r="T892" s="73" t="s">
        <v>10051</v>
      </c>
      <c r="U892" s="75" t="s">
        <v>941</v>
      </c>
      <c r="AC892" s="71">
        <v>13</v>
      </c>
      <c r="AD892" s="71">
        <v>34</v>
      </c>
      <c r="AE892" s="73" t="s">
        <v>10052</v>
      </c>
      <c r="AF892" s="75" t="s">
        <v>5920</v>
      </c>
      <c r="CN892" s="71">
        <v>13</v>
      </c>
      <c r="CO892" s="71">
        <v>34</v>
      </c>
      <c r="CP892" s="73" t="s">
        <v>10052</v>
      </c>
      <c r="CQ892" s="75" t="s">
        <v>5920</v>
      </c>
    </row>
    <row r="893" spans="17:95">
      <c r="Q893" s="71">
        <v>2</v>
      </c>
      <c r="R893" s="71">
        <v>1</v>
      </c>
      <c r="S893" s="71">
        <v>61</v>
      </c>
      <c r="T893" s="73" t="s">
        <v>10053</v>
      </c>
      <c r="U893" s="75" t="s">
        <v>8046</v>
      </c>
      <c r="AC893" s="71">
        <v>13</v>
      </c>
      <c r="AD893" s="71">
        <v>35</v>
      </c>
      <c r="AE893" s="73" t="s">
        <v>10054</v>
      </c>
      <c r="AF893" s="75" t="s">
        <v>5921</v>
      </c>
      <c r="CN893" s="71">
        <v>13</v>
      </c>
      <c r="CO893" s="71">
        <v>35</v>
      </c>
      <c r="CP893" s="73" t="s">
        <v>10054</v>
      </c>
      <c r="CQ893" s="75" t="s">
        <v>5921</v>
      </c>
    </row>
    <row r="894" spans="17:95">
      <c r="Q894" s="71">
        <v>2</v>
      </c>
      <c r="R894" s="71">
        <v>1</v>
      </c>
      <c r="S894" s="71">
        <v>62</v>
      </c>
      <c r="T894" s="73" t="s">
        <v>10055</v>
      </c>
      <c r="U894" s="75" t="s">
        <v>8045</v>
      </c>
      <c r="AC894" s="71">
        <v>13</v>
      </c>
      <c r="AD894" s="71">
        <v>36</v>
      </c>
      <c r="AE894" s="73" t="s">
        <v>10056</v>
      </c>
      <c r="AF894" s="75" t="s">
        <v>5922</v>
      </c>
      <c r="CN894" s="71">
        <v>13</v>
      </c>
      <c r="CO894" s="71">
        <v>36</v>
      </c>
      <c r="CP894" s="73" t="s">
        <v>10056</v>
      </c>
      <c r="CQ894" s="75" t="s">
        <v>5922</v>
      </c>
    </row>
    <row r="895" spans="17:95">
      <c r="Q895" s="71">
        <v>2</v>
      </c>
      <c r="R895" s="71">
        <v>1</v>
      </c>
      <c r="S895" s="71">
        <v>63</v>
      </c>
      <c r="T895" s="73" t="s">
        <v>10057</v>
      </c>
      <c r="U895" s="75" t="s">
        <v>942</v>
      </c>
      <c r="AC895" s="71">
        <v>13</v>
      </c>
      <c r="AD895" s="71">
        <v>37</v>
      </c>
      <c r="AE895" s="73" t="s">
        <v>10058</v>
      </c>
      <c r="AF895" s="75" t="s">
        <v>5923</v>
      </c>
      <c r="CN895" s="71">
        <v>13</v>
      </c>
      <c r="CO895" s="71">
        <v>37</v>
      </c>
      <c r="CP895" s="73" t="s">
        <v>10058</v>
      </c>
      <c r="CQ895" s="75" t="s">
        <v>5923</v>
      </c>
    </row>
    <row r="896" spans="17:95">
      <c r="Q896" s="71">
        <v>2</v>
      </c>
      <c r="R896" s="71">
        <v>1</v>
      </c>
      <c r="S896" s="71">
        <v>64</v>
      </c>
      <c r="T896" s="73" t="s">
        <v>10059</v>
      </c>
      <c r="U896" s="75" t="s">
        <v>10060</v>
      </c>
      <c r="AC896" s="71">
        <v>13</v>
      </c>
      <c r="AD896" s="71">
        <v>38</v>
      </c>
      <c r="AE896" s="73" t="s">
        <v>10061</v>
      </c>
      <c r="AF896" s="75" t="s">
        <v>5924</v>
      </c>
      <c r="CN896" s="71">
        <v>13</v>
      </c>
      <c r="CO896" s="71">
        <v>38</v>
      </c>
      <c r="CP896" s="73" t="s">
        <v>10061</v>
      </c>
      <c r="CQ896" s="75" t="s">
        <v>5924</v>
      </c>
    </row>
    <row r="897" spans="17:95">
      <c r="Q897" s="71">
        <v>2</v>
      </c>
      <c r="R897" s="71">
        <v>1</v>
      </c>
      <c r="S897" s="71">
        <v>65</v>
      </c>
      <c r="T897" s="73" t="s">
        <v>10062</v>
      </c>
      <c r="U897" s="75" t="s">
        <v>8047</v>
      </c>
      <c r="AC897" s="71">
        <v>13</v>
      </c>
      <c r="AD897" s="71">
        <v>39</v>
      </c>
      <c r="AE897" s="73" t="s">
        <v>10063</v>
      </c>
      <c r="AF897" s="75" t="s">
        <v>5925</v>
      </c>
      <c r="CN897" s="71">
        <v>13</v>
      </c>
      <c r="CO897" s="71">
        <v>39</v>
      </c>
      <c r="CP897" s="73" t="s">
        <v>10063</v>
      </c>
      <c r="CQ897" s="75" t="s">
        <v>5925</v>
      </c>
    </row>
    <row r="898" spans="17:95">
      <c r="Q898" s="71">
        <v>2</v>
      </c>
      <c r="R898" s="71">
        <v>1</v>
      </c>
      <c r="S898" s="71">
        <v>66</v>
      </c>
      <c r="T898" s="73" t="s">
        <v>10064</v>
      </c>
      <c r="U898" s="75" t="s">
        <v>943</v>
      </c>
      <c r="AC898" s="71">
        <v>13</v>
      </c>
      <c r="AD898" s="71">
        <v>40</v>
      </c>
      <c r="AE898" s="73" t="s">
        <v>10065</v>
      </c>
      <c r="AF898" s="75" t="s">
        <v>5926</v>
      </c>
      <c r="CN898" s="71">
        <v>13</v>
      </c>
      <c r="CO898" s="71">
        <v>40</v>
      </c>
      <c r="CP898" s="73" t="s">
        <v>10065</v>
      </c>
      <c r="CQ898" s="75" t="s">
        <v>5926</v>
      </c>
    </row>
    <row r="899" spans="17:95">
      <c r="Q899" s="71">
        <v>2</v>
      </c>
      <c r="R899" s="71">
        <v>1</v>
      </c>
      <c r="S899" s="71">
        <v>67</v>
      </c>
      <c r="T899" s="73" t="s">
        <v>10066</v>
      </c>
      <c r="U899" s="75" t="s">
        <v>8044</v>
      </c>
      <c r="AC899" s="71">
        <v>13</v>
      </c>
      <c r="AD899" s="71">
        <v>41</v>
      </c>
      <c r="AE899" s="73" t="s">
        <v>10067</v>
      </c>
      <c r="AF899" s="75" t="s">
        <v>5927</v>
      </c>
      <c r="CN899" s="71">
        <v>13</v>
      </c>
      <c r="CO899" s="71">
        <v>41</v>
      </c>
      <c r="CP899" s="73" t="s">
        <v>10067</v>
      </c>
      <c r="CQ899" s="75" t="s">
        <v>5927</v>
      </c>
    </row>
    <row r="900" spans="17:95">
      <c r="Q900" s="71">
        <v>2</v>
      </c>
      <c r="R900" s="71">
        <v>1</v>
      </c>
      <c r="S900" s="71">
        <v>68</v>
      </c>
      <c r="T900" s="73" t="s">
        <v>10068</v>
      </c>
      <c r="U900" s="75" t="s">
        <v>944</v>
      </c>
      <c r="AC900" s="71">
        <v>13</v>
      </c>
      <c r="AD900" s="71">
        <v>42</v>
      </c>
      <c r="AE900" s="73" t="s">
        <v>10069</v>
      </c>
      <c r="AF900" s="75" t="s">
        <v>5928</v>
      </c>
      <c r="CN900" s="71">
        <v>13</v>
      </c>
      <c r="CO900" s="71">
        <v>42</v>
      </c>
      <c r="CP900" s="73" t="s">
        <v>10069</v>
      </c>
      <c r="CQ900" s="75" t="s">
        <v>5928</v>
      </c>
    </row>
    <row r="901" spans="17:95">
      <c r="Q901" s="71">
        <v>2</v>
      </c>
      <c r="R901" s="71">
        <v>1</v>
      </c>
      <c r="S901" s="71">
        <v>69</v>
      </c>
      <c r="T901" s="73" t="s">
        <v>10070</v>
      </c>
      <c r="U901" s="75" t="s">
        <v>945</v>
      </c>
      <c r="AC901" s="71">
        <v>13</v>
      </c>
      <c r="AD901" s="71">
        <v>43</v>
      </c>
      <c r="AE901" s="73" t="s">
        <v>10071</v>
      </c>
      <c r="AF901" s="75" t="s">
        <v>5929</v>
      </c>
      <c r="CN901" s="71">
        <v>13</v>
      </c>
      <c r="CO901" s="71">
        <v>43</v>
      </c>
      <c r="CP901" s="73" t="s">
        <v>10071</v>
      </c>
      <c r="CQ901" s="75" t="s">
        <v>5929</v>
      </c>
    </row>
    <row r="902" spans="17:95">
      <c r="Q902" s="71">
        <v>2</v>
      </c>
      <c r="R902" s="71">
        <v>1</v>
      </c>
      <c r="S902" s="71">
        <v>70</v>
      </c>
      <c r="T902" s="73" t="s">
        <v>10072</v>
      </c>
      <c r="U902" s="75" t="s">
        <v>946</v>
      </c>
      <c r="AC902" s="71">
        <v>13</v>
      </c>
      <c r="AD902" s="71">
        <v>44</v>
      </c>
      <c r="AE902" s="73" t="s">
        <v>10073</v>
      </c>
      <c r="AF902" s="75" t="s">
        <v>5930</v>
      </c>
      <c r="CN902" s="71">
        <v>13</v>
      </c>
      <c r="CO902" s="71">
        <v>44</v>
      </c>
      <c r="CP902" s="73" t="s">
        <v>10073</v>
      </c>
      <c r="CQ902" s="75" t="s">
        <v>5930</v>
      </c>
    </row>
    <row r="903" spans="17:95">
      <c r="Q903" s="71">
        <v>2</v>
      </c>
      <c r="R903" s="71">
        <v>1</v>
      </c>
      <c r="S903" s="71">
        <v>71</v>
      </c>
      <c r="T903" s="73" t="s">
        <v>10074</v>
      </c>
      <c r="U903" s="75" t="s">
        <v>8048</v>
      </c>
      <c r="AC903" s="71">
        <v>13</v>
      </c>
      <c r="AD903" s="71">
        <v>45</v>
      </c>
      <c r="AE903" s="73" t="s">
        <v>10075</v>
      </c>
      <c r="AF903" s="75" t="s">
        <v>5931</v>
      </c>
      <c r="CN903" s="71">
        <v>13</v>
      </c>
      <c r="CO903" s="71">
        <v>45</v>
      </c>
      <c r="CP903" s="73" t="s">
        <v>10075</v>
      </c>
      <c r="CQ903" s="75" t="s">
        <v>5931</v>
      </c>
    </row>
    <row r="904" spans="17:95">
      <c r="Q904" s="71">
        <v>2</v>
      </c>
      <c r="R904" s="71">
        <v>1</v>
      </c>
      <c r="S904" s="71">
        <v>72</v>
      </c>
      <c r="T904" s="73" t="s">
        <v>10076</v>
      </c>
      <c r="U904" s="75" t="s">
        <v>8049</v>
      </c>
      <c r="AC904" s="71">
        <v>13</v>
      </c>
      <c r="AD904" s="71">
        <v>46</v>
      </c>
      <c r="AE904" s="73" t="s">
        <v>10077</v>
      </c>
      <c r="AF904" s="75" t="s">
        <v>5932</v>
      </c>
      <c r="CN904" s="71">
        <v>13</v>
      </c>
      <c r="CO904" s="71">
        <v>46</v>
      </c>
      <c r="CP904" s="73" t="s">
        <v>10077</v>
      </c>
      <c r="CQ904" s="75" t="s">
        <v>5932</v>
      </c>
    </row>
    <row r="905" spans="17:95">
      <c r="Q905" s="71">
        <v>2</v>
      </c>
      <c r="R905" s="71">
        <v>1</v>
      </c>
      <c r="S905" s="71">
        <v>73</v>
      </c>
      <c r="T905" s="73" t="s">
        <v>10078</v>
      </c>
      <c r="U905" s="75" t="s">
        <v>947</v>
      </c>
      <c r="AC905" s="71">
        <v>13</v>
      </c>
      <c r="AD905" s="71">
        <v>47</v>
      </c>
      <c r="AE905" s="73" t="s">
        <v>10079</v>
      </c>
      <c r="AF905" s="75" t="s">
        <v>5933</v>
      </c>
      <c r="CN905" s="71">
        <v>13</v>
      </c>
      <c r="CO905" s="71">
        <v>47</v>
      </c>
      <c r="CP905" s="73" t="s">
        <v>10079</v>
      </c>
      <c r="CQ905" s="75" t="s">
        <v>5933</v>
      </c>
    </row>
    <row r="906" spans="17:95">
      <c r="Q906" s="71">
        <v>2</v>
      </c>
      <c r="R906" s="71">
        <v>1</v>
      </c>
      <c r="S906" s="71">
        <v>74</v>
      </c>
      <c r="T906" s="73" t="s">
        <v>10080</v>
      </c>
      <c r="U906" s="75" t="s">
        <v>8050</v>
      </c>
      <c r="AC906" s="71">
        <v>13</v>
      </c>
      <c r="AD906" s="71">
        <v>48</v>
      </c>
      <c r="AE906" s="73" t="s">
        <v>10081</v>
      </c>
      <c r="AF906" s="75" t="s">
        <v>5934</v>
      </c>
      <c r="CN906" s="71">
        <v>13</v>
      </c>
      <c r="CO906" s="71">
        <v>48</v>
      </c>
      <c r="CP906" s="73" t="s">
        <v>10081</v>
      </c>
      <c r="CQ906" s="75" t="s">
        <v>5934</v>
      </c>
    </row>
    <row r="907" spans="17:95">
      <c r="Q907" s="71">
        <v>2</v>
      </c>
      <c r="R907" s="71">
        <v>1</v>
      </c>
      <c r="S907" s="71">
        <v>75</v>
      </c>
      <c r="T907" s="73" t="s">
        <v>10082</v>
      </c>
      <c r="U907" s="75" t="s">
        <v>948</v>
      </c>
      <c r="AC907" s="71">
        <v>13</v>
      </c>
      <c r="AD907" s="71">
        <v>49</v>
      </c>
      <c r="AE907" s="73" t="s">
        <v>10083</v>
      </c>
      <c r="AF907" s="75" t="s">
        <v>5935</v>
      </c>
      <c r="CN907" s="71">
        <v>13</v>
      </c>
      <c r="CO907" s="71">
        <v>49</v>
      </c>
      <c r="CP907" s="73" t="s">
        <v>10083</v>
      </c>
      <c r="CQ907" s="75" t="s">
        <v>5935</v>
      </c>
    </row>
    <row r="908" spans="17:95">
      <c r="Q908" s="71">
        <v>2</v>
      </c>
      <c r="R908" s="71">
        <v>1</v>
      </c>
      <c r="S908" s="71">
        <v>76</v>
      </c>
      <c r="T908" s="73" t="s">
        <v>10084</v>
      </c>
      <c r="U908" s="75" t="s">
        <v>949</v>
      </c>
      <c r="AC908" s="71">
        <v>13</v>
      </c>
      <c r="AD908" s="71">
        <v>50</v>
      </c>
      <c r="AE908" s="73" t="s">
        <v>10085</v>
      </c>
      <c r="AF908" s="75" t="s">
        <v>5936</v>
      </c>
      <c r="CN908" s="71">
        <v>13</v>
      </c>
      <c r="CO908" s="71">
        <v>50</v>
      </c>
      <c r="CP908" s="73" t="s">
        <v>10085</v>
      </c>
      <c r="CQ908" s="75" t="s">
        <v>5936</v>
      </c>
    </row>
    <row r="909" spans="17:95">
      <c r="Q909" s="71">
        <v>2</v>
      </c>
      <c r="R909" s="71">
        <v>1</v>
      </c>
      <c r="S909" s="71">
        <v>77</v>
      </c>
      <c r="T909" s="73" t="s">
        <v>10086</v>
      </c>
      <c r="U909" s="75" t="s">
        <v>950</v>
      </c>
      <c r="AC909" s="71">
        <v>13</v>
      </c>
      <c r="AD909" s="71">
        <v>51</v>
      </c>
      <c r="AE909" s="73" t="s">
        <v>10087</v>
      </c>
      <c r="AF909" s="75" t="s">
        <v>5937</v>
      </c>
      <c r="CN909" s="71">
        <v>13</v>
      </c>
      <c r="CO909" s="71">
        <v>51</v>
      </c>
      <c r="CP909" s="73" t="s">
        <v>10087</v>
      </c>
      <c r="CQ909" s="75" t="s">
        <v>5937</v>
      </c>
    </row>
    <row r="910" spans="17:95">
      <c r="Q910" s="71">
        <v>2</v>
      </c>
      <c r="R910" s="71">
        <v>1</v>
      </c>
      <c r="S910" s="71">
        <v>78</v>
      </c>
      <c r="T910" s="73" t="s">
        <v>10088</v>
      </c>
      <c r="U910" s="75" t="s">
        <v>8051</v>
      </c>
      <c r="AC910" s="71">
        <v>13</v>
      </c>
      <c r="AD910" s="71">
        <v>52</v>
      </c>
      <c r="AE910" s="73" t="s">
        <v>10089</v>
      </c>
      <c r="AF910" s="75" t="s">
        <v>5938</v>
      </c>
      <c r="CN910" s="71">
        <v>13</v>
      </c>
      <c r="CO910" s="71">
        <v>52</v>
      </c>
      <c r="CP910" s="73" t="s">
        <v>10089</v>
      </c>
      <c r="CQ910" s="75" t="s">
        <v>5938</v>
      </c>
    </row>
    <row r="911" spans="17:95">
      <c r="Q911" s="71">
        <v>2</v>
      </c>
      <c r="R911" s="71">
        <v>1</v>
      </c>
      <c r="S911" s="71">
        <v>79</v>
      </c>
      <c r="T911" s="73" t="s">
        <v>10090</v>
      </c>
      <c r="U911" s="75" t="s">
        <v>951</v>
      </c>
      <c r="AC911" s="71">
        <v>13</v>
      </c>
      <c r="AD911" s="71">
        <v>53</v>
      </c>
      <c r="AE911" s="73" t="s">
        <v>10091</v>
      </c>
      <c r="AF911" s="75" t="s">
        <v>5939</v>
      </c>
      <c r="CN911" s="71">
        <v>13</v>
      </c>
      <c r="CO911" s="71">
        <v>53</v>
      </c>
      <c r="CP911" s="73" t="s">
        <v>10091</v>
      </c>
      <c r="CQ911" s="75" t="s">
        <v>5939</v>
      </c>
    </row>
    <row r="912" spans="17:95">
      <c r="Q912" s="71">
        <v>2</v>
      </c>
      <c r="R912" s="71">
        <v>1</v>
      </c>
      <c r="S912" s="71">
        <v>80</v>
      </c>
      <c r="T912" s="73" t="s">
        <v>10092</v>
      </c>
      <c r="U912" s="75" t="s">
        <v>952</v>
      </c>
      <c r="AC912" s="71">
        <v>13</v>
      </c>
      <c r="AD912" s="71">
        <v>54</v>
      </c>
      <c r="AE912" s="73" t="s">
        <v>10093</v>
      </c>
      <c r="AF912" s="75" t="s">
        <v>5940</v>
      </c>
      <c r="CN912" s="71">
        <v>13</v>
      </c>
      <c r="CO912" s="71">
        <v>54</v>
      </c>
      <c r="CP912" s="73" t="s">
        <v>10093</v>
      </c>
      <c r="CQ912" s="75" t="s">
        <v>5940</v>
      </c>
    </row>
    <row r="913" spans="17:95">
      <c r="Q913" s="71">
        <v>2</v>
      </c>
      <c r="R913" s="71">
        <v>1</v>
      </c>
      <c r="S913" s="71">
        <v>81</v>
      </c>
      <c r="T913" s="73" t="s">
        <v>10094</v>
      </c>
      <c r="U913" s="75" t="s">
        <v>953</v>
      </c>
      <c r="AC913" s="71">
        <v>13</v>
      </c>
      <c r="AD913" s="71">
        <v>55</v>
      </c>
      <c r="AE913" s="73" t="s">
        <v>10095</v>
      </c>
      <c r="AF913" s="75" t="s">
        <v>5941</v>
      </c>
      <c r="CN913" s="71">
        <v>13</v>
      </c>
      <c r="CO913" s="71">
        <v>55</v>
      </c>
      <c r="CP913" s="73" t="s">
        <v>10095</v>
      </c>
      <c r="CQ913" s="75" t="s">
        <v>5941</v>
      </c>
    </row>
    <row r="914" spans="17:95">
      <c r="Q914" s="71">
        <v>2</v>
      </c>
      <c r="R914" s="71">
        <v>1</v>
      </c>
      <c r="S914" s="71">
        <v>82</v>
      </c>
      <c r="T914" s="73" t="s">
        <v>10096</v>
      </c>
      <c r="U914" s="75" t="s">
        <v>8052</v>
      </c>
      <c r="AC914" s="71">
        <v>13</v>
      </c>
      <c r="AD914" s="71">
        <v>56</v>
      </c>
      <c r="AE914" s="73" t="s">
        <v>10097</v>
      </c>
      <c r="AF914" s="75" t="s">
        <v>5942</v>
      </c>
      <c r="CN914" s="71">
        <v>13</v>
      </c>
      <c r="CO914" s="71">
        <v>56</v>
      </c>
      <c r="CP914" s="73" t="s">
        <v>10097</v>
      </c>
      <c r="CQ914" s="75" t="s">
        <v>5942</v>
      </c>
    </row>
    <row r="915" spans="17:95">
      <c r="Q915" s="71">
        <v>2</v>
      </c>
      <c r="R915" s="71">
        <v>1</v>
      </c>
      <c r="S915" s="71">
        <v>83</v>
      </c>
      <c r="T915" s="73" t="s">
        <v>10098</v>
      </c>
      <c r="U915" s="75" t="s">
        <v>8053</v>
      </c>
      <c r="AC915" s="71">
        <v>13</v>
      </c>
      <c r="AD915" s="71">
        <v>57</v>
      </c>
      <c r="AE915" s="73" t="s">
        <v>10099</v>
      </c>
      <c r="AF915" s="75" t="s">
        <v>5943</v>
      </c>
      <c r="CN915" s="71">
        <v>13</v>
      </c>
      <c r="CO915" s="71">
        <v>57</v>
      </c>
      <c r="CP915" s="73" t="s">
        <v>10099</v>
      </c>
      <c r="CQ915" s="75" t="s">
        <v>5943</v>
      </c>
    </row>
    <row r="916" spans="17:95">
      <c r="Q916" s="71">
        <v>2</v>
      </c>
      <c r="R916" s="71">
        <v>1</v>
      </c>
      <c r="S916" s="71">
        <v>84</v>
      </c>
      <c r="T916" s="73" t="s">
        <v>10100</v>
      </c>
      <c r="U916" s="75" t="s">
        <v>954</v>
      </c>
      <c r="AC916" s="71">
        <v>13</v>
      </c>
      <c r="AD916" s="71">
        <v>58</v>
      </c>
      <c r="AE916" s="73" t="s">
        <v>10101</v>
      </c>
      <c r="AF916" s="75" t="s">
        <v>5944</v>
      </c>
      <c r="CN916" s="71">
        <v>13</v>
      </c>
      <c r="CO916" s="71">
        <v>58</v>
      </c>
      <c r="CP916" s="73" t="s">
        <v>10101</v>
      </c>
      <c r="CQ916" s="75" t="s">
        <v>5944</v>
      </c>
    </row>
    <row r="917" spans="17:95">
      <c r="Q917" s="71">
        <v>2</v>
      </c>
      <c r="R917" s="71">
        <v>1</v>
      </c>
      <c r="S917" s="71">
        <v>85</v>
      </c>
      <c r="T917" s="73" t="s">
        <v>10102</v>
      </c>
      <c r="U917" s="75" t="s">
        <v>8054</v>
      </c>
      <c r="AC917" s="71">
        <v>13</v>
      </c>
      <c r="AD917" s="71">
        <v>59</v>
      </c>
      <c r="AE917" s="73" t="s">
        <v>10103</v>
      </c>
      <c r="AF917" s="75" t="s">
        <v>5945</v>
      </c>
      <c r="CN917" s="71">
        <v>13</v>
      </c>
      <c r="CO917" s="71">
        <v>59</v>
      </c>
      <c r="CP917" s="73" t="s">
        <v>10103</v>
      </c>
      <c r="CQ917" s="75" t="s">
        <v>5945</v>
      </c>
    </row>
    <row r="918" spans="17:95">
      <c r="Q918" s="71">
        <v>2</v>
      </c>
      <c r="R918" s="71">
        <v>1</v>
      </c>
      <c r="S918" s="71">
        <v>86</v>
      </c>
      <c r="T918" s="73" t="s">
        <v>10104</v>
      </c>
      <c r="U918" s="75" t="s">
        <v>958</v>
      </c>
      <c r="AC918" s="71">
        <v>13</v>
      </c>
      <c r="AD918" s="71">
        <v>60</v>
      </c>
      <c r="AE918" s="73" t="s">
        <v>10105</v>
      </c>
      <c r="AF918" s="75" t="s">
        <v>5946</v>
      </c>
      <c r="CN918" s="71">
        <v>13</v>
      </c>
      <c r="CO918" s="71">
        <v>60</v>
      </c>
      <c r="CP918" s="73" t="s">
        <v>10105</v>
      </c>
      <c r="CQ918" s="75" t="s">
        <v>5946</v>
      </c>
    </row>
    <row r="919" spans="17:95">
      <c r="Q919" s="71">
        <v>2</v>
      </c>
      <c r="R919" s="71">
        <v>1</v>
      </c>
      <c r="S919" s="71">
        <v>87</v>
      </c>
      <c r="T919" s="73" t="s">
        <v>10106</v>
      </c>
      <c r="U919" s="75" t="s">
        <v>955</v>
      </c>
      <c r="AC919" s="71">
        <v>13</v>
      </c>
      <c r="AD919" s="71">
        <v>61</v>
      </c>
      <c r="AE919" s="73" t="s">
        <v>10107</v>
      </c>
      <c r="AF919" s="75" t="s">
        <v>5947</v>
      </c>
      <c r="CN919" s="71">
        <v>13</v>
      </c>
      <c r="CO919" s="71">
        <v>61</v>
      </c>
      <c r="CP919" s="73" t="s">
        <v>10107</v>
      </c>
      <c r="CQ919" s="75" t="s">
        <v>5947</v>
      </c>
    </row>
    <row r="920" spans="17:95">
      <c r="Q920" s="71">
        <v>2</v>
      </c>
      <c r="R920" s="71">
        <v>1</v>
      </c>
      <c r="S920" s="71">
        <v>88</v>
      </c>
      <c r="T920" s="73" t="s">
        <v>10108</v>
      </c>
      <c r="U920" s="75" t="s">
        <v>956</v>
      </c>
      <c r="AC920" s="71">
        <v>13</v>
      </c>
      <c r="AD920" s="71">
        <v>62</v>
      </c>
      <c r="AE920" s="73" t="s">
        <v>10109</v>
      </c>
      <c r="AF920" s="75" t="s">
        <v>5948</v>
      </c>
      <c r="CN920" s="71">
        <v>13</v>
      </c>
      <c r="CO920" s="71">
        <v>62</v>
      </c>
      <c r="CP920" s="73" t="s">
        <v>10109</v>
      </c>
      <c r="CQ920" s="75" t="s">
        <v>5948</v>
      </c>
    </row>
    <row r="921" spans="17:95">
      <c r="Q921" s="71">
        <v>2</v>
      </c>
      <c r="R921" s="71">
        <v>1</v>
      </c>
      <c r="S921" s="71">
        <v>89</v>
      </c>
      <c r="T921" s="73" t="s">
        <v>10110</v>
      </c>
      <c r="U921" s="75" t="s">
        <v>957</v>
      </c>
      <c r="AC921" s="71">
        <v>14</v>
      </c>
      <c r="AD921" s="71">
        <v>1</v>
      </c>
      <c r="AE921" s="73" t="s">
        <v>8830</v>
      </c>
      <c r="AF921" s="75" t="s">
        <v>5949</v>
      </c>
      <c r="CN921" s="71">
        <v>14</v>
      </c>
      <c r="CO921" s="71">
        <v>1</v>
      </c>
      <c r="CP921" s="73" t="s">
        <v>8830</v>
      </c>
      <c r="CQ921" s="75" t="s">
        <v>5949</v>
      </c>
    </row>
    <row r="922" spans="17:95">
      <c r="Q922" s="71">
        <v>2</v>
      </c>
      <c r="R922" s="71">
        <v>1</v>
      </c>
      <c r="S922" s="71">
        <v>90</v>
      </c>
      <c r="T922" s="73" t="s">
        <v>10111</v>
      </c>
      <c r="U922" s="75" t="s">
        <v>959</v>
      </c>
      <c r="AC922" s="71">
        <v>14</v>
      </c>
      <c r="AD922" s="71">
        <v>2</v>
      </c>
      <c r="AE922" s="73" t="s">
        <v>10112</v>
      </c>
      <c r="AF922" s="75" t="s">
        <v>5950</v>
      </c>
      <c r="CN922" s="71">
        <v>14</v>
      </c>
      <c r="CO922" s="71">
        <v>2</v>
      </c>
      <c r="CP922" s="73" t="s">
        <v>10112</v>
      </c>
      <c r="CQ922" s="75" t="s">
        <v>5950</v>
      </c>
    </row>
    <row r="923" spans="17:95">
      <c r="Q923" s="71">
        <v>2</v>
      </c>
      <c r="R923" s="71">
        <v>1</v>
      </c>
      <c r="S923" s="71">
        <v>91</v>
      </c>
      <c r="T923" s="73" t="s">
        <v>10113</v>
      </c>
      <c r="U923" s="75" t="s">
        <v>8056</v>
      </c>
      <c r="AC923" s="71">
        <v>14</v>
      </c>
      <c r="AD923" s="71">
        <v>3</v>
      </c>
      <c r="AE923" s="73" t="s">
        <v>10114</v>
      </c>
      <c r="AF923" s="75" t="s">
        <v>5951</v>
      </c>
      <c r="CN923" s="71">
        <v>14</v>
      </c>
      <c r="CO923" s="71">
        <v>3</v>
      </c>
      <c r="CP923" s="73" t="s">
        <v>10114</v>
      </c>
      <c r="CQ923" s="75" t="s">
        <v>5951</v>
      </c>
    </row>
    <row r="924" spans="17:95">
      <c r="Q924" s="71">
        <v>2</v>
      </c>
      <c r="R924" s="71">
        <v>1</v>
      </c>
      <c r="S924" s="71">
        <v>92</v>
      </c>
      <c r="T924" s="73" t="s">
        <v>10115</v>
      </c>
      <c r="U924" s="75" t="s">
        <v>8055</v>
      </c>
      <c r="AC924" s="71">
        <v>14</v>
      </c>
      <c r="AD924" s="71">
        <v>4</v>
      </c>
      <c r="AE924" s="73" t="s">
        <v>10116</v>
      </c>
      <c r="AF924" s="75" t="s">
        <v>5952</v>
      </c>
      <c r="CN924" s="71">
        <v>14</v>
      </c>
      <c r="CO924" s="71">
        <v>4</v>
      </c>
      <c r="CP924" s="73" t="s">
        <v>10116</v>
      </c>
      <c r="CQ924" s="75" t="s">
        <v>5952</v>
      </c>
    </row>
    <row r="925" spans="17:95">
      <c r="Q925" s="71">
        <v>2</v>
      </c>
      <c r="R925" s="71">
        <v>1</v>
      </c>
      <c r="S925" s="71">
        <v>93</v>
      </c>
      <c r="T925" s="73" t="s">
        <v>10117</v>
      </c>
      <c r="U925" s="75" t="s">
        <v>8057</v>
      </c>
      <c r="AC925" s="71">
        <v>14</v>
      </c>
      <c r="AD925" s="71">
        <v>5</v>
      </c>
      <c r="AE925" s="73" t="s">
        <v>10118</v>
      </c>
      <c r="AF925" s="75" t="s">
        <v>5953</v>
      </c>
      <c r="CN925" s="71">
        <v>14</v>
      </c>
      <c r="CO925" s="71">
        <v>5</v>
      </c>
      <c r="CP925" s="73" t="s">
        <v>10118</v>
      </c>
      <c r="CQ925" s="75" t="s">
        <v>5953</v>
      </c>
    </row>
    <row r="926" spans="17:95">
      <c r="Q926" s="71">
        <v>2</v>
      </c>
      <c r="R926" s="71">
        <v>1</v>
      </c>
      <c r="S926" s="71">
        <v>94</v>
      </c>
      <c r="T926" s="73" t="s">
        <v>10119</v>
      </c>
      <c r="U926" s="75" t="s">
        <v>8058</v>
      </c>
      <c r="AC926" s="71">
        <v>14</v>
      </c>
      <c r="AD926" s="71">
        <v>6</v>
      </c>
      <c r="AE926" s="73" t="s">
        <v>10120</v>
      </c>
      <c r="AF926" s="75" t="s">
        <v>5954</v>
      </c>
      <c r="CN926" s="71">
        <v>14</v>
      </c>
      <c r="CO926" s="71">
        <v>6</v>
      </c>
      <c r="CP926" s="73" t="s">
        <v>10120</v>
      </c>
      <c r="CQ926" s="75" t="s">
        <v>5954</v>
      </c>
    </row>
    <row r="927" spans="17:95">
      <c r="Q927" s="71">
        <v>2</v>
      </c>
      <c r="R927" s="71">
        <v>1</v>
      </c>
      <c r="S927" s="71">
        <v>95</v>
      </c>
      <c r="T927" s="73" t="s">
        <v>10121</v>
      </c>
      <c r="U927" s="75" t="s">
        <v>960</v>
      </c>
      <c r="AC927" s="71">
        <v>14</v>
      </c>
      <c r="AD927" s="71">
        <v>7</v>
      </c>
      <c r="AE927" s="73" t="s">
        <v>10122</v>
      </c>
      <c r="AF927" s="75" t="s">
        <v>5955</v>
      </c>
      <c r="CN927" s="71">
        <v>14</v>
      </c>
      <c r="CO927" s="71">
        <v>7</v>
      </c>
      <c r="CP927" s="73" t="s">
        <v>10122</v>
      </c>
      <c r="CQ927" s="75" t="s">
        <v>5955</v>
      </c>
    </row>
    <row r="928" spans="17:95">
      <c r="Q928" s="71">
        <v>2</v>
      </c>
      <c r="R928" s="71">
        <v>1</v>
      </c>
      <c r="S928" s="71">
        <v>96</v>
      </c>
      <c r="T928" s="73" t="s">
        <v>10123</v>
      </c>
      <c r="U928" s="75" t="s">
        <v>961</v>
      </c>
      <c r="AC928" s="71">
        <v>14</v>
      </c>
      <c r="AD928" s="71">
        <v>8</v>
      </c>
      <c r="AE928" s="73" t="s">
        <v>10124</v>
      </c>
      <c r="AF928" s="75" t="s">
        <v>5956</v>
      </c>
      <c r="CN928" s="71">
        <v>14</v>
      </c>
      <c r="CO928" s="71">
        <v>8</v>
      </c>
      <c r="CP928" s="73" t="s">
        <v>10124</v>
      </c>
      <c r="CQ928" s="75" t="s">
        <v>5956</v>
      </c>
    </row>
    <row r="929" spans="17:95">
      <c r="Q929" s="71">
        <v>2</v>
      </c>
      <c r="R929" s="71">
        <v>1</v>
      </c>
      <c r="S929" s="71">
        <v>97</v>
      </c>
      <c r="T929" s="73" t="s">
        <v>10125</v>
      </c>
      <c r="U929" s="75" t="s">
        <v>962</v>
      </c>
      <c r="AC929" s="71">
        <v>14</v>
      </c>
      <c r="AD929" s="71">
        <v>9</v>
      </c>
      <c r="AE929" s="73" t="s">
        <v>10126</v>
      </c>
      <c r="AF929" s="75" t="s">
        <v>5957</v>
      </c>
      <c r="CN929" s="71">
        <v>14</v>
      </c>
      <c r="CO929" s="71">
        <v>9</v>
      </c>
      <c r="CP929" s="73" t="s">
        <v>10126</v>
      </c>
      <c r="CQ929" s="75" t="s">
        <v>5957</v>
      </c>
    </row>
    <row r="930" spans="17:95">
      <c r="Q930" s="71">
        <v>2</v>
      </c>
      <c r="R930" s="71">
        <v>1</v>
      </c>
      <c r="S930" s="71">
        <v>98</v>
      </c>
      <c r="T930" s="73" t="s">
        <v>10127</v>
      </c>
      <c r="U930" s="75" t="s">
        <v>8059</v>
      </c>
      <c r="AC930" s="71">
        <v>14</v>
      </c>
      <c r="AD930" s="71">
        <v>10</v>
      </c>
      <c r="AE930" s="73" t="s">
        <v>10128</v>
      </c>
      <c r="AF930" s="75" t="s">
        <v>5958</v>
      </c>
      <c r="CN930" s="71">
        <v>14</v>
      </c>
      <c r="CO930" s="71">
        <v>10</v>
      </c>
      <c r="CP930" s="73" t="s">
        <v>10128</v>
      </c>
      <c r="CQ930" s="75" t="s">
        <v>5958</v>
      </c>
    </row>
    <row r="931" spans="17:95">
      <c r="Q931" s="71">
        <v>2</v>
      </c>
      <c r="R931" s="71">
        <v>1</v>
      </c>
      <c r="S931" s="71">
        <v>99</v>
      </c>
      <c r="T931" s="73" t="s">
        <v>10129</v>
      </c>
      <c r="U931" s="75" t="s">
        <v>8060</v>
      </c>
      <c r="AC931" s="71">
        <v>14</v>
      </c>
      <c r="AD931" s="71">
        <v>11</v>
      </c>
      <c r="AE931" s="73" t="s">
        <v>10130</v>
      </c>
      <c r="AF931" s="75" t="s">
        <v>5959</v>
      </c>
      <c r="CN931" s="71">
        <v>14</v>
      </c>
      <c r="CO931" s="71">
        <v>11</v>
      </c>
      <c r="CP931" s="73" t="s">
        <v>10130</v>
      </c>
      <c r="CQ931" s="75" t="s">
        <v>5959</v>
      </c>
    </row>
    <row r="932" spans="17:95">
      <c r="Q932" s="71">
        <v>2</v>
      </c>
      <c r="R932" s="71">
        <v>1</v>
      </c>
      <c r="S932" s="71">
        <v>100</v>
      </c>
      <c r="T932" s="73" t="s">
        <v>10131</v>
      </c>
      <c r="U932" s="75" t="s">
        <v>963</v>
      </c>
      <c r="AC932" s="71">
        <v>14</v>
      </c>
      <c r="AD932" s="71">
        <v>12</v>
      </c>
      <c r="AE932" s="73" t="s">
        <v>10132</v>
      </c>
      <c r="AF932" s="75" t="s">
        <v>5960</v>
      </c>
      <c r="CN932" s="71">
        <v>14</v>
      </c>
      <c r="CO932" s="71">
        <v>12</v>
      </c>
      <c r="CP932" s="73" t="s">
        <v>10132</v>
      </c>
      <c r="CQ932" s="75" t="s">
        <v>5960</v>
      </c>
    </row>
    <row r="933" spans="17:95">
      <c r="Q933" s="71">
        <v>2</v>
      </c>
      <c r="R933" s="71">
        <v>1</v>
      </c>
      <c r="S933" s="71">
        <v>101</v>
      </c>
      <c r="T933" s="73" t="s">
        <v>10133</v>
      </c>
      <c r="U933" s="75" t="s">
        <v>8061</v>
      </c>
      <c r="AC933" s="71">
        <v>14</v>
      </c>
      <c r="AD933" s="71">
        <v>13</v>
      </c>
      <c r="AE933" s="73" t="s">
        <v>10134</v>
      </c>
      <c r="AF933" s="75" t="s">
        <v>5961</v>
      </c>
      <c r="CN933" s="71">
        <v>14</v>
      </c>
      <c r="CO933" s="71">
        <v>13</v>
      </c>
      <c r="CP933" s="73" t="s">
        <v>10134</v>
      </c>
      <c r="CQ933" s="75" t="s">
        <v>5961</v>
      </c>
    </row>
    <row r="934" spans="17:95">
      <c r="Q934" s="71">
        <v>2</v>
      </c>
      <c r="R934" s="71">
        <v>1</v>
      </c>
      <c r="S934" s="71">
        <v>102</v>
      </c>
      <c r="T934" s="73" t="s">
        <v>10135</v>
      </c>
      <c r="U934" s="75" t="s">
        <v>967</v>
      </c>
      <c r="AC934" s="71">
        <v>14</v>
      </c>
      <c r="AD934" s="71">
        <v>14</v>
      </c>
      <c r="AE934" s="73" t="s">
        <v>10136</v>
      </c>
      <c r="AF934" s="75" t="s">
        <v>5962</v>
      </c>
      <c r="CN934" s="71">
        <v>14</v>
      </c>
      <c r="CO934" s="71">
        <v>14</v>
      </c>
      <c r="CP934" s="73" t="s">
        <v>10136</v>
      </c>
      <c r="CQ934" s="75" t="s">
        <v>5962</v>
      </c>
    </row>
    <row r="935" spans="17:95">
      <c r="Q935" s="71">
        <v>2</v>
      </c>
      <c r="R935" s="71">
        <v>1</v>
      </c>
      <c r="S935" s="71">
        <v>103</v>
      </c>
      <c r="T935" s="73" t="s">
        <v>10137</v>
      </c>
      <c r="U935" s="75" t="s">
        <v>964</v>
      </c>
      <c r="AC935" s="71">
        <v>14</v>
      </c>
      <c r="AD935" s="71">
        <v>15</v>
      </c>
      <c r="AE935" s="73" t="s">
        <v>10138</v>
      </c>
      <c r="AF935" s="75" t="s">
        <v>5963</v>
      </c>
      <c r="CN935" s="71">
        <v>14</v>
      </c>
      <c r="CO935" s="71">
        <v>15</v>
      </c>
      <c r="CP935" s="73" t="s">
        <v>10138</v>
      </c>
      <c r="CQ935" s="75" t="s">
        <v>5963</v>
      </c>
    </row>
    <row r="936" spans="17:95">
      <c r="Q936" s="71">
        <v>2</v>
      </c>
      <c r="R936" s="71">
        <v>1</v>
      </c>
      <c r="S936" s="71">
        <v>104</v>
      </c>
      <c r="T936" s="73" t="s">
        <v>10139</v>
      </c>
      <c r="U936" s="75" t="s">
        <v>965</v>
      </c>
      <c r="AC936" s="71">
        <v>14</v>
      </c>
      <c r="AD936" s="71">
        <v>16</v>
      </c>
      <c r="AE936" s="73" t="s">
        <v>10140</v>
      </c>
      <c r="AF936" s="75" t="s">
        <v>5964</v>
      </c>
      <c r="CN936" s="71">
        <v>14</v>
      </c>
      <c r="CO936" s="71">
        <v>16</v>
      </c>
      <c r="CP936" s="73" t="s">
        <v>10140</v>
      </c>
      <c r="CQ936" s="75" t="s">
        <v>5964</v>
      </c>
    </row>
    <row r="937" spans="17:95">
      <c r="Q937" s="71">
        <v>2</v>
      </c>
      <c r="R937" s="71">
        <v>1</v>
      </c>
      <c r="S937" s="71">
        <v>105</v>
      </c>
      <c r="T937" s="73" t="s">
        <v>10141</v>
      </c>
      <c r="U937" s="75" t="s">
        <v>966</v>
      </c>
      <c r="AC937" s="71">
        <v>14</v>
      </c>
      <c r="AD937" s="71">
        <v>17</v>
      </c>
      <c r="AE937" s="73" t="s">
        <v>10142</v>
      </c>
      <c r="AF937" s="75" t="s">
        <v>5965</v>
      </c>
      <c r="CN937" s="71">
        <v>14</v>
      </c>
      <c r="CO937" s="71">
        <v>17</v>
      </c>
      <c r="CP937" s="73" t="s">
        <v>10142</v>
      </c>
      <c r="CQ937" s="75" t="s">
        <v>5965</v>
      </c>
    </row>
    <row r="938" spans="17:95">
      <c r="Q938" s="71">
        <v>2</v>
      </c>
      <c r="R938" s="71">
        <v>1</v>
      </c>
      <c r="S938" s="71">
        <v>106</v>
      </c>
      <c r="T938" s="73" t="s">
        <v>10143</v>
      </c>
      <c r="U938" s="75" t="s">
        <v>10144</v>
      </c>
      <c r="AC938" s="71">
        <v>14</v>
      </c>
      <c r="AD938" s="71">
        <v>18</v>
      </c>
      <c r="AE938" s="73" t="s">
        <v>10145</v>
      </c>
      <c r="AF938" s="75" t="s">
        <v>5966</v>
      </c>
      <c r="CN938" s="71">
        <v>14</v>
      </c>
      <c r="CO938" s="71">
        <v>18</v>
      </c>
      <c r="CP938" s="73" t="s">
        <v>10145</v>
      </c>
      <c r="CQ938" s="75" t="s">
        <v>5966</v>
      </c>
    </row>
    <row r="939" spans="17:95">
      <c r="Q939" s="71">
        <v>2</v>
      </c>
      <c r="R939" s="71">
        <v>1</v>
      </c>
      <c r="S939" s="71">
        <v>107</v>
      </c>
      <c r="T939" s="73" t="s">
        <v>10146</v>
      </c>
      <c r="U939" s="75" t="s">
        <v>8063</v>
      </c>
      <c r="AC939" s="71">
        <v>14</v>
      </c>
      <c r="AD939" s="71">
        <v>19</v>
      </c>
      <c r="AE939" s="73" t="s">
        <v>10147</v>
      </c>
      <c r="AF939" s="75" t="s">
        <v>5967</v>
      </c>
      <c r="CN939" s="71">
        <v>14</v>
      </c>
      <c r="CO939" s="71">
        <v>19</v>
      </c>
      <c r="CP939" s="73" t="s">
        <v>10147</v>
      </c>
      <c r="CQ939" s="75" t="s">
        <v>5967</v>
      </c>
    </row>
    <row r="940" spans="17:95">
      <c r="Q940" s="71">
        <v>2</v>
      </c>
      <c r="R940" s="71">
        <v>1</v>
      </c>
      <c r="S940" s="71">
        <v>108</v>
      </c>
      <c r="T940" s="73" t="s">
        <v>10148</v>
      </c>
      <c r="U940" s="75" t="s">
        <v>8062</v>
      </c>
      <c r="AC940" s="71">
        <v>14</v>
      </c>
      <c r="AD940" s="71">
        <v>20</v>
      </c>
      <c r="AE940" s="73" t="s">
        <v>8833</v>
      </c>
      <c r="AF940" s="75" t="s">
        <v>5968</v>
      </c>
      <c r="CN940" s="71">
        <v>14</v>
      </c>
      <c r="CO940" s="71">
        <v>20</v>
      </c>
      <c r="CP940" s="73" t="s">
        <v>8833</v>
      </c>
      <c r="CQ940" s="75" t="s">
        <v>5968</v>
      </c>
    </row>
    <row r="941" spans="17:95">
      <c r="Q941" s="71">
        <v>2</v>
      </c>
      <c r="R941" s="71">
        <v>1</v>
      </c>
      <c r="S941" s="71">
        <v>109</v>
      </c>
      <c r="T941" s="73" t="s">
        <v>10149</v>
      </c>
      <c r="U941" s="75" t="s">
        <v>10150</v>
      </c>
      <c r="AC941" s="71">
        <v>14</v>
      </c>
      <c r="AD941" s="71">
        <v>21</v>
      </c>
      <c r="AE941" s="73" t="s">
        <v>10151</v>
      </c>
      <c r="AF941" s="75" t="s">
        <v>5969</v>
      </c>
      <c r="CN941" s="71">
        <v>14</v>
      </c>
      <c r="CO941" s="71">
        <v>21</v>
      </c>
      <c r="CP941" s="73" t="s">
        <v>10151</v>
      </c>
      <c r="CQ941" s="75" t="s">
        <v>5969</v>
      </c>
    </row>
    <row r="942" spans="17:95">
      <c r="Q942" s="71">
        <v>2</v>
      </c>
      <c r="R942" s="71">
        <v>1</v>
      </c>
      <c r="S942" s="71">
        <v>110</v>
      </c>
      <c r="T942" s="73" t="s">
        <v>10152</v>
      </c>
      <c r="U942" s="75" t="s">
        <v>968</v>
      </c>
      <c r="AC942" s="71">
        <v>14</v>
      </c>
      <c r="AD942" s="71">
        <v>22</v>
      </c>
      <c r="AE942" s="73" t="s">
        <v>10153</v>
      </c>
      <c r="AF942" s="75" t="s">
        <v>5970</v>
      </c>
      <c r="CN942" s="71">
        <v>14</v>
      </c>
      <c r="CO942" s="71">
        <v>22</v>
      </c>
      <c r="CP942" s="73" t="s">
        <v>10153</v>
      </c>
      <c r="CQ942" s="75" t="s">
        <v>5970</v>
      </c>
    </row>
    <row r="943" spans="17:95">
      <c r="Q943" s="71">
        <v>2</v>
      </c>
      <c r="R943" s="71">
        <v>1</v>
      </c>
      <c r="S943" s="71">
        <v>111</v>
      </c>
      <c r="T943" s="73" t="s">
        <v>10154</v>
      </c>
      <c r="U943" s="75" t="s">
        <v>8064</v>
      </c>
      <c r="AC943" s="71">
        <v>14</v>
      </c>
      <c r="AD943" s="71">
        <v>23</v>
      </c>
      <c r="AE943" s="73" t="s">
        <v>10155</v>
      </c>
      <c r="AF943" s="75" t="s">
        <v>5971</v>
      </c>
      <c r="CN943" s="71">
        <v>14</v>
      </c>
      <c r="CO943" s="71">
        <v>23</v>
      </c>
      <c r="CP943" s="73" t="s">
        <v>10155</v>
      </c>
      <c r="CQ943" s="75" t="s">
        <v>5971</v>
      </c>
    </row>
    <row r="944" spans="17:95">
      <c r="Q944" s="71">
        <v>2</v>
      </c>
      <c r="R944" s="71">
        <v>1</v>
      </c>
      <c r="S944" s="71">
        <v>112</v>
      </c>
      <c r="T944" s="73" t="s">
        <v>10156</v>
      </c>
      <c r="U944" s="75" t="s">
        <v>969</v>
      </c>
      <c r="AC944" s="71">
        <v>14</v>
      </c>
      <c r="AD944" s="71">
        <v>24</v>
      </c>
      <c r="AE944" s="73" t="s">
        <v>10157</v>
      </c>
      <c r="AF944" s="75" t="s">
        <v>5972</v>
      </c>
      <c r="CN944" s="71">
        <v>14</v>
      </c>
      <c r="CO944" s="71">
        <v>24</v>
      </c>
      <c r="CP944" s="73" t="s">
        <v>10157</v>
      </c>
      <c r="CQ944" s="75" t="s">
        <v>5972</v>
      </c>
    </row>
    <row r="945" spans="17:95">
      <c r="Q945" s="71">
        <v>2</v>
      </c>
      <c r="R945" s="71">
        <v>1</v>
      </c>
      <c r="S945" s="71">
        <v>113</v>
      </c>
      <c r="T945" s="73" t="s">
        <v>10158</v>
      </c>
      <c r="U945" s="75" t="s">
        <v>970</v>
      </c>
      <c r="AC945" s="71">
        <v>14</v>
      </c>
      <c r="AD945" s="71">
        <v>25</v>
      </c>
      <c r="AE945" s="73" t="s">
        <v>10159</v>
      </c>
      <c r="AF945" s="75" t="s">
        <v>5973</v>
      </c>
      <c r="CN945" s="71">
        <v>14</v>
      </c>
      <c r="CO945" s="71">
        <v>25</v>
      </c>
      <c r="CP945" s="73" t="s">
        <v>10159</v>
      </c>
      <c r="CQ945" s="75" t="s">
        <v>5973</v>
      </c>
    </row>
    <row r="946" spans="17:95">
      <c r="Q946" s="71">
        <v>2</v>
      </c>
      <c r="R946" s="71">
        <v>1</v>
      </c>
      <c r="S946" s="71">
        <v>114</v>
      </c>
      <c r="T946" s="73" t="s">
        <v>10160</v>
      </c>
      <c r="U946" s="75" t="s">
        <v>972</v>
      </c>
      <c r="AC946" s="71">
        <v>14</v>
      </c>
      <c r="AD946" s="71">
        <v>26</v>
      </c>
      <c r="AE946" s="73" t="s">
        <v>10161</v>
      </c>
      <c r="AF946" s="75" t="s">
        <v>5974</v>
      </c>
      <c r="CN946" s="71">
        <v>14</v>
      </c>
      <c r="CO946" s="71">
        <v>26</v>
      </c>
      <c r="CP946" s="73" t="s">
        <v>10161</v>
      </c>
      <c r="CQ946" s="75" t="s">
        <v>5974</v>
      </c>
    </row>
    <row r="947" spans="17:95">
      <c r="Q947" s="71">
        <v>2</v>
      </c>
      <c r="R947" s="71">
        <v>1</v>
      </c>
      <c r="S947" s="71">
        <v>115</v>
      </c>
      <c r="T947" s="73" t="s">
        <v>10162</v>
      </c>
      <c r="U947" s="75" t="s">
        <v>971</v>
      </c>
      <c r="AC947" s="71">
        <v>14</v>
      </c>
      <c r="AD947" s="71">
        <v>27</v>
      </c>
      <c r="AE947" s="73" t="s">
        <v>10163</v>
      </c>
      <c r="AF947" s="75" t="s">
        <v>5975</v>
      </c>
      <c r="CN947" s="71">
        <v>14</v>
      </c>
      <c r="CO947" s="71">
        <v>27</v>
      </c>
      <c r="CP947" s="73" t="s">
        <v>10163</v>
      </c>
      <c r="CQ947" s="75" t="s">
        <v>5975</v>
      </c>
    </row>
    <row r="948" spans="17:95">
      <c r="Q948" s="71">
        <v>2</v>
      </c>
      <c r="R948" s="71">
        <v>1</v>
      </c>
      <c r="S948" s="71">
        <v>116</v>
      </c>
      <c r="T948" s="73" t="s">
        <v>10164</v>
      </c>
      <c r="U948" s="75" t="s">
        <v>8065</v>
      </c>
      <c r="AC948" s="71">
        <v>14</v>
      </c>
      <c r="AD948" s="71">
        <v>28</v>
      </c>
      <c r="AE948" s="73" t="s">
        <v>8836</v>
      </c>
      <c r="AF948" s="75" t="s">
        <v>8326</v>
      </c>
      <c r="CN948" s="71">
        <v>14</v>
      </c>
      <c r="CO948" s="71">
        <v>28</v>
      </c>
      <c r="CP948" s="73" t="s">
        <v>8836</v>
      </c>
      <c r="CQ948" s="75" t="s">
        <v>8326</v>
      </c>
    </row>
    <row r="949" spans="17:95">
      <c r="Q949" s="71">
        <v>2</v>
      </c>
      <c r="R949" s="71">
        <v>1</v>
      </c>
      <c r="S949" s="71">
        <v>117</v>
      </c>
      <c r="T949" s="73" t="s">
        <v>10165</v>
      </c>
      <c r="U949" s="75" t="s">
        <v>8066</v>
      </c>
      <c r="AC949" s="71">
        <v>14</v>
      </c>
      <c r="AD949" s="71">
        <v>29</v>
      </c>
      <c r="AE949" s="73" t="s">
        <v>10166</v>
      </c>
      <c r="AF949" s="75" t="s">
        <v>8327</v>
      </c>
      <c r="CN949" s="71">
        <v>14</v>
      </c>
      <c r="CO949" s="71">
        <v>29</v>
      </c>
      <c r="CP949" s="73" t="s">
        <v>10166</v>
      </c>
      <c r="CQ949" s="75" t="s">
        <v>8327</v>
      </c>
    </row>
    <row r="950" spans="17:95">
      <c r="Q950" s="71">
        <v>2</v>
      </c>
      <c r="R950" s="71">
        <v>1</v>
      </c>
      <c r="S950" s="71">
        <v>118</v>
      </c>
      <c r="T950" s="73" t="s">
        <v>10167</v>
      </c>
      <c r="U950" s="75" t="s">
        <v>973</v>
      </c>
      <c r="AC950" s="71">
        <v>14</v>
      </c>
      <c r="AD950" s="71">
        <v>30</v>
      </c>
      <c r="AE950" s="73" t="s">
        <v>10168</v>
      </c>
      <c r="AF950" s="75" t="s">
        <v>8328</v>
      </c>
      <c r="CN950" s="71">
        <v>14</v>
      </c>
      <c r="CO950" s="71">
        <v>30</v>
      </c>
      <c r="CP950" s="73" t="s">
        <v>10168</v>
      </c>
      <c r="CQ950" s="75" t="s">
        <v>8328</v>
      </c>
    </row>
    <row r="951" spans="17:95">
      <c r="Q951" s="71">
        <v>2</v>
      </c>
      <c r="R951" s="71">
        <v>1</v>
      </c>
      <c r="S951" s="71">
        <v>119</v>
      </c>
      <c r="T951" s="73" t="s">
        <v>10169</v>
      </c>
      <c r="U951" s="75" t="s">
        <v>8067</v>
      </c>
      <c r="AC951" s="71">
        <v>14</v>
      </c>
      <c r="AD951" s="71">
        <v>31</v>
      </c>
      <c r="AE951" s="73" t="s">
        <v>10170</v>
      </c>
      <c r="AF951" s="75" t="s">
        <v>8329</v>
      </c>
      <c r="CN951" s="71">
        <v>14</v>
      </c>
      <c r="CO951" s="71">
        <v>31</v>
      </c>
      <c r="CP951" s="73" t="s">
        <v>10170</v>
      </c>
      <c r="CQ951" s="75" t="s">
        <v>8329</v>
      </c>
    </row>
    <row r="952" spans="17:95">
      <c r="Q952" s="71">
        <v>2</v>
      </c>
      <c r="R952" s="71">
        <v>1</v>
      </c>
      <c r="S952" s="71">
        <v>120</v>
      </c>
      <c r="T952" s="73" t="s">
        <v>10171</v>
      </c>
      <c r="U952" s="75" t="s">
        <v>974</v>
      </c>
      <c r="AC952" s="71">
        <v>14</v>
      </c>
      <c r="AD952" s="71">
        <v>32</v>
      </c>
      <c r="AE952" s="73" t="s">
        <v>10172</v>
      </c>
      <c r="AF952" s="75" t="s">
        <v>5976</v>
      </c>
      <c r="CN952" s="71">
        <v>14</v>
      </c>
      <c r="CO952" s="71">
        <v>32</v>
      </c>
      <c r="CP952" s="73" t="s">
        <v>10172</v>
      </c>
      <c r="CQ952" s="75" t="s">
        <v>5976</v>
      </c>
    </row>
    <row r="953" spans="17:95">
      <c r="Q953" s="71">
        <v>2</v>
      </c>
      <c r="R953" s="71">
        <v>1</v>
      </c>
      <c r="S953" s="71">
        <v>121</v>
      </c>
      <c r="T953" s="73" t="s">
        <v>10173</v>
      </c>
      <c r="U953" s="75" t="s">
        <v>975</v>
      </c>
      <c r="AC953" s="71">
        <v>14</v>
      </c>
      <c r="AD953" s="71">
        <v>33</v>
      </c>
      <c r="AE953" s="73" t="s">
        <v>10174</v>
      </c>
      <c r="AF953" s="75" t="s">
        <v>5977</v>
      </c>
      <c r="CN953" s="71">
        <v>14</v>
      </c>
      <c r="CO953" s="71">
        <v>33</v>
      </c>
      <c r="CP953" s="73" t="s">
        <v>10174</v>
      </c>
      <c r="CQ953" s="75" t="s">
        <v>5977</v>
      </c>
    </row>
    <row r="954" spans="17:95">
      <c r="Q954" s="71">
        <v>2</v>
      </c>
      <c r="R954" s="71">
        <v>1</v>
      </c>
      <c r="S954" s="71">
        <v>122</v>
      </c>
      <c r="T954" s="73" t="s">
        <v>10175</v>
      </c>
      <c r="U954" s="75" t="s">
        <v>976</v>
      </c>
      <c r="AC954" s="71">
        <v>14</v>
      </c>
      <c r="AD954" s="71">
        <v>34</v>
      </c>
      <c r="AE954" s="73" t="s">
        <v>10176</v>
      </c>
      <c r="AF954" s="75" t="s">
        <v>5978</v>
      </c>
      <c r="CN954" s="71">
        <v>14</v>
      </c>
      <c r="CO954" s="71">
        <v>34</v>
      </c>
      <c r="CP954" s="73" t="s">
        <v>10176</v>
      </c>
      <c r="CQ954" s="75" t="s">
        <v>5978</v>
      </c>
    </row>
    <row r="955" spans="17:95">
      <c r="Q955" s="71">
        <v>2</v>
      </c>
      <c r="R955" s="71">
        <v>1</v>
      </c>
      <c r="S955" s="71">
        <v>123</v>
      </c>
      <c r="T955" s="73" t="s">
        <v>10177</v>
      </c>
      <c r="U955" s="75" t="s">
        <v>977</v>
      </c>
      <c r="AC955" s="71">
        <v>14</v>
      </c>
      <c r="AD955" s="71">
        <v>35</v>
      </c>
      <c r="AE955" s="73" t="s">
        <v>10178</v>
      </c>
      <c r="AF955" s="75" t="s">
        <v>5979</v>
      </c>
      <c r="CN955" s="71">
        <v>14</v>
      </c>
      <c r="CO955" s="71">
        <v>35</v>
      </c>
      <c r="CP955" s="73" t="s">
        <v>10178</v>
      </c>
      <c r="CQ955" s="75" t="s">
        <v>5979</v>
      </c>
    </row>
    <row r="956" spans="17:95">
      <c r="Q956" s="71">
        <v>2</v>
      </c>
      <c r="R956" s="71">
        <v>1</v>
      </c>
      <c r="S956" s="71">
        <v>124</v>
      </c>
      <c r="T956" s="73" t="s">
        <v>10179</v>
      </c>
      <c r="U956" s="75" t="s">
        <v>979</v>
      </c>
      <c r="AC956" s="71">
        <v>14</v>
      </c>
      <c r="AD956" s="71">
        <v>36</v>
      </c>
      <c r="AE956" s="73" t="s">
        <v>10180</v>
      </c>
      <c r="AF956" s="75" t="s">
        <v>5980</v>
      </c>
      <c r="CN956" s="71">
        <v>14</v>
      </c>
      <c r="CO956" s="71">
        <v>36</v>
      </c>
      <c r="CP956" s="73" t="s">
        <v>10180</v>
      </c>
      <c r="CQ956" s="75" t="s">
        <v>5980</v>
      </c>
    </row>
    <row r="957" spans="17:95">
      <c r="Q957" s="71">
        <v>2</v>
      </c>
      <c r="R957" s="71">
        <v>1</v>
      </c>
      <c r="S957" s="71">
        <v>125</v>
      </c>
      <c r="T957" s="73" t="s">
        <v>10181</v>
      </c>
      <c r="U957" s="75" t="s">
        <v>8071</v>
      </c>
      <c r="AC957" s="71">
        <v>14</v>
      </c>
      <c r="AD957" s="71">
        <v>37</v>
      </c>
      <c r="AE957" s="73" t="s">
        <v>10182</v>
      </c>
      <c r="AF957" s="75" t="s">
        <v>5981</v>
      </c>
      <c r="CN957" s="71">
        <v>14</v>
      </c>
      <c r="CO957" s="71">
        <v>37</v>
      </c>
      <c r="CP957" s="73" t="s">
        <v>10182</v>
      </c>
      <c r="CQ957" s="75" t="s">
        <v>5981</v>
      </c>
    </row>
    <row r="958" spans="17:95">
      <c r="Q958" s="71">
        <v>2</v>
      </c>
      <c r="R958" s="71">
        <v>1</v>
      </c>
      <c r="S958" s="71">
        <v>126</v>
      </c>
      <c r="T958" s="73" t="s">
        <v>10183</v>
      </c>
      <c r="U958" s="75" t="s">
        <v>980</v>
      </c>
      <c r="AC958" s="71">
        <v>14</v>
      </c>
      <c r="AD958" s="71">
        <v>38</v>
      </c>
      <c r="AE958" s="73" t="s">
        <v>10184</v>
      </c>
      <c r="AF958" s="75" t="s">
        <v>5982</v>
      </c>
      <c r="CN958" s="71">
        <v>14</v>
      </c>
      <c r="CO958" s="71">
        <v>38</v>
      </c>
      <c r="CP958" s="73" t="s">
        <v>10184</v>
      </c>
      <c r="CQ958" s="75" t="s">
        <v>5982</v>
      </c>
    </row>
    <row r="959" spans="17:95">
      <c r="Q959" s="71">
        <v>2</v>
      </c>
      <c r="R959" s="71">
        <v>1</v>
      </c>
      <c r="S959" s="71">
        <v>127</v>
      </c>
      <c r="T959" s="73" t="s">
        <v>10185</v>
      </c>
      <c r="U959" s="75" t="s">
        <v>978</v>
      </c>
      <c r="AC959" s="71">
        <v>14</v>
      </c>
      <c r="AD959" s="71">
        <v>39</v>
      </c>
      <c r="AE959" s="73" t="s">
        <v>10186</v>
      </c>
      <c r="AF959" s="75" t="s">
        <v>5983</v>
      </c>
      <c r="CN959" s="71">
        <v>14</v>
      </c>
      <c r="CO959" s="71">
        <v>39</v>
      </c>
      <c r="CP959" s="73" t="s">
        <v>10186</v>
      </c>
      <c r="CQ959" s="75" t="s">
        <v>5983</v>
      </c>
    </row>
    <row r="960" spans="17:95">
      <c r="Q960" s="71">
        <v>2</v>
      </c>
      <c r="R960" s="71">
        <v>1</v>
      </c>
      <c r="S960" s="71">
        <v>128</v>
      </c>
      <c r="T960" s="73" t="s">
        <v>10187</v>
      </c>
      <c r="U960" s="75" t="s">
        <v>981</v>
      </c>
      <c r="AC960" s="71">
        <v>14</v>
      </c>
      <c r="AD960" s="71">
        <v>40</v>
      </c>
      <c r="AE960" s="73" t="s">
        <v>10188</v>
      </c>
      <c r="AF960" s="75" t="s">
        <v>5984</v>
      </c>
      <c r="CN960" s="71">
        <v>14</v>
      </c>
      <c r="CO960" s="71">
        <v>40</v>
      </c>
      <c r="CP960" s="73" t="s">
        <v>10188</v>
      </c>
      <c r="CQ960" s="75" t="s">
        <v>5984</v>
      </c>
    </row>
    <row r="961" spans="17:95">
      <c r="Q961" s="71">
        <v>2</v>
      </c>
      <c r="R961" s="71">
        <v>1</v>
      </c>
      <c r="S961" s="71">
        <v>129</v>
      </c>
      <c r="T961" s="73" t="s">
        <v>10189</v>
      </c>
      <c r="U961" s="75" t="s">
        <v>8069</v>
      </c>
      <c r="AC961" s="71">
        <v>14</v>
      </c>
      <c r="AD961" s="71">
        <v>41</v>
      </c>
      <c r="AE961" s="73" t="s">
        <v>10190</v>
      </c>
      <c r="AF961" s="75" t="s">
        <v>5985</v>
      </c>
      <c r="CN961" s="71">
        <v>14</v>
      </c>
      <c r="CO961" s="71">
        <v>41</v>
      </c>
      <c r="CP961" s="73" t="s">
        <v>10190</v>
      </c>
      <c r="CQ961" s="75" t="s">
        <v>5985</v>
      </c>
    </row>
    <row r="962" spans="17:95">
      <c r="Q962" s="71">
        <v>2</v>
      </c>
      <c r="R962" s="71">
        <v>1</v>
      </c>
      <c r="S962" s="71">
        <v>130</v>
      </c>
      <c r="T962" s="73" t="s">
        <v>10191</v>
      </c>
      <c r="U962" s="75" t="s">
        <v>8072</v>
      </c>
      <c r="AC962" s="71">
        <v>14</v>
      </c>
      <c r="AD962" s="71">
        <v>42</v>
      </c>
      <c r="AE962" s="73" t="s">
        <v>10192</v>
      </c>
      <c r="AF962" s="75" t="s">
        <v>5986</v>
      </c>
      <c r="CN962" s="71">
        <v>14</v>
      </c>
      <c r="CO962" s="71">
        <v>42</v>
      </c>
      <c r="CP962" s="73" t="s">
        <v>10192</v>
      </c>
      <c r="CQ962" s="75" t="s">
        <v>5986</v>
      </c>
    </row>
    <row r="963" spans="17:95">
      <c r="Q963" s="71">
        <v>2</v>
      </c>
      <c r="R963" s="71">
        <v>1</v>
      </c>
      <c r="S963" s="71">
        <v>131</v>
      </c>
      <c r="T963" s="73" t="s">
        <v>10193</v>
      </c>
      <c r="U963" s="75" t="s">
        <v>8068</v>
      </c>
      <c r="AC963" s="71">
        <v>14</v>
      </c>
      <c r="AD963" s="71">
        <v>43</v>
      </c>
      <c r="AE963" s="73" t="s">
        <v>10194</v>
      </c>
      <c r="AF963" s="75" t="s">
        <v>5987</v>
      </c>
      <c r="CN963" s="71">
        <v>14</v>
      </c>
      <c r="CO963" s="71">
        <v>43</v>
      </c>
      <c r="CP963" s="73" t="s">
        <v>10194</v>
      </c>
      <c r="CQ963" s="75" t="s">
        <v>5987</v>
      </c>
    </row>
    <row r="964" spans="17:95">
      <c r="Q964" s="71">
        <v>2</v>
      </c>
      <c r="R964" s="71">
        <v>1</v>
      </c>
      <c r="S964" s="71">
        <v>132</v>
      </c>
      <c r="T964" s="73" t="s">
        <v>10195</v>
      </c>
      <c r="U964" s="75" t="s">
        <v>8070</v>
      </c>
      <c r="AC964" s="71">
        <v>14</v>
      </c>
      <c r="AD964" s="71">
        <v>44</v>
      </c>
      <c r="AE964" s="73" t="s">
        <v>10196</v>
      </c>
      <c r="AF964" s="75" t="s">
        <v>5988</v>
      </c>
      <c r="CN964" s="71">
        <v>14</v>
      </c>
      <c r="CO964" s="71">
        <v>44</v>
      </c>
      <c r="CP964" s="73" t="s">
        <v>10196</v>
      </c>
      <c r="CQ964" s="75" t="s">
        <v>5988</v>
      </c>
    </row>
    <row r="965" spans="17:95">
      <c r="Q965" s="71">
        <v>2</v>
      </c>
      <c r="R965" s="71">
        <v>1</v>
      </c>
      <c r="S965" s="71">
        <v>133</v>
      </c>
      <c r="T965" s="73" t="s">
        <v>10197</v>
      </c>
      <c r="U965" s="75" t="s">
        <v>982</v>
      </c>
      <c r="AC965" s="71">
        <v>14</v>
      </c>
      <c r="AD965" s="71">
        <v>45</v>
      </c>
      <c r="AE965" s="73" t="s">
        <v>10198</v>
      </c>
      <c r="AF965" s="75" t="s">
        <v>5989</v>
      </c>
      <c r="CN965" s="71">
        <v>14</v>
      </c>
      <c r="CO965" s="71">
        <v>45</v>
      </c>
      <c r="CP965" s="73" t="s">
        <v>10198</v>
      </c>
      <c r="CQ965" s="75" t="s">
        <v>5989</v>
      </c>
    </row>
    <row r="966" spans="17:95">
      <c r="Q966" s="71">
        <v>2</v>
      </c>
      <c r="R966" s="71">
        <v>1</v>
      </c>
      <c r="S966" s="71">
        <v>134</v>
      </c>
      <c r="T966" s="73" t="s">
        <v>10199</v>
      </c>
      <c r="U966" s="75" t="s">
        <v>983</v>
      </c>
      <c r="AC966" s="71">
        <v>14</v>
      </c>
      <c r="AD966" s="71">
        <v>46</v>
      </c>
      <c r="AE966" s="73" t="s">
        <v>10200</v>
      </c>
      <c r="AF966" s="75" t="s">
        <v>5990</v>
      </c>
      <c r="CN966" s="71">
        <v>14</v>
      </c>
      <c r="CO966" s="71">
        <v>46</v>
      </c>
      <c r="CP966" s="73" t="s">
        <v>10200</v>
      </c>
      <c r="CQ966" s="75" t="s">
        <v>5990</v>
      </c>
    </row>
    <row r="967" spans="17:95">
      <c r="Q967" s="71">
        <v>2</v>
      </c>
      <c r="R967" s="71">
        <v>1</v>
      </c>
      <c r="S967" s="71">
        <v>135</v>
      </c>
      <c r="T967" s="73" t="s">
        <v>10201</v>
      </c>
      <c r="U967" s="75" t="s">
        <v>984</v>
      </c>
      <c r="AC967" s="71">
        <v>14</v>
      </c>
      <c r="AD967" s="71">
        <v>47</v>
      </c>
      <c r="AE967" s="73" t="s">
        <v>10202</v>
      </c>
      <c r="AF967" s="75" t="s">
        <v>5991</v>
      </c>
      <c r="CN967" s="71">
        <v>14</v>
      </c>
      <c r="CO967" s="71">
        <v>47</v>
      </c>
      <c r="CP967" s="73" t="s">
        <v>10202</v>
      </c>
      <c r="CQ967" s="75" t="s">
        <v>5991</v>
      </c>
    </row>
    <row r="968" spans="17:95">
      <c r="Q968" s="71">
        <v>2</v>
      </c>
      <c r="R968" s="71">
        <v>1</v>
      </c>
      <c r="S968" s="71">
        <v>136</v>
      </c>
      <c r="T968" s="73" t="s">
        <v>10203</v>
      </c>
      <c r="U968" s="75" t="s">
        <v>8073</v>
      </c>
      <c r="AC968" s="71">
        <v>14</v>
      </c>
      <c r="AD968" s="71">
        <v>48</v>
      </c>
      <c r="AE968" s="73" t="s">
        <v>10204</v>
      </c>
      <c r="AF968" s="75" t="s">
        <v>5992</v>
      </c>
      <c r="CN968" s="71">
        <v>14</v>
      </c>
      <c r="CO968" s="71">
        <v>48</v>
      </c>
      <c r="CP968" s="73" t="s">
        <v>10204</v>
      </c>
      <c r="CQ968" s="75" t="s">
        <v>5992</v>
      </c>
    </row>
    <row r="969" spans="17:95">
      <c r="Q969" s="71">
        <v>2</v>
      </c>
      <c r="R969" s="71">
        <v>1</v>
      </c>
      <c r="S969" s="71">
        <v>137</v>
      </c>
      <c r="T969" s="73" t="s">
        <v>7042</v>
      </c>
      <c r="U969" s="75" t="s">
        <v>1003</v>
      </c>
      <c r="AC969" s="71">
        <v>14</v>
      </c>
      <c r="AD969" s="71">
        <v>49</v>
      </c>
      <c r="AE969" s="73" t="s">
        <v>10205</v>
      </c>
      <c r="AF969" s="75" t="s">
        <v>5993</v>
      </c>
      <c r="CN969" s="71">
        <v>14</v>
      </c>
      <c r="CO969" s="71">
        <v>49</v>
      </c>
      <c r="CP969" s="73" t="s">
        <v>10205</v>
      </c>
      <c r="CQ969" s="75" t="s">
        <v>5993</v>
      </c>
    </row>
    <row r="970" spans="17:95">
      <c r="Q970" s="71">
        <v>2</v>
      </c>
      <c r="R970" s="71">
        <v>2</v>
      </c>
      <c r="S970" s="71">
        <v>1</v>
      </c>
      <c r="T970" s="73" t="s">
        <v>9855</v>
      </c>
      <c r="U970" s="75" t="s">
        <v>8074</v>
      </c>
      <c r="AC970" s="71">
        <v>14</v>
      </c>
      <c r="AD970" s="71">
        <v>50</v>
      </c>
      <c r="AE970" s="73" t="s">
        <v>10206</v>
      </c>
      <c r="AF970" s="75" t="s">
        <v>5994</v>
      </c>
      <c r="CN970" s="71">
        <v>14</v>
      </c>
      <c r="CO970" s="71">
        <v>50</v>
      </c>
      <c r="CP970" s="73" t="s">
        <v>10206</v>
      </c>
      <c r="CQ970" s="75" t="s">
        <v>5994</v>
      </c>
    </row>
    <row r="971" spans="17:95">
      <c r="Q971" s="71">
        <v>2</v>
      </c>
      <c r="R971" s="71">
        <v>2</v>
      </c>
      <c r="S971" s="71">
        <v>2</v>
      </c>
      <c r="T971" s="73" t="s">
        <v>10207</v>
      </c>
      <c r="U971" s="75" t="s">
        <v>8075</v>
      </c>
      <c r="AC971" s="71">
        <v>14</v>
      </c>
      <c r="AD971" s="71">
        <v>51</v>
      </c>
      <c r="AE971" s="73" t="s">
        <v>10208</v>
      </c>
      <c r="AF971" s="75" t="s">
        <v>5995</v>
      </c>
      <c r="CN971" s="71">
        <v>14</v>
      </c>
      <c r="CO971" s="71">
        <v>51</v>
      </c>
      <c r="CP971" s="73" t="s">
        <v>10208</v>
      </c>
      <c r="CQ971" s="75" t="s">
        <v>5995</v>
      </c>
    </row>
    <row r="972" spans="17:95">
      <c r="Q972" s="71">
        <v>2</v>
      </c>
      <c r="R972" s="71">
        <v>2</v>
      </c>
      <c r="S972" s="71">
        <v>3</v>
      </c>
      <c r="T972" s="73" t="s">
        <v>10209</v>
      </c>
      <c r="U972" s="75" t="s">
        <v>8076</v>
      </c>
      <c r="AC972" s="71">
        <v>14</v>
      </c>
      <c r="AD972" s="71">
        <v>52</v>
      </c>
      <c r="AE972" s="73" t="s">
        <v>10210</v>
      </c>
      <c r="AF972" s="75" t="s">
        <v>5996</v>
      </c>
      <c r="CN972" s="71">
        <v>14</v>
      </c>
      <c r="CO972" s="71">
        <v>52</v>
      </c>
      <c r="CP972" s="73" t="s">
        <v>10210</v>
      </c>
      <c r="CQ972" s="75" t="s">
        <v>5996</v>
      </c>
    </row>
    <row r="973" spans="17:95">
      <c r="Q973" s="71">
        <v>2</v>
      </c>
      <c r="R973" s="71">
        <v>2</v>
      </c>
      <c r="S973" s="71">
        <v>4</v>
      </c>
      <c r="T973" s="73" t="s">
        <v>10211</v>
      </c>
      <c r="U973" s="75" t="s">
        <v>8077</v>
      </c>
      <c r="AC973" s="71">
        <v>14</v>
      </c>
      <c r="AD973" s="71">
        <v>53</v>
      </c>
      <c r="AE973" s="73" t="s">
        <v>10212</v>
      </c>
      <c r="AF973" s="75" t="s">
        <v>5997</v>
      </c>
      <c r="CN973" s="71">
        <v>14</v>
      </c>
      <c r="CO973" s="71">
        <v>53</v>
      </c>
      <c r="CP973" s="73" t="s">
        <v>10212</v>
      </c>
      <c r="CQ973" s="75" t="s">
        <v>5997</v>
      </c>
    </row>
    <row r="974" spans="17:95">
      <c r="Q974" s="71">
        <v>2</v>
      </c>
      <c r="R974" s="71">
        <v>2</v>
      </c>
      <c r="S974" s="71">
        <v>5</v>
      </c>
      <c r="T974" s="73" t="s">
        <v>10213</v>
      </c>
      <c r="U974" s="75" t="s">
        <v>985</v>
      </c>
      <c r="AC974" s="71">
        <v>14</v>
      </c>
      <c r="AD974" s="71">
        <v>54</v>
      </c>
      <c r="AE974" s="73" t="s">
        <v>10214</v>
      </c>
      <c r="AF974" s="75" t="s">
        <v>5998</v>
      </c>
      <c r="CN974" s="71">
        <v>14</v>
      </c>
      <c r="CO974" s="71">
        <v>54</v>
      </c>
      <c r="CP974" s="73" t="s">
        <v>10214</v>
      </c>
      <c r="CQ974" s="75" t="s">
        <v>5998</v>
      </c>
    </row>
    <row r="975" spans="17:95">
      <c r="Q975" s="71">
        <v>2</v>
      </c>
      <c r="R975" s="71">
        <v>2</v>
      </c>
      <c r="S975" s="71">
        <v>6</v>
      </c>
      <c r="T975" s="73" t="s">
        <v>10215</v>
      </c>
      <c r="U975" s="75" t="s">
        <v>986</v>
      </c>
      <c r="AC975" s="71">
        <v>14</v>
      </c>
      <c r="AD975" s="71">
        <v>55</v>
      </c>
      <c r="AE975" s="73" t="s">
        <v>10216</v>
      </c>
      <c r="AF975" s="75" t="s">
        <v>5999</v>
      </c>
      <c r="CN975" s="71">
        <v>14</v>
      </c>
      <c r="CO975" s="71">
        <v>55</v>
      </c>
      <c r="CP975" s="73" t="s">
        <v>10216</v>
      </c>
      <c r="CQ975" s="75" t="s">
        <v>5999</v>
      </c>
    </row>
    <row r="976" spans="17:95">
      <c r="Q976" s="71">
        <v>2</v>
      </c>
      <c r="R976" s="71">
        <v>2</v>
      </c>
      <c r="S976" s="71">
        <v>7</v>
      </c>
      <c r="T976" s="73" t="s">
        <v>10217</v>
      </c>
      <c r="U976" s="75" t="s">
        <v>987</v>
      </c>
      <c r="AC976" s="71">
        <v>14</v>
      </c>
      <c r="AD976" s="71">
        <v>56</v>
      </c>
      <c r="AE976" s="73" t="s">
        <v>10218</v>
      </c>
      <c r="AF976" s="75" t="s">
        <v>6000</v>
      </c>
      <c r="CN976" s="71">
        <v>14</v>
      </c>
      <c r="CO976" s="71">
        <v>56</v>
      </c>
      <c r="CP976" s="73" t="s">
        <v>10218</v>
      </c>
      <c r="CQ976" s="75" t="s">
        <v>6000</v>
      </c>
    </row>
    <row r="977" spans="17:95">
      <c r="Q977" s="71">
        <v>2</v>
      </c>
      <c r="R977" s="71">
        <v>2</v>
      </c>
      <c r="S977" s="71">
        <v>8</v>
      </c>
      <c r="T977" s="73" t="s">
        <v>10219</v>
      </c>
      <c r="U977" s="75" t="s">
        <v>8078</v>
      </c>
      <c r="AC977" s="71">
        <v>14</v>
      </c>
      <c r="AD977" s="71">
        <v>57</v>
      </c>
      <c r="AE977" s="73" t="s">
        <v>10220</v>
      </c>
      <c r="AF977" s="75" t="s">
        <v>6001</v>
      </c>
      <c r="CN977" s="71">
        <v>14</v>
      </c>
      <c r="CO977" s="71">
        <v>57</v>
      </c>
      <c r="CP977" s="73" t="s">
        <v>10220</v>
      </c>
      <c r="CQ977" s="75" t="s">
        <v>6001</v>
      </c>
    </row>
    <row r="978" spans="17:95">
      <c r="Q978" s="71">
        <v>2</v>
      </c>
      <c r="R978" s="71">
        <v>2</v>
      </c>
      <c r="S978" s="71">
        <v>9</v>
      </c>
      <c r="T978" s="73" t="s">
        <v>10221</v>
      </c>
      <c r="U978" s="75" t="s">
        <v>8079</v>
      </c>
      <c r="AC978" s="71">
        <v>14</v>
      </c>
      <c r="AD978" s="71">
        <v>58</v>
      </c>
      <c r="AE978" s="73" t="s">
        <v>10222</v>
      </c>
      <c r="AF978" s="75" t="s">
        <v>6002</v>
      </c>
      <c r="CN978" s="71">
        <v>14</v>
      </c>
      <c r="CO978" s="71">
        <v>58</v>
      </c>
      <c r="CP978" s="73" t="s">
        <v>10222</v>
      </c>
      <c r="CQ978" s="75" t="s">
        <v>6002</v>
      </c>
    </row>
    <row r="979" spans="17:95">
      <c r="Q979" s="71">
        <v>2</v>
      </c>
      <c r="R979" s="71">
        <v>2</v>
      </c>
      <c r="S979" s="71">
        <v>10</v>
      </c>
      <c r="T979" s="73" t="s">
        <v>10223</v>
      </c>
      <c r="U979" s="75" t="s">
        <v>8080</v>
      </c>
      <c r="AC979" s="71">
        <v>14</v>
      </c>
      <c r="AD979" s="71">
        <v>59</v>
      </c>
      <c r="AE979" s="73" t="s">
        <v>10224</v>
      </c>
      <c r="AF979" s="75" t="s">
        <v>6003</v>
      </c>
      <c r="CN979" s="71">
        <v>14</v>
      </c>
      <c r="CO979" s="71">
        <v>59</v>
      </c>
      <c r="CP979" s="73" t="s">
        <v>10224</v>
      </c>
      <c r="CQ979" s="75" t="s">
        <v>6003</v>
      </c>
    </row>
    <row r="980" spans="17:95">
      <c r="Q980" s="71">
        <v>2</v>
      </c>
      <c r="R980" s="71">
        <v>2</v>
      </c>
      <c r="S980" s="71">
        <v>11</v>
      </c>
      <c r="T980" s="73" t="s">
        <v>10225</v>
      </c>
      <c r="U980" s="75" t="s">
        <v>8081</v>
      </c>
      <c r="AC980" s="71">
        <v>14</v>
      </c>
      <c r="AD980" s="71">
        <v>60</v>
      </c>
      <c r="AE980" s="73" t="s">
        <v>10226</v>
      </c>
      <c r="AF980" s="75" t="s">
        <v>6004</v>
      </c>
      <c r="CN980" s="71">
        <v>14</v>
      </c>
      <c r="CO980" s="71">
        <v>60</v>
      </c>
      <c r="CP980" s="73" t="s">
        <v>10226</v>
      </c>
      <c r="CQ980" s="75" t="s">
        <v>6004</v>
      </c>
    </row>
    <row r="981" spans="17:95">
      <c r="Q981" s="71">
        <v>2</v>
      </c>
      <c r="R981" s="71">
        <v>2</v>
      </c>
      <c r="S981" s="71">
        <v>12</v>
      </c>
      <c r="T981" s="73" t="s">
        <v>10227</v>
      </c>
      <c r="U981" s="75" t="s">
        <v>8082</v>
      </c>
      <c r="AC981" s="71">
        <v>14</v>
      </c>
      <c r="AD981" s="71">
        <v>61</v>
      </c>
      <c r="AE981" s="73" t="s">
        <v>10228</v>
      </c>
      <c r="AF981" s="75" t="s">
        <v>6005</v>
      </c>
      <c r="CN981" s="71">
        <v>14</v>
      </c>
      <c r="CO981" s="71">
        <v>61</v>
      </c>
      <c r="CP981" s="73" t="s">
        <v>10228</v>
      </c>
      <c r="CQ981" s="75" t="s">
        <v>6005</v>
      </c>
    </row>
    <row r="982" spans="17:95">
      <c r="Q982" s="71">
        <v>2</v>
      </c>
      <c r="R982" s="71">
        <v>2</v>
      </c>
      <c r="S982" s="71">
        <v>13</v>
      </c>
      <c r="T982" s="73" t="s">
        <v>10229</v>
      </c>
      <c r="U982" s="75" t="s">
        <v>8083</v>
      </c>
      <c r="AC982" s="71">
        <v>15</v>
      </c>
      <c r="AD982" s="71">
        <v>1</v>
      </c>
      <c r="AE982" s="73" t="s">
        <v>10230</v>
      </c>
      <c r="AF982" s="75" t="s">
        <v>6006</v>
      </c>
      <c r="CN982" s="71">
        <v>15</v>
      </c>
      <c r="CO982" s="71">
        <v>1</v>
      </c>
      <c r="CP982" s="73" t="s">
        <v>10230</v>
      </c>
      <c r="CQ982" s="75" t="s">
        <v>6006</v>
      </c>
    </row>
    <row r="983" spans="17:95">
      <c r="Q983" s="71">
        <v>2</v>
      </c>
      <c r="R983" s="71">
        <v>2</v>
      </c>
      <c r="S983" s="71">
        <v>14</v>
      </c>
      <c r="T983" s="73" t="s">
        <v>10231</v>
      </c>
      <c r="U983" s="75" t="s">
        <v>988</v>
      </c>
      <c r="AC983" s="71">
        <v>15</v>
      </c>
      <c r="AD983" s="71">
        <v>2</v>
      </c>
      <c r="AE983" s="73" t="s">
        <v>10232</v>
      </c>
      <c r="AF983" s="75" t="s">
        <v>6007</v>
      </c>
      <c r="CN983" s="71">
        <v>15</v>
      </c>
      <c r="CO983" s="71">
        <v>2</v>
      </c>
      <c r="CP983" s="73" t="s">
        <v>10232</v>
      </c>
      <c r="CQ983" s="75" t="s">
        <v>6007</v>
      </c>
    </row>
    <row r="984" spans="17:95">
      <c r="Q984" s="71">
        <v>2</v>
      </c>
      <c r="R984" s="71">
        <v>2</v>
      </c>
      <c r="S984" s="71">
        <v>15</v>
      </c>
      <c r="T984" s="73" t="s">
        <v>10233</v>
      </c>
      <c r="U984" s="75" t="s">
        <v>989</v>
      </c>
      <c r="AC984" s="71">
        <v>15</v>
      </c>
      <c r="AD984" s="71">
        <v>3</v>
      </c>
      <c r="AE984" s="73" t="s">
        <v>10234</v>
      </c>
      <c r="AF984" s="75" t="s">
        <v>6008</v>
      </c>
      <c r="CN984" s="71">
        <v>15</v>
      </c>
      <c r="CO984" s="71">
        <v>3</v>
      </c>
      <c r="CP984" s="73" t="s">
        <v>10234</v>
      </c>
      <c r="CQ984" s="75" t="s">
        <v>6008</v>
      </c>
    </row>
    <row r="985" spans="17:95">
      <c r="Q985" s="71">
        <v>2</v>
      </c>
      <c r="R985" s="71">
        <v>2</v>
      </c>
      <c r="S985" s="71">
        <v>16</v>
      </c>
      <c r="T985" s="73" t="s">
        <v>10235</v>
      </c>
      <c r="U985" s="75" t="s">
        <v>990</v>
      </c>
      <c r="AC985" s="71">
        <v>15</v>
      </c>
      <c r="AD985" s="71">
        <v>4</v>
      </c>
      <c r="AE985" s="73" t="s">
        <v>10236</v>
      </c>
      <c r="AF985" s="75" t="s">
        <v>6009</v>
      </c>
      <c r="CN985" s="71">
        <v>15</v>
      </c>
      <c r="CO985" s="71">
        <v>4</v>
      </c>
      <c r="CP985" s="73" t="s">
        <v>10236</v>
      </c>
      <c r="CQ985" s="75" t="s">
        <v>6009</v>
      </c>
    </row>
    <row r="986" spans="17:95">
      <c r="Q986" s="71">
        <v>2</v>
      </c>
      <c r="R986" s="71">
        <v>2</v>
      </c>
      <c r="S986" s="71">
        <v>17</v>
      </c>
      <c r="T986" s="73" t="s">
        <v>10237</v>
      </c>
      <c r="U986" s="75" t="s">
        <v>991</v>
      </c>
      <c r="AC986" s="71">
        <v>15</v>
      </c>
      <c r="AD986" s="71">
        <v>5</v>
      </c>
      <c r="AE986" s="73" t="s">
        <v>10238</v>
      </c>
      <c r="AF986" s="75" t="s">
        <v>6010</v>
      </c>
      <c r="CN986" s="71">
        <v>15</v>
      </c>
      <c r="CO986" s="71">
        <v>5</v>
      </c>
      <c r="CP986" s="73" t="s">
        <v>10238</v>
      </c>
      <c r="CQ986" s="75" t="s">
        <v>6010</v>
      </c>
    </row>
    <row r="987" spans="17:95">
      <c r="Q987" s="71">
        <v>2</v>
      </c>
      <c r="R987" s="71">
        <v>2</v>
      </c>
      <c r="S987" s="71">
        <v>18</v>
      </c>
      <c r="T987" s="73" t="s">
        <v>10239</v>
      </c>
      <c r="U987" s="75" t="s">
        <v>8084</v>
      </c>
      <c r="AC987" s="71">
        <v>15</v>
      </c>
      <c r="AD987" s="71">
        <v>6</v>
      </c>
      <c r="AE987" s="73" t="s">
        <v>10240</v>
      </c>
      <c r="AF987" s="75" t="s">
        <v>6011</v>
      </c>
      <c r="CN987" s="71">
        <v>15</v>
      </c>
      <c r="CO987" s="71">
        <v>6</v>
      </c>
      <c r="CP987" s="73" t="s">
        <v>10240</v>
      </c>
      <c r="CQ987" s="75" t="s">
        <v>6011</v>
      </c>
    </row>
    <row r="988" spans="17:95">
      <c r="Q988" s="71">
        <v>2</v>
      </c>
      <c r="R988" s="71">
        <v>2</v>
      </c>
      <c r="S988" s="71">
        <v>19</v>
      </c>
      <c r="T988" s="73" t="s">
        <v>10241</v>
      </c>
      <c r="U988" s="75" t="s">
        <v>994</v>
      </c>
      <c r="AC988" s="71">
        <v>15</v>
      </c>
      <c r="AD988" s="71">
        <v>7</v>
      </c>
      <c r="AE988" s="73" t="s">
        <v>10242</v>
      </c>
      <c r="AF988" s="75" t="s">
        <v>6012</v>
      </c>
      <c r="CN988" s="71">
        <v>15</v>
      </c>
      <c r="CO988" s="71">
        <v>7</v>
      </c>
      <c r="CP988" s="73" t="s">
        <v>10242</v>
      </c>
      <c r="CQ988" s="75" t="s">
        <v>6012</v>
      </c>
    </row>
    <row r="989" spans="17:95">
      <c r="Q989" s="71">
        <v>2</v>
      </c>
      <c r="R989" s="71">
        <v>2</v>
      </c>
      <c r="S989" s="71">
        <v>20</v>
      </c>
      <c r="T989" s="73" t="s">
        <v>10243</v>
      </c>
      <c r="U989" s="75" t="s">
        <v>992</v>
      </c>
      <c r="AC989" s="71">
        <v>15</v>
      </c>
      <c r="AD989" s="71">
        <v>8</v>
      </c>
      <c r="AE989" s="73" t="s">
        <v>10244</v>
      </c>
      <c r="AF989" s="75" t="s">
        <v>6013</v>
      </c>
      <c r="CN989" s="71">
        <v>15</v>
      </c>
      <c r="CO989" s="71">
        <v>8</v>
      </c>
      <c r="CP989" s="73" t="s">
        <v>10244</v>
      </c>
      <c r="CQ989" s="75" t="s">
        <v>6013</v>
      </c>
    </row>
    <row r="990" spans="17:95">
      <c r="Q990" s="71">
        <v>2</v>
      </c>
      <c r="R990" s="71">
        <v>2</v>
      </c>
      <c r="S990" s="71">
        <v>21</v>
      </c>
      <c r="T990" s="73" t="s">
        <v>10245</v>
      </c>
      <c r="U990" s="75" t="s">
        <v>993</v>
      </c>
      <c r="AC990" s="71">
        <v>15</v>
      </c>
      <c r="AD990" s="71">
        <v>9</v>
      </c>
      <c r="AE990" s="73" t="s">
        <v>10246</v>
      </c>
      <c r="AF990" s="75" t="s">
        <v>6014</v>
      </c>
      <c r="CN990" s="71">
        <v>15</v>
      </c>
      <c r="CO990" s="71">
        <v>9</v>
      </c>
      <c r="CP990" s="73" t="s">
        <v>10246</v>
      </c>
      <c r="CQ990" s="75" t="s">
        <v>6014</v>
      </c>
    </row>
    <row r="991" spans="17:95">
      <c r="Q991" s="71">
        <v>2</v>
      </c>
      <c r="R991" s="71">
        <v>2</v>
      </c>
      <c r="S991" s="71">
        <v>22</v>
      </c>
      <c r="T991" s="73" t="s">
        <v>10247</v>
      </c>
      <c r="U991" s="75" t="s">
        <v>996</v>
      </c>
      <c r="AC991" s="71">
        <v>15</v>
      </c>
      <c r="AD991" s="71">
        <v>10</v>
      </c>
      <c r="AE991" s="73" t="s">
        <v>10248</v>
      </c>
      <c r="AF991" s="75" t="s">
        <v>6015</v>
      </c>
      <c r="CN991" s="71">
        <v>15</v>
      </c>
      <c r="CO991" s="71">
        <v>10</v>
      </c>
      <c r="CP991" s="73" t="s">
        <v>10248</v>
      </c>
      <c r="CQ991" s="75" t="s">
        <v>6015</v>
      </c>
    </row>
    <row r="992" spans="17:95">
      <c r="Q992" s="71">
        <v>2</v>
      </c>
      <c r="R992" s="71">
        <v>2</v>
      </c>
      <c r="S992" s="71">
        <v>23</v>
      </c>
      <c r="T992" s="73" t="s">
        <v>10249</v>
      </c>
      <c r="U992" s="75" t="s">
        <v>995</v>
      </c>
      <c r="AC992" s="71">
        <v>15</v>
      </c>
      <c r="AD992" s="71">
        <v>11</v>
      </c>
      <c r="AE992" s="73" t="s">
        <v>10250</v>
      </c>
      <c r="AF992" s="75" t="s">
        <v>6016</v>
      </c>
      <c r="CN992" s="71">
        <v>15</v>
      </c>
      <c r="CO992" s="71">
        <v>11</v>
      </c>
      <c r="CP992" s="73" t="s">
        <v>10250</v>
      </c>
      <c r="CQ992" s="75" t="s">
        <v>6016</v>
      </c>
    </row>
    <row r="993" spans="17:95">
      <c r="Q993" s="71">
        <v>2</v>
      </c>
      <c r="R993" s="71">
        <v>2</v>
      </c>
      <c r="S993" s="71">
        <v>24</v>
      </c>
      <c r="T993" s="73" t="s">
        <v>10251</v>
      </c>
      <c r="U993" s="75" t="s">
        <v>997</v>
      </c>
      <c r="AC993" s="71">
        <v>15</v>
      </c>
      <c r="AD993" s="71">
        <v>12</v>
      </c>
      <c r="AE993" s="73" t="s">
        <v>10252</v>
      </c>
      <c r="AF993" s="75" t="s">
        <v>8345</v>
      </c>
      <c r="CN993" s="71">
        <v>15</v>
      </c>
      <c r="CO993" s="71">
        <v>12</v>
      </c>
      <c r="CP993" s="73" t="s">
        <v>10252</v>
      </c>
      <c r="CQ993" s="75" t="s">
        <v>8345</v>
      </c>
    </row>
    <row r="994" spans="17:95">
      <c r="Q994" s="71">
        <v>2</v>
      </c>
      <c r="R994" s="71">
        <v>2</v>
      </c>
      <c r="S994" s="71">
        <v>25</v>
      </c>
      <c r="T994" s="73" t="s">
        <v>10253</v>
      </c>
      <c r="U994" s="75" t="s">
        <v>998</v>
      </c>
      <c r="AC994" s="71">
        <v>15</v>
      </c>
      <c r="AD994" s="71">
        <v>13</v>
      </c>
      <c r="AE994" s="73" t="s">
        <v>10254</v>
      </c>
      <c r="AF994" s="75" t="s">
        <v>8346</v>
      </c>
      <c r="CN994" s="71">
        <v>15</v>
      </c>
      <c r="CO994" s="71">
        <v>13</v>
      </c>
      <c r="CP994" s="73" t="s">
        <v>10254</v>
      </c>
      <c r="CQ994" s="75" t="s">
        <v>8346</v>
      </c>
    </row>
    <row r="995" spans="17:95">
      <c r="Q995" s="71">
        <v>2</v>
      </c>
      <c r="R995" s="71">
        <v>2</v>
      </c>
      <c r="S995" s="71">
        <v>26</v>
      </c>
      <c r="T995" s="73" t="s">
        <v>10255</v>
      </c>
      <c r="U995" s="75" t="s">
        <v>999</v>
      </c>
      <c r="AC995" s="71">
        <v>15</v>
      </c>
      <c r="AD995" s="71">
        <v>14</v>
      </c>
      <c r="AE995" s="73" t="s">
        <v>10256</v>
      </c>
      <c r="AF995" s="75" t="s">
        <v>8347</v>
      </c>
      <c r="CN995" s="71">
        <v>15</v>
      </c>
      <c r="CO995" s="71">
        <v>14</v>
      </c>
      <c r="CP995" s="73" t="s">
        <v>10256</v>
      </c>
      <c r="CQ995" s="75" t="s">
        <v>8347</v>
      </c>
    </row>
    <row r="996" spans="17:95">
      <c r="Q996" s="71">
        <v>2</v>
      </c>
      <c r="R996" s="71">
        <v>2</v>
      </c>
      <c r="S996" s="71">
        <v>27</v>
      </c>
      <c r="T996" s="73" t="s">
        <v>10257</v>
      </c>
      <c r="U996" s="75" t="s">
        <v>1000</v>
      </c>
      <c r="AC996" s="71">
        <v>15</v>
      </c>
      <c r="AD996" s="71">
        <v>15</v>
      </c>
      <c r="AE996" s="73" t="s">
        <v>10258</v>
      </c>
      <c r="AF996" s="75" t="s">
        <v>6017</v>
      </c>
      <c r="CN996" s="71">
        <v>15</v>
      </c>
      <c r="CO996" s="71">
        <v>15</v>
      </c>
      <c r="CP996" s="73" t="s">
        <v>10258</v>
      </c>
      <c r="CQ996" s="75" t="s">
        <v>6017</v>
      </c>
    </row>
    <row r="997" spans="17:95">
      <c r="Q997" s="71">
        <v>2</v>
      </c>
      <c r="R997" s="71">
        <v>2</v>
      </c>
      <c r="S997" s="71">
        <v>28</v>
      </c>
      <c r="T997" s="73" t="s">
        <v>10259</v>
      </c>
      <c r="U997" s="75" t="s">
        <v>1001</v>
      </c>
      <c r="AC997" s="71">
        <v>15</v>
      </c>
      <c r="AD997" s="71">
        <v>16</v>
      </c>
      <c r="AE997" s="73" t="s">
        <v>10260</v>
      </c>
      <c r="AF997" s="75" t="s">
        <v>6018</v>
      </c>
      <c r="CN997" s="71">
        <v>15</v>
      </c>
      <c r="CO997" s="71">
        <v>16</v>
      </c>
      <c r="CP997" s="73" t="s">
        <v>10260</v>
      </c>
      <c r="CQ997" s="75" t="s">
        <v>6018</v>
      </c>
    </row>
    <row r="998" spans="17:95">
      <c r="Q998" s="71">
        <v>2</v>
      </c>
      <c r="R998" s="71">
        <v>2</v>
      </c>
      <c r="S998" s="71">
        <v>29</v>
      </c>
      <c r="T998" s="73" t="s">
        <v>10261</v>
      </c>
      <c r="U998" s="75" t="s">
        <v>1002</v>
      </c>
      <c r="AC998" s="71">
        <v>15</v>
      </c>
      <c r="AD998" s="71">
        <v>17</v>
      </c>
      <c r="AE998" s="73" t="s">
        <v>10262</v>
      </c>
      <c r="AF998" s="75" t="s">
        <v>6019</v>
      </c>
      <c r="CN998" s="71">
        <v>15</v>
      </c>
      <c r="CO998" s="71">
        <v>17</v>
      </c>
      <c r="CP998" s="73" t="s">
        <v>10262</v>
      </c>
      <c r="CQ998" s="75" t="s">
        <v>6019</v>
      </c>
    </row>
    <row r="999" spans="17:95">
      <c r="Q999" s="71">
        <v>2</v>
      </c>
      <c r="R999" s="71">
        <v>2</v>
      </c>
      <c r="S999" s="71">
        <v>30</v>
      </c>
      <c r="T999" s="73" t="s">
        <v>10263</v>
      </c>
      <c r="U999" s="75" t="s">
        <v>8085</v>
      </c>
      <c r="AC999" s="71">
        <v>15</v>
      </c>
      <c r="AD999" s="71">
        <v>18</v>
      </c>
      <c r="AE999" s="73" t="s">
        <v>10264</v>
      </c>
      <c r="AF999" s="75" t="s">
        <v>8348</v>
      </c>
      <c r="CN999" s="71">
        <v>15</v>
      </c>
      <c r="CO999" s="71">
        <v>18</v>
      </c>
      <c r="CP999" s="73" t="s">
        <v>10264</v>
      </c>
      <c r="CQ999" s="75" t="s">
        <v>8348</v>
      </c>
    </row>
    <row r="1000" spans="17:95">
      <c r="Q1000" s="71">
        <v>2</v>
      </c>
      <c r="R1000" s="71">
        <v>2</v>
      </c>
      <c r="S1000" s="71">
        <v>31</v>
      </c>
      <c r="T1000" s="73" t="s">
        <v>7042</v>
      </c>
      <c r="U1000" s="75" t="s">
        <v>8086</v>
      </c>
      <c r="AC1000" s="71">
        <v>15</v>
      </c>
      <c r="AD1000" s="71">
        <v>19</v>
      </c>
      <c r="AE1000" s="73" t="s">
        <v>10265</v>
      </c>
      <c r="AF1000" s="75" t="s">
        <v>6020</v>
      </c>
      <c r="CN1000" s="71">
        <v>15</v>
      </c>
      <c r="CO1000" s="71">
        <v>19</v>
      </c>
      <c r="CP1000" s="73" t="s">
        <v>10265</v>
      </c>
      <c r="CQ1000" s="75" t="s">
        <v>6020</v>
      </c>
    </row>
    <row r="1001" spans="17:95">
      <c r="Q1001" s="71">
        <v>2</v>
      </c>
      <c r="R1001" s="71">
        <v>3</v>
      </c>
      <c r="S1001" s="71">
        <v>1</v>
      </c>
      <c r="T1001" s="73" t="s">
        <v>9928</v>
      </c>
      <c r="U1001" s="75" t="s">
        <v>1004</v>
      </c>
      <c r="AC1001" s="71">
        <v>15</v>
      </c>
      <c r="AD1001" s="71">
        <v>20</v>
      </c>
      <c r="AE1001" s="73" t="s">
        <v>10266</v>
      </c>
      <c r="AF1001" s="75" t="s">
        <v>6021</v>
      </c>
      <c r="CN1001" s="71">
        <v>15</v>
      </c>
      <c r="CO1001" s="71">
        <v>20</v>
      </c>
      <c r="CP1001" s="73" t="s">
        <v>10266</v>
      </c>
      <c r="CQ1001" s="75" t="s">
        <v>6021</v>
      </c>
    </row>
    <row r="1002" spans="17:95">
      <c r="Q1002" s="71">
        <v>2</v>
      </c>
      <c r="R1002" s="71">
        <v>3</v>
      </c>
      <c r="S1002" s="71">
        <v>2</v>
      </c>
      <c r="T1002" s="73" t="s">
        <v>10267</v>
      </c>
      <c r="U1002" s="75" t="s">
        <v>8249</v>
      </c>
      <c r="AC1002" s="71">
        <v>15</v>
      </c>
      <c r="AD1002" s="71">
        <v>21</v>
      </c>
      <c r="AE1002" s="73" t="s">
        <v>10268</v>
      </c>
      <c r="AF1002" s="75" t="s">
        <v>6022</v>
      </c>
      <c r="CN1002" s="71">
        <v>15</v>
      </c>
      <c r="CO1002" s="71">
        <v>21</v>
      </c>
      <c r="CP1002" s="73" t="s">
        <v>10268</v>
      </c>
      <c r="CQ1002" s="75" t="s">
        <v>6022</v>
      </c>
    </row>
    <row r="1003" spans="17:95">
      <c r="Q1003" s="71">
        <v>2</v>
      </c>
      <c r="R1003" s="71">
        <v>3</v>
      </c>
      <c r="S1003" s="71">
        <v>3</v>
      </c>
      <c r="T1003" s="73" t="s">
        <v>10269</v>
      </c>
      <c r="U1003" s="75" t="s">
        <v>8250</v>
      </c>
      <c r="AC1003" s="71">
        <v>15</v>
      </c>
      <c r="AD1003" s="71">
        <v>22</v>
      </c>
      <c r="AE1003" s="73" t="s">
        <v>10270</v>
      </c>
      <c r="AF1003" s="75" t="s">
        <v>6023</v>
      </c>
      <c r="CN1003" s="71">
        <v>15</v>
      </c>
      <c r="CO1003" s="71">
        <v>22</v>
      </c>
      <c r="CP1003" s="73" t="s">
        <v>10270</v>
      </c>
      <c r="CQ1003" s="75" t="s">
        <v>6023</v>
      </c>
    </row>
    <row r="1004" spans="17:95">
      <c r="Q1004" s="71">
        <v>2</v>
      </c>
      <c r="R1004" s="71">
        <v>3</v>
      </c>
      <c r="S1004" s="71">
        <v>4</v>
      </c>
      <c r="T1004" s="73" t="s">
        <v>10271</v>
      </c>
      <c r="U1004" s="75" t="s">
        <v>8251</v>
      </c>
      <c r="AC1004" s="71">
        <v>15</v>
      </c>
      <c r="AD1004" s="71">
        <v>23</v>
      </c>
      <c r="AE1004" s="73" t="s">
        <v>10272</v>
      </c>
      <c r="AF1004" s="75" t="s">
        <v>6024</v>
      </c>
      <c r="CN1004" s="71">
        <v>15</v>
      </c>
      <c r="CO1004" s="71">
        <v>23</v>
      </c>
      <c r="CP1004" s="73" t="s">
        <v>10272</v>
      </c>
      <c r="CQ1004" s="75" t="s">
        <v>6024</v>
      </c>
    </row>
    <row r="1005" spans="17:95">
      <c r="Q1005" s="71">
        <v>2</v>
      </c>
      <c r="R1005" s="71">
        <v>3</v>
      </c>
      <c r="S1005" s="71">
        <v>5</v>
      </c>
      <c r="T1005" s="73" t="s">
        <v>10273</v>
      </c>
      <c r="U1005" s="75" t="s">
        <v>8252</v>
      </c>
      <c r="AC1005" s="71">
        <v>15</v>
      </c>
      <c r="AD1005" s="71">
        <v>24</v>
      </c>
      <c r="AE1005" s="73" t="s">
        <v>10274</v>
      </c>
      <c r="AF1005" s="75" t="s">
        <v>6025</v>
      </c>
      <c r="CN1005" s="71">
        <v>15</v>
      </c>
      <c r="CO1005" s="71">
        <v>24</v>
      </c>
      <c r="CP1005" s="73" t="s">
        <v>10274</v>
      </c>
      <c r="CQ1005" s="75" t="s">
        <v>6025</v>
      </c>
    </row>
    <row r="1006" spans="17:95">
      <c r="Q1006" s="71">
        <v>2</v>
      </c>
      <c r="R1006" s="71">
        <v>3</v>
      </c>
      <c r="S1006" s="71">
        <v>6</v>
      </c>
      <c r="T1006" s="73" t="s">
        <v>10275</v>
      </c>
      <c r="U1006" s="75" t="s">
        <v>8253</v>
      </c>
      <c r="AC1006" s="71">
        <v>15</v>
      </c>
      <c r="AD1006" s="71">
        <v>25</v>
      </c>
      <c r="AE1006" s="73" t="s">
        <v>10276</v>
      </c>
      <c r="AF1006" s="75" t="s">
        <v>6026</v>
      </c>
      <c r="CN1006" s="71">
        <v>15</v>
      </c>
      <c r="CO1006" s="71">
        <v>25</v>
      </c>
      <c r="CP1006" s="73" t="s">
        <v>10276</v>
      </c>
      <c r="CQ1006" s="75" t="s">
        <v>6026</v>
      </c>
    </row>
    <row r="1007" spans="17:95">
      <c r="Q1007" s="71">
        <v>2</v>
      </c>
      <c r="R1007" s="71">
        <v>3</v>
      </c>
      <c r="S1007" s="71">
        <v>7</v>
      </c>
      <c r="T1007" s="73" t="s">
        <v>10277</v>
      </c>
      <c r="U1007" s="75" t="s">
        <v>8254</v>
      </c>
      <c r="AC1007" s="71">
        <v>15</v>
      </c>
      <c r="AD1007" s="71">
        <v>26</v>
      </c>
      <c r="AE1007" s="73" t="s">
        <v>10278</v>
      </c>
      <c r="AF1007" s="75" t="s">
        <v>6027</v>
      </c>
      <c r="CN1007" s="71">
        <v>15</v>
      </c>
      <c r="CO1007" s="71">
        <v>26</v>
      </c>
      <c r="CP1007" s="73" t="s">
        <v>10278</v>
      </c>
      <c r="CQ1007" s="75" t="s">
        <v>6027</v>
      </c>
    </row>
    <row r="1008" spans="17:95">
      <c r="Q1008" s="71">
        <v>2</v>
      </c>
      <c r="R1008" s="71">
        <v>3</v>
      </c>
      <c r="S1008" s="71">
        <v>8</v>
      </c>
      <c r="T1008" s="73" t="s">
        <v>10279</v>
      </c>
      <c r="U1008" s="75" t="s">
        <v>8255</v>
      </c>
      <c r="AC1008" s="71">
        <v>15</v>
      </c>
      <c r="AD1008" s="71">
        <v>27</v>
      </c>
      <c r="AE1008" s="73" t="s">
        <v>10280</v>
      </c>
      <c r="AF1008" s="75" t="s">
        <v>6028</v>
      </c>
      <c r="CN1008" s="71">
        <v>15</v>
      </c>
      <c r="CO1008" s="71">
        <v>27</v>
      </c>
      <c r="CP1008" s="73" t="s">
        <v>10280</v>
      </c>
      <c r="CQ1008" s="75" t="s">
        <v>6028</v>
      </c>
    </row>
    <row r="1009" spans="17:95">
      <c r="Q1009" s="71">
        <v>2</v>
      </c>
      <c r="R1009" s="71">
        <v>3</v>
      </c>
      <c r="S1009" s="71">
        <v>9</v>
      </c>
      <c r="T1009" s="73" t="s">
        <v>10281</v>
      </c>
      <c r="U1009" s="75" t="s">
        <v>8256</v>
      </c>
      <c r="AC1009" s="71">
        <v>16</v>
      </c>
      <c r="AD1009" s="71">
        <v>1</v>
      </c>
      <c r="AE1009" s="73" t="s">
        <v>10282</v>
      </c>
      <c r="AF1009" s="75" t="s">
        <v>6029</v>
      </c>
      <c r="CN1009" s="71">
        <v>16</v>
      </c>
      <c r="CO1009" s="71">
        <v>1</v>
      </c>
      <c r="CP1009" s="73" t="s">
        <v>10282</v>
      </c>
      <c r="CQ1009" s="75" t="s">
        <v>6029</v>
      </c>
    </row>
    <row r="1010" spans="17:95">
      <c r="Q1010" s="71">
        <v>2</v>
      </c>
      <c r="R1010" s="71">
        <v>3</v>
      </c>
      <c r="S1010" s="71">
        <v>10</v>
      </c>
      <c r="T1010" s="73" t="s">
        <v>10283</v>
      </c>
      <c r="U1010" s="75" t="s">
        <v>8257</v>
      </c>
      <c r="AC1010" s="71">
        <v>16</v>
      </c>
      <c r="AD1010" s="71">
        <v>2</v>
      </c>
      <c r="AE1010" s="73" t="s">
        <v>10284</v>
      </c>
      <c r="AF1010" s="75" t="s">
        <v>6030</v>
      </c>
      <c r="CN1010" s="71">
        <v>16</v>
      </c>
      <c r="CO1010" s="71">
        <v>2</v>
      </c>
      <c r="CP1010" s="73" t="s">
        <v>10284</v>
      </c>
      <c r="CQ1010" s="75" t="s">
        <v>6030</v>
      </c>
    </row>
    <row r="1011" spans="17:95">
      <c r="Q1011" s="71">
        <v>2</v>
      </c>
      <c r="R1011" s="71">
        <v>3</v>
      </c>
      <c r="S1011" s="71">
        <v>11</v>
      </c>
      <c r="T1011" s="73" t="s">
        <v>10285</v>
      </c>
      <c r="U1011" s="75" t="s">
        <v>8258</v>
      </c>
      <c r="AC1011" s="71">
        <v>16</v>
      </c>
      <c r="AD1011" s="71">
        <v>3</v>
      </c>
      <c r="AE1011" s="73" t="s">
        <v>10286</v>
      </c>
      <c r="AF1011" s="75" t="s">
        <v>6031</v>
      </c>
      <c r="CN1011" s="71">
        <v>16</v>
      </c>
      <c r="CO1011" s="71">
        <v>3</v>
      </c>
      <c r="CP1011" s="73" t="s">
        <v>10286</v>
      </c>
      <c r="CQ1011" s="75" t="s">
        <v>6031</v>
      </c>
    </row>
    <row r="1012" spans="17:95">
      <c r="Q1012" s="71">
        <v>2</v>
      </c>
      <c r="R1012" s="71">
        <v>3</v>
      </c>
      <c r="S1012" s="71">
        <v>12</v>
      </c>
      <c r="T1012" s="73" t="s">
        <v>10287</v>
      </c>
      <c r="U1012" s="75" t="s">
        <v>8259</v>
      </c>
      <c r="AC1012" s="71">
        <v>16</v>
      </c>
      <c r="AD1012" s="71">
        <v>4</v>
      </c>
      <c r="AE1012" s="73" t="s">
        <v>10288</v>
      </c>
      <c r="AF1012" s="75" t="s">
        <v>6032</v>
      </c>
      <c r="CN1012" s="71">
        <v>16</v>
      </c>
      <c r="CO1012" s="71">
        <v>4</v>
      </c>
      <c r="CP1012" s="73" t="s">
        <v>10288</v>
      </c>
      <c r="CQ1012" s="75" t="s">
        <v>6032</v>
      </c>
    </row>
    <row r="1013" spans="17:95">
      <c r="Q1013" s="71">
        <v>2</v>
      </c>
      <c r="R1013" s="71">
        <v>3</v>
      </c>
      <c r="S1013" s="71">
        <v>13</v>
      </c>
      <c r="T1013" s="73" t="s">
        <v>10289</v>
      </c>
      <c r="U1013" s="75" t="s">
        <v>8260</v>
      </c>
      <c r="AC1013" s="71">
        <v>16</v>
      </c>
      <c r="AD1013" s="71">
        <v>5</v>
      </c>
      <c r="AE1013" s="73" t="s">
        <v>10290</v>
      </c>
      <c r="AF1013" s="75" t="s">
        <v>6033</v>
      </c>
      <c r="CN1013" s="71">
        <v>16</v>
      </c>
      <c r="CO1013" s="71">
        <v>5</v>
      </c>
      <c r="CP1013" s="73" t="s">
        <v>10290</v>
      </c>
      <c r="CQ1013" s="75" t="s">
        <v>6033</v>
      </c>
    </row>
    <row r="1014" spans="17:95">
      <c r="Q1014" s="71">
        <v>2</v>
      </c>
      <c r="R1014" s="71">
        <v>3</v>
      </c>
      <c r="S1014" s="71">
        <v>14</v>
      </c>
      <c r="T1014" s="73" t="s">
        <v>7042</v>
      </c>
      <c r="U1014" s="75" t="s">
        <v>8261</v>
      </c>
      <c r="AC1014" s="71">
        <v>16</v>
      </c>
      <c r="AD1014" s="71">
        <v>6</v>
      </c>
      <c r="AE1014" s="73" t="s">
        <v>10291</v>
      </c>
      <c r="AF1014" s="75" t="s">
        <v>6034</v>
      </c>
      <c r="CN1014" s="71">
        <v>16</v>
      </c>
      <c r="CO1014" s="71">
        <v>6</v>
      </c>
      <c r="CP1014" s="73" t="s">
        <v>10291</v>
      </c>
      <c r="CQ1014" s="75" t="s">
        <v>6034</v>
      </c>
    </row>
    <row r="1015" spans="17:95">
      <c r="Q1015" s="71">
        <v>2</v>
      </c>
      <c r="R1015" s="71">
        <v>5</v>
      </c>
      <c r="S1015" s="71">
        <v>1</v>
      </c>
      <c r="T1015" s="73" t="s">
        <v>9928</v>
      </c>
      <c r="U1015" s="75" t="s">
        <v>8262</v>
      </c>
      <c r="AC1015" s="71">
        <v>16</v>
      </c>
      <c r="AD1015" s="71">
        <v>7</v>
      </c>
      <c r="AE1015" s="73" t="s">
        <v>10292</v>
      </c>
      <c r="AF1015" s="75" t="s">
        <v>6035</v>
      </c>
      <c r="CN1015" s="71">
        <v>16</v>
      </c>
      <c r="CO1015" s="71">
        <v>7</v>
      </c>
      <c r="CP1015" s="73" t="s">
        <v>10292</v>
      </c>
      <c r="CQ1015" s="75" t="s">
        <v>6035</v>
      </c>
    </row>
    <row r="1016" spans="17:95">
      <c r="Q1016" s="71">
        <v>2</v>
      </c>
      <c r="R1016" s="71">
        <v>5</v>
      </c>
      <c r="S1016" s="71">
        <v>2</v>
      </c>
      <c r="T1016" s="73" t="s">
        <v>10293</v>
      </c>
      <c r="U1016" s="75" t="s">
        <v>8263</v>
      </c>
      <c r="AC1016" s="71">
        <v>16</v>
      </c>
      <c r="AD1016" s="71">
        <v>8</v>
      </c>
      <c r="AE1016" s="73" t="s">
        <v>10294</v>
      </c>
      <c r="AF1016" s="75" t="s">
        <v>6036</v>
      </c>
      <c r="CN1016" s="71">
        <v>16</v>
      </c>
      <c r="CO1016" s="71">
        <v>8</v>
      </c>
      <c r="CP1016" s="73" t="s">
        <v>10294</v>
      </c>
      <c r="CQ1016" s="75" t="s">
        <v>6036</v>
      </c>
    </row>
    <row r="1017" spans="17:95">
      <c r="Q1017" s="71">
        <v>2</v>
      </c>
      <c r="R1017" s="71">
        <v>5</v>
      </c>
      <c r="S1017" s="71">
        <v>3</v>
      </c>
      <c r="T1017" s="73" t="s">
        <v>10295</v>
      </c>
      <c r="U1017" s="75" t="s">
        <v>8264</v>
      </c>
      <c r="AC1017" s="71">
        <v>16</v>
      </c>
      <c r="AD1017" s="71">
        <v>9</v>
      </c>
      <c r="AE1017" s="73" t="s">
        <v>10296</v>
      </c>
      <c r="AF1017" s="75" t="s">
        <v>6037</v>
      </c>
      <c r="CN1017" s="71">
        <v>16</v>
      </c>
      <c r="CO1017" s="71">
        <v>9</v>
      </c>
      <c r="CP1017" s="73" t="s">
        <v>10296</v>
      </c>
      <c r="CQ1017" s="75" t="s">
        <v>6037</v>
      </c>
    </row>
    <row r="1018" spans="17:95">
      <c r="Q1018" s="71">
        <v>2</v>
      </c>
      <c r="R1018" s="71">
        <v>5</v>
      </c>
      <c r="S1018" s="71">
        <v>4</v>
      </c>
      <c r="T1018" s="73" t="s">
        <v>10297</v>
      </c>
      <c r="U1018" s="75" t="s">
        <v>8265</v>
      </c>
      <c r="AC1018" s="71">
        <v>16</v>
      </c>
      <c r="AD1018" s="71">
        <v>10</v>
      </c>
      <c r="AE1018" s="73" t="s">
        <v>10298</v>
      </c>
      <c r="AF1018" s="75" t="s">
        <v>6038</v>
      </c>
      <c r="CN1018" s="71">
        <v>16</v>
      </c>
      <c r="CO1018" s="71">
        <v>10</v>
      </c>
      <c r="CP1018" s="73" t="s">
        <v>10298</v>
      </c>
      <c r="CQ1018" s="75" t="s">
        <v>6038</v>
      </c>
    </row>
    <row r="1019" spans="17:95">
      <c r="Q1019" s="71">
        <v>2</v>
      </c>
      <c r="R1019" s="71">
        <v>5</v>
      </c>
      <c r="S1019" s="71">
        <v>5</v>
      </c>
      <c r="T1019" s="73" t="s">
        <v>10299</v>
      </c>
      <c r="U1019" s="75" t="s">
        <v>8266</v>
      </c>
      <c r="AC1019" s="71">
        <v>16</v>
      </c>
      <c r="AD1019" s="71">
        <v>11</v>
      </c>
      <c r="AE1019" s="73" t="s">
        <v>10300</v>
      </c>
      <c r="AF1019" s="75" t="s">
        <v>6039</v>
      </c>
      <c r="CN1019" s="71">
        <v>16</v>
      </c>
      <c r="CO1019" s="71">
        <v>11</v>
      </c>
      <c r="CP1019" s="73" t="s">
        <v>10300</v>
      </c>
      <c r="CQ1019" s="75" t="s">
        <v>6039</v>
      </c>
    </row>
    <row r="1020" spans="17:95">
      <c r="Q1020" s="71">
        <v>2</v>
      </c>
      <c r="R1020" s="71">
        <v>5</v>
      </c>
      <c r="S1020" s="71">
        <v>6</v>
      </c>
      <c r="T1020" s="73" t="s">
        <v>10301</v>
      </c>
      <c r="U1020" s="75" t="s">
        <v>8267</v>
      </c>
      <c r="AC1020" s="71">
        <v>16</v>
      </c>
      <c r="AD1020" s="71">
        <v>12</v>
      </c>
      <c r="AE1020" s="73" t="s">
        <v>10302</v>
      </c>
      <c r="AF1020" s="75" t="s">
        <v>6040</v>
      </c>
      <c r="CN1020" s="71">
        <v>16</v>
      </c>
      <c r="CO1020" s="71">
        <v>12</v>
      </c>
      <c r="CP1020" s="73" t="s">
        <v>10302</v>
      </c>
      <c r="CQ1020" s="75" t="s">
        <v>6040</v>
      </c>
    </row>
    <row r="1021" spans="17:95">
      <c r="Q1021" s="71">
        <v>2</v>
      </c>
      <c r="R1021" s="71">
        <v>5</v>
      </c>
      <c r="S1021" s="71">
        <v>7</v>
      </c>
      <c r="T1021" s="73" t="s">
        <v>10303</v>
      </c>
      <c r="U1021" s="75" t="s">
        <v>8268</v>
      </c>
      <c r="AC1021" s="71">
        <v>16</v>
      </c>
      <c r="AD1021" s="71">
        <v>13</v>
      </c>
      <c r="AE1021" s="73" t="s">
        <v>10304</v>
      </c>
      <c r="AF1021" s="75" t="s">
        <v>6041</v>
      </c>
      <c r="CN1021" s="71">
        <v>16</v>
      </c>
      <c r="CO1021" s="71">
        <v>13</v>
      </c>
      <c r="CP1021" s="73" t="s">
        <v>10304</v>
      </c>
      <c r="CQ1021" s="75" t="s">
        <v>6041</v>
      </c>
    </row>
    <row r="1022" spans="17:95">
      <c r="Q1022" s="71">
        <v>2</v>
      </c>
      <c r="R1022" s="71">
        <v>5</v>
      </c>
      <c r="S1022" s="71">
        <v>8</v>
      </c>
      <c r="T1022" s="73" t="s">
        <v>10305</v>
      </c>
      <c r="U1022" s="75" t="s">
        <v>8269</v>
      </c>
      <c r="AC1022" s="71">
        <v>16</v>
      </c>
      <c r="AD1022" s="71">
        <v>14</v>
      </c>
      <c r="AE1022" s="73" t="s">
        <v>10306</v>
      </c>
      <c r="AF1022" s="75" t="s">
        <v>6042</v>
      </c>
      <c r="CN1022" s="71">
        <v>16</v>
      </c>
      <c r="CO1022" s="71">
        <v>14</v>
      </c>
      <c r="CP1022" s="73" t="s">
        <v>10306</v>
      </c>
      <c r="CQ1022" s="75" t="s">
        <v>6042</v>
      </c>
    </row>
    <row r="1023" spans="17:95">
      <c r="Q1023" s="71">
        <v>2</v>
      </c>
      <c r="R1023" s="71">
        <v>5</v>
      </c>
      <c r="S1023" s="71">
        <v>9</v>
      </c>
      <c r="T1023" s="73" t="s">
        <v>10307</v>
      </c>
      <c r="U1023" s="75" t="s">
        <v>8270</v>
      </c>
      <c r="AC1023" s="71">
        <v>16</v>
      </c>
      <c r="AD1023" s="71">
        <v>15</v>
      </c>
      <c r="AE1023" s="73" t="s">
        <v>10308</v>
      </c>
      <c r="AF1023" s="75" t="s">
        <v>6043</v>
      </c>
      <c r="CN1023" s="71">
        <v>16</v>
      </c>
      <c r="CO1023" s="71">
        <v>15</v>
      </c>
      <c r="CP1023" s="73" t="s">
        <v>10308</v>
      </c>
      <c r="CQ1023" s="75" t="s">
        <v>6043</v>
      </c>
    </row>
    <row r="1024" spans="17:95">
      <c r="Q1024" s="71">
        <v>2</v>
      </c>
      <c r="R1024" s="71">
        <v>5</v>
      </c>
      <c r="S1024" s="71">
        <v>10</v>
      </c>
      <c r="T1024" s="73" t="s">
        <v>10309</v>
      </c>
      <c r="U1024" s="75" t="s">
        <v>8271</v>
      </c>
      <c r="AC1024" s="71">
        <v>16</v>
      </c>
      <c r="AD1024" s="71">
        <v>16</v>
      </c>
      <c r="AE1024" s="73" t="s">
        <v>10310</v>
      </c>
      <c r="AF1024" s="75" t="s">
        <v>6044</v>
      </c>
      <c r="CN1024" s="71">
        <v>16</v>
      </c>
      <c r="CO1024" s="71">
        <v>16</v>
      </c>
      <c r="CP1024" s="73" t="s">
        <v>10310</v>
      </c>
      <c r="CQ1024" s="75" t="s">
        <v>6044</v>
      </c>
    </row>
    <row r="1025" spans="17:95">
      <c r="Q1025" s="71">
        <v>2</v>
      </c>
      <c r="R1025" s="71">
        <v>5</v>
      </c>
      <c r="S1025" s="71">
        <v>11</v>
      </c>
      <c r="T1025" s="73" t="s">
        <v>10311</v>
      </c>
      <c r="U1025" s="75" t="s">
        <v>8272</v>
      </c>
      <c r="AC1025" s="71">
        <v>16</v>
      </c>
      <c r="AD1025" s="71">
        <v>17</v>
      </c>
      <c r="AE1025" s="73" t="s">
        <v>10312</v>
      </c>
      <c r="AF1025" s="75" t="s">
        <v>6045</v>
      </c>
      <c r="CN1025" s="71">
        <v>16</v>
      </c>
      <c r="CO1025" s="71">
        <v>17</v>
      </c>
      <c r="CP1025" s="73" t="s">
        <v>10312</v>
      </c>
      <c r="CQ1025" s="75" t="s">
        <v>6045</v>
      </c>
    </row>
    <row r="1026" spans="17:95">
      <c r="Q1026" s="71">
        <v>2</v>
      </c>
      <c r="R1026" s="71">
        <v>5</v>
      </c>
      <c r="S1026" s="71">
        <v>12</v>
      </c>
      <c r="T1026" s="73" t="s">
        <v>7042</v>
      </c>
      <c r="U1026" s="75" t="s">
        <v>8273</v>
      </c>
      <c r="AC1026" s="71">
        <v>16</v>
      </c>
      <c r="AD1026" s="71">
        <v>18</v>
      </c>
      <c r="AE1026" s="73" t="s">
        <v>10313</v>
      </c>
      <c r="AF1026" s="75" t="s">
        <v>6046</v>
      </c>
      <c r="CN1026" s="71">
        <v>16</v>
      </c>
      <c r="CO1026" s="71">
        <v>18</v>
      </c>
      <c r="CP1026" s="73" t="s">
        <v>10313</v>
      </c>
      <c r="CQ1026" s="75" t="s">
        <v>6046</v>
      </c>
    </row>
    <row r="1027" spans="17:95">
      <c r="Q1027" s="71">
        <v>2</v>
      </c>
      <c r="R1027" s="71">
        <v>6</v>
      </c>
      <c r="S1027" s="71">
        <v>1</v>
      </c>
      <c r="T1027" s="73" t="s">
        <v>10314</v>
      </c>
      <c r="U1027" s="75" t="s">
        <v>8274</v>
      </c>
      <c r="AC1027" s="71">
        <v>16</v>
      </c>
      <c r="AD1027" s="71">
        <v>19</v>
      </c>
      <c r="AE1027" s="73" t="s">
        <v>10315</v>
      </c>
      <c r="AF1027" s="75" t="s">
        <v>8349</v>
      </c>
      <c r="CN1027" s="71">
        <v>16</v>
      </c>
      <c r="CO1027" s="71">
        <v>19</v>
      </c>
      <c r="CP1027" s="73" t="s">
        <v>10315</v>
      </c>
      <c r="CQ1027" s="75" t="s">
        <v>8349</v>
      </c>
    </row>
    <row r="1028" spans="17:95">
      <c r="Q1028" s="71">
        <v>2</v>
      </c>
      <c r="R1028" s="71">
        <v>6</v>
      </c>
      <c r="S1028" s="71">
        <v>2</v>
      </c>
      <c r="T1028" s="73" t="s">
        <v>7042</v>
      </c>
      <c r="U1028" s="75" t="s">
        <v>8275</v>
      </c>
      <c r="AC1028" s="71">
        <v>16</v>
      </c>
      <c r="AD1028" s="71">
        <v>20</v>
      </c>
      <c r="AE1028" s="73" t="s">
        <v>10316</v>
      </c>
      <c r="AF1028" s="75" t="s">
        <v>6047</v>
      </c>
      <c r="CN1028" s="71">
        <v>16</v>
      </c>
      <c r="CO1028" s="71">
        <v>20</v>
      </c>
      <c r="CP1028" s="73" t="s">
        <v>10316</v>
      </c>
      <c r="CQ1028" s="75" t="s">
        <v>6047</v>
      </c>
    </row>
    <row r="1029" spans="17:95">
      <c r="Q1029" s="71">
        <v>3</v>
      </c>
      <c r="R1029" s="71">
        <v>1</v>
      </c>
      <c r="S1029" s="71">
        <v>1</v>
      </c>
      <c r="T1029" s="73" t="s">
        <v>10317</v>
      </c>
      <c r="U1029" s="75" t="s">
        <v>8090</v>
      </c>
      <c r="AC1029" s="71">
        <v>16</v>
      </c>
      <c r="AD1029" s="71">
        <v>21</v>
      </c>
      <c r="AE1029" s="73" t="s">
        <v>10318</v>
      </c>
      <c r="AF1029" s="75" t="s">
        <v>6048</v>
      </c>
      <c r="CN1029" s="71">
        <v>16</v>
      </c>
      <c r="CO1029" s="71">
        <v>21</v>
      </c>
      <c r="CP1029" s="73" t="s">
        <v>10318</v>
      </c>
      <c r="CQ1029" s="75" t="s">
        <v>6048</v>
      </c>
    </row>
    <row r="1030" spans="17:95">
      <c r="Q1030" s="71">
        <v>3</v>
      </c>
      <c r="R1030" s="71">
        <v>1</v>
      </c>
      <c r="S1030" s="71">
        <v>2</v>
      </c>
      <c r="T1030" s="73" t="s">
        <v>10319</v>
      </c>
      <c r="U1030" s="75" t="s">
        <v>8101</v>
      </c>
      <c r="AC1030" s="71">
        <v>16</v>
      </c>
      <c r="AD1030" s="71">
        <v>22</v>
      </c>
      <c r="AE1030" s="73" t="s">
        <v>10320</v>
      </c>
      <c r="AF1030" s="75" t="s">
        <v>6049</v>
      </c>
      <c r="CN1030" s="71">
        <v>16</v>
      </c>
      <c r="CO1030" s="71">
        <v>22</v>
      </c>
      <c r="CP1030" s="73" t="s">
        <v>10320</v>
      </c>
      <c r="CQ1030" s="75" t="s">
        <v>6049</v>
      </c>
    </row>
    <row r="1031" spans="17:95">
      <c r="Q1031" s="71">
        <v>3</v>
      </c>
      <c r="R1031" s="71">
        <v>1</v>
      </c>
      <c r="S1031" s="71">
        <v>3</v>
      </c>
      <c r="T1031" s="73" t="s">
        <v>10321</v>
      </c>
      <c r="U1031" s="75" t="s">
        <v>1044</v>
      </c>
      <c r="AC1031" s="71">
        <v>16</v>
      </c>
      <c r="AD1031" s="71">
        <v>23</v>
      </c>
      <c r="AE1031" s="73" t="s">
        <v>10322</v>
      </c>
      <c r="AF1031" s="75" t="s">
        <v>6050</v>
      </c>
      <c r="CN1031" s="71">
        <v>16</v>
      </c>
      <c r="CO1031" s="71">
        <v>23</v>
      </c>
      <c r="CP1031" s="73" t="s">
        <v>10322</v>
      </c>
      <c r="CQ1031" s="75" t="s">
        <v>6050</v>
      </c>
    </row>
    <row r="1032" spans="17:95">
      <c r="Q1032" s="71">
        <v>3</v>
      </c>
      <c r="R1032" s="71">
        <v>1</v>
      </c>
      <c r="S1032" s="71">
        <v>4</v>
      </c>
      <c r="T1032" s="73" t="s">
        <v>10323</v>
      </c>
      <c r="U1032" s="75" t="s">
        <v>1045</v>
      </c>
      <c r="AC1032" s="71">
        <v>16</v>
      </c>
      <c r="AD1032" s="71">
        <v>24</v>
      </c>
      <c r="AE1032" s="73" t="s">
        <v>10324</v>
      </c>
      <c r="AF1032" s="75" t="s">
        <v>6051</v>
      </c>
      <c r="CN1032" s="71">
        <v>16</v>
      </c>
      <c r="CO1032" s="71">
        <v>24</v>
      </c>
      <c r="CP1032" s="73" t="s">
        <v>10324</v>
      </c>
      <c r="CQ1032" s="75" t="s">
        <v>6051</v>
      </c>
    </row>
    <row r="1033" spans="17:95">
      <c r="Q1033" s="71">
        <v>3</v>
      </c>
      <c r="R1033" s="71">
        <v>1</v>
      </c>
      <c r="S1033" s="71">
        <v>5</v>
      </c>
      <c r="T1033" s="73" t="s">
        <v>10325</v>
      </c>
      <c r="U1033" s="75" t="s">
        <v>1046</v>
      </c>
      <c r="AC1033" s="71">
        <v>16</v>
      </c>
      <c r="AD1033" s="71">
        <v>25</v>
      </c>
      <c r="AE1033" s="73" t="s">
        <v>10326</v>
      </c>
      <c r="AF1033" s="75" t="s">
        <v>6052</v>
      </c>
      <c r="CN1033" s="71">
        <v>16</v>
      </c>
      <c r="CO1033" s="71">
        <v>25</v>
      </c>
      <c r="CP1033" s="73" t="s">
        <v>10326</v>
      </c>
      <c r="CQ1033" s="75" t="s">
        <v>6052</v>
      </c>
    </row>
    <row r="1034" spans="17:95">
      <c r="Q1034" s="71">
        <v>3</v>
      </c>
      <c r="R1034" s="71">
        <v>1</v>
      </c>
      <c r="S1034" s="71">
        <v>6</v>
      </c>
      <c r="T1034" s="73" t="s">
        <v>10327</v>
      </c>
      <c r="U1034" s="75" t="s">
        <v>1047</v>
      </c>
      <c r="AC1034" s="71">
        <v>16</v>
      </c>
      <c r="AD1034" s="71">
        <v>26</v>
      </c>
      <c r="AE1034" s="73" t="s">
        <v>10328</v>
      </c>
      <c r="AF1034" s="75" t="s">
        <v>6053</v>
      </c>
      <c r="CN1034" s="71">
        <v>16</v>
      </c>
      <c r="CO1034" s="71">
        <v>26</v>
      </c>
      <c r="CP1034" s="73" t="s">
        <v>10328</v>
      </c>
      <c r="CQ1034" s="75" t="s">
        <v>6053</v>
      </c>
    </row>
    <row r="1035" spans="17:95">
      <c r="Q1035" s="71">
        <v>3</v>
      </c>
      <c r="R1035" s="71">
        <v>1</v>
      </c>
      <c r="S1035" s="71">
        <v>7</v>
      </c>
      <c r="T1035" s="73" t="s">
        <v>10329</v>
      </c>
      <c r="U1035" s="75" t="s">
        <v>1048</v>
      </c>
      <c r="AC1035" s="71">
        <v>16</v>
      </c>
      <c r="AD1035" s="71">
        <v>27</v>
      </c>
      <c r="AE1035" s="73" t="s">
        <v>10330</v>
      </c>
      <c r="AF1035" s="75" t="s">
        <v>6054</v>
      </c>
      <c r="CN1035" s="71">
        <v>16</v>
      </c>
      <c r="CO1035" s="71">
        <v>27</v>
      </c>
      <c r="CP1035" s="73" t="s">
        <v>10330</v>
      </c>
      <c r="CQ1035" s="75" t="s">
        <v>6054</v>
      </c>
    </row>
    <row r="1036" spans="17:95">
      <c r="Q1036" s="71">
        <v>3</v>
      </c>
      <c r="R1036" s="71">
        <v>1</v>
      </c>
      <c r="S1036" s="71">
        <v>8</v>
      </c>
      <c r="T1036" s="73" t="s">
        <v>10331</v>
      </c>
      <c r="U1036" s="75" t="s">
        <v>1043</v>
      </c>
      <c r="AC1036" s="71">
        <v>16</v>
      </c>
      <c r="AD1036" s="71">
        <v>28</v>
      </c>
      <c r="AE1036" s="73" t="s">
        <v>10332</v>
      </c>
      <c r="AF1036" s="75" t="s">
        <v>6055</v>
      </c>
      <c r="CN1036" s="71">
        <v>16</v>
      </c>
      <c r="CO1036" s="71">
        <v>28</v>
      </c>
      <c r="CP1036" s="73" t="s">
        <v>10332</v>
      </c>
      <c r="CQ1036" s="75" t="s">
        <v>6055</v>
      </c>
    </row>
    <row r="1037" spans="17:95">
      <c r="Q1037" s="71">
        <v>3</v>
      </c>
      <c r="R1037" s="71">
        <v>1</v>
      </c>
      <c r="S1037" s="71">
        <v>9</v>
      </c>
      <c r="T1037" s="73" t="s">
        <v>10333</v>
      </c>
      <c r="U1037" s="75" t="s">
        <v>8091</v>
      </c>
      <c r="AC1037" s="71">
        <v>16</v>
      </c>
      <c r="AD1037" s="71">
        <v>29</v>
      </c>
      <c r="AE1037" s="73" t="s">
        <v>10334</v>
      </c>
      <c r="AF1037" s="75" t="s">
        <v>6056</v>
      </c>
      <c r="CN1037" s="71">
        <v>16</v>
      </c>
      <c r="CO1037" s="71">
        <v>29</v>
      </c>
      <c r="CP1037" s="73" t="s">
        <v>10334</v>
      </c>
      <c r="CQ1037" s="75" t="s">
        <v>6056</v>
      </c>
    </row>
    <row r="1038" spans="17:95">
      <c r="Q1038" s="71">
        <v>3</v>
      </c>
      <c r="R1038" s="71">
        <v>1</v>
      </c>
      <c r="S1038" s="71">
        <v>10</v>
      </c>
      <c r="T1038" s="73" t="s">
        <v>10335</v>
      </c>
      <c r="U1038" s="75" t="s">
        <v>8102</v>
      </c>
      <c r="AC1038" s="71">
        <v>16</v>
      </c>
      <c r="AD1038" s="71">
        <v>30</v>
      </c>
      <c r="AE1038" s="73" t="s">
        <v>10336</v>
      </c>
      <c r="AF1038" s="75" t="s">
        <v>8350</v>
      </c>
      <c r="CN1038" s="71">
        <v>16</v>
      </c>
      <c r="CO1038" s="71">
        <v>30</v>
      </c>
      <c r="CP1038" s="73" t="s">
        <v>10336</v>
      </c>
      <c r="CQ1038" s="75" t="s">
        <v>8350</v>
      </c>
    </row>
    <row r="1039" spans="17:95">
      <c r="Q1039" s="71">
        <v>3</v>
      </c>
      <c r="R1039" s="71">
        <v>1</v>
      </c>
      <c r="S1039" s="71">
        <v>11</v>
      </c>
      <c r="T1039" s="73" t="s">
        <v>10337</v>
      </c>
      <c r="U1039" s="75" t="s">
        <v>8103</v>
      </c>
      <c r="AC1039" s="71">
        <v>16</v>
      </c>
      <c r="AD1039" s="71">
        <v>31</v>
      </c>
      <c r="AE1039" s="73" t="s">
        <v>10338</v>
      </c>
      <c r="AF1039" s="75" t="s">
        <v>6057</v>
      </c>
      <c r="CN1039" s="71">
        <v>16</v>
      </c>
      <c r="CO1039" s="71">
        <v>31</v>
      </c>
      <c r="CP1039" s="73" t="s">
        <v>10338</v>
      </c>
      <c r="CQ1039" s="75" t="s">
        <v>6057</v>
      </c>
    </row>
    <row r="1040" spans="17:95">
      <c r="Q1040" s="71">
        <v>3</v>
      </c>
      <c r="R1040" s="71">
        <v>1</v>
      </c>
      <c r="S1040" s="71">
        <v>12</v>
      </c>
      <c r="T1040" s="73" t="s">
        <v>10339</v>
      </c>
      <c r="U1040" s="75" t="s">
        <v>1053</v>
      </c>
      <c r="AC1040" s="71">
        <v>16</v>
      </c>
      <c r="AD1040" s="71">
        <v>32</v>
      </c>
      <c r="AE1040" s="73" t="s">
        <v>10340</v>
      </c>
      <c r="AF1040" s="75" t="s">
        <v>6058</v>
      </c>
      <c r="CN1040" s="71">
        <v>16</v>
      </c>
      <c r="CO1040" s="71">
        <v>32</v>
      </c>
      <c r="CP1040" s="73" t="s">
        <v>10340</v>
      </c>
      <c r="CQ1040" s="75" t="s">
        <v>6058</v>
      </c>
    </row>
    <row r="1041" spans="17:95">
      <c r="Q1041" s="71">
        <v>3</v>
      </c>
      <c r="R1041" s="71">
        <v>1</v>
      </c>
      <c r="S1041" s="71">
        <v>13</v>
      </c>
      <c r="T1041" s="73" t="s">
        <v>10341</v>
      </c>
      <c r="U1041" s="75" t="s">
        <v>1054</v>
      </c>
      <c r="AC1041" s="71">
        <v>16</v>
      </c>
      <c r="AD1041" s="71">
        <v>33</v>
      </c>
      <c r="AE1041" s="73" t="s">
        <v>10342</v>
      </c>
      <c r="AF1041" s="75" t="s">
        <v>6059</v>
      </c>
      <c r="CN1041" s="71">
        <v>16</v>
      </c>
      <c r="CO1041" s="71">
        <v>33</v>
      </c>
      <c r="CP1041" s="73" t="s">
        <v>10342</v>
      </c>
      <c r="CQ1041" s="75" t="s">
        <v>6059</v>
      </c>
    </row>
    <row r="1042" spans="17:95">
      <c r="Q1042" s="71">
        <v>3</v>
      </c>
      <c r="R1042" s="71">
        <v>1</v>
      </c>
      <c r="S1042" s="71">
        <v>14</v>
      </c>
      <c r="T1042" s="73" t="s">
        <v>10343</v>
      </c>
      <c r="U1042" s="75" t="s">
        <v>1055</v>
      </c>
      <c r="AC1042" s="71">
        <v>16</v>
      </c>
      <c r="AD1042" s="71">
        <v>34</v>
      </c>
      <c r="AE1042" s="73" t="s">
        <v>10344</v>
      </c>
      <c r="AF1042" s="75" t="s">
        <v>6060</v>
      </c>
      <c r="CN1042" s="71">
        <v>16</v>
      </c>
      <c r="CO1042" s="71">
        <v>34</v>
      </c>
      <c r="CP1042" s="73" t="s">
        <v>10344</v>
      </c>
      <c r="CQ1042" s="75" t="s">
        <v>6060</v>
      </c>
    </row>
    <row r="1043" spans="17:95">
      <c r="Q1043" s="71">
        <v>3</v>
      </c>
      <c r="R1043" s="71">
        <v>1</v>
      </c>
      <c r="S1043" s="71">
        <v>15</v>
      </c>
      <c r="T1043" s="73" t="s">
        <v>10345</v>
      </c>
      <c r="U1043" s="75" t="s">
        <v>1056</v>
      </c>
      <c r="AC1043" s="71">
        <v>16</v>
      </c>
      <c r="AD1043" s="71">
        <v>35</v>
      </c>
      <c r="AE1043" s="73" t="s">
        <v>10346</v>
      </c>
      <c r="AF1043" s="75" t="s">
        <v>6061</v>
      </c>
      <c r="CN1043" s="71">
        <v>16</v>
      </c>
      <c r="CO1043" s="71">
        <v>35</v>
      </c>
      <c r="CP1043" s="73" t="s">
        <v>10346</v>
      </c>
      <c r="CQ1043" s="75" t="s">
        <v>6061</v>
      </c>
    </row>
    <row r="1044" spans="17:95">
      <c r="Q1044" s="71">
        <v>3</v>
      </c>
      <c r="R1044" s="71">
        <v>1</v>
      </c>
      <c r="S1044" s="71">
        <v>16</v>
      </c>
      <c r="T1044" s="73" t="s">
        <v>10347</v>
      </c>
      <c r="U1044" s="75" t="s">
        <v>1057</v>
      </c>
      <c r="AC1044" s="71">
        <v>16</v>
      </c>
      <c r="AD1044" s="71">
        <v>36</v>
      </c>
      <c r="AE1044" s="73" t="s">
        <v>10348</v>
      </c>
      <c r="AF1044" s="75" t="s">
        <v>6062</v>
      </c>
      <c r="CN1044" s="71">
        <v>16</v>
      </c>
      <c r="CO1044" s="71">
        <v>36</v>
      </c>
      <c r="CP1044" s="73" t="s">
        <v>10348</v>
      </c>
      <c r="CQ1044" s="75" t="s">
        <v>6062</v>
      </c>
    </row>
    <row r="1045" spans="17:95">
      <c r="Q1045" s="71">
        <v>3</v>
      </c>
      <c r="R1045" s="71">
        <v>1</v>
      </c>
      <c r="S1045" s="71">
        <v>17</v>
      </c>
      <c r="T1045" s="73" t="s">
        <v>10349</v>
      </c>
      <c r="U1045" s="75" t="s">
        <v>1058</v>
      </c>
      <c r="AC1045" s="71">
        <v>16</v>
      </c>
      <c r="AD1045" s="71">
        <v>37</v>
      </c>
      <c r="AE1045" s="73" t="s">
        <v>10350</v>
      </c>
      <c r="AF1045" s="75" t="s">
        <v>6063</v>
      </c>
      <c r="CN1045" s="71">
        <v>16</v>
      </c>
      <c r="CO1045" s="71">
        <v>37</v>
      </c>
      <c r="CP1045" s="73" t="s">
        <v>10350</v>
      </c>
      <c r="CQ1045" s="75" t="s">
        <v>6063</v>
      </c>
    </row>
    <row r="1046" spans="17:95">
      <c r="Q1046" s="71">
        <v>3</v>
      </c>
      <c r="R1046" s="71">
        <v>1</v>
      </c>
      <c r="S1046" s="71">
        <v>18</v>
      </c>
      <c r="T1046" s="73" t="s">
        <v>10351</v>
      </c>
      <c r="U1046" s="75" t="s">
        <v>1059</v>
      </c>
      <c r="AC1046" s="71">
        <v>16</v>
      </c>
      <c r="AD1046" s="71">
        <v>38</v>
      </c>
      <c r="AE1046" s="73" t="s">
        <v>10352</v>
      </c>
      <c r="AF1046" s="75" t="s">
        <v>6064</v>
      </c>
      <c r="CN1046" s="71">
        <v>16</v>
      </c>
      <c r="CO1046" s="71">
        <v>38</v>
      </c>
      <c r="CP1046" s="73" t="s">
        <v>10352</v>
      </c>
      <c r="CQ1046" s="75" t="s">
        <v>6064</v>
      </c>
    </row>
    <row r="1047" spans="17:95">
      <c r="Q1047" s="71">
        <v>3</v>
      </c>
      <c r="R1047" s="71">
        <v>1</v>
      </c>
      <c r="S1047" s="71">
        <v>19</v>
      </c>
      <c r="T1047" s="73" t="s">
        <v>10353</v>
      </c>
      <c r="U1047" s="75" t="s">
        <v>1060</v>
      </c>
      <c r="AC1047" s="71">
        <v>16</v>
      </c>
      <c r="AD1047" s="71">
        <v>39</v>
      </c>
      <c r="AE1047" s="73" t="s">
        <v>10354</v>
      </c>
      <c r="AF1047" s="75" t="s">
        <v>6065</v>
      </c>
      <c r="CN1047" s="71">
        <v>16</v>
      </c>
      <c r="CO1047" s="71">
        <v>39</v>
      </c>
      <c r="CP1047" s="73" t="s">
        <v>10354</v>
      </c>
      <c r="CQ1047" s="75" t="s">
        <v>6065</v>
      </c>
    </row>
    <row r="1048" spans="17:95">
      <c r="Q1048" s="71">
        <v>3</v>
      </c>
      <c r="R1048" s="71">
        <v>1</v>
      </c>
      <c r="S1048" s="71">
        <v>20</v>
      </c>
      <c r="T1048" s="73" t="s">
        <v>10355</v>
      </c>
      <c r="U1048" s="75" t="s">
        <v>8092</v>
      </c>
      <c r="AC1048" s="71">
        <v>16</v>
      </c>
      <c r="AD1048" s="71">
        <v>40</v>
      </c>
      <c r="AE1048" s="73" t="s">
        <v>10356</v>
      </c>
      <c r="AF1048" s="75" t="s">
        <v>6066</v>
      </c>
      <c r="CN1048" s="71">
        <v>16</v>
      </c>
      <c r="CO1048" s="71">
        <v>40</v>
      </c>
      <c r="CP1048" s="73" t="s">
        <v>10356</v>
      </c>
      <c r="CQ1048" s="75" t="s">
        <v>6066</v>
      </c>
    </row>
    <row r="1049" spans="17:95">
      <c r="Q1049" s="71">
        <v>3</v>
      </c>
      <c r="R1049" s="71">
        <v>1</v>
      </c>
      <c r="S1049" s="71">
        <v>21</v>
      </c>
      <c r="T1049" s="73" t="s">
        <v>10357</v>
      </c>
      <c r="U1049" s="75" t="s">
        <v>1061</v>
      </c>
      <c r="AC1049" s="71">
        <v>16</v>
      </c>
      <c r="AD1049" s="71">
        <v>41</v>
      </c>
      <c r="AE1049" s="73" t="s">
        <v>10358</v>
      </c>
      <c r="AF1049" s="75" t="s">
        <v>6067</v>
      </c>
      <c r="CN1049" s="71">
        <v>16</v>
      </c>
      <c r="CO1049" s="71">
        <v>41</v>
      </c>
      <c r="CP1049" s="73" t="s">
        <v>10358</v>
      </c>
      <c r="CQ1049" s="75" t="s">
        <v>6067</v>
      </c>
    </row>
    <row r="1050" spans="17:95">
      <c r="Q1050" s="71">
        <v>3</v>
      </c>
      <c r="R1050" s="71">
        <v>1</v>
      </c>
      <c r="S1050" s="71">
        <v>22</v>
      </c>
      <c r="T1050" s="73" t="s">
        <v>10359</v>
      </c>
      <c r="U1050" s="75" t="s">
        <v>1062</v>
      </c>
      <c r="AC1050" s="71">
        <v>16</v>
      </c>
      <c r="AD1050" s="71">
        <v>42</v>
      </c>
      <c r="AE1050" s="73" t="s">
        <v>10360</v>
      </c>
      <c r="AF1050" s="75" t="s">
        <v>6068</v>
      </c>
      <c r="CN1050" s="71">
        <v>16</v>
      </c>
      <c r="CO1050" s="71">
        <v>42</v>
      </c>
      <c r="CP1050" s="73" t="s">
        <v>10360</v>
      </c>
      <c r="CQ1050" s="75" t="s">
        <v>6068</v>
      </c>
    </row>
    <row r="1051" spans="17:95">
      <c r="Q1051" s="71">
        <v>3</v>
      </c>
      <c r="R1051" s="71">
        <v>1</v>
      </c>
      <c r="S1051" s="71">
        <v>23</v>
      </c>
      <c r="T1051" s="73" t="s">
        <v>10361</v>
      </c>
      <c r="U1051" s="75" t="s">
        <v>1051</v>
      </c>
      <c r="AC1051" s="71">
        <v>16</v>
      </c>
      <c r="AD1051" s="71">
        <v>43</v>
      </c>
      <c r="AE1051" s="73" t="s">
        <v>10362</v>
      </c>
      <c r="AF1051" s="75" t="s">
        <v>6069</v>
      </c>
      <c r="CN1051" s="71">
        <v>16</v>
      </c>
      <c r="CO1051" s="71">
        <v>43</v>
      </c>
      <c r="CP1051" s="73" t="s">
        <v>10362</v>
      </c>
      <c r="CQ1051" s="75" t="s">
        <v>6069</v>
      </c>
    </row>
    <row r="1052" spans="17:95">
      <c r="Q1052" s="71">
        <v>3</v>
      </c>
      <c r="R1052" s="71">
        <v>1</v>
      </c>
      <c r="S1052" s="71">
        <v>24</v>
      </c>
      <c r="T1052" s="73" t="s">
        <v>10363</v>
      </c>
      <c r="U1052" s="75" t="s">
        <v>1063</v>
      </c>
      <c r="AC1052" s="71">
        <v>16</v>
      </c>
      <c r="AD1052" s="71">
        <v>44</v>
      </c>
      <c r="AE1052" s="73" t="s">
        <v>10364</v>
      </c>
      <c r="AF1052" s="75" t="s">
        <v>6070</v>
      </c>
      <c r="CN1052" s="71">
        <v>16</v>
      </c>
      <c r="CO1052" s="71">
        <v>44</v>
      </c>
      <c r="CP1052" s="73" t="s">
        <v>10364</v>
      </c>
      <c r="CQ1052" s="75" t="s">
        <v>6070</v>
      </c>
    </row>
    <row r="1053" spans="17:95">
      <c r="Q1053" s="71">
        <v>3</v>
      </c>
      <c r="R1053" s="71">
        <v>1</v>
      </c>
      <c r="S1053" s="71">
        <v>25</v>
      </c>
      <c r="T1053" s="73" t="s">
        <v>10365</v>
      </c>
      <c r="U1053" s="75" t="s">
        <v>1064</v>
      </c>
      <c r="AC1053" s="71">
        <v>16</v>
      </c>
      <c r="AD1053" s="71">
        <v>45</v>
      </c>
      <c r="AE1053" s="73" t="s">
        <v>10366</v>
      </c>
      <c r="AF1053" s="75" t="s">
        <v>6071</v>
      </c>
      <c r="CN1053" s="71">
        <v>16</v>
      </c>
      <c r="CO1053" s="71">
        <v>45</v>
      </c>
      <c r="CP1053" s="73" t="s">
        <v>10366</v>
      </c>
      <c r="CQ1053" s="75" t="s">
        <v>6071</v>
      </c>
    </row>
    <row r="1054" spans="17:95">
      <c r="Q1054" s="71">
        <v>3</v>
      </c>
      <c r="R1054" s="71">
        <v>1</v>
      </c>
      <c r="S1054" s="71">
        <v>26</v>
      </c>
      <c r="T1054" s="73" t="s">
        <v>10367</v>
      </c>
      <c r="U1054" s="75" t="s">
        <v>8093</v>
      </c>
      <c r="AC1054" s="71">
        <v>16</v>
      </c>
      <c r="AD1054" s="71">
        <v>46</v>
      </c>
      <c r="AE1054" s="73" t="s">
        <v>10368</v>
      </c>
      <c r="AF1054" s="75" t="s">
        <v>6072</v>
      </c>
      <c r="CN1054" s="71">
        <v>16</v>
      </c>
      <c r="CO1054" s="71">
        <v>46</v>
      </c>
      <c r="CP1054" s="73" t="s">
        <v>10368</v>
      </c>
      <c r="CQ1054" s="75" t="s">
        <v>6072</v>
      </c>
    </row>
    <row r="1055" spans="17:95">
      <c r="Q1055" s="71">
        <v>3</v>
      </c>
      <c r="R1055" s="71">
        <v>1</v>
      </c>
      <c r="S1055" s="71">
        <v>27</v>
      </c>
      <c r="T1055" s="73" t="s">
        <v>10369</v>
      </c>
      <c r="U1055" s="75" t="s">
        <v>1049</v>
      </c>
      <c r="AC1055" s="71">
        <v>16</v>
      </c>
      <c r="AD1055" s="71">
        <v>47</v>
      </c>
      <c r="AE1055" s="73" t="s">
        <v>10370</v>
      </c>
      <c r="AF1055" s="75" t="s">
        <v>6073</v>
      </c>
      <c r="CN1055" s="71">
        <v>16</v>
      </c>
      <c r="CO1055" s="71">
        <v>47</v>
      </c>
      <c r="CP1055" s="73" t="s">
        <v>10370</v>
      </c>
      <c r="CQ1055" s="75" t="s">
        <v>6073</v>
      </c>
    </row>
    <row r="1056" spans="17:95">
      <c r="Q1056" s="71">
        <v>3</v>
      </c>
      <c r="R1056" s="71">
        <v>1</v>
      </c>
      <c r="S1056" s="71">
        <v>28</v>
      </c>
      <c r="T1056" s="73" t="s">
        <v>10371</v>
      </c>
      <c r="U1056" s="75" t="s">
        <v>1050</v>
      </c>
      <c r="AC1056" s="71">
        <v>16</v>
      </c>
      <c r="AD1056" s="71">
        <v>48</v>
      </c>
      <c r="AE1056" s="73" t="s">
        <v>10372</v>
      </c>
      <c r="AF1056" s="75" t="s">
        <v>6074</v>
      </c>
      <c r="CN1056" s="71">
        <v>16</v>
      </c>
      <c r="CO1056" s="71">
        <v>48</v>
      </c>
      <c r="CP1056" s="73" t="s">
        <v>10372</v>
      </c>
      <c r="CQ1056" s="75" t="s">
        <v>6074</v>
      </c>
    </row>
    <row r="1057" spans="17:95">
      <c r="Q1057" s="71">
        <v>3</v>
      </c>
      <c r="R1057" s="71">
        <v>1</v>
      </c>
      <c r="S1057" s="71">
        <v>29</v>
      </c>
      <c r="T1057" s="73" t="s">
        <v>10373</v>
      </c>
      <c r="U1057" s="75" t="s">
        <v>1052</v>
      </c>
      <c r="AC1057" s="71">
        <v>16</v>
      </c>
      <c r="AD1057" s="71">
        <v>49</v>
      </c>
      <c r="AE1057" s="73" t="s">
        <v>10374</v>
      </c>
      <c r="AF1057" s="75" t="s">
        <v>6075</v>
      </c>
      <c r="CN1057" s="71">
        <v>16</v>
      </c>
      <c r="CO1057" s="71">
        <v>49</v>
      </c>
      <c r="CP1057" s="73" t="s">
        <v>10374</v>
      </c>
      <c r="CQ1057" s="75" t="s">
        <v>6075</v>
      </c>
    </row>
    <row r="1058" spans="17:95">
      <c r="Q1058" s="71">
        <v>3</v>
      </c>
      <c r="R1058" s="71">
        <v>1</v>
      </c>
      <c r="S1058" s="71">
        <v>30</v>
      </c>
      <c r="T1058" s="73" t="s">
        <v>10375</v>
      </c>
      <c r="U1058" s="75" t="s">
        <v>8104</v>
      </c>
      <c r="AC1058" s="71">
        <v>16</v>
      </c>
      <c r="AD1058" s="71">
        <v>50</v>
      </c>
      <c r="AE1058" s="73" t="s">
        <v>10376</v>
      </c>
      <c r="AF1058" s="75" t="s">
        <v>6076</v>
      </c>
      <c r="CN1058" s="71">
        <v>16</v>
      </c>
      <c r="CO1058" s="71">
        <v>50</v>
      </c>
      <c r="CP1058" s="73" t="s">
        <v>10376</v>
      </c>
      <c r="CQ1058" s="75" t="s">
        <v>6076</v>
      </c>
    </row>
    <row r="1059" spans="17:95">
      <c r="Q1059" s="71">
        <v>3</v>
      </c>
      <c r="R1059" s="71">
        <v>1</v>
      </c>
      <c r="S1059" s="71">
        <v>31</v>
      </c>
      <c r="T1059" s="73" t="s">
        <v>10377</v>
      </c>
      <c r="U1059" s="75" t="s">
        <v>8105</v>
      </c>
      <c r="AC1059" s="71">
        <v>16</v>
      </c>
      <c r="AD1059" s="71">
        <v>51</v>
      </c>
      <c r="AE1059" s="73" t="s">
        <v>10378</v>
      </c>
      <c r="AF1059" s="75" t="s">
        <v>6077</v>
      </c>
      <c r="CN1059" s="71">
        <v>16</v>
      </c>
      <c r="CO1059" s="71">
        <v>51</v>
      </c>
      <c r="CP1059" s="73" t="s">
        <v>10378</v>
      </c>
      <c r="CQ1059" s="75" t="s">
        <v>6077</v>
      </c>
    </row>
    <row r="1060" spans="17:95">
      <c r="Q1060" s="71">
        <v>3</v>
      </c>
      <c r="R1060" s="71">
        <v>1</v>
      </c>
      <c r="S1060" s="71">
        <v>32</v>
      </c>
      <c r="T1060" s="73" t="s">
        <v>10379</v>
      </c>
      <c r="U1060" s="75" t="s">
        <v>1140</v>
      </c>
      <c r="AC1060" s="71">
        <v>16</v>
      </c>
      <c r="AD1060" s="71">
        <v>52</v>
      </c>
      <c r="AE1060" s="73" t="s">
        <v>10380</v>
      </c>
      <c r="AF1060" s="75" t="s">
        <v>6078</v>
      </c>
      <c r="CN1060" s="71">
        <v>16</v>
      </c>
      <c r="CO1060" s="71">
        <v>52</v>
      </c>
      <c r="CP1060" s="73" t="s">
        <v>10380</v>
      </c>
      <c r="CQ1060" s="75" t="s">
        <v>6078</v>
      </c>
    </row>
    <row r="1061" spans="17:95">
      <c r="Q1061" s="71">
        <v>3</v>
      </c>
      <c r="R1061" s="71">
        <v>1</v>
      </c>
      <c r="S1061" s="71">
        <v>33</v>
      </c>
      <c r="T1061" s="73" t="s">
        <v>10381</v>
      </c>
      <c r="U1061" s="75" t="s">
        <v>1142</v>
      </c>
      <c r="AC1061" s="71">
        <v>16</v>
      </c>
      <c r="AD1061" s="71">
        <v>53</v>
      </c>
      <c r="AE1061" s="73" t="s">
        <v>10382</v>
      </c>
      <c r="AF1061" s="75" t="s">
        <v>6079</v>
      </c>
      <c r="CN1061" s="71">
        <v>16</v>
      </c>
      <c r="CO1061" s="71">
        <v>53</v>
      </c>
      <c r="CP1061" s="73" t="s">
        <v>10382</v>
      </c>
      <c r="CQ1061" s="75" t="s">
        <v>6079</v>
      </c>
    </row>
    <row r="1062" spans="17:95">
      <c r="Q1062" s="71">
        <v>3</v>
      </c>
      <c r="R1062" s="71">
        <v>1</v>
      </c>
      <c r="S1062" s="71">
        <v>34</v>
      </c>
      <c r="T1062" s="73" t="s">
        <v>10383</v>
      </c>
      <c r="U1062" s="75" t="s">
        <v>1143</v>
      </c>
      <c r="AC1062" s="71">
        <v>16</v>
      </c>
      <c r="AD1062" s="71">
        <v>54</v>
      </c>
      <c r="AE1062" s="73" t="s">
        <v>10384</v>
      </c>
      <c r="AF1062" s="75" t="s">
        <v>6080</v>
      </c>
      <c r="CN1062" s="71">
        <v>16</v>
      </c>
      <c r="CO1062" s="71">
        <v>54</v>
      </c>
      <c r="CP1062" s="73" t="s">
        <v>10384</v>
      </c>
      <c r="CQ1062" s="75" t="s">
        <v>6080</v>
      </c>
    </row>
    <row r="1063" spans="17:95">
      <c r="Q1063" s="71">
        <v>3</v>
      </c>
      <c r="R1063" s="71">
        <v>1</v>
      </c>
      <c r="S1063" s="71">
        <v>35</v>
      </c>
      <c r="T1063" s="73" t="s">
        <v>10385</v>
      </c>
      <c r="U1063" s="75" t="s">
        <v>1144</v>
      </c>
      <c r="AC1063" s="71">
        <v>16</v>
      </c>
      <c r="AD1063" s="71">
        <v>55</v>
      </c>
      <c r="AE1063" s="73" t="s">
        <v>10386</v>
      </c>
      <c r="AF1063" s="75" t="s">
        <v>6081</v>
      </c>
      <c r="CN1063" s="71">
        <v>16</v>
      </c>
      <c r="CO1063" s="71">
        <v>55</v>
      </c>
      <c r="CP1063" s="73" t="s">
        <v>10386</v>
      </c>
      <c r="CQ1063" s="75" t="s">
        <v>6081</v>
      </c>
    </row>
    <row r="1064" spans="17:95">
      <c r="Q1064" s="71">
        <v>3</v>
      </c>
      <c r="R1064" s="71">
        <v>1</v>
      </c>
      <c r="S1064" s="71">
        <v>36</v>
      </c>
      <c r="T1064" s="73" t="s">
        <v>10387</v>
      </c>
      <c r="U1064" s="75" t="s">
        <v>1145</v>
      </c>
      <c r="AC1064" s="71">
        <v>16</v>
      </c>
      <c r="AD1064" s="71">
        <v>56</v>
      </c>
      <c r="AE1064" s="73" t="s">
        <v>10388</v>
      </c>
      <c r="AF1064" s="75" t="s">
        <v>6082</v>
      </c>
      <c r="CN1064" s="71">
        <v>16</v>
      </c>
      <c r="CO1064" s="71">
        <v>56</v>
      </c>
      <c r="CP1064" s="73" t="s">
        <v>10388</v>
      </c>
      <c r="CQ1064" s="75" t="s">
        <v>6082</v>
      </c>
    </row>
    <row r="1065" spans="17:95">
      <c r="Q1065" s="71">
        <v>3</v>
      </c>
      <c r="R1065" s="71">
        <v>1</v>
      </c>
      <c r="S1065" s="71">
        <v>37</v>
      </c>
      <c r="T1065" s="73" t="s">
        <v>10389</v>
      </c>
      <c r="U1065" s="75" t="s">
        <v>1146</v>
      </c>
      <c r="AC1065" s="71">
        <v>16</v>
      </c>
      <c r="AD1065" s="71">
        <v>57</v>
      </c>
      <c r="AE1065" s="73" t="s">
        <v>10390</v>
      </c>
      <c r="AF1065" s="75" t="s">
        <v>6083</v>
      </c>
      <c r="CN1065" s="71">
        <v>16</v>
      </c>
      <c r="CO1065" s="71">
        <v>57</v>
      </c>
      <c r="CP1065" s="73" t="s">
        <v>10390</v>
      </c>
      <c r="CQ1065" s="75" t="s">
        <v>6083</v>
      </c>
    </row>
    <row r="1066" spans="17:95">
      <c r="Q1066" s="71">
        <v>3</v>
      </c>
      <c r="R1066" s="71">
        <v>1</v>
      </c>
      <c r="S1066" s="71">
        <v>38</v>
      </c>
      <c r="T1066" s="73" t="s">
        <v>10391</v>
      </c>
      <c r="U1066" s="75" t="s">
        <v>1147</v>
      </c>
      <c r="AC1066" s="71">
        <v>16</v>
      </c>
      <c r="AD1066" s="71">
        <v>58</v>
      </c>
      <c r="AE1066" s="73" t="s">
        <v>10392</v>
      </c>
      <c r="AF1066" s="75" t="s">
        <v>8351</v>
      </c>
      <c r="CN1066" s="71">
        <v>16</v>
      </c>
      <c r="CO1066" s="71">
        <v>58</v>
      </c>
      <c r="CP1066" s="73" t="s">
        <v>10392</v>
      </c>
      <c r="CQ1066" s="75" t="s">
        <v>8351</v>
      </c>
    </row>
    <row r="1067" spans="17:95">
      <c r="Q1067" s="71">
        <v>3</v>
      </c>
      <c r="R1067" s="71">
        <v>1</v>
      </c>
      <c r="S1067" s="71">
        <v>39</v>
      </c>
      <c r="T1067" s="73" t="s">
        <v>10393</v>
      </c>
      <c r="U1067" s="75" t="s">
        <v>1148</v>
      </c>
      <c r="AC1067" s="71">
        <v>16</v>
      </c>
      <c r="AD1067" s="71">
        <v>59</v>
      </c>
      <c r="AE1067" s="73" t="s">
        <v>10394</v>
      </c>
      <c r="AF1067" s="75" t="s">
        <v>6084</v>
      </c>
      <c r="CN1067" s="71">
        <v>16</v>
      </c>
      <c r="CO1067" s="71">
        <v>59</v>
      </c>
      <c r="CP1067" s="73" t="s">
        <v>10394</v>
      </c>
      <c r="CQ1067" s="75" t="s">
        <v>6084</v>
      </c>
    </row>
    <row r="1068" spans="17:95">
      <c r="Q1068" s="71">
        <v>3</v>
      </c>
      <c r="R1068" s="71">
        <v>1</v>
      </c>
      <c r="S1068" s="71">
        <v>40</v>
      </c>
      <c r="T1068" s="73" t="s">
        <v>10395</v>
      </c>
      <c r="U1068" s="75" t="s">
        <v>1149</v>
      </c>
      <c r="AC1068" s="71">
        <v>16</v>
      </c>
      <c r="AD1068" s="71">
        <v>60</v>
      </c>
      <c r="AE1068" s="73" t="s">
        <v>10396</v>
      </c>
      <c r="AF1068" s="75" t="s">
        <v>6085</v>
      </c>
      <c r="CN1068" s="71">
        <v>16</v>
      </c>
      <c r="CO1068" s="71">
        <v>60</v>
      </c>
      <c r="CP1068" s="73" t="s">
        <v>10396</v>
      </c>
      <c r="CQ1068" s="75" t="s">
        <v>6085</v>
      </c>
    </row>
    <row r="1069" spans="17:95">
      <c r="Q1069" s="71">
        <v>3</v>
      </c>
      <c r="R1069" s="71">
        <v>1</v>
      </c>
      <c r="S1069" s="71">
        <v>41</v>
      </c>
      <c r="T1069" s="73" t="s">
        <v>10397</v>
      </c>
      <c r="U1069" s="75" t="s">
        <v>1150</v>
      </c>
      <c r="AC1069" s="71">
        <v>16</v>
      </c>
      <c r="AD1069" s="71">
        <v>61</v>
      </c>
      <c r="AE1069" s="73" t="s">
        <v>10398</v>
      </c>
      <c r="AF1069" s="75" t="s">
        <v>6086</v>
      </c>
      <c r="CN1069" s="71">
        <v>16</v>
      </c>
      <c r="CO1069" s="71">
        <v>61</v>
      </c>
      <c r="CP1069" s="73" t="s">
        <v>10398</v>
      </c>
      <c r="CQ1069" s="75" t="s">
        <v>6086</v>
      </c>
    </row>
    <row r="1070" spans="17:95">
      <c r="Q1070" s="71">
        <v>3</v>
      </c>
      <c r="R1070" s="71">
        <v>1</v>
      </c>
      <c r="S1070" s="71">
        <v>42</v>
      </c>
      <c r="T1070" s="73" t="s">
        <v>10399</v>
      </c>
      <c r="U1070" s="75" t="s">
        <v>1151</v>
      </c>
      <c r="AC1070" s="71">
        <v>16</v>
      </c>
      <c r="AD1070" s="71">
        <v>62</v>
      </c>
      <c r="AE1070" s="73" t="s">
        <v>10400</v>
      </c>
      <c r="AF1070" s="75" t="s">
        <v>6087</v>
      </c>
      <c r="CN1070" s="71">
        <v>16</v>
      </c>
      <c r="CO1070" s="71">
        <v>62</v>
      </c>
      <c r="CP1070" s="73" t="s">
        <v>10400</v>
      </c>
      <c r="CQ1070" s="75" t="s">
        <v>6087</v>
      </c>
    </row>
    <row r="1071" spans="17:95">
      <c r="Q1071" s="71">
        <v>3</v>
      </c>
      <c r="R1071" s="71">
        <v>1</v>
      </c>
      <c r="S1071" s="71">
        <v>43</v>
      </c>
      <c r="T1071" s="73" t="s">
        <v>10401</v>
      </c>
      <c r="U1071" s="75" t="s">
        <v>1152</v>
      </c>
      <c r="AC1071" s="71">
        <v>16</v>
      </c>
      <c r="AD1071" s="71">
        <v>63</v>
      </c>
      <c r="AE1071" s="73" t="s">
        <v>10402</v>
      </c>
      <c r="AF1071" s="75" t="s">
        <v>8352</v>
      </c>
      <c r="CN1071" s="71">
        <v>16</v>
      </c>
      <c r="CO1071" s="71">
        <v>63</v>
      </c>
      <c r="CP1071" s="73" t="s">
        <v>10402</v>
      </c>
      <c r="CQ1071" s="75" t="s">
        <v>8352</v>
      </c>
    </row>
    <row r="1072" spans="17:95">
      <c r="Q1072" s="71">
        <v>3</v>
      </c>
      <c r="R1072" s="71">
        <v>1</v>
      </c>
      <c r="S1072" s="71">
        <v>44</v>
      </c>
      <c r="T1072" s="73" t="s">
        <v>10403</v>
      </c>
      <c r="U1072" s="75" t="s">
        <v>1153</v>
      </c>
      <c r="AC1072" s="71">
        <v>16</v>
      </c>
      <c r="AD1072" s="71">
        <v>64</v>
      </c>
      <c r="AE1072" s="73" t="s">
        <v>10404</v>
      </c>
      <c r="AF1072" s="75" t="s">
        <v>6088</v>
      </c>
      <c r="CN1072" s="71">
        <v>16</v>
      </c>
      <c r="CO1072" s="71">
        <v>64</v>
      </c>
      <c r="CP1072" s="73" t="s">
        <v>10404</v>
      </c>
      <c r="CQ1072" s="75" t="s">
        <v>6088</v>
      </c>
    </row>
    <row r="1073" spans="17:95">
      <c r="Q1073" s="71">
        <v>3</v>
      </c>
      <c r="R1073" s="71">
        <v>1</v>
      </c>
      <c r="S1073" s="71">
        <v>45</v>
      </c>
      <c r="T1073" s="73" t="s">
        <v>10405</v>
      </c>
      <c r="U1073" s="75" t="s">
        <v>1154</v>
      </c>
      <c r="AC1073" s="71">
        <v>16</v>
      </c>
      <c r="AD1073" s="71">
        <v>65</v>
      </c>
      <c r="AE1073" s="73" t="s">
        <v>10406</v>
      </c>
      <c r="AF1073" s="75" t="s">
        <v>6089</v>
      </c>
      <c r="CN1073" s="71">
        <v>16</v>
      </c>
      <c r="CO1073" s="71">
        <v>65</v>
      </c>
      <c r="CP1073" s="73" t="s">
        <v>10406</v>
      </c>
      <c r="CQ1073" s="75" t="s">
        <v>6089</v>
      </c>
    </row>
    <row r="1074" spans="17:95">
      <c r="Q1074" s="71">
        <v>3</v>
      </c>
      <c r="R1074" s="71">
        <v>1</v>
      </c>
      <c r="S1074" s="71">
        <v>46</v>
      </c>
      <c r="T1074" s="73" t="s">
        <v>10407</v>
      </c>
      <c r="U1074" s="75" t="s">
        <v>1125</v>
      </c>
      <c r="AC1074" s="71">
        <v>16</v>
      </c>
      <c r="AD1074" s="71">
        <v>66</v>
      </c>
      <c r="AE1074" s="73" t="s">
        <v>10408</v>
      </c>
      <c r="AF1074" s="75" t="s">
        <v>6090</v>
      </c>
      <c r="CN1074" s="71">
        <v>16</v>
      </c>
      <c r="CO1074" s="71">
        <v>66</v>
      </c>
      <c r="CP1074" s="73" t="s">
        <v>10408</v>
      </c>
      <c r="CQ1074" s="75" t="s">
        <v>6090</v>
      </c>
    </row>
    <row r="1075" spans="17:95">
      <c r="Q1075" s="71">
        <v>3</v>
      </c>
      <c r="R1075" s="71">
        <v>1</v>
      </c>
      <c r="S1075" s="71">
        <v>47</v>
      </c>
      <c r="T1075" s="73" t="s">
        <v>10409</v>
      </c>
      <c r="U1075" s="75" t="s">
        <v>1127</v>
      </c>
      <c r="AC1075" s="71">
        <v>16</v>
      </c>
      <c r="AD1075" s="71">
        <v>67</v>
      </c>
      <c r="AE1075" s="73" t="s">
        <v>10410</v>
      </c>
      <c r="AF1075" s="75" t="s">
        <v>6091</v>
      </c>
      <c r="CN1075" s="71">
        <v>16</v>
      </c>
      <c r="CO1075" s="71">
        <v>67</v>
      </c>
      <c r="CP1075" s="73" t="s">
        <v>10410</v>
      </c>
      <c r="CQ1075" s="75" t="s">
        <v>6091</v>
      </c>
    </row>
    <row r="1076" spans="17:95">
      <c r="Q1076" s="71">
        <v>3</v>
      </c>
      <c r="R1076" s="71">
        <v>1</v>
      </c>
      <c r="S1076" s="71">
        <v>48</v>
      </c>
      <c r="T1076" s="73" t="s">
        <v>10411</v>
      </c>
      <c r="U1076" s="75" t="s">
        <v>1128</v>
      </c>
      <c r="AC1076" s="71">
        <v>16</v>
      </c>
      <c r="AD1076" s="71">
        <v>68</v>
      </c>
      <c r="AE1076" s="73" t="s">
        <v>10412</v>
      </c>
      <c r="AF1076" s="75" t="s">
        <v>6092</v>
      </c>
      <c r="CN1076" s="71">
        <v>16</v>
      </c>
      <c r="CO1076" s="71">
        <v>68</v>
      </c>
      <c r="CP1076" s="73" t="s">
        <v>10412</v>
      </c>
      <c r="CQ1076" s="75" t="s">
        <v>6092</v>
      </c>
    </row>
    <row r="1077" spans="17:95">
      <c r="Q1077" s="71">
        <v>3</v>
      </c>
      <c r="R1077" s="71">
        <v>1</v>
      </c>
      <c r="S1077" s="71">
        <v>49</v>
      </c>
      <c r="T1077" s="73" t="s">
        <v>10413</v>
      </c>
      <c r="U1077" s="75" t="s">
        <v>1129</v>
      </c>
      <c r="AC1077" s="71">
        <v>16</v>
      </c>
      <c r="AD1077" s="71">
        <v>69</v>
      </c>
      <c r="AE1077" s="73" t="s">
        <v>10414</v>
      </c>
      <c r="AF1077" s="75" t="s">
        <v>6093</v>
      </c>
      <c r="CN1077" s="71">
        <v>16</v>
      </c>
      <c r="CO1077" s="71">
        <v>69</v>
      </c>
      <c r="CP1077" s="73" t="s">
        <v>10414</v>
      </c>
      <c r="CQ1077" s="75" t="s">
        <v>6093</v>
      </c>
    </row>
    <row r="1078" spans="17:95">
      <c r="Q1078" s="71">
        <v>3</v>
      </c>
      <c r="R1078" s="71">
        <v>1</v>
      </c>
      <c r="S1078" s="71">
        <v>50</v>
      </c>
      <c r="T1078" s="73" t="s">
        <v>10415</v>
      </c>
      <c r="U1078" s="75" t="s">
        <v>1131</v>
      </c>
      <c r="AC1078" s="71">
        <v>16</v>
      </c>
      <c r="AD1078" s="71">
        <v>70</v>
      </c>
      <c r="AE1078" s="73" t="s">
        <v>10416</v>
      </c>
      <c r="AF1078" s="75" t="s">
        <v>6094</v>
      </c>
      <c r="CN1078" s="71">
        <v>16</v>
      </c>
      <c r="CO1078" s="71">
        <v>70</v>
      </c>
      <c r="CP1078" s="73" t="s">
        <v>10416</v>
      </c>
      <c r="CQ1078" s="75" t="s">
        <v>6094</v>
      </c>
    </row>
    <row r="1079" spans="17:95">
      <c r="Q1079" s="71">
        <v>3</v>
      </c>
      <c r="R1079" s="71">
        <v>1</v>
      </c>
      <c r="S1079" s="71">
        <v>51</v>
      </c>
      <c r="T1079" s="73" t="s">
        <v>10417</v>
      </c>
      <c r="U1079" s="75" t="s">
        <v>8097</v>
      </c>
      <c r="AC1079" s="71">
        <v>16</v>
      </c>
      <c r="AD1079" s="71">
        <v>71</v>
      </c>
      <c r="AE1079" s="73" t="s">
        <v>10418</v>
      </c>
      <c r="AF1079" s="75" t="s">
        <v>6095</v>
      </c>
      <c r="CN1079" s="71">
        <v>16</v>
      </c>
      <c r="CO1079" s="71">
        <v>71</v>
      </c>
      <c r="CP1079" s="73" t="s">
        <v>10418</v>
      </c>
      <c r="CQ1079" s="75" t="s">
        <v>6095</v>
      </c>
    </row>
    <row r="1080" spans="17:95">
      <c r="Q1080" s="71">
        <v>3</v>
      </c>
      <c r="R1080" s="71">
        <v>1</v>
      </c>
      <c r="S1080" s="71">
        <v>52</v>
      </c>
      <c r="T1080" s="73" t="s">
        <v>10419</v>
      </c>
      <c r="U1080" s="75" t="s">
        <v>8106</v>
      </c>
      <c r="AC1080" s="71">
        <v>16</v>
      </c>
      <c r="AD1080" s="71">
        <v>72</v>
      </c>
      <c r="AE1080" s="73" t="s">
        <v>10420</v>
      </c>
      <c r="AF1080" s="75" t="s">
        <v>6096</v>
      </c>
      <c r="CN1080" s="71">
        <v>16</v>
      </c>
      <c r="CO1080" s="71">
        <v>72</v>
      </c>
      <c r="CP1080" s="73" t="s">
        <v>10420</v>
      </c>
      <c r="CQ1080" s="75" t="s">
        <v>6096</v>
      </c>
    </row>
    <row r="1081" spans="17:95">
      <c r="Q1081" s="71">
        <v>3</v>
      </c>
      <c r="R1081" s="71">
        <v>1</v>
      </c>
      <c r="S1081" s="71">
        <v>53</v>
      </c>
      <c r="T1081" s="73" t="s">
        <v>10421</v>
      </c>
      <c r="U1081" s="75" t="s">
        <v>8107</v>
      </c>
      <c r="AC1081" s="71">
        <v>16</v>
      </c>
      <c r="AD1081" s="71">
        <v>73</v>
      </c>
      <c r="AE1081" s="73" t="s">
        <v>10422</v>
      </c>
      <c r="AF1081" s="75" t="s">
        <v>6097</v>
      </c>
      <c r="CN1081" s="71">
        <v>16</v>
      </c>
      <c r="CO1081" s="71">
        <v>73</v>
      </c>
      <c r="CP1081" s="73" t="s">
        <v>10422</v>
      </c>
      <c r="CQ1081" s="75" t="s">
        <v>6097</v>
      </c>
    </row>
    <row r="1082" spans="17:95">
      <c r="Q1082" s="71">
        <v>3</v>
      </c>
      <c r="R1082" s="71">
        <v>1</v>
      </c>
      <c r="S1082" s="71">
        <v>54</v>
      </c>
      <c r="T1082" s="73" t="s">
        <v>10423</v>
      </c>
      <c r="U1082" s="75" t="s">
        <v>1067</v>
      </c>
      <c r="AC1082" s="71">
        <v>16</v>
      </c>
      <c r="AD1082" s="71">
        <v>74</v>
      </c>
      <c r="AE1082" s="73" t="s">
        <v>10424</v>
      </c>
      <c r="AF1082" s="75" t="s">
        <v>6098</v>
      </c>
      <c r="CN1082" s="71">
        <v>16</v>
      </c>
      <c r="CO1082" s="71">
        <v>74</v>
      </c>
      <c r="CP1082" s="73" t="s">
        <v>10424</v>
      </c>
      <c r="CQ1082" s="75" t="s">
        <v>6098</v>
      </c>
    </row>
    <row r="1083" spans="17:95">
      <c r="Q1083" s="71">
        <v>3</v>
      </c>
      <c r="R1083" s="71">
        <v>1</v>
      </c>
      <c r="S1083" s="71">
        <v>55</v>
      </c>
      <c r="T1083" s="73" t="s">
        <v>10425</v>
      </c>
      <c r="U1083" s="75" t="s">
        <v>1068</v>
      </c>
      <c r="AC1083" s="71">
        <v>16</v>
      </c>
      <c r="AD1083" s="71">
        <v>75</v>
      </c>
      <c r="AE1083" s="73" t="s">
        <v>10426</v>
      </c>
      <c r="AF1083" s="75" t="s">
        <v>6099</v>
      </c>
      <c r="CN1083" s="71">
        <v>16</v>
      </c>
      <c r="CO1083" s="71">
        <v>75</v>
      </c>
      <c r="CP1083" s="73" t="s">
        <v>10426</v>
      </c>
      <c r="CQ1083" s="75" t="s">
        <v>6099</v>
      </c>
    </row>
    <row r="1084" spans="17:95">
      <c r="Q1084" s="71">
        <v>3</v>
      </c>
      <c r="R1084" s="71">
        <v>1</v>
      </c>
      <c r="S1084" s="71">
        <v>56</v>
      </c>
      <c r="T1084" s="73" t="s">
        <v>10427</v>
      </c>
      <c r="U1084" s="75" t="s">
        <v>1069</v>
      </c>
      <c r="AC1084" s="71">
        <v>16</v>
      </c>
      <c r="AD1084" s="71">
        <v>76</v>
      </c>
      <c r="AE1084" s="73" t="s">
        <v>10428</v>
      </c>
      <c r="AF1084" s="75" t="s">
        <v>8353</v>
      </c>
      <c r="CN1084" s="71">
        <v>16</v>
      </c>
      <c r="CO1084" s="71">
        <v>76</v>
      </c>
      <c r="CP1084" s="73" t="s">
        <v>10428</v>
      </c>
      <c r="CQ1084" s="75" t="s">
        <v>8353</v>
      </c>
    </row>
    <row r="1085" spans="17:95">
      <c r="Q1085" s="71">
        <v>3</v>
      </c>
      <c r="R1085" s="71">
        <v>1</v>
      </c>
      <c r="S1085" s="71">
        <v>57</v>
      </c>
      <c r="T1085" s="73" t="s">
        <v>10429</v>
      </c>
      <c r="U1085" s="75" t="s">
        <v>1070</v>
      </c>
      <c r="AC1085" s="71">
        <v>16</v>
      </c>
      <c r="AD1085" s="71">
        <v>77</v>
      </c>
      <c r="AE1085" s="73" t="s">
        <v>10430</v>
      </c>
      <c r="AF1085" s="75" t="s">
        <v>6100</v>
      </c>
      <c r="CN1085" s="71">
        <v>16</v>
      </c>
      <c r="CO1085" s="71">
        <v>77</v>
      </c>
      <c r="CP1085" s="73" t="s">
        <v>10430</v>
      </c>
      <c r="CQ1085" s="75" t="s">
        <v>6100</v>
      </c>
    </row>
    <row r="1086" spans="17:95">
      <c r="Q1086" s="71">
        <v>3</v>
      </c>
      <c r="R1086" s="71">
        <v>1</v>
      </c>
      <c r="S1086" s="71">
        <v>58</v>
      </c>
      <c r="T1086" s="73" t="s">
        <v>10431</v>
      </c>
      <c r="U1086" s="75" t="s">
        <v>1065</v>
      </c>
      <c r="AC1086" s="71">
        <v>17</v>
      </c>
      <c r="AD1086" s="71">
        <v>1</v>
      </c>
      <c r="AE1086" s="73" t="s">
        <v>8839</v>
      </c>
      <c r="AF1086" s="75" t="s">
        <v>8330</v>
      </c>
      <c r="CN1086" s="71">
        <v>17</v>
      </c>
      <c r="CO1086" s="71">
        <v>1</v>
      </c>
      <c r="CP1086" s="73" t="s">
        <v>8839</v>
      </c>
      <c r="CQ1086" s="75" t="s">
        <v>8330</v>
      </c>
    </row>
    <row r="1087" spans="17:95">
      <c r="Q1087" s="71">
        <v>3</v>
      </c>
      <c r="R1087" s="71">
        <v>1</v>
      </c>
      <c r="S1087" s="71">
        <v>59</v>
      </c>
      <c r="T1087" s="73" t="s">
        <v>10432</v>
      </c>
      <c r="U1087" s="75" t="s">
        <v>8108</v>
      </c>
      <c r="AC1087" s="71">
        <v>17</v>
      </c>
      <c r="AD1087" s="71">
        <v>2</v>
      </c>
      <c r="AE1087" s="73" t="s">
        <v>7468</v>
      </c>
      <c r="AF1087" s="75" t="s">
        <v>8331</v>
      </c>
      <c r="CN1087" s="71">
        <v>17</v>
      </c>
      <c r="CO1087" s="71">
        <v>2</v>
      </c>
      <c r="CP1087" s="73" t="s">
        <v>7468</v>
      </c>
      <c r="CQ1087" s="75" t="s">
        <v>8331</v>
      </c>
    </row>
    <row r="1088" spans="17:95">
      <c r="Q1088" s="71">
        <v>3</v>
      </c>
      <c r="R1088" s="71">
        <v>1</v>
      </c>
      <c r="S1088" s="71">
        <v>60</v>
      </c>
      <c r="T1088" s="73" t="s">
        <v>7042</v>
      </c>
      <c r="U1088" s="75" t="s">
        <v>8109</v>
      </c>
      <c r="AC1088" s="71">
        <v>17</v>
      </c>
      <c r="AD1088" s="71">
        <v>3</v>
      </c>
      <c r="AE1088" s="73" t="s">
        <v>7477</v>
      </c>
      <c r="AF1088" s="75" t="s">
        <v>8332</v>
      </c>
      <c r="CN1088" s="71">
        <v>17</v>
      </c>
      <c r="CO1088" s="71">
        <v>3</v>
      </c>
      <c r="CP1088" s="73" t="s">
        <v>7477</v>
      </c>
      <c r="CQ1088" s="75" t="s">
        <v>8332</v>
      </c>
    </row>
    <row r="1089" spans="17:95">
      <c r="Q1089" s="71">
        <v>3</v>
      </c>
      <c r="R1089" s="71">
        <v>2</v>
      </c>
      <c r="S1089" s="71">
        <v>1</v>
      </c>
      <c r="T1089" s="73" t="s">
        <v>10317</v>
      </c>
      <c r="U1089" s="75" t="s">
        <v>8110</v>
      </c>
      <c r="AC1089" s="71">
        <v>17</v>
      </c>
      <c r="AD1089" s="71">
        <v>4</v>
      </c>
      <c r="AE1089" s="73" t="s">
        <v>7482</v>
      </c>
      <c r="AF1089" s="75" t="s">
        <v>8333</v>
      </c>
      <c r="CN1089" s="71">
        <v>17</v>
      </c>
      <c r="CO1089" s="71">
        <v>4</v>
      </c>
      <c r="CP1089" s="73" t="s">
        <v>7482</v>
      </c>
      <c r="CQ1089" s="75" t="s">
        <v>8333</v>
      </c>
    </row>
    <row r="1090" spans="17:95">
      <c r="Q1090" s="71">
        <v>3</v>
      </c>
      <c r="R1090" s="71">
        <v>2</v>
      </c>
      <c r="S1090" s="71">
        <v>2</v>
      </c>
      <c r="T1090" s="73" t="s">
        <v>10433</v>
      </c>
      <c r="U1090" s="75" t="s">
        <v>8095</v>
      </c>
      <c r="AC1090" s="71">
        <v>17</v>
      </c>
      <c r="AD1090" s="71">
        <v>5</v>
      </c>
      <c r="AE1090" s="73" t="s">
        <v>7484</v>
      </c>
      <c r="AF1090" s="75" t="s">
        <v>8334</v>
      </c>
      <c r="CN1090" s="71">
        <v>17</v>
      </c>
      <c r="CO1090" s="71">
        <v>5</v>
      </c>
      <c r="CP1090" s="73" t="s">
        <v>7484</v>
      </c>
      <c r="CQ1090" s="75" t="s">
        <v>8334</v>
      </c>
    </row>
    <row r="1091" spans="17:95">
      <c r="Q1091" s="71">
        <v>3</v>
      </c>
      <c r="R1091" s="71">
        <v>2</v>
      </c>
      <c r="S1091" s="71">
        <v>3</v>
      </c>
      <c r="T1091" s="73" t="s">
        <v>10434</v>
      </c>
      <c r="U1091" s="75" t="s">
        <v>1126</v>
      </c>
      <c r="AC1091" s="71">
        <v>17</v>
      </c>
      <c r="AD1091" s="71">
        <v>6</v>
      </c>
      <c r="AE1091" s="73" t="s">
        <v>7486</v>
      </c>
      <c r="AF1091" s="75" t="s">
        <v>8335</v>
      </c>
      <c r="CN1091" s="71">
        <v>17</v>
      </c>
      <c r="CO1091" s="71">
        <v>6</v>
      </c>
      <c r="CP1091" s="73" t="s">
        <v>7486</v>
      </c>
      <c r="CQ1091" s="75" t="s">
        <v>8335</v>
      </c>
    </row>
    <row r="1092" spans="17:95">
      <c r="Q1092" s="71">
        <v>3</v>
      </c>
      <c r="R1092" s="71">
        <v>2</v>
      </c>
      <c r="S1092" s="71">
        <v>4</v>
      </c>
      <c r="T1092" s="73" t="s">
        <v>10435</v>
      </c>
      <c r="U1092" s="75" t="s">
        <v>8096</v>
      </c>
      <c r="AC1092" s="71">
        <v>17</v>
      </c>
      <c r="AD1092" s="71">
        <v>7</v>
      </c>
      <c r="AE1092" s="73" t="s">
        <v>7488</v>
      </c>
      <c r="AF1092" s="75" t="s">
        <v>8336</v>
      </c>
      <c r="CN1092" s="71">
        <v>17</v>
      </c>
      <c r="CO1092" s="71">
        <v>7</v>
      </c>
      <c r="CP1092" s="73" t="s">
        <v>7488</v>
      </c>
      <c r="CQ1092" s="75" t="s">
        <v>8336</v>
      </c>
    </row>
    <row r="1093" spans="17:95">
      <c r="Q1093" s="71">
        <v>3</v>
      </c>
      <c r="R1093" s="71">
        <v>2</v>
      </c>
      <c r="S1093" s="71">
        <v>5</v>
      </c>
      <c r="T1093" s="73" t="s">
        <v>10436</v>
      </c>
      <c r="U1093" s="75" t="s">
        <v>8098</v>
      </c>
      <c r="AC1093" s="71">
        <v>17</v>
      </c>
      <c r="AD1093" s="71">
        <v>8</v>
      </c>
      <c r="AE1093" s="73" t="s">
        <v>7490</v>
      </c>
      <c r="AF1093" s="75" t="s">
        <v>8337</v>
      </c>
      <c r="CN1093" s="71">
        <v>17</v>
      </c>
      <c r="CO1093" s="71">
        <v>8</v>
      </c>
      <c r="CP1093" s="73" t="s">
        <v>7490</v>
      </c>
      <c r="CQ1093" s="75" t="s">
        <v>8337</v>
      </c>
    </row>
    <row r="1094" spans="17:95">
      <c r="Q1094" s="71">
        <v>3</v>
      </c>
      <c r="R1094" s="71">
        <v>2</v>
      </c>
      <c r="S1094" s="71">
        <v>6</v>
      </c>
      <c r="T1094" s="73" t="s">
        <v>10437</v>
      </c>
      <c r="U1094" s="75" t="s">
        <v>1130</v>
      </c>
      <c r="AC1094" s="71">
        <v>17</v>
      </c>
      <c r="AD1094" s="71">
        <v>9</v>
      </c>
      <c r="AE1094" s="73" t="s">
        <v>7492</v>
      </c>
      <c r="AF1094" s="75" t="s">
        <v>8338</v>
      </c>
      <c r="CN1094" s="71">
        <v>17</v>
      </c>
      <c r="CO1094" s="71">
        <v>9</v>
      </c>
      <c r="CP1094" s="73" t="s">
        <v>7492</v>
      </c>
      <c r="CQ1094" s="75" t="s">
        <v>8338</v>
      </c>
    </row>
    <row r="1095" spans="17:95">
      <c r="Q1095" s="71">
        <v>3</v>
      </c>
      <c r="R1095" s="71">
        <v>2</v>
      </c>
      <c r="S1095" s="71">
        <v>7</v>
      </c>
      <c r="T1095" s="73" t="s">
        <v>10438</v>
      </c>
      <c r="U1095" s="75" t="s">
        <v>1132</v>
      </c>
      <c r="AC1095" s="71">
        <v>17</v>
      </c>
      <c r="AD1095" s="71">
        <v>10</v>
      </c>
      <c r="AE1095" s="73" t="s">
        <v>10439</v>
      </c>
      <c r="AF1095" s="75" t="s">
        <v>6101</v>
      </c>
      <c r="CN1095" s="71">
        <v>17</v>
      </c>
      <c r="CO1095" s="71">
        <v>10</v>
      </c>
      <c r="CP1095" s="73" t="s">
        <v>10439</v>
      </c>
      <c r="CQ1095" s="75" t="s">
        <v>6101</v>
      </c>
    </row>
    <row r="1096" spans="17:95">
      <c r="Q1096" s="71">
        <v>3</v>
      </c>
      <c r="R1096" s="71">
        <v>2</v>
      </c>
      <c r="S1096" s="71">
        <v>8</v>
      </c>
      <c r="T1096" s="73" t="s">
        <v>10440</v>
      </c>
      <c r="U1096" s="75" t="s">
        <v>1133</v>
      </c>
      <c r="AC1096" s="71">
        <v>17</v>
      </c>
      <c r="AD1096" s="71">
        <v>11</v>
      </c>
      <c r="AE1096" s="73" t="s">
        <v>10441</v>
      </c>
      <c r="AF1096" s="75" t="s">
        <v>6102</v>
      </c>
      <c r="CN1096" s="71">
        <v>17</v>
      </c>
      <c r="CO1096" s="71">
        <v>11</v>
      </c>
      <c r="CP1096" s="73" t="s">
        <v>10441</v>
      </c>
      <c r="CQ1096" s="75" t="s">
        <v>6102</v>
      </c>
    </row>
    <row r="1097" spans="17:95">
      <c r="Q1097" s="71">
        <v>3</v>
      </c>
      <c r="R1097" s="71">
        <v>2</v>
      </c>
      <c r="S1097" s="71">
        <v>9</v>
      </c>
      <c r="T1097" s="73" t="s">
        <v>10442</v>
      </c>
      <c r="U1097" s="75" t="s">
        <v>1134</v>
      </c>
      <c r="AC1097" s="71">
        <v>17</v>
      </c>
      <c r="AD1097" s="71">
        <v>12</v>
      </c>
      <c r="AE1097" s="73" t="s">
        <v>10443</v>
      </c>
      <c r="AF1097" s="75" t="s">
        <v>6103</v>
      </c>
      <c r="CN1097" s="71">
        <v>17</v>
      </c>
      <c r="CO1097" s="71">
        <v>12</v>
      </c>
      <c r="CP1097" s="73" t="s">
        <v>10443</v>
      </c>
      <c r="CQ1097" s="75" t="s">
        <v>6103</v>
      </c>
    </row>
    <row r="1098" spans="17:95">
      <c r="Q1098" s="71">
        <v>3</v>
      </c>
      <c r="R1098" s="71">
        <v>2</v>
      </c>
      <c r="S1098" s="71">
        <v>10</v>
      </c>
      <c r="T1098" s="73" t="s">
        <v>10444</v>
      </c>
      <c r="U1098" s="75" t="s">
        <v>1135</v>
      </c>
      <c r="AC1098" s="71">
        <v>17</v>
      </c>
      <c r="AD1098" s="71">
        <v>13</v>
      </c>
      <c r="AE1098" s="73" t="s">
        <v>10445</v>
      </c>
      <c r="AF1098" s="75" t="s">
        <v>6104</v>
      </c>
      <c r="CN1098" s="71">
        <v>17</v>
      </c>
      <c r="CO1098" s="71">
        <v>13</v>
      </c>
      <c r="CP1098" s="73" t="s">
        <v>10445</v>
      </c>
      <c r="CQ1098" s="75" t="s">
        <v>6104</v>
      </c>
    </row>
    <row r="1099" spans="17:95">
      <c r="Q1099" s="71">
        <v>3</v>
      </c>
      <c r="R1099" s="71">
        <v>2</v>
      </c>
      <c r="S1099" s="71">
        <v>11</v>
      </c>
      <c r="T1099" s="73" t="s">
        <v>10446</v>
      </c>
      <c r="U1099" s="75" t="s">
        <v>1136</v>
      </c>
      <c r="AC1099" s="71">
        <v>17</v>
      </c>
      <c r="AD1099" s="71">
        <v>14</v>
      </c>
      <c r="AE1099" s="73" t="s">
        <v>10447</v>
      </c>
      <c r="AF1099" s="75" t="s">
        <v>6105</v>
      </c>
      <c r="CN1099" s="71">
        <v>17</v>
      </c>
      <c r="CO1099" s="71">
        <v>14</v>
      </c>
      <c r="CP1099" s="73" t="s">
        <v>10447</v>
      </c>
      <c r="CQ1099" s="75" t="s">
        <v>6105</v>
      </c>
    </row>
    <row r="1100" spans="17:95">
      <c r="Q1100" s="71">
        <v>3</v>
      </c>
      <c r="R1100" s="71">
        <v>2</v>
      </c>
      <c r="S1100" s="71">
        <v>12</v>
      </c>
      <c r="T1100" s="73" t="s">
        <v>10448</v>
      </c>
      <c r="U1100" s="75" t="s">
        <v>1137</v>
      </c>
      <c r="AC1100" s="71">
        <v>17</v>
      </c>
      <c r="AD1100" s="71">
        <v>15</v>
      </c>
      <c r="AE1100" s="73" t="s">
        <v>10449</v>
      </c>
      <c r="AF1100" s="75" t="s">
        <v>6106</v>
      </c>
      <c r="CN1100" s="71">
        <v>17</v>
      </c>
      <c r="CO1100" s="71">
        <v>15</v>
      </c>
      <c r="CP1100" s="73" t="s">
        <v>10449</v>
      </c>
      <c r="CQ1100" s="75" t="s">
        <v>6106</v>
      </c>
    </row>
    <row r="1101" spans="17:95">
      <c r="Q1101" s="71">
        <v>3</v>
      </c>
      <c r="R1101" s="71">
        <v>2</v>
      </c>
      <c r="S1101" s="71">
        <v>13</v>
      </c>
      <c r="T1101" s="73" t="s">
        <v>10450</v>
      </c>
      <c r="U1101" s="75" t="s">
        <v>1138</v>
      </c>
      <c r="AC1101" s="71">
        <v>17</v>
      </c>
      <c r="AD1101" s="71">
        <v>16</v>
      </c>
      <c r="AE1101" s="73" t="s">
        <v>10451</v>
      </c>
      <c r="AF1101" s="75" t="s">
        <v>6107</v>
      </c>
      <c r="CN1101" s="71">
        <v>17</v>
      </c>
      <c r="CO1101" s="71">
        <v>16</v>
      </c>
      <c r="CP1101" s="73" t="s">
        <v>10451</v>
      </c>
      <c r="CQ1101" s="75" t="s">
        <v>6107</v>
      </c>
    </row>
    <row r="1102" spans="17:95">
      <c r="Q1102" s="71">
        <v>3</v>
      </c>
      <c r="R1102" s="71">
        <v>2</v>
      </c>
      <c r="S1102" s="71">
        <v>14</v>
      </c>
      <c r="T1102" s="73" t="s">
        <v>10452</v>
      </c>
      <c r="U1102" s="75" t="s">
        <v>1139</v>
      </c>
      <c r="AC1102" s="71">
        <v>17</v>
      </c>
      <c r="AD1102" s="71">
        <v>17</v>
      </c>
      <c r="AE1102" s="73" t="s">
        <v>10453</v>
      </c>
      <c r="AF1102" s="75" t="s">
        <v>6108</v>
      </c>
      <c r="CN1102" s="71">
        <v>17</v>
      </c>
      <c r="CO1102" s="71">
        <v>17</v>
      </c>
      <c r="CP1102" s="73" t="s">
        <v>10453</v>
      </c>
      <c r="CQ1102" s="75" t="s">
        <v>6108</v>
      </c>
    </row>
    <row r="1103" spans="17:95">
      <c r="Q1103" s="71">
        <v>3</v>
      </c>
      <c r="R1103" s="71">
        <v>2</v>
      </c>
      <c r="S1103" s="71">
        <v>15</v>
      </c>
      <c r="T1103" s="73" t="s">
        <v>10454</v>
      </c>
      <c r="U1103" s="75" t="s">
        <v>1141</v>
      </c>
      <c r="AC1103" s="71">
        <v>17</v>
      </c>
      <c r="AD1103" s="71">
        <v>18</v>
      </c>
      <c r="AE1103" s="73" t="s">
        <v>10455</v>
      </c>
      <c r="AF1103" s="75" t="s">
        <v>6109</v>
      </c>
      <c r="CN1103" s="71">
        <v>17</v>
      </c>
      <c r="CO1103" s="71">
        <v>18</v>
      </c>
      <c r="CP1103" s="73" t="s">
        <v>10455</v>
      </c>
      <c r="CQ1103" s="75" t="s">
        <v>6109</v>
      </c>
    </row>
    <row r="1104" spans="17:95">
      <c r="Q1104" s="71">
        <v>3</v>
      </c>
      <c r="R1104" s="71">
        <v>2</v>
      </c>
      <c r="S1104" s="71">
        <v>16</v>
      </c>
      <c r="T1104" s="73" t="s">
        <v>10456</v>
      </c>
      <c r="U1104" s="75" t="s">
        <v>8113</v>
      </c>
      <c r="AC1104" s="71">
        <v>17</v>
      </c>
      <c r="AD1104" s="71">
        <v>19</v>
      </c>
      <c r="AE1104" s="73" t="s">
        <v>10457</v>
      </c>
      <c r="AF1104" s="75" t="s">
        <v>6110</v>
      </c>
      <c r="CN1104" s="71">
        <v>17</v>
      </c>
      <c r="CO1104" s="71">
        <v>19</v>
      </c>
      <c r="CP1104" s="73" t="s">
        <v>10457</v>
      </c>
      <c r="CQ1104" s="75" t="s">
        <v>6110</v>
      </c>
    </row>
    <row r="1105" spans="17:95">
      <c r="Q1105" s="71">
        <v>3</v>
      </c>
      <c r="R1105" s="71">
        <v>2</v>
      </c>
      <c r="S1105" s="71">
        <v>17</v>
      </c>
      <c r="T1105" s="73" t="s">
        <v>10458</v>
      </c>
      <c r="U1105" s="75" t="s">
        <v>8111</v>
      </c>
      <c r="AC1105" s="71">
        <v>17</v>
      </c>
      <c r="AD1105" s="71">
        <v>20</v>
      </c>
      <c r="AE1105" s="73" t="s">
        <v>10459</v>
      </c>
      <c r="AF1105" s="75" t="s">
        <v>6111</v>
      </c>
      <c r="CN1105" s="71">
        <v>17</v>
      </c>
      <c r="CO1105" s="71">
        <v>20</v>
      </c>
      <c r="CP1105" s="73" t="s">
        <v>10459</v>
      </c>
      <c r="CQ1105" s="75" t="s">
        <v>6111</v>
      </c>
    </row>
    <row r="1106" spans="17:95">
      <c r="Q1106" s="71">
        <v>3</v>
      </c>
      <c r="R1106" s="71">
        <v>2</v>
      </c>
      <c r="S1106" s="71">
        <v>18</v>
      </c>
      <c r="T1106" s="73" t="s">
        <v>10460</v>
      </c>
      <c r="U1106" s="75" t="s">
        <v>1074</v>
      </c>
      <c r="AC1106" s="71">
        <v>17</v>
      </c>
      <c r="AD1106" s="71">
        <v>21</v>
      </c>
      <c r="AE1106" s="73" t="s">
        <v>10461</v>
      </c>
      <c r="AF1106" s="75" t="s">
        <v>6112</v>
      </c>
      <c r="CN1106" s="71">
        <v>17</v>
      </c>
      <c r="CO1106" s="71">
        <v>21</v>
      </c>
      <c r="CP1106" s="73" t="s">
        <v>10461</v>
      </c>
      <c r="CQ1106" s="75" t="s">
        <v>6112</v>
      </c>
    </row>
    <row r="1107" spans="17:95">
      <c r="Q1107" s="71">
        <v>3</v>
      </c>
      <c r="R1107" s="71">
        <v>2</v>
      </c>
      <c r="S1107" s="71">
        <v>19</v>
      </c>
      <c r="T1107" s="73" t="s">
        <v>10462</v>
      </c>
      <c r="U1107" s="75" t="s">
        <v>1075</v>
      </c>
      <c r="AC1107" s="71">
        <v>17</v>
      </c>
      <c r="AD1107" s="71">
        <v>22</v>
      </c>
      <c r="AE1107" s="73" t="s">
        <v>10463</v>
      </c>
      <c r="AF1107" s="75" t="s">
        <v>6113</v>
      </c>
      <c r="CN1107" s="71">
        <v>17</v>
      </c>
      <c r="CO1107" s="71">
        <v>22</v>
      </c>
      <c r="CP1107" s="73" t="s">
        <v>10463</v>
      </c>
      <c r="CQ1107" s="75" t="s">
        <v>6113</v>
      </c>
    </row>
    <row r="1108" spans="17:95">
      <c r="Q1108" s="71">
        <v>3</v>
      </c>
      <c r="R1108" s="71">
        <v>2</v>
      </c>
      <c r="S1108" s="71">
        <v>20</v>
      </c>
      <c r="T1108" s="73" t="s">
        <v>10464</v>
      </c>
      <c r="U1108" s="75" t="s">
        <v>1076</v>
      </c>
      <c r="AC1108" s="71">
        <v>17</v>
      </c>
      <c r="AD1108" s="71">
        <v>23</v>
      </c>
      <c r="AE1108" s="73" t="s">
        <v>10465</v>
      </c>
      <c r="AF1108" s="75" t="s">
        <v>6114</v>
      </c>
      <c r="CN1108" s="71">
        <v>17</v>
      </c>
      <c r="CO1108" s="71">
        <v>23</v>
      </c>
      <c r="CP1108" s="73" t="s">
        <v>10465</v>
      </c>
      <c r="CQ1108" s="75" t="s">
        <v>6114</v>
      </c>
    </row>
    <row r="1109" spans="17:95">
      <c r="Q1109" s="71">
        <v>3</v>
      </c>
      <c r="R1109" s="71">
        <v>2</v>
      </c>
      <c r="S1109" s="71">
        <v>21</v>
      </c>
      <c r="T1109" s="73" t="s">
        <v>10466</v>
      </c>
      <c r="U1109" s="75" t="s">
        <v>1077</v>
      </c>
      <c r="AC1109" s="71">
        <v>17</v>
      </c>
      <c r="AD1109" s="71">
        <v>24</v>
      </c>
      <c r="AE1109" s="73" t="s">
        <v>10467</v>
      </c>
      <c r="AF1109" s="75" t="s">
        <v>6115</v>
      </c>
      <c r="CN1109" s="71">
        <v>17</v>
      </c>
      <c r="CO1109" s="71">
        <v>24</v>
      </c>
      <c r="CP1109" s="73" t="s">
        <v>10467</v>
      </c>
      <c r="CQ1109" s="75" t="s">
        <v>6115</v>
      </c>
    </row>
    <row r="1110" spans="17:95">
      <c r="Q1110" s="71">
        <v>3</v>
      </c>
      <c r="R1110" s="71">
        <v>2</v>
      </c>
      <c r="S1110" s="71">
        <v>22</v>
      </c>
      <c r="T1110" s="73" t="s">
        <v>10468</v>
      </c>
      <c r="U1110" s="75" t="s">
        <v>1078</v>
      </c>
      <c r="AC1110" s="71">
        <v>17</v>
      </c>
      <c r="AD1110" s="71">
        <v>25</v>
      </c>
      <c r="AE1110" s="73" t="s">
        <v>10469</v>
      </c>
      <c r="AF1110" s="75" t="s">
        <v>6116</v>
      </c>
      <c r="CN1110" s="71">
        <v>17</v>
      </c>
      <c r="CO1110" s="71">
        <v>25</v>
      </c>
      <c r="CP1110" s="73" t="s">
        <v>10469</v>
      </c>
      <c r="CQ1110" s="75" t="s">
        <v>6116</v>
      </c>
    </row>
    <row r="1111" spans="17:95">
      <c r="Q1111" s="71">
        <v>3</v>
      </c>
      <c r="R1111" s="71">
        <v>2</v>
      </c>
      <c r="S1111" s="71">
        <v>23</v>
      </c>
      <c r="T1111" s="73" t="s">
        <v>10470</v>
      </c>
      <c r="U1111" s="75" t="s">
        <v>1079</v>
      </c>
      <c r="AC1111" s="71">
        <v>17</v>
      </c>
      <c r="AD1111" s="71">
        <v>26</v>
      </c>
      <c r="AE1111" s="73" t="s">
        <v>10471</v>
      </c>
      <c r="AF1111" s="75" t="s">
        <v>6117</v>
      </c>
      <c r="CN1111" s="71">
        <v>17</v>
      </c>
      <c r="CO1111" s="71">
        <v>26</v>
      </c>
      <c r="CP1111" s="73" t="s">
        <v>10471</v>
      </c>
      <c r="CQ1111" s="75" t="s">
        <v>6117</v>
      </c>
    </row>
    <row r="1112" spans="17:95">
      <c r="Q1112" s="71">
        <v>3</v>
      </c>
      <c r="R1112" s="71">
        <v>2</v>
      </c>
      <c r="S1112" s="71">
        <v>24</v>
      </c>
      <c r="T1112" s="73" t="s">
        <v>10472</v>
      </c>
      <c r="U1112" s="75" t="s">
        <v>1080</v>
      </c>
      <c r="AC1112" s="71">
        <v>17</v>
      </c>
      <c r="AD1112" s="71">
        <v>27</v>
      </c>
      <c r="AE1112" s="73" t="s">
        <v>10473</v>
      </c>
      <c r="AF1112" s="75" t="s">
        <v>6118</v>
      </c>
      <c r="CN1112" s="71">
        <v>17</v>
      </c>
      <c r="CO1112" s="71">
        <v>27</v>
      </c>
      <c r="CP1112" s="73" t="s">
        <v>10473</v>
      </c>
      <c r="CQ1112" s="75" t="s">
        <v>6118</v>
      </c>
    </row>
    <row r="1113" spans="17:95">
      <c r="Q1113" s="71">
        <v>3</v>
      </c>
      <c r="R1113" s="71">
        <v>2</v>
      </c>
      <c r="S1113" s="71">
        <v>25</v>
      </c>
      <c r="T1113" s="73" t="s">
        <v>10474</v>
      </c>
      <c r="U1113" s="75" t="s">
        <v>1081</v>
      </c>
      <c r="AC1113" s="71">
        <v>17</v>
      </c>
      <c r="AD1113" s="71">
        <v>28</v>
      </c>
      <c r="AE1113" s="73" t="s">
        <v>10475</v>
      </c>
      <c r="AF1113" s="75" t="s">
        <v>8339</v>
      </c>
      <c r="CN1113" s="71">
        <v>17</v>
      </c>
      <c r="CO1113" s="71">
        <v>28</v>
      </c>
      <c r="CP1113" s="73" t="s">
        <v>10475</v>
      </c>
      <c r="CQ1113" s="75" t="s">
        <v>8339</v>
      </c>
    </row>
    <row r="1114" spans="17:95">
      <c r="Q1114" s="71">
        <v>3</v>
      </c>
      <c r="R1114" s="71">
        <v>2</v>
      </c>
      <c r="S1114" s="71">
        <v>26</v>
      </c>
      <c r="T1114" s="73" t="s">
        <v>10476</v>
      </c>
      <c r="U1114" s="75" t="s">
        <v>1092</v>
      </c>
      <c r="AC1114" s="71">
        <v>17</v>
      </c>
      <c r="AD1114" s="71">
        <v>29</v>
      </c>
      <c r="AE1114" s="73" t="s">
        <v>10477</v>
      </c>
      <c r="AF1114" s="75" t="s">
        <v>6119</v>
      </c>
      <c r="CN1114" s="71">
        <v>17</v>
      </c>
      <c r="CO1114" s="71">
        <v>29</v>
      </c>
      <c r="CP1114" s="73" t="s">
        <v>10477</v>
      </c>
      <c r="CQ1114" s="75" t="s">
        <v>6119</v>
      </c>
    </row>
    <row r="1115" spans="17:95">
      <c r="Q1115" s="71">
        <v>3</v>
      </c>
      <c r="R1115" s="71">
        <v>2</v>
      </c>
      <c r="S1115" s="71">
        <v>27</v>
      </c>
      <c r="T1115" s="73" t="s">
        <v>10478</v>
      </c>
      <c r="U1115" s="75" t="s">
        <v>1082</v>
      </c>
      <c r="AC1115" s="71">
        <v>17</v>
      </c>
      <c r="AD1115" s="71">
        <v>30</v>
      </c>
      <c r="AE1115" s="73" t="s">
        <v>10479</v>
      </c>
      <c r="AF1115" s="75" t="s">
        <v>6120</v>
      </c>
      <c r="CN1115" s="71">
        <v>17</v>
      </c>
      <c r="CO1115" s="71">
        <v>30</v>
      </c>
      <c r="CP1115" s="73" t="s">
        <v>10479</v>
      </c>
      <c r="CQ1115" s="75" t="s">
        <v>6120</v>
      </c>
    </row>
    <row r="1116" spans="17:95">
      <c r="Q1116" s="71">
        <v>3</v>
      </c>
      <c r="R1116" s="71">
        <v>2</v>
      </c>
      <c r="S1116" s="71">
        <v>28</v>
      </c>
      <c r="T1116" s="73" t="s">
        <v>10480</v>
      </c>
      <c r="U1116" s="75" t="s">
        <v>1083</v>
      </c>
      <c r="AC1116" s="71">
        <v>17</v>
      </c>
      <c r="AD1116" s="71">
        <v>31</v>
      </c>
      <c r="AE1116" s="73" t="s">
        <v>10481</v>
      </c>
      <c r="AF1116" s="75" t="s">
        <v>6121</v>
      </c>
      <c r="CN1116" s="71">
        <v>17</v>
      </c>
      <c r="CO1116" s="71">
        <v>31</v>
      </c>
      <c r="CP1116" s="73" t="s">
        <v>10481</v>
      </c>
      <c r="CQ1116" s="75" t="s">
        <v>6121</v>
      </c>
    </row>
    <row r="1117" spans="17:95">
      <c r="Q1117" s="71">
        <v>3</v>
      </c>
      <c r="R1117" s="71">
        <v>2</v>
      </c>
      <c r="S1117" s="71">
        <v>29</v>
      </c>
      <c r="T1117" s="73" t="s">
        <v>10482</v>
      </c>
      <c r="U1117" s="75" t="s">
        <v>1084</v>
      </c>
      <c r="AC1117" s="71">
        <v>17</v>
      </c>
      <c r="AD1117" s="71">
        <v>32</v>
      </c>
      <c r="AE1117" s="73" t="s">
        <v>10483</v>
      </c>
      <c r="AF1117" s="75" t="s">
        <v>6122</v>
      </c>
      <c r="CN1117" s="71">
        <v>17</v>
      </c>
      <c r="CO1117" s="71">
        <v>32</v>
      </c>
      <c r="CP1117" s="73" t="s">
        <v>10483</v>
      </c>
      <c r="CQ1117" s="75" t="s">
        <v>6122</v>
      </c>
    </row>
    <row r="1118" spans="17:95">
      <c r="Q1118" s="71">
        <v>3</v>
      </c>
      <c r="R1118" s="71">
        <v>2</v>
      </c>
      <c r="S1118" s="71">
        <v>30</v>
      </c>
      <c r="T1118" s="73" t="s">
        <v>10484</v>
      </c>
      <c r="U1118" s="75" t="s">
        <v>1085</v>
      </c>
      <c r="AC1118" s="71">
        <v>17</v>
      </c>
      <c r="AD1118" s="71">
        <v>33</v>
      </c>
      <c r="AE1118" s="73" t="s">
        <v>10485</v>
      </c>
      <c r="AF1118" s="75" t="s">
        <v>6123</v>
      </c>
      <c r="CN1118" s="71">
        <v>17</v>
      </c>
      <c r="CO1118" s="71">
        <v>33</v>
      </c>
      <c r="CP1118" s="73" t="s">
        <v>10485</v>
      </c>
      <c r="CQ1118" s="75" t="s">
        <v>6123</v>
      </c>
    </row>
    <row r="1119" spans="17:95">
      <c r="Q1119" s="71">
        <v>3</v>
      </c>
      <c r="R1119" s="71">
        <v>2</v>
      </c>
      <c r="S1119" s="71">
        <v>31</v>
      </c>
      <c r="T1119" s="73" t="s">
        <v>10486</v>
      </c>
      <c r="U1119" s="75" t="s">
        <v>8112</v>
      </c>
      <c r="AC1119" s="71">
        <v>17</v>
      </c>
      <c r="AD1119" s="71">
        <v>34</v>
      </c>
      <c r="AE1119" s="73" t="s">
        <v>10487</v>
      </c>
      <c r="AF1119" s="75" t="s">
        <v>6124</v>
      </c>
      <c r="CN1119" s="71">
        <v>17</v>
      </c>
      <c r="CO1119" s="71">
        <v>34</v>
      </c>
      <c r="CP1119" s="73" t="s">
        <v>10487</v>
      </c>
      <c r="CQ1119" s="75" t="s">
        <v>6124</v>
      </c>
    </row>
    <row r="1120" spans="17:95">
      <c r="Q1120" s="71">
        <v>3</v>
      </c>
      <c r="R1120" s="71">
        <v>2</v>
      </c>
      <c r="S1120" s="71">
        <v>32</v>
      </c>
      <c r="T1120" s="73" t="s">
        <v>10488</v>
      </c>
      <c r="U1120" s="75" t="s">
        <v>8114</v>
      </c>
      <c r="AC1120" s="71">
        <v>17</v>
      </c>
      <c r="AD1120" s="71">
        <v>35</v>
      </c>
      <c r="AE1120" s="73" t="s">
        <v>10489</v>
      </c>
      <c r="AF1120" s="75" t="s">
        <v>6125</v>
      </c>
      <c r="CN1120" s="71">
        <v>17</v>
      </c>
      <c r="CO1120" s="71">
        <v>35</v>
      </c>
      <c r="CP1120" s="73" t="s">
        <v>10489</v>
      </c>
      <c r="CQ1120" s="75" t="s">
        <v>6125</v>
      </c>
    </row>
    <row r="1121" spans="17:95">
      <c r="Q1121" s="71">
        <v>3</v>
      </c>
      <c r="R1121" s="71">
        <v>2</v>
      </c>
      <c r="S1121" s="71">
        <v>33</v>
      </c>
      <c r="T1121" s="73" t="s">
        <v>10490</v>
      </c>
      <c r="U1121" s="75" t="s">
        <v>1155</v>
      </c>
      <c r="AC1121" s="71">
        <v>17</v>
      </c>
      <c r="AD1121" s="71">
        <v>36</v>
      </c>
      <c r="AE1121" s="73" t="s">
        <v>10491</v>
      </c>
      <c r="AF1121" s="75" t="s">
        <v>6126</v>
      </c>
      <c r="CN1121" s="71">
        <v>17</v>
      </c>
      <c r="CO1121" s="71">
        <v>36</v>
      </c>
      <c r="CP1121" s="73" t="s">
        <v>10491</v>
      </c>
      <c r="CQ1121" s="75" t="s">
        <v>6126</v>
      </c>
    </row>
    <row r="1122" spans="17:95">
      <c r="Q1122" s="71">
        <v>3</v>
      </c>
      <c r="R1122" s="71">
        <v>2</v>
      </c>
      <c r="S1122" s="71">
        <v>34</v>
      </c>
      <c r="T1122" s="73" t="s">
        <v>10492</v>
      </c>
      <c r="U1122" s="75" t="s">
        <v>1156</v>
      </c>
      <c r="AC1122" s="71">
        <v>17</v>
      </c>
      <c r="AD1122" s="71">
        <v>37</v>
      </c>
      <c r="AE1122" s="73" t="s">
        <v>10493</v>
      </c>
      <c r="AF1122" s="75" t="s">
        <v>6127</v>
      </c>
      <c r="CN1122" s="71">
        <v>17</v>
      </c>
      <c r="CO1122" s="71">
        <v>37</v>
      </c>
      <c r="CP1122" s="73" t="s">
        <v>10493</v>
      </c>
      <c r="CQ1122" s="75" t="s">
        <v>6127</v>
      </c>
    </row>
    <row r="1123" spans="17:95">
      <c r="Q1123" s="71">
        <v>3</v>
      </c>
      <c r="R1123" s="71">
        <v>2</v>
      </c>
      <c r="S1123" s="71">
        <v>35</v>
      </c>
      <c r="T1123" s="73" t="s">
        <v>10494</v>
      </c>
      <c r="U1123" s="75" t="s">
        <v>1157</v>
      </c>
      <c r="AC1123" s="71">
        <v>17</v>
      </c>
      <c r="AD1123" s="71">
        <v>38</v>
      </c>
      <c r="AE1123" s="73" t="s">
        <v>10495</v>
      </c>
      <c r="AF1123" s="75" t="s">
        <v>6128</v>
      </c>
      <c r="CN1123" s="71">
        <v>17</v>
      </c>
      <c r="CO1123" s="71">
        <v>38</v>
      </c>
      <c r="CP1123" s="73" t="s">
        <v>10495</v>
      </c>
      <c r="CQ1123" s="75" t="s">
        <v>6128</v>
      </c>
    </row>
    <row r="1124" spans="17:95">
      <c r="Q1124" s="71">
        <v>3</v>
      </c>
      <c r="R1124" s="71">
        <v>2</v>
      </c>
      <c r="S1124" s="71">
        <v>36</v>
      </c>
      <c r="T1124" s="73" t="s">
        <v>10496</v>
      </c>
      <c r="U1124" s="75" t="s">
        <v>1158</v>
      </c>
      <c r="AC1124" s="71">
        <v>18</v>
      </c>
      <c r="AD1124" s="71">
        <v>1</v>
      </c>
      <c r="AE1124" s="73" t="s">
        <v>10497</v>
      </c>
      <c r="AF1124" s="75" t="s">
        <v>6129</v>
      </c>
      <c r="CN1124" s="71">
        <v>18</v>
      </c>
      <c r="CO1124" s="71">
        <v>1</v>
      </c>
      <c r="CP1124" s="73" t="s">
        <v>10497</v>
      </c>
      <c r="CQ1124" s="75" t="s">
        <v>6129</v>
      </c>
    </row>
    <row r="1125" spans="17:95">
      <c r="Q1125" s="71">
        <v>3</v>
      </c>
      <c r="R1125" s="71">
        <v>2</v>
      </c>
      <c r="S1125" s="71">
        <v>37</v>
      </c>
      <c r="T1125" s="73" t="s">
        <v>10498</v>
      </c>
      <c r="U1125" s="75" t="s">
        <v>8115</v>
      </c>
      <c r="AC1125" s="71">
        <v>18</v>
      </c>
      <c r="AD1125" s="71">
        <v>2</v>
      </c>
      <c r="AE1125" s="73" t="s">
        <v>10499</v>
      </c>
      <c r="AF1125" s="75" t="s">
        <v>6130</v>
      </c>
      <c r="CN1125" s="71">
        <v>18</v>
      </c>
      <c r="CO1125" s="71">
        <v>2</v>
      </c>
      <c r="CP1125" s="73" t="s">
        <v>10499</v>
      </c>
      <c r="CQ1125" s="75" t="s">
        <v>6130</v>
      </c>
    </row>
    <row r="1126" spans="17:95">
      <c r="Q1126" s="71">
        <v>3</v>
      </c>
      <c r="R1126" s="71">
        <v>2</v>
      </c>
      <c r="S1126" s="71">
        <v>38</v>
      </c>
      <c r="T1126" s="73" t="s">
        <v>10500</v>
      </c>
      <c r="U1126" s="75" t="s">
        <v>8116</v>
      </c>
      <c r="AC1126" s="71">
        <v>18</v>
      </c>
      <c r="AD1126" s="71">
        <v>3</v>
      </c>
      <c r="AE1126" s="73" t="s">
        <v>10501</v>
      </c>
      <c r="AF1126" s="75" t="s">
        <v>6131</v>
      </c>
      <c r="CN1126" s="71">
        <v>18</v>
      </c>
      <c r="CO1126" s="71">
        <v>3</v>
      </c>
      <c r="CP1126" s="73" t="s">
        <v>10501</v>
      </c>
      <c r="CQ1126" s="75" t="s">
        <v>6131</v>
      </c>
    </row>
    <row r="1127" spans="17:95">
      <c r="Q1127" s="71">
        <v>3</v>
      </c>
      <c r="R1127" s="71">
        <v>2</v>
      </c>
      <c r="S1127" s="71">
        <v>39</v>
      </c>
      <c r="T1127" s="73" t="s">
        <v>10502</v>
      </c>
      <c r="U1127" s="75" t="s">
        <v>1066</v>
      </c>
      <c r="AC1127" s="71">
        <v>18</v>
      </c>
      <c r="AD1127" s="71">
        <v>4</v>
      </c>
      <c r="AE1127" s="73" t="s">
        <v>10503</v>
      </c>
      <c r="AF1127" s="75" t="s">
        <v>6132</v>
      </c>
      <c r="CN1127" s="71">
        <v>18</v>
      </c>
      <c r="CO1127" s="71">
        <v>4</v>
      </c>
      <c r="CP1127" s="73" t="s">
        <v>10503</v>
      </c>
      <c r="CQ1127" s="75" t="s">
        <v>6132</v>
      </c>
    </row>
    <row r="1128" spans="17:95">
      <c r="Q1128" s="71">
        <v>3</v>
      </c>
      <c r="R1128" s="71">
        <v>2</v>
      </c>
      <c r="S1128" s="71">
        <v>40</v>
      </c>
      <c r="T1128" s="73" t="s">
        <v>10504</v>
      </c>
      <c r="U1128" s="75" t="s">
        <v>1071</v>
      </c>
      <c r="AC1128" s="71">
        <v>18</v>
      </c>
      <c r="AD1128" s="71">
        <v>5</v>
      </c>
      <c r="AE1128" s="73" t="s">
        <v>10505</v>
      </c>
      <c r="AF1128" s="75" t="s">
        <v>6133</v>
      </c>
      <c r="CN1128" s="71">
        <v>18</v>
      </c>
      <c r="CO1128" s="71">
        <v>5</v>
      </c>
      <c r="CP1128" s="73" t="s">
        <v>10505</v>
      </c>
      <c r="CQ1128" s="75" t="s">
        <v>6133</v>
      </c>
    </row>
    <row r="1129" spans="17:95">
      <c r="Q1129" s="71">
        <v>3</v>
      </c>
      <c r="R1129" s="71">
        <v>2</v>
      </c>
      <c r="S1129" s="71">
        <v>41</v>
      </c>
      <c r="T1129" s="73" t="s">
        <v>10506</v>
      </c>
      <c r="U1129" s="75" t="s">
        <v>1072</v>
      </c>
      <c r="AC1129" s="71">
        <v>18</v>
      </c>
      <c r="AD1129" s="71">
        <v>6</v>
      </c>
      <c r="AE1129" s="73" t="s">
        <v>10507</v>
      </c>
      <c r="AF1129" s="75" t="s">
        <v>6134</v>
      </c>
      <c r="CN1129" s="71">
        <v>18</v>
      </c>
      <c r="CO1129" s="71">
        <v>6</v>
      </c>
      <c r="CP1129" s="73" t="s">
        <v>10507</v>
      </c>
      <c r="CQ1129" s="75" t="s">
        <v>6134</v>
      </c>
    </row>
    <row r="1130" spans="17:95">
      <c r="Q1130" s="71">
        <v>3</v>
      </c>
      <c r="R1130" s="71">
        <v>2</v>
      </c>
      <c r="S1130" s="71">
        <v>42</v>
      </c>
      <c r="T1130" s="73" t="s">
        <v>10508</v>
      </c>
      <c r="U1130" s="75" t="s">
        <v>1073</v>
      </c>
      <c r="AC1130" s="71">
        <v>18</v>
      </c>
      <c r="AD1130" s="71">
        <v>7</v>
      </c>
      <c r="AE1130" s="73" t="s">
        <v>10509</v>
      </c>
      <c r="AF1130" s="75" t="s">
        <v>6135</v>
      </c>
      <c r="CN1130" s="71">
        <v>18</v>
      </c>
      <c r="CO1130" s="71">
        <v>7</v>
      </c>
      <c r="CP1130" s="73" t="s">
        <v>10509</v>
      </c>
      <c r="CQ1130" s="75" t="s">
        <v>6135</v>
      </c>
    </row>
    <row r="1131" spans="17:95">
      <c r="Q1131" s="71">
        <v>3</v>
      </c>
      <c r="R1131" s="71">
        <v>2</v>
      </c>
      <c r="S1131" s="71">
        <v>43</v>
      </c>
      <c r="T1131" s="73" t="s">
        <v>10510</v>
      </c>
      <c r="U1131" s="75" t="s">
        <v>8117</v>
      </c>
      <c r="AC1131" s="71">
        <v>18</v>
      </c>
      <c r="AD1131" s="71">
        <v>8</v>
      </c>
      <c r="AE1131" s="73" t="s">
        <v>10511</v>
      </c>
      <c r="AF1131" s="75" t="s">
        <v>6136</v>
      </c>
      <c r="CN1131" s="71">
        <v>18</v>
      </c>
      <c r="CO1131" s="71">
        <v>8</v>
      </c>
      <c r="CP1131" s="73" t="s">
        <v>10511</v>
      </c>
      <c r="CQ1131" s="75" t="s">
        <v>6136</v>
      </c>
    </row>
    <row r="1132" spans="17:95">
      <c r="Q1132" s="71">
        <v>3</v>
      </c>
      <c r="R1132" s="71">
        <v>2</v>
      </c>
      <c r="S1132" s="71">
        <v>44</v>
      </c>
      <c r="T1132" s="73" t="s">
        <v>7042</v>
      </c>
      <c r="U1132" s="75" t="s">
        <v>8118</v>
      </c>
      <c r="AC1132" s="71">
        <v>18</v>
      </c>
      <c r="AD1132" s="71">
        <v>9</v>
      </c>
      <c r="AE1132" s="73" t="s">
        <v>10512</v>
      </c>
      <c r="AF1132" s="75" t="s">
        <v>6137</v>
      </c>
      <c r="CN1132" s="71">
        <v>18</v>
      </c>
      <c r="CO1132" s="71">
        <v>9</v>
      </c>
      <c r="CP1132" s="73" t="s">
        <v>10512</v>
      </c>
      <c r="CQ1132" s="75" t="s">
        <v>6137</v>
      </c>
    </row>
    <row r="1133" spans="17:95">
      <c r="Q1133" s="71">
        <v>3</v>
      </c>
      <c r="R1133" s="71">
        <v>3</v>
      </c>
      <c r="S1133" s="71">
        <v>1</v>
      </c>
      <c r="T1133" s="73" t="s">
        <v>10317</v>
      </c>
      <c r="U1133" s="75" t="s">
        <v>8119</v>
      </c>
      <c r="AC1133" s="71">
        <v>18</v>
      </c>
      <c r="AD1133" s="71">
        <v>10</v>
      </c>
      <c r="AE1133" s="73" t="s">
        <v>10513</v>
      </c>
      <c r="AF1133" s="75" t="s">
        <v>8340</v>
      </c>
      <c r="CN1133" s="71">
        <v>18</v>
      </c>
      <c r="CO1133" s="71">
        <v>10</v>
      </c>
      <c r="CP1133" s="73" t="s">
        <v>10513</v>
      </c>
      <c r="CQ1133" s="75" t="s">
        <v>8340</v>
      </c>
    </row>
    <row r="1134" spans="17:95">
      <c r="Q1134" s="71">
        <v>3</v>
      </c>
      <c r="R1134" s="71">
        <v>3</v>
      </c>
      <c r="S1134" s="71">
        <v>2</v>
      </c>
      <c r="T1134" s="73" t="s">
        <v>10514</v>
      </c>
      <c r="U1134" s="75" t="s">
        <v>8121</v>
      </c>
      <c r="AC1134" s="71">
        <v>18</v>
      </c>
      <c r="AD1134" s="71">
        <v>11</v>
      </c>
      <c r="AE1134" s="73" t="s">
        <v>10515</v>
      </c>
      <c r="AF1134" s="75" t="s">
        <v>6138</v>
      </c>
      <c r="CN1134" s="71">
        <v>18</v>
      </c>
      <c r="CO1134" s="71">
        <v>11</v>
      </c>
      <c r="CP1134" s="73" t="s">
        <v>10515</v>
      </c>
      <c r="CQ1134" s="75" t="s">
        <v>6138</v>
      </c>
    </row>
    <row r="1135" spans="17:95">
      <c r="Q1135" s="71">
        <v>3</v>
      </c>
      <c r="R1135" s="71">
        <v>3</v>
      </c>
      <c r="S1135" s="71">
        <v>3</v>
      </c>
      <c r="T1135" s="73" t="s">
        <v>10516</v>
      </c>
      <c r="U1135" s="75" t="s">
        <v>1093</v>
      </c>
      <c r="AC1135" s="71">
        <v>18</v>
      </c>
      <c r="AD1135" s="71">
        <v>12</v>
      </c>
      <c r="AE1135" s="73" t="s">
        <v>10517</v>
      </c>
      <c r="AF1135" s="75" t="s">
        <v>6139</v>
      </c>
      <c r="CN1135" s="71">
        <v>18</v>
      </c>
      <c r="CO1135" s="71">
        <v>12</v>
      </c>
      <c r="CP1135" s="73" t="s">
        <v>10517</v>
      </c>
      <c r="CQ1135" s="75" t="s">
        <v>6139</v>
      </c>
    </row>
    <row r="1136" spans="17:95">
      <c r="Q1136" s="71">
        <v>3</v>
      </c>
      <c r="R1136" s="71">
        <v>3</v>
      </c>
      <c r="S1136" s="71">
        <v>4</v>
      </c>
      <c r="T1136" s="73" t="s">
        <v>10518</v>
      </c>
      <c r="U1136" s="75" t="s">
        <v>1094</v>
      </c>
      <c r="AC1136" s="71">
        <v>18</v>
      </c>
      <c r="AD1136" s="71">
        <v>13</v>
      </c>
      <c r="AE1136" s="73" t="s">
        <v>10519</v>
      </c>
      <c r="AF1136" s="75" t="s">
        <v>6140</v>
      </c>
      <c r="CN1136" s="71">
        <v>18</v>
      </c>
      <c r="CO1136" s="71">
        <v>13</v>
      </c>
      <c r="CP1136" s="73" t="s">
        <v>10519</v>
      </c>
      <c r="CQ1136" s="75" t="s">
        <v>6140</v>
      </c>
    </row>
    <row r="1137" spans="17:95">
      <c r="Q1137" s="71">
        <v>3</v>
      </c>
      <c r="R1137" s="71">
        <v>3</v>
      </c>
      <c r="S1137" s="71">
        <v>5</v>
      </c>
      <c r="T1137" s="73" t="s">
        <v>10520</v>
      </c>
      <c r="U1137" s="75" t="s">
        <v>1095</v>
      </c>
      <c r="AC1137" s="71">
        <v>18</v>
      </c>
      <c r="AD1137" s="71">
        <v>14</v>
      </c>
      <c r="AE1137" s="73" t="s">
        <v>10521</v>
      </c>
      <c r="AF1137" s="75" t="s">
        <v>6141</v>
      </c>
      <c r="CN1137" s="71">
        <v>18</v>
      </c>
      <c r="CO1137" s="71">
        <v>14</v>
      </c>
      <c r="CP1137" s="73" t="s">
        <v>10521</v>
      </c>
      <c r="CQ1137" s="75" t="s">
        <v>6141</v>
      </c>
    </row>
    <row r="1138" spans="17:95">
      <c r="Q1138" s="71">
        <v>3</v>
      </c>
      <c r="R1138" s="71">
        <v>3</v>
      </c>
      <c r="S1138" s="71">
        <v>6</v>
      </c>
      <c r="T1138" s="73" t="s">
        <v>10522</v>
      </c>
      <c r="U1138" s="75" t="s">
        <v>1086</v>
      </c>
      <c r="AC1138" s="71">
        <v>18</v>
      </c>
      <c r="AD1138" s="71">
        <v>15</v>
      </c>
      <c r="AE1138" s="73" t="s">
        <v>10523</v>
      </c>
      <c r="AF1138" s="75" t="s">
        <v>6142</v>
      </c>
      <c r="CN1138" s="71">
        <v>18</v>
      </c>
      <c r="CO1138" s="71">
        <v>15</v>
      </c>
      <c r="CP1138" s="73" t="s">
        <v>10523</v>
      </c>
      <c r="CQ1138" s="75" t="s">
        <v>6142</v>
      </c>
    </row>
    <row r="1139" spans="17:95">
      <c r="Q1139" s="71">
        <v>3</v>
      </c>
      <c r="R1139" s="71">
        <v>3</v>
      </c>
      <c r="S1139" s="71">
        <v>7</v>
      </c>
      <c r="T1139" s="73" t="s">
        <v>10524</v>
      </c>
      <c r="U1139" s="75" t="s">
        <v>1096</v>
      </c>
      <c r="AC1139" s="71">
        <v>19</v>
      </c>
      <c r="AD1139" s="71">
        <v>1</v>
      </c>
      <c r="AE1139" s="73" t="s">
        <v>10525</v>
      </c>
      <c r="AF1139" s="75" t="s">
        <v>6143</v>
      </c>
      <c r="CN1139" s="71">
        <v>19</v>
      </c>
      <c r="CO1139" s="71">
        <v>1</v>
      </c>
      <c r="CP1139" s="73" t="s">
        <v>10525</v>
      </c>
      <c r="CQ1139" s="75" t="s">
        <v>6143</v>
      </c>
    </row>
    <row r="1140" spans="17:95">
      <c r="Q1140" s="71">
        <v>3</v>
      </c>
      <c r="R1140" s="71">
        <v>3</v>
      </c>
      <c r="S1140" s="71">
        <v>8</v>
      </c>
      <c r="T1140" s="73" t="s">
        <v>10526</v>
      </c>
      <c r="U1140" s="75" t="s">
        <v>1097</v>
      </c>
      <c r="AC1140" s="71">
        <v>19</v>
      </c>
      <c r="AD1140" s="71">
        <v>2</v>
      </c>
      <c r="AE1140" s="73" t="s">
        <v>10527</v>
      </c>
      <c r="AF1140" s="75" t="s">
        <v>6144</v>
      </c>
      <c r="CN1140" s="71">
        <v>19</v>
      </c>
      <c r="CO1140" s="71">
        <v>2</v>
      </c>
      <c r="CP1140" s="73" t="s">
        <v>10527</v>
      </c>
      <c r="CQ1140" s="75" t="s">
        <v>6144</v>
      </c>
    </row>
    <row r="1141" spans="17:95">
      <c r="Q1141" s="71">
        <v>3</v>
      </c>
      <c r="R1141" s="71">
        <v>3</v>
      </c>
      <c r="S1141" s="71">
        <v>9</v>
      </c>
      <c r="T1141" s="73" t="s">
        <v>10528</v>
      </c>
      <c r="U1141" s="75" t="s">
        <v>1098</v>
      </c>
      <c r="AC1141" s="71">
        <v>19</v>
      </c>
      <c r="AD1141" s="71">
        <v>3</v>
      </c>
      <c r="AE1141" s="73" t="s">
        <v>10529</v>
      </c>
      <c r="AF1141" s="75" t="s">
        <v>6145</v>
      </c>
      <c r="CN1141" s="71">
        <v>19</v>
      </c>
      <c r="CO1141" s="71">
        <v>3</v>
      </c>
      <c r="CP1141" s="73" t="s">
        <v>10529</v>
      </c>
      <c r="CQ1141" s="75" t="s">
        <v>6145</v>
      </c>
    </row>
    <row r="1142" spans="17:95">
      <c r="Q1142" s="71">
        <v>3</v>
      </c>
      <c r="R1142" s="71">
        <v>3</v>
      </c>
      <c r="S1142" s="71">
        <v>10</v>
      </c>
      <c r="T1142" s="73" t="s">
        <v>10530</v>
      </c>
      <c r="U1142" s="75" t="s">
        <v>1099</v>
      </c>
      <c r="AC1142" s="71">
        <v>19</v>
      </c>
      <c r="AD1142" s="71">
        <v>4</v>
      </c>
      <c r="AE1142" s="73" t="s">
        <v>10531</v>
      </c>
      <c r="AF1142" s="75" t="s">
        <v>6146</v>
      </c>
      <c r="CN1142" s="71">
        <v>19</v>
      </c>
      <c r="CO1142" s="71">
        <v>4</v>
      </c>
      <c r="CP1142" s="73" t="s">
        <v>10531</v>
      </c>
      <c r="CQ1142" s="75" t="s">
        <v>6146</v>
      </c>
    </row>
    <row r="1143" spans="17:95">
      <c r="Q1143" s="71">
        <v>3</v>
      </c>
      <c r="R1143" s="71">
        <v>3</v>
      </c>
      <c r="S1143" s="71">
        <v>11</v>
      </c>
      <c r="T1143" s="73" t="s">
        <v>10532</v>
      </c>
      <c r="U1143" s="75" t="s">
        <v>1091</v>
      </c>
      <c r="AC1143" s="71">
        <v>19</v>
      </c>
      <c r="AD1143" s="71">
        <v>5</v>
      </c>
      <c r="AE1143" s="73" t="s">
        <v>10533</v>
      </c>
      <c r="AF1143" s="75" t="s">
        <v>6147</v>
      </c>
      <c r="CN1143" s="71">
        <v>19</v>
      </c>
      <c r="CO1143" s="71">
        <v>5</v>
      </c>
      <c r="CP1143" s="73" t="s">
        <v>10533</v>
      </c>
      <c r="CQ1143" s="75" t="s">
        <v>6147</v>
      </c>
    </row>
    <row r="1144" spans="17:95">
      <c r="Q1144" s="71">
        <v>3</v>
      </c>
      <c r="R1144" s="71">
        <v>3</v>
      </c>
      <c r="S1144" s="71">
        <v>12</v>
      </c>
      <c r="T1144" s="73" t="s">
        <v>10534</v>
      </c>
      <c r="U1144" s="75" t="s">
        <v>1100</v>
      </c>
      <c r="AC1144" s="71">
        <v>19</v>
      </c>
      <c r="AD1144" s="71">
        <v>6</v>
      </c>
      <c r="AE1144" s="73" t="s">
        <v>10535</v>
      </c>
      <c r="AF1144" s="75" t="s">
        <v>6148</v>
      </c>
      <c r="CN1144" s="71">
        <v>19</v>
      </c>
      <c r="CO1144" s="71">
        <v>6</v>
      </c>
      <c r="CP1144" s="73" t="s">
        <v>10535</v>
      </c>
      <c r="CQ1144" s="75" t="s">
        <v>6148</v>
      </c>
    </row>
    <row r="1145" spans="17:95">
      <c r="Q1145" s="71">
        <v>3</v>
      </c>
      <c r="R1145" s="71">
        <v>3</v>
      </c>
      <c r="S1145" s="71">
        <v>13</v>
      </c>
      <c r="T1145" s="73" t="s">
        <v>10536</v>
      </c>
      <c r="U1145" s="75" t="s">
        <v>8099</v>
      </c>
      <c r="AC1145" s="71">
        <v>19</v>
      </c>
      <c r="AD1145" s="71">
        <v>7</v>
      </c>
      <c r="AE1145" s="73" t="s">
        <v>10537</v>
      </c>
      <c r="AF1145" s="75" t="s">
        <v>6149</v>
      </c>
      <c r="CN1145" s="71">
        <v>19</v>
      </c>
      <c r="CO1145" s="71">
        <v>7</v>
      </c>
      <c r="CP1145" s="73" t="s">
        <v>10537</v>
      </c>
      <c r="CQ1145" s="75" t="s">
        <v>6149</v>
      </c>
    </row>
    <row r="1146" spans="17:95">
      <c r="Q1146" s="71">
        <v>3</v>
      </c>
      <c r="R1146" s="71">
        <v>3</v>
      </c>
      <c r="S1146" s="71">
        <v>14</v>
      </c>
      <c r="T1146" s="73" t="s">
        <v>10538</v>
      </c>
      <c r="U1146" s="75" t="s">
        <v>8100</v>
      </c>
      <c r="AC1146" s="71">
        <v>19</v>
      </c>
      <c r="AD1146" s="71">
        <v>8</v>
      </c>
      <c r="AE1146" s="73" t="s">
        <v>10539</v>
      </c>
      <c r="AF1146" s="75" t="s">
        <v>6150</v>
      </c>
      <c r="CN1146" s="71">
        <v>19</v>
      </c>
      <c r="CO1146" s="71">
        <v>8</v>
      </c>
      <c r="CP1146" s="73" t="s">
        <v>10539</v>
      </c>
      <c r="CQ1146" s="75" t="s">
        <v>6150</v>
      </c>
    </row>
    <row r="1147" spans="17:95">
      <c r="Q1147" s="71">
        <v>3</v>
      </c>
      <c r="R1147" s="71">
        <v>3</v>
      </c>
      <c r="S1147" s="71">
        <v>15</v>
      </c>
      <c r="T1147" s="73" t="s">
        <v>10540</v>
      </c>
      <c r="U1147" s="75" t="s">
        <v>1087</v>
      </c>
      <c r="AC1147" s="71">
        <v>19</v>
      </c>
      <c r="AD1147" s="71">
        <v>9</v>
      </c>
      <c r="AE1147" s="73" t="s">
        <v>10541</v>
      </c>
      <c r="AF1147" s="75" t="s">
        <v>6151</v>
      </c>
      <c r="CN1147" s="71">
        <v>19</v>
      </c>
      <c r="CO1147" s="71">
        <v>9</v>
      </c>
      <c r="CP1147" s="73" t="s">
        <v>10541</v>
      </c>
      <c r="CQ1147" s="75" t="s">
        <v>6151</v>
      </c>
    </row>
    <row r="1148" spans="17:95">
      <c r="Q1148" s="71">
        <v>3</v>
      </c>
      <c r="R1148" s="71">
        <v>3</v>
      </c>
      <c r="S1148" s="71">
        <v>16</v>
      </c>
      <c r="T1148" s="73" t="s">
        <v>10542</v>
      </c>
      <c r="U1148" s="75" t="s">
        <v>1088</v>
      </c>
      <c r="AC1148" s="71">
        <v>19</v>
      </c>
      <c r="AD1148" s="71">
        <v>10</v>
      </c>
      <c r="AE1148" s="73" t="s">
        <v>10543</v>
      </c>
      <c r="AF1148" s="75" t="s">
        <v>6152</v>
      </c>
      <c r="CN1148" s="71">
        <v>19</v>
      </c>
      <c r="CO1148" s="71">
        <v>10</v>
      </c>
      <c r="CP1148" s="73" t="s">
        <v>10543</v>
      </c>
      <c r="CQ1148" s="75" t="s">
        <v>6152</v>
      </c>
    </row>
    <row r="1149" spans="17:95">
      <c r="Q1149" s="71">
        <v>3</v>
      </c>
      <c r="R1149" s="71">
        <v>3</v>
      </c>
      <c r="S1149" s="71">
        <v>17</v>
      </c>
      <c r="T1149" s="73" t="s">
        <v>10544</v>
      </c>
      <c r="U1149" s="75" t="s">
        <v>1089</v>
      </c>
      <c r="AC1149" s="71">
        <v>19</v>
      </c>
      <c r="AD1149" s="71">
        <v>11</v>
      </c>
      <c r="AE1149" s="73" t="s">
        <v>10545</v>
      </c>
      <c r="AF1149" s="75" t="s">
        <v>8341</v>
      </c>
      <c r="CN1149" s="71">
        <v>19</v>
      </c>
      <c r="CO1149" s="71">
        <v>11</v>
      </c>
      <c r="CP1149" s="73" t="s">
        <v>10545</v>
      </c>
      <c r="CQ1149" s="75" t="s">
        <v>8341</v>
      </c>
    </row>
    <row r="1150" spans="17:95">
      <c r="Q1150" s="71">
        <v>3</v>
      </c>
      <c r="R1150" s="71">
        <v>3</v>
      </c>
      <c r="S1150" s="71">
        <v>18</v>
      </c>
      <c r="T1150" s="73" t="s">
        <v>10546</v>
      </c>
      <c r="U1150" s="75" t="s">
        <v>1090</v>
      </c>
      <c r="AC1150" s="71">
        <v>19</v>
      </c>
      <c r="AD1150" s="71">
        <v>12</v>
      </c>
      <c r="AE1150" s="73" t="s">
        <v>10547</v>
      </c>
      <c r="AF1150" s="75" t="s">
        <v>6153</v>
      </c>
      <c r="CN1150" s="71">
        <v>19</v>
      </c>
      <c r="CO1150" s="71">
        <v>12</v>
      </c>
      <c r="CP1150" s="73" t="s">
        <v>10547</v>
      </c>
      <c r="CQ1150" s="75" t="s">
        <v>6153</v>
      </c>
    </row>
    <row r="1151" spans="17:95">
      <c r="Q1151" s="71">
        <v>3</v>
      </c>
      <c r="R1151" s="71">
        <v>3</v>
      </c>
      <c r="S1151" s="71">
        <v>19</v>
      </c>
      <c r="T1151" s="73" t="s">
        <v>10548</v>
      </c>
      <c r="U1151" s="75" t="s">
        <v>8122</v>
      </c>
      <c r="AC1151" s="71">
        <v>19</v>
      </c>
      <c r="AD1151" s="71">
        <v>13</v>
      </c>
      <c r="AE1151" s="73" t="s">
        <v>10549</v>
      </c>
      <c r="AF1151" s="75" t="s">
        <v>6154</v>
      </c>
      <c r="CN1151" s="71">
        <v>19</v>
      </c>
      <c r="CO1151" s="71">
        <v>13</v>
      </c>
      <c r="CP1151" s="73" t="s">
        <v>10549</v>
      </c>
      <c r="CQ1151" s="75" t="s">
        <v>6154</v>
      </c>
    </row>
    <row r="1152" spans="17:95">
      <c r="Q1152" s="71">
        <v>3</v>
      </c>
      <c r="R1152" s="71">
        <v>3</v>
      </c>
      <c r="S1152" s="71">
        <v>20</v>
      </c>
      <c r="T1152" s="73" t="s">
        <v>10550</v>
      </c>
      <c r="U1152" s="75" t="s">
        <v>8123</v>
      </c>
      <c r="AC1152" s="71">
        <v>19</v>
      </c>
      <c r="AD1152" s="71">
        <v>14</v>
      </c>
      <c r="AE1152" s="73" t="s">
        <v>10551</v>
      </c>
      <c r="AF1152" s="75" t="s">
        <v>6155</v>
      </c>
      <c r="CN1152" s="71">
        <v>19</v>
      </c>
      <c r="CO1152" s="71">
        <v>14</v>
      </c>
      <c r="CP1152" s="73" t="s">
        <v>10551</v>
      </c>
      <c r="CQ1152" s="75" t="s">
        <v>6155</v>
      </c>
    </row>
    <row r="1153" spans="17:95">
      <c r="Q1153" s="71">
        <v>3</v>
      </c>
      <c r="R1153" s="71">
        <v>3</v>
      </c>
      <c r="S1153" s="71">
        <v>21</v>
      </c>
      <c r="T1153" s="73" t="s">
        <v>10552</v>
      </c>
      <c r="U1153" s="75" t="s">
        <v>1102</v>
      </c>
      <c r="AC1153" s="71">
        <v>19</v>
      </c>
      <c r="AD1153" s="71">
        <v>15</v>
      </c>
      <c r="AE1153" s="73" t="s">
        <v>10553</v>
      </c>
      <c r="AF1153" s="75" t="s">
        <v>6156</v>
      </c>
      <c r="CN1153" s="71">
        <v>19</v>
      </c>
      <c r="CO1153" s="71">
        <v>15</v>
      </c>
      <c r="CP1153" s="73" t="s">
        <v>10553</v>
      </c>
      <c r="CQ1153" s="75" t="s">
        <v>6156</v>
      </c>
    </row>
    <row r="1154" spans="17:95">
      <c r="Q1154" s="71">
        <v>3</v>
      </c>
      <c r="R1154" s="71">
        <v>3</v>
      </c>
      <c r="S1154" s="71">
        <v>22</v>
      </c>
      <c r="T1154" s="73" t="s">
        <v>10554</v>
      </c>
      <c r="U1154" s="75" t="s">
        <v>1103</v>
      </c>
      <c r="AC1154" s="71">
        <v>19</v>
      </c>
      <c r="AD1154" s="71">
        <v>16</v>
      </c>
      <c r="AE1154" s="73" t="s">
        <v>10555</v>
      </c>
      <c r="AF1154" s="75" t="s">
        <v>6157</v>
      </c>
      <c r="CN1154" s="71">
        <v>19</v>
      </c>
      <c r="CO1154" s="71">
        <v>16</v>
      </c>
      <c r="CP1154" s="73" t="s">
        <v>10555</v>
      </c>
      <c r="CQ1154" s="75" t="s">
        <v>6157</v>
      </c>
    </row>
    <row r="1155" spans="17:95">
      <c r="Q1155" s="71">
        <v>3</v>
      </c>
      <c r="R1155" s="71">
        <v>3</v>
      </c>
      <c r="S1155" s="71">
        <v>23</v>
      </c>
      <c r="T1155" s="73" t="s">
        <v>10556</v>
      </c>
      <c r="U1155" s="75" t="s">
        <v>1104</v>
      </c>
      <c r="AC1155" s="71">
        <v>19</v>
      </c>
      <c r="AD1155" s="71">
        <v>17</v>
      </c>
      <c r="AE1155" s="73" t="s">
        <v>10557</v>
      </c>
      <c r="AF1155" s="75" t="s">
        <v>6158</v>
      </c>
      <c r="CN1155" s="71">
        <v>19</v>
      </c>
      <c r="CO1155" s="71">
        <v>17</v>
      </c>
      <c r="CP1155" s="73" t="s">
        <v>10557</v>
      </c>
      <c r="CQ1155" s="75" t="s">
        <v>6158</v>
      </c>
    </row>
    <row r="1156" spans="17:95">
      <c r="Q1156" s="71">
        <v>3</v>
      </c>
      <c r="R1156" s="71">
        <v>3</v>
      </c>
      <c r="S1156" s="71">
        <v>24</v>
      </c>
      <c r="T1156" s="73" t="s">
        <v>10558</v>
      </c>
      <c r="U1156" s="75" t="s">
        <v>1106</v>
      </c>
      <c r="AC1156" s="71">
        <v>19</v>
      </c>
      <c r="AD1156" s="71">
        <v>18</v>
      </c>
      <c r="AE1156" s="73" t="s">
        <v>10559</v>
      </c>
      <c r="AF1156" s="75" t="s">
        <v>6159</v>
      </c>
      <c r="CN1156" s="71">
        <v>19</v>
      </c>
      <c r="CO1156" s="71">
        <v>18</v>
      </c>
      <c r="CP1156" s="73" t="s">
        <v>10559</v>
      </c>
      <c r="CQ1156" s="75" t="s">
        <v>6159</v>
      </c>
    </row>
    <row r="1157" spans="17:95">
      <c r="Q1157" s="71">
        <v>3</v>
      </c>
      <c r="R1157" s="71">
        <v>3</v>
      </c>
      <c r="S1157" s="71">
        <v>25</v>
      </c>
      <c r="T1157" s="73" t="s">
        <v>10560</v>
      </c>
      <c r="U1157" s="75" t="s">
        <v>1107</v>
      </c>
      <c r="AC1157" s="71">
        <v>19</v>
      </c>
      <c r="AD1157" s="71">
        <v>19</v>
      </c>
      <c r="AE1157" s="73" t="s">
        <v>10561</v>
      </c>
      <c r="AF1157" s="75" t="s">
        <v>6160</v>
      </c>
      <c r="CN1157" s="71">
        <v>19</v>
      </c>
      <c r="CO1157" s="71">
        <v>19</v>
      </c>
      <c r="CP1157" s="73" t="s">
        <v>10561</v>
      </c>
      <c r="CQ1157" s="75" t="s">
        <v>6160</v>
      </c>
    </row>
    <row r="1158" spans="17:95">
      <c r="Q1158" s="71">
        <v>3</v>
      </c>
      <c r="R1158" s="71">
        <v>3</v>
      </c>
      <c r="S1158" s="71">
        <v>26</v>
      </c>
      <c r="T1158" s="73" t="s">
        <v>10562</v>
      </c>
      <c r="U1158" s="75" t="s">
        <v>1108</v>
      </c>
      <c r="AC1158" s="71">
        <v>20</v>
      </c>
      <c r="AD1158" s="71">
        <v>1</v>
      </c>
      <c r="AE1158" s="73" t="s">
        <v>10563</v>
      </c>
      <c r="AF1158" s="75" t="s">
        <v>6161</v>
      </c>
      <c r="CN1158" s="71">
        <v>20</v>
      </c>
      <c r="CO1158" s="71">
        <v>1</v>
      </c>
      <c r="CP1158" s="73" t="s">
        <v>10563</v>
      </c>
      <c r="CQ1158" s="75" t="s">
        <v>6161</v>
      </c>
    </row>
    <row r="1159" spans="17:95">
      <c r="Q1159" s="71">
        <v>3</v>
      </c>
      <c r="R1159" s="71">
        <v>3</v>
      </c>
      <c r="S1159" s="71">
        <v>27</v>
      </c>
      <c r="T1159" s="73" t="s">
        <v>10564</v>
      </c>
      <c r="U1159" s="75" t="s">
        <v>1105</v>
      </c>
      <c r="AC1159" s="71">
        <v>20</v>
      </c>
      <c r="AD1159" s="71">
        <v>2</v>
      </c>
      <c r="AE1159" s="73" t="s">
        <v>10565</v>
      </c>
      <c r="AF1159" s="75" t="s">
        <v>6162</v>
      </c>
      <c r="CN1159" s="71">
        <v>20</v>
      </c>
      <c r="CO1159" s="71">
        <v>2</v>
      </c>
      <c r="CP1159" s="73" t="s">
        <v>10565</v>
      </c>
      <c r="CQ1159" s="75" t="s">
        <v>6162</v>
      </c>
    </row>
    <row r="1160" spans="17:95">
      <c r="Q1160" s="71">
        <v>3</v>
      </c>
      <c r="R1160" s="71">
        <v>3</v>
      </c>
      <c r="S1160" s="71">
        <v>28</v>
      </c>
      <c r="T1160" s="73" t="s">
        <v>10566</v>
      </c>
      <c r="U1160" s="75" t="s">
        <v>8094</v>
      </c>
      <c r="AC1160" s="71">
        <v>20</v>
      </c>
      <c r="AD1160" s="71">
        <v>3</v>
      </c>
      <c r="AE1160" s="73" t="s">
        <v>10567</v>
      </c>
      <c r="AF1160" s="75" t="s">
        <v>6163</v>
      </c>
      <c r="CN1160" s="71">
        <v>20</v>
      </c>
      <c r="CO1160" s="71">
        <v>3</v>
      </c>
      <c r="CP1160" s="73" t="s">
        <v>10567</v>
      </c>
      <c r="CQ1160" s="75" t="s">
        <v>6163</v>
      </c>
    </row>
    <row r="1161" spans="17:95">
      <c r="Q1161" s="71">
        <v>3</v>
      </c>
      <c r="R1161" s="71">
        <v>3</v>
      </c>
      <c r="S1161" s="71">
        <v>29</v>
      </c>
      <c r="T1161" s="73" t="s">
        <v>10568</v>
      </c>
      <c r="U1161" s="75" t="s">
        <v>1101</v>
      </c>
      <c r="AC1161" s="71">
        <v>20</v>
      </c>
      <c r="AD1161" s="71">
        <v>4</v>
      </c>
      <c r="AE1161" s="73" t="s">
        <v>10569</v>
      </c>
      <c r="AF1161" s="75" t="s">
        <v>6164</v>
      </c>
      <c r="CN1161" s="71">
        <v>20</v>
      </c>
      <c r="CO1161" s="71">
        <v>4</v>
      </c>
      <c r="CP1161" s="73" t="s">
        <v>10569</v>
      </c>
      <c r="CQ1161" s="75" t="s">
        <v>6164</v>
      </c>
    </row>
    <row r="1162" spans="17:95">
      <c r="Q1162" s="71">
        <v>3</v>
      </c>
      <c r="R1162" s="71">
        <v>3</v>
      </c>
      <c r="S1162" s="71">
        <v>30</v>
      </c>
      <c r="T1162" s="73" t="s">
        <v>10570</v>
      </c>
      <c r="U1162" s="75" t="s">
        <v>1109</v>
      </c>
      <c r="AC1162" s="71">
        <v>20</v>
      </c>
      <c r="AD1162" s="71">
        <v>5</v>
      </c>
      <c r="AE1162" s="73" t="s">
        <v>10571</v>
      </c>
      <c r="AF1162" s="75" t="s">
        <v>6165</v>
      </c>
      <c r="CN1162" s="71">
        <v>20</v>
      </c>
      <c r="CO1162" s="71">
        <v>5</v>
      </c>
      <c r="CP1162" s="73" t="s">
        <v>10571</v>
      </c>
      <c r="CQ1162" s="75" t="s">
        <v>6165</v>
      </c>
    </row>
    <row r="1163" spans="17:95">
      <c r="Q1163" s="71">
        <v>3</v>
      </c>
      <c r="R1163" s="71">
        <v>3</v>
      </c>
      <c r="S1163" s="71">
        <v>31</v>
      </c>
      <c r="T1163" s="73" t="s">
        <v>10572</v>
      </c>
      <c r="U1163" s="75" t="s">
        <v>8124</v>
      </c>
      <c r="AC1163" s="71">
        <v>20</v>
      </c>
      <c r="AD1163" s="71">
        <v>6</v>
      </c>
      <c r="AE1163" s="73" t="s">
        <v>10573</v>
      </c>
      <c r="AF1163" s="75" t="s">
        <v>6166</v>
      </c>
      <c r="CN1163" s="71">
        <v>20</v>
      </c>
      <c r="CO1163" s="71">
        <v>6</v>
      </c>
      <c r="CP1163" s="73" t="s">
        <v>10573</v>
      </c>
      <c r="CQ1163" s="75" t="s">
        <v>6166</v>
      </c>
    </row>
    <row r="1164" spans="17:95">
      <c r="Q1164" s="71">
        <v>3</v>
      </c>
      <c r="R1164" s="71">
        <v>3</v>
      </c>
      <c r="S1164" s="71">
        <v>32</v>
      </c>
      <c r="T1164" s="73" t="s">
        <v>10574</v>
      </c>
      <c r="U1164" s="75" t="s">
        <v>8125</v>
      </c>
      <c r="AC1164" s="71">
        <v>20</v>
      </c>
      <c r="AD1164" s="71">
        <v>7</v>
      </c>
      <c r="AE1164" s="73" t="s">
        <v>10575</v>
      </c>
      <c r="AF1164" s="75" t="s">
        <v>6167</v>
      </c>
      <c r="CN1164" s="71">
        <v>20</v>
      </c>
      <c r="CO1164" s="71">
        <v>7</v>
      </c>
      <c r="CP1164" s="73" t="s">
        <v>10575</v>
      </c>
      <c r="CQ1164" s="75" t="s">
        <v>6167</v>
      </c>
    </row>
    <row r="1165" spans="17:95">
      <c r="Q1165" s="71">
        <v>3</v>
      </c>
      <c r="R1165" s="71">
        <v>3</v>
      </c>
      <c r="S1165" s="71">
        <v>33</v>
      </c>
      <c r="T1165" s="73" t="s">
        <v>10576</v>
      </c>
      <c r="U1165" s="75" t="s">
        <v>1112</v>
      </c>
      <c r="AC1165" s="71">
        <v>20</v>
      </c>
      <c r="AD1165" s="71">
        <v>8</v>
      </c>
      <c r="AE1165" s="73" t="s">
        <v>10577</v>
      </c>
      <c r="AF1165" s="75" t="s">
        <v>6168</v>
      </c>
      <c r="CN1165" s="71">
        <v>20</v>
      </c>
      <c r="CO1165" s="71">
        <v>8</v>
      </c>
      <c r="CP1165" s="73" t="s">
        <v>10577</v>
      </c>
      <c r="CQ1165" s="75" t="s">
        <v>6168</v>
      </c>
    </row>
    <row r="1166" spans="17:95">
      <c r="Q1166" s="71">
        <v>3</v>
      </c>
      <c r="R1166" s="71">
        <v>3</v>
      </c>
      <c r="S1166" s="71">
        <v>34</v>
      </c>
      <c r="T1166" s="73" t="s">
        <v>10578</v>
      </c>
      <c r="U1166" s="75" t="s">
        <v>1113</v>
      </c>
      <c r="AC1166" s="71">
        <v>20</v>
      </c>
      <c r="AD1166" s="71">
        <v>9</v>
      </c>
      <c r="AE1166" s="73" t="s">
        <v>10579</v>
      </c>
      <c r="AF1166" s="75" t="s">
        <v>6169</v>
      </c>
      <c r="CN1166" s="71">
        <v>20</v>
      </c>
      <c r="CO1166" s="71">
        <v>9</v>
      </c>
      <c r="CP1166" s="73" t="s">
        <v>10579</v>
      </c>
      <c r="CQ1166" s="75" t="s">
        <v>6169</v>
      </c>
    </row>
    <row r="1167" spans="17:95">
      <c r="Q1167" s="71">
        <v>3</v>
      </c>
      <c r="R1167" s="71">
        <v>3</v>
      </c>
      <c r="S1167" s="71">
        <v>35</v>
      </c>
      <c r="T1167" s="73" t="s">
        <v>10580</v>
      </c>
      <c r="U1167" s="75" t="s">
        <v>1114</v>
      </c>
      <c r="AC1167" s="71">
        <v>20</v>
      </c>
      <c r="AD1167" s="71">
        <v>10</v>
      </c>
      <c r="AE1167" s="73" t="s">
        <v>10581</v>
      </c>
      <c r="AF1167" s="75" t="s">
        <v>6170</v>
      </c>
      <c r="CN1167" s="71">
        <v>20</v>
      </c>
      <c r="CO1167" s="71">
        <v>10</v>
      </c>
      <c r="CP1167" s="73" t="s">
        <v>10581</v>
      </c>
      <c r="CQ1167" s="75" t="s">
        <v>6170</v>
      </c>
    </row>
    <row r="1168" spans="17:95">
      <c r="Q1168" s="71">
        <v>3</v>
      </c>
      <c r="R1168" s="71">
        <v>3</v>
      </c>
      <c r="S1168" s="71">
        <v>36</v>
      </c>
      <c r="T1168" s="73" t="s">
        <v>10582</v>
      </c>
      <c r="U1168" s="75" t="s">
        <v>1115</v>
      </c>
      <c r="AC1168" s="71">
        <v>20</v>
      </c>
      <c r="AD1168" s="71">
        <v>11</v>
      </c>
      <c r="AE1168" s="73" t="s">
        <v>10583</v>
      </c>
      <c r="AF1168" s="75" t="s">
        <v>6171</v>
      </c>
      <c r="CN1168" s="71">
        <v>20</v>
      </c>
      <c r="CO1168" s="71">
        <v>11</v>
      </c>
      <c r="CP1168" s="73" t="s">
        <v>10583</v>
      </c>
      <c r="CQ1168" s="75" t="s">
        <v>6171</v>
      </c>
    </row>
    <row r="1169" spans="17:95">
      <c r="Q1169" s="71">
        <v>3</v>
      </c>
      <c r="R1169" s="71">
        <v>3</v>
      </c>
      <c r="S1169" s="71">
        <v>37</v>
      </c>
      <c r="T1169" s="73" t="s">
        <v>10584</v>
      </c>
      <c r="U1169" s="75" t="s">
        <v>1110</v>
      </c>
      <c r="AC1169" s="71">
        <v>20</v>
      </c>
      <c r="AD1169" s="71">
        <v>12</v>
      </c>
      <c r="AE1169" s="73" t="s">
        <v>10585</v>
      </c>
      <c r="AF1169" s="75" t="s">
        <v>6172</v>
      </c>
      <c r="CN1169" s="71">
        <v>20</v>
      </c>
      <c r="CO1169" s="71">
        <v>12</v>
      </c>
      <c r="CP1169" s="73" t="s">
        <v>10585</v>
      </c>
      <c r="CQ1169" s="75" t="s">
        <v>6172</v>
      </c>
    </row>
    <row r="1170" spans="17:95">
      <c r="Q1170" s="71">
        <v>3</v>
      </c>
      <c r="R1170" s="71">
        <v>3</v>
      </c>
      <c r="S1170" s="71">
        <v>38</v>
      </c>
      <c r="T1170" s="73" t="s">
        <v>10586</v>
      </c>
      <c r="U1170" s="75" t="s">
        <v>1111</v>
      </c>
      <c r="AC1170" s="71">
        <v>20</v>
      </c>
      <c r="AD1170" s="71">
        <v>13</v>
      </c>
      <c r="AE1170" s="73" t="s">
        <v>10587</v>
      </c>
      <c r="AF1170" s="75" t="s">
        <v>6173</v>
      </c>
      <c r="CN1170" s="71">
        <v>20</v>
      </c>
      <c r="CO1170" s="71">
        <v>13</v>
      </c>
      <c r="CP1170" s="73" t="s">
        <v>10587</v>
      </c>
      <c r="CQ1170" s="75" t="s">
        <v>6173</v>
      </c>
    </row>
    <row r="1171" spans="17:95">
      <c r="Q1171" s="71">
        <v>3</v>
      </c>
      <c r="R1171" s="71">
        <v>3</v>
      </c>
      <c r="S1171" s="71">
        <v>39</v>
      </c>
      <c r="T1171" s="73" t="s">
        <v>10588</v>
      </c>
      <c r="U1171" s="75" t="s">
        <v>8126</v>
      </c>
      <c r="AC1171" s="71">
        <v>20</v>
      </c>
      <c r="AD1171" s="71">
        <v>14</v>
      </c>
      <c r="AE1171" s="73" t="s">
        <v>10589</v>
      </c>
      <c r="AF1171" s="75" t="s">
        <v>6174</v>
      </c>
      <c r="CN1171" s="71">
        <v>20</v>
      </c>
      <c r="CO1171" s="71">
        <v>14</v>
      </c>
      <c r="CP1171" s="73" t="s">
        <v>10589</v>
      </c>
      <c r="CQ1171" s="75" t="s">
        <v>6174</v>
      </c>
    </row>
    <row r="1172" spans="17:95">
      <c r="Q1172" s="71">
        <v>3</v>
      </c>
      <c r="R1172" s="71">
        <v>3</v>
      </c>
      <c r="S1172" s="71">
        <v>40</v>
      </c>
      <c r="T1172" s="73" t="s">
        <v>10590</v>
      </c>
      <c r="U1172" s="75" t="s">
        <v>8127</v>
      </c>
      <c r="AC1172" s="71">
        <v>20</v>
      </c>
      <c r="AD1172" s="71">
        <v>15</v>
      </c>
      <c r="AE1172" s="73" t="s">
        <v>10591</v>
      </c>
      <c r="AF1172" s="75" t="s">
        <v>6175</v>
      </c>
      <c r="CN1172" s="71">
        <v>20</v>
      </c>
      <c r="CO1172" s="71">
        <v>15</v>
      </c>
      <c r="CP1172" s="73" t="s">
        <v>10591</v>
      </c>
      <c r="CQ1172" s="75" t="s">
        <v>6175</v>
      </c>
    </row>
    <row r="1173" spans="17:95">
      <c r="Q1173" s="71">
        <v>3</v>
      </c>
      <c r="R1173" s="71">
        <v>3</v>
      </c>
      <c r="S1173" s="71">
        <v>41</v>
      </c>
      <c r="T1173" s="73" t="s">
        <v>10592</v>
      </c>
      <c r="U1173" s="75" t="s">
        <v>1116</v>
      </c>
      <c r="AC1173" s="71">
        <v>20</v>
      </c>
      <c r="AD1173" s="71">
        <v>16</v>
      </c>
      <c r="AE1173" s="73" t="s">
        <v>10593</v>
      </c>
      <c r="AF1173" s="75" t="s">
        <v>6176</v>
      </c>
      <c r="CN1173" s="71">
        <v>20</v>
      </c>
      <c r="CO1173" s="71">
        <v>16</v>
      </c>
      <c r="CP1173" s="73" t="s">
        <v>10593</v>
      </c>
      <c r="CQ1173" s="75" t="s">
        <v>6176</v>
      </c>
    </row>
    <row r="1174" spans="17:95">
      <c r="Q1174" s="71">
        <v>3</v>
      </c>
      <c r="R1174" s="71">
        <v>3</v>
      </c>
      <c r="S1174" s="71">
        <v>42</v>
      </c>
      <c r="T1174" s="73" t="s">
        <v>10594</v>
      </c>
      <c r="U1174" s="75" t="s">
        <v>1117</v>
      </c>
      <c r="AC1174" s="71">
        <v>20</v>
      </c>
      <c r="AD1174" s="71">
        <v>17</v>
      </c>
      <c r="AE1174" s="73" t="s">
        <v>10595</v>
      </c>
      <c r="AF1174" s="75" t="s">
        <v>6177</v>
      </c>
      <c r="CN1174" s="71">
        <v>20</v>
      </c>
      <c r="CO1174" s="71">
        <v>17</v>
      </c>
      <c r="CP1174" s="73" t="s">
        <v>10595</v>
      </c>
      <c r="CQ1174" s="75" t="s">
        <v>6177</v>
      </c>
    </row>
    <row r="1175" spans="17:95">
      <c r="Q1175" s="71">
        <v>3</v>
      </c>
      <c r="R1175" s="71">
        <v>3</v>
      </c>
      <c r="S1175" s="71">
        <v>43</v>
      </c>
      <c r="T1175" s="73" t="s">
        <v>10596</v>
      </c>
      <c r="U1175" s="75" t="s">
        <v>1118</v>
      </c>
      <c r="AC1175" s="71">
        <v>20</v>
      </c>
      <c r="AD1175" s="71">
        <v>18</v>
      </c>
      <c r="AE1175" s="73" t="s">
        <v>10597</v>
      </c>
      <c r="AF1175" s="75" t="s">
        <v>6178</v>
      </c>
      <c r="CN1175" s="71">
        <v>20</v>
      </c>
      <c r="CO1175" s="71">
        <v>18</v>
      </c>
      <c r="CP1175" s="73" t="s">
        <v>10597</v>
      </c>
      <c r="CQ1175" s="75" t="s">
        <v>6178</v>
      </c>
    </row>
    <row r="1176" spans="17:95">
      <c r="Q1176" s="71">
        <v>3</v>
      </c>
      <c r="R1176" s="71">
        <v>3</v>
      </c>
      <c r="S1176" s="71">
        <v>44</v>
      </c>
      <c r="T1176" s="73" t="s">
        <v>10598</v>
      </c>
      <c r="U1176" s="75" t="s">
        <v>1119</v>
      </c>
      <c r="AC1176" s="71">
        <v>20</v>
      </c>
      <c r="AD1176" s="71">
        <v>19</v>
      </c>
      <c r="AE1176" s="73" t="s">
        <v>10599</v>
      </c>
      <c r="AF1176" s="75" t="s">
        <v>6179</v>
      </c>
      <c r="CN1176" s="71">
        <v>20</v>
      </c>
      <c r="CO1176" s="71">
        <v>19</v>
      </c>
      <c r="CP1176" s="73" t="s">
        <v>10599</v>
      </c>
      <c r="CQ1176" s="75" t="s">
        <v>6179</v>
      </c>
    </row>
    <row r="1177" spans="17:95">
      <c r="Q1177" s="71">
        <v>3</v>
      </c>
      <c r="R1177" s="71">
        <v>3</v>
      </c>
      <c r="S1177" s="71">
        <v>45</v>
      </c>
      <c r="T1177" s="73" t="s">
        <v>10600</v>
      </c>
      <c r="U1177" s="75" t="s">
        <v>1120</v>
      </c>
      <c r="AC1177" s="71">
        <v>20</v>
      </c>
      <c r="AD1177" s="71">
        <v>20</v>
      </c>
      <c r="AE1177" s="73" t="s">
        <v>10601</v>
      </c>
      <c r="AF1177" s="75" t="s">
        <v>6180</v>
      </c>
      <c r="CN1177" s="71">
        <v>20</v>
      </c>
      <c r="CO1177" s="71">
        <v>20</v>
      </c>
      <c r="CP1177" s="73" t="s">
        <v>10601</v>
      </c>
      <c r="CQ1177" s="75" t="s">
        <v>6180</v>
      </c>
    </row>
    <row r="1178" spans="17:95">
      <c r="Q1178" s="71">
        <v>3</v>
      </c>
      <c r="R1178" s="71">
        <v>3</v>
      </c>
      <c r="S1178" s="71">
        <v>46</v>
      </c>
      <c r="T1178" s="73" t="s">
        <v>10602</v>
      </c>
      <c r="U1178" s="75" t="s">
        <v>1121</v>
      </c>
      <c r="AC1178" s="71">
        <v>20</v>
      </c>
      <c r="AD1178" s="71">
        <v>21</v>
      </c>
      <c r="AE1178" s="73" t="s">
        <v>10603</v>
      </c>
      <c r="AF1178" s="75" t="s">
        <v>6181</v>
      </c>
      <c r="CN1178" s="71">
        <v>20</v>
      </c>
      <c r="CO1178" s="71">
        <v>21</v>
      </c>
      <c r="CP1178" s="73" t="s">
        <v>10603</v>
      </c>
      <c r="CQ1178" s="75" t="s">
        <v>6181</v>
      </c>
    </row>
    <row r="1179" spans="17:95">
      <c r="Q1179" s="71">
        <v>3</v>
      </c>
      <c r="R1179" s="71">
        <v>3</v>
      </c>
      <c r="S1179" s="71">
        <v>47</v>
      </c>
      <c r="T1179" s="73" t="s">
        <v>10604</v>
      </c>
      <c r="U1179" s="75" t="s">
        <v>1122</v>
      </c>
      <c r="AC1179" s="71">
        <v>20</v>
      </c>
      <c r="AD1179" s="71">
        <v>22</v>
      </c>
      <c r="AE1179" s="73" t="s">
        <v>10605</v>
      </c>
      <c r="AF1179" s="75" t="s">
        <v>6182</v>
      </c>
      <c r="CN1179" s="71">
        <v>20</v>
      </c>
      <c r="CO1179" s="71">
        <v>22</v>
      </c>
      <c r="CP1179" s="73" t="s">
        <v>10605</v>
      </c>
      <c r="CQ1179" s="75" t="s">
        <v>6182</v>
      </c>
    </row>
    <row r="1180" spans="17:95">
      <c r="Q1180" s="71">
        <v>3</v>
      </c>
      <c r="R1180" s="71">
        <v>3</v>
      </c>
      <c r="S1180" s="71">
        <v>48</v>
      </c>
      <c r="T1180" s="73" t="s">
        <v>10606</v>
      </c>
      <c r="U1180" s="75" t="s">
        <v>1123</v>
      </c>
      <c r="AC1180" s="71">
        <v>20</v>
      </c>
      <c r="AD1180" s="71">
        <v>23</v>
      </c>
      <c r="AE1180" s="73" t="s">
        <v>10607</v>
      </c>
      <c r="AF1180" s="75" t="s">
        <v>6183</v>
      </c>
      <c r="CN1180" s="71">
        <v>20</v>
      </c>
      <c r="CO1180" s="71">
        <v>23</v>
      </c>
      <c r="CP1180" s="73" t="s">
        <v>10607</v>
      </c>
      <c r="CQ1180" s="75" t="s">
        <v>6183</v>
      </c>
    </row>
    <row r="1181" spans="17:95">
      <c r="Q1181" s="71">
        <v>3</v>
      </c>
      <c r="R1181" s="71">
        <v>3</v>
      </c>
      <c r="S1181" s="71">
        <v>49</v>
      </c>
      <c r="T1181" s="73" t="s">
        <v>10608</v>
      </c>
      <c r="U1181" s="75" t="s">
        <v>1124</v>
      </c>
      <c r="AC1181" s="71">
        <v>20</v>
      </c>
      <c r="AD1181" s="71">
        <v>24</v>
      </c>
      <c r="AE1181" s="73" t="s">
        <v>10609</v>
      </c>
      <c r="AF1181" s="75" t="s">
        <v>6184</v>
      </c>
      <c r="CN1181" s="71">
        <v>20</v>
      </c>
      <c r="CO1181" s="71">
        <v>24</v>
      </c>
      <c r="CP1181" s="73" t="s">
        <v>10609</v>
      </c>
      <c r="CQ1181" s="75" t="s">
        <v>6184</v>
      </c>
    </row>
    <row r="1182" spans="17:95">
      <c r="Q1182" s="71">
        <v>3</v>
      </c>
      <c r="R1182" s="71">
        <v>3</v>
      </c>
      <c r="S1182" s="71">
        <v>50</v>
      </c>
      <c r="T1182" s="73" t="s">
        <v>10610</v>
      </c>
      <c r="U1182" s="75" t="s">
        <v>8128</v>
      </c>
      <c r="AC1182" s="71">
        <v>20</v>
      </c>
      <c r="AD1182" s="71">
        <v>25</v>
      </c>
      <c r="AE1182" s="73" t="s">
        <v>10611</v>
      </c>
      <c r="AF1182" s="75" t="s">
        <v>6185</v>
      </c>
      <c r="CN1182" s="71">
        <v>20</v>
      </c>
      <c r="CO1182" s="71">
        <v>25</v>
      </c>
      <c r="CP1182" s="73" t="s">
        <v>10611</v>
      </c>
      <c r="CQ1182" s="75" t="s">
        <v>6185</v>
      </c>
    </row>
    <row r="1183" spans="17:95">
      <c r="Q1183" s="71">
        <v>3</v>
      </c>
      <c r="R1183" s="71">
        <v>3</v>
      </c>
      <c r="S1183" s="71">
        <v>51</v>
      </c>
      <c r="T1183" s="73" t="s">
        <v>10612</v>
      </c>
      <c r="U1183" s="75" t="s">
        <v>8120</v>
      </c>
      <c r="AC1183" s="71">
        <v>20</v>
      </c>
      <c r="AD1183" s="71">
        <v>26</v>
      </c>
      <c r="AE1183" s="73" t="s">
        <v>10613</v>
      </c>
      <c r="AF1183" s="75" t="s">
        <v>6186</v>
      </c>
      <c r="CN1183" s="71">
        <v>20</v>
      </c>
      <c r="CO1183" s="71">
        <v>26</v>
      </c>
      <c r="CP1183" s="73" t="s">
        <v>10613</v>
      </c>
      <c r="CQ1183" s="75" t="s">
        <v>6186</v>
      </c>
    </row>
    <row r="1184" spans="17:95">
      <c r="Q1184" s="71">
        <v>3</v>
      </c>
      <c r="R1184" s="71">
        <v>3</v>
      </c>
      <c r="S1184" s="71">
        <v>52</v>
      </c>
      <c r="T1184" s="73" t="s">
        <v>7042</v>
      </c>
      <c r="U1184" s="75" t="s">
        <v>8129</v>
      </c>
      <c r="AC1184" s="71">
        <v>20</v>
      </c>
      <c r="AD1184" s="71">
        <v>27</v>
      </c>
      <c r="AE1184" s="73" t="s">
        <v>10614</v>
      </c>
      <c r="AF1184" s="75" t="s">
        <v>6187</v>
      </c>
      <c r="CN1184" s="71">
        <v>20</v>
      </c>
      <c r="CO1184" s="71">
        <v>27</v>
      </c>
      <c r="CP1184" s="73" t="s">
        <v>10614</v>
      </c>
      <c r="CQ1184" s="75" t="s">
        <v>6187</v>
      </c>
    </row>
    <row r="1185" spans="17:95">
      <c r="Q1185" s="71">
        <v>3</v>
      </c>
      <c r="R1185" s="71">
        <v>4</v>
      </c>
      <c r="S1185" s="71">
        <v>1</v>
      </c>
      <c r="T1185" s="73" t="s">
        <v>10317</v>
      </c>
      <c r="U1185" s="75" t="s">
        <v>1159</v>
      </c>
      <c r="AC1185" s="71">
        <v>20</v>
      </c>
      <c r="AD1185" s="71">
        <v>28</v>
      </c>
      <c r="AE1185" s="73" t="s">
        <v>10615</v>
      </c>
      <c r="AF1185" s="75" t="s">
        <v>6188</v>
      </c>
      <c r="CN1185" s="71">
        <v>20</v>
      </c>
      <c r="CO1185" s="71">
        <v>28</v>
      </c>
      <c r="CP1185" s="73" t="s">
        <v>10615</v>
      </c>
      <c r="CQ1185" s="75" t="s">
        <v>6188</v>
      </c>
    </row>
    <row r="1186" spans="17:95">
      <c r="Q1186" s="71">
        <v>3</v>
      </c>
      <c r="R1186" s="71">
        <v>4</v>
      </c>
      <c r="S1186" s="71">
        <v>2</v>
      </c>
      <c r="T1186" s="73" t="s">
        <v>10616</v>
      </c>
      <c r="U1186" s="75" t="s">
        <v>1165</v>
      </c>
      <c r="AC1186" s="71">
        <v>20</v>
      </c>
      <c r="AD1186" s="71">
        <v>29</v>
      </c>
      <c r="AE1186" s="73" t="s">
        <v>10617</v>
      </c>
      <c r="AF1186" s="75" t="s">
        <v>6189</v>
      </c>
      <c r="CN1186" s="71">
        <v>20</v>
      </c>
      <c r="CO1186" s="71">
        <v>29</v>
      </c>
      <c r="CP1186" s="73" t="s">
        <v>10617</v>
      </c>
      <c r="CQ1186" s="75" t="s">
        <v>6189</v>
      </c>
    </row>
    <row r="1187" spans="17:95">
      <c r="Q1187" s="71">
        <v>3</v>
      </c>
      <c r="R1187" s="71">
        <v>4</v>
      </c>
      <c r="S1187" s="71">
        <v>3</v>
      </c>
      <c r="T1187" s="73" t="s">
        <v>10618</v>
      </c>
      <c r="U1187" s="75" t="s">
        <v>1166</v>
      </c>
      <c r="AC1187" s="71">
        <v>20</v>
      </c>
      <c r="AD1187" s="71">
        <v>30</v>
      </c>
      <c r="AE1187" s="73" t="s">
        <v>10619</v>
      </c>
      <c r="AF1187" s="75" t="s">
        <v>6190</v>
      </c>
      <c r="CN1187" s="71">
        <v>20</v>
      </c>
      <c r="CO1187" s="71">
        <v>30</v>
      </c>
      <c r="CP1187" s="73" t="s">
        <v>10619</v>
      </c>
      <c r="CQ1187" s="75" t="s">
        <v>6190</v>
      </c>
    </row>
    <row r="1188" spans="17:95">
      <c r="Q1188" s="71">
        <v>3</v>
      </c>
      <c r="R1188" s="71">
        <v>4</v>
      </c>
      <c r="S1188" s="71">
        <v>4</v>
      </c>
      <c r="T1188" s="73" t="s">
        <v>10620</v>
      </c>
      <c r="U1188" s="75" t="s">
        <v>8136</v>
      </c>
      <c r="AC1188" s="71">
        <v>20</v>
      </c>
      <c r="AD1188" s="71">
        <v>31</v>
      </c>
      <c r="AE1188" s="73" t="s">
        <v>10621</v>
      </c>
      <c r="AF1188" s="75" t="s">
        <v>6191</v>
      </c>
      <c r="CN1188" s="71">
        <v>20</v>
      </c>
      <c r="CO1188" s="71">
        <v>31</v>
      </c>
      <c r="CP1188" s="73" t="s">
        <v>10621</v>
      </c>
      <c r="CQ1188" s="75" t="s">
        <v>6191</v>
      </c>
    </row>
    <row r="1189" spans="17:95">
      <c r="Q1189" s="71">
        <v>3</v>
      </c>
      <c r="R1189" s="71">
        <v>4</v>
      </c>
      <c r="S1189" s="71">
        <v>5</v>
      </c>
      <c r="T1189" s="73" t="s">
        <v>10622</v>
      </c>
      <c r="U1189" s="75" t="s">
        <v>8135</v>
      </c>
      <c r="AC1189" s="71">
        <v>20</v>
      </c>
      <c r="AD1189" s="71">
        <v>32</v>
      </c>
      <c r="AE1189" s="73" t="s">
        <v>10623</v>
      </c>
      <c r="AF1189" s="75" t="s">
        <v>6192</v>
      </c>
      <c r="CN1189" s="71">
        <v>20</v>
      </c>
      <c r="CO1189" s="71">
        <v>32</v>
      </c>
      <c r="CP1189" s="73" t="s">
        <v>10623</v>
      </c>
      <c r="CQ1189" s="75" t="s">
        <v>6192</v>
      </c>
    </row>
    <row r="1190" spans="17:95">
      <c r="Q1190" s="71">
        <v>3</v>
      </c>
      <c r="R1190" s="71">
        <v>4</v>
      </c>
      <c r="S1190" s="71">
        <v>6</v>
      </c>
      <c r="T1190" s="73" t="s">
        <v>10624</v>
      </c>
      <c r="U1190" s="75" t="s">
        <v>8141</v>
      </c>
      <c r="AC1190" s="71">
        <v>20</v>
      </c>
      <c r="AD1190" s="71">
        <v>33</v>
      </c>
      <c r="AE1190" s="73" t="s">
        <v>10625</v>
      </c>
      <c r="AF1190" s="75" t="s">
        <v>6193</v>
      </c>
      <c r="CN1190" s="71">
        <v>20</v>
      </c>
      <c r="CO1190" s="71">
        <v>33</v>
      </c>
      <c r="CP1190" s="73" t="s">
        <v>10625</v>
      </c>
      <c r="CQ1190" s="75" t="s">
        <v>6193</v>
      </c>
    </row>
    <row r="1191" spans="17:95">
      <c r="Q1191" s="71">
        <v>3</v>
      </c>
      <c r="R1191" s="71">
        <v>4</v>
      </c>
      <c r="S1191" s="71">
        <v>7</v>
      </c>
      <c r="T1191" s="73" t="s">
        <v>10626</v>
      </c>
      <c r="U1191" s="75" t="s">
        <v>1160</v>
      </c>
      <c r="AC1191" s="71">
        <v>20</v>
      </c>
      <c r="AD1191" s="71">
        <v>34</v>
      </c>
      <c r="AE1191" s="73" t="s">
        <v>10627</v>
      </c>
      <c r="AF1191" s="75" t="s">
        <v>6194</v>
      </c>
      <c r="CN1191" s="71">
        <v>20</v>
      </c>
      <c r="CO1191" s="71">
        <v>34</v>
      </c>
      <c r="CP1191" s="73" t="s">
        <v>10627</v>
      </c>
      <c r="CQ1191" s="75" t="s">
        <v>6194</v>
      </c>
    </row>
    <row r="1192" spans="17:95">
      <c r="Q1192" s="71">
        <v>3</v>
      </c>
      <c r="R1192" s="71">
        <v>4</v>
      </c>
      <c r="S1192" s="71">
        <v>8</v>
      </c>
      <c r="T1192" s="73" t="s">
        <v>10628</v>
      </c>
      <c r="U1192" s="75" t="s">
        <v>1162</v>
      </c>
      <c r="AC1192" s="71">
        <v>20</v>
      </c>
      <c r="AD1192" s="71">
        <v>35</v>
      </c>
      <c r="AE1192" s="73" t="s">
        <v>10629</v>
      </c>
      <c r="AF1192" s="75" t="s">
        <v>6195</v>
      </c>
      <c r="CN1192" s="71">
        <v>20</v>
      </c>
      <c r="CO1192" s="71">
        <v>35</v>
      </c>
      <c r="CP1192" s="73" t="s">
        <v>10629</v>
      </c>
      <c r="CQ1192" s="75" t="s">
        <v>6195</v>
      </c>
    </row>
    <row r="1193" spans="17:95">
      <c r="Q1193" s="71">
        <v>3</v>
      </c>
      <c r="R1193" s="71">
        <v>4</v>
      </c>
      <c r="S1193" s="71">
        <v>9</v>
      </c>
      <c r="T1193" s="73" t="s">
        <v>10630</v>
      </c>
      <c r="U1193" s="75" t="s">
        <v>8131</v>
      </c>
      <c r="AC1193" s="71">
        <v>20</v>
      </c>
      <c r="AD1193" s="71">
        <v>36</v>
      </c>
      <c r="AE1193" s="73" t="s">
        <v>10631</v>
      </c>
      <c r="AF1193" s="75" t="s">
        <v>6196</v>
      </c>
      <c r="CN1193" s="71">
        <v>20</v>
      </c>
      <c r="CO1193" s="71">
        <v>36</v>
      </c>
      <c r="CP1193" s="73" t="s">
        <v>10631</v>
      </c>
      <c r="CQ1193" s="75" t="s">
        <v>6196</v>
      </c>
    </row>
    <row r="1194" spans="17:95">
      <c r="Q1194" s="71">
        <v>3</v>
      </c>
      <c r="R1194" s="71">
        <v>4</v>
      </c>
      <c r="S1194" s="71">
        <v>10</v>
      </c>
      <c r="T1194" s="73" t="s">
        <v>10632</v>
      </c>
      <c r="U1194" s="75" t="s">
        <v>8132</v>
      </c>
      <c r="AC1194" s="71">
        <v>20</v>
      </c>
      <c r="AD1194" s="71">
        <v>37</v>
      </c>
      <c r="AE1194" s="73" t="s">
        <v>10633</v>
      </c>
      <c r="AF1194" s="75" t="s">
        <v>6197</v>
      </c>
      <c r="CN1194" s="71">
        <v>20</v>
      </c>
      <c r="CO1194" s="71">
        <v>37</v>
      </c>
      <c r="CP1194" s="73" t="s">
        <v>10633</v>
      </c>
      <c r="CQ1194" s="75" t="s">
        <v>6197</v>
      </c>
    </row>
    <row r="1195" spans="17:95">
      <c r="Q1195" s="71">
        <v>3</v>
      </c>
      <c r="R1195" s="71">
        <v>4</v>
      </c>
      <c r="S1195" s="71">
        <v>11</v>
      </c>
      <c r="T1195" s="73" t="s">
        <v>10634</v>
      </c>
      <c r="U1195" s="75" t="s">
        <v>8130</v>
      </c>
      <c r="AC1195" s="71">
        <v>20</v>
      </c>
      <c r="AD1195" s="71">
        <v>38</v>
      </c>
      <c r="AE1195" s="73" t="s">
        <v>10635</v>
      </c>
      <c r="AF1195" s="75" t="s">
        <v>6198</v>
      </c>
      <c r="CN1195" s="71">
        <v>20</v>
      </c>
      <c r="CO1195" s="71">
        <v>38</v>
      </c>
      <c r="CP1195" s="73" t="s">
        <v>10635</v>
      </c>
      <c r="CQ1195" s="75" t="s">
        <v>6198</v>
      </c>
    </row>
    <row r="1196" spans="17:95">
      <c r="Q1196" s="71">
        <v>3</v>
      </c>
      <c r="R1196" s="71">
        <v>4</v>
      </c>
      <c r="S1196" s="71">
        <v>12</v>
      </c>
      <c r="T1196" s="73" t="s">
        <v>10636</v>
      </c>
      <c r="U1196" s="75" t="s">
        <v>1161</v>
      </c>
      <c r="AC1196" s="71">
        <v>20</v>
      </c>
      <c r="AD1196" s="71">
        <v>39</v>
      </c>
      <c r="AE1196" s="73" t="s">
        <v>10637</v>
      </c>
      <c r="AF1196" s="75" t="s">
        <v>6199</v>
      </c>
      <c r="CN1196" s="71">
        <v>20</v>
      </c>
      <c r="CO1196" s="71">
        <v>39</v>
      </c>
      <c r="CP1196" s="73" t="s">
        <v>10637</v>
      </c>
      <c r="CQ1196" s="75" t="s">
        <v>6199</v>
      </c>
    </row>
    <row r="1197" spans="17:95">
      <c r="Q1197" s="71">
        <v>3</v>
      </c>
      <c r="R1197" s="71">
        <v>4</v>
      </c>
      <c r="S1197" s="71">
        <v>13</v>
      </c>
      <c r="T1197" s="73" t="s">
        <v>10638</v>
      </c>
      <c r="U1197" s="75" t="s">
        <v>8139</v>
      </c>
      <c r="AC1197" s="71">
        <v>20</v>
      </c>
      <c r="AD1197" s="71">
        <v>40</v>
      </c>
      <c r="AE1197" s="73" t="s">
        <v>10639</v>
      </c>
      <c r="AF1197" s="75" t="s">
        <v>6200</v>
      </c>
      <c r="CN1197" s="71">
        <v>20</v>
      </c>
      <c r="CO1197" s="71">
        <v>40</v>
      </c>
      <c r="CP1197" s="73" t="s">
        <v>10639</v>
      </c>
      <c r="CQ1197" s="75" t="s">
        <v>6200</v>
      </c>
    </row>
    <row r="1198" spans="17:95">
      <c r="Q1198" s="71">
        <v>3</v>
      </c>
      <c r="R1198" s="71">
        <v>4</v>
      </c>
      <c r="S1198" s="71">
        <v>14</v>
      </c>
      <c r="T1198" s="73" t="s">
        <v>10640</v>
      </c>
      <c r="U1198" s="75" t="s">
        <v>1167</v>
      </c>
      <c r="AC1198" s="71">
        <v>20</v>
      </c>
      <c r="AD1198" s="71">
        <v>41</v>
      </c>
      <c r="AE1198" s="73" t="s">
        <v>10641</v>
      </c>
      <c r="AF1198" s="75" t="s">
        <v>6201</v>
      </c>
      <c r="CN1198" s="71">
        <v>20</v>
      </c>
      <c r="CO1198" s="71">
        <v>41</v>
      </c>
      <c r="CP1198" s="73" t="s">
        <v>10641</v>
      </c>
      <c r="CQ1198" s="75" t="s">
        <v>6201</v>
      </c>
    </row>
    <row r="1199" spans="17:95">
      <c r="Q1199" s="71">
        <v>3</v>
      </c>
      <c r="R1199" s="71">
        <v>4</v>
      </c>
      <c r="S1199" s="71">
        <v>15</v>
      </c>
      <c r="T1199" s="73" t="s">
        <v>10642</v>
      </c>
      <c r="U1199" s="75" t="s">
        <v>1168</v>
      </c>
      <c r="AC1199" s="71">
        <v>20</v>
      </c>
      <c r="AD1199" s="71">
        <v>42</v>
      </c>
      <c r="AE1199" s="73" t="s">
        <v>10643</v>
      </c>
      <c r="AF1199" s="75" t="s">
        <v>6202</v>
      </c>
      <c r="CN1199" s="71">
        <v>20</v>
      </c>
      <c r="CO1199" s="71">
        <v>42</v>
      </c>
      <c r="CP1199" s="73" t="s">
        <v>10643</v>
      </c>
      <c r="CQ1199" s="75" t="s">
        <v>6202</v>
      </c>
    </row>
    <row r="1200" spans="17:95">
      <c r="Q1200" s="71">
        <v>3</v>
      </c>
      <c r="R1200" s="71">
        <v>4</v>
      </c>
      <c r="S1200" s="71">
        <v>16</v>
      </c>
      <c r="T1200" s="73" t="s">
        <v>10644</v>
      </c>
      <c r="U1200" s="75" t="s">
        <v>8137</v>
      </c>
      <c r="AC1200" s="71">
        <v>21</v>
      </c>
      <c r="AD1200" s="71">
        <v>1</v>
      </c>
      <c r="AE1200" s="73" t="s">
        <v>8842</v>
      </c>
      <c r="AF1200" s="75" t="s">
        <v>6203</v>
      </c>
      <c r="CN1200" s="71">
        <v>21</v>
      </c>
      <c r="CO1200" s="71">
        <v>1</v>
      </c>
      <c r="CP1200" s="73" t="s">
        <v>8842</v>
      </c>
      <c r="CQ1200" s="75" t="s">
        <v>6203</v>
      </c>
    </row>
    <row r="1201" spans="17:95">
      <c r="Q1201" s="71">
        <v>3</v>
      </c>
      <c r="R1201" s="71">
        <v>4</v>
      </c>
      <c r="S1201" s="71">
        <v>17</v>
      </c>
      <c r="T1201" s="73" t="s">
        <v>10645</v>
      </c>
      <c r="U1201" s="75" t="s">
        <v>8142</v>
      </c>
      <c r="AC1201" s="71">
        <v>21</v>
      </c>
      <c r="AD1201" s="71">
        <v>2</v>
      </c>
      <c r="AE1201" s="73" t="s">
        <v>10646</v>
      </c>
      <c r="AF1201" s="75" t="s">
        <v>6204</v>
      </c>
      <c r="CN1201" s="71">
        <v>21</v>
      </c>
      <c r="CO1201" s="71">
        <v>2</v>
      </c>
      <c r="CP1201" s="73" t="s">
        <v>10646</v>
      </c>
      <c r="CQ1201" s="75" t="s">
        <v>6204</v>
      </c>
    </row>
    <row r="1202" spans="17:95">
      <c r="Q1202" s="71">
        <v>3</v>
      </c>
      <c r="R1202" s="71">
        <v>4</v>
      </c>
      <c r="S1202" s="71">
        <v>18</v>
      </c>
      <c r="T1202" s="73" t="s">
        <v>10647</v>
      </c>
      <c r="U1202" s="75" t="s">
        <v>1169</v>
      </c>
      <c r="AC1202" s="71">
        <v>21</v>
      </c>
      <c r="AD1202" s="71">
        <v>3</v>
      </c>
      <c r="AE1202" s="73" t="s">
        <v>10648</v>
      </c>
      <c r="AF1202" s="75" t="s">
        <v>6205</v>
      </c>
      <c r="CN1202" s="71">
        <v>21</v>
      </c>
      <c r="CO1202" s="71">
        <v>3</v>
      </c>
      <c r="CP1202" s="73" t="s">
        <v>10648</v>
      </c>
      <c r="CQ1202" s="75" t="s">
        <v>6205</v>
      </c>
    </row>
    <row r="1203" spans="17:95">
      <c r="Q1203" s="71">
        <v>3</v>
      </c>
      <c r="R1203" s="71">
        <v>4</v>
      </c>
      <c r="S1203" s="71">
        <v>19</v>
      </c>
      <c r="T1203" s="73" t="s">
        <v>10649</v>
      </c>
      <c r="U1203" s="75" t="s">
        <v>1170</v>
      </c>
      <c r="AC1203" s="71">
        <v>21</v>
      </c>
      <c r="AD1203" s="71">
        <v>4</v>
      </c>
      <c r="AE1203" s="73" t="s">
        <v>10650</v>
      </c>
      <c r="AF1203" s="75" t="s">
        <v>6206</v>
      </c>
      <c r="CN1203" s="71">
        <v>21</v>
      </c>
      <c r="CO1203" s="71">
        <v>4</v>
      </c>
      <c r="CP1203" s="73" t="s">
        <v>10650</v>
      </c>
      <c r="CQ1203" s="75" t="s">
        <v>6206</v>
      </c>
    </row>
    <row r="1204" spans="17:95">
      <c r="Q1204" s="71">
        <v>3</v>
      </c>
      <c r="R1204" s="71">
        <v>4</v>
      </c>
      <c r="S1204" s="71">
        <v>20</v>
      </c>
      <c r="T1204" s="73" t="s">
        <v>10651</v>
      </c>
      <c r="U1204" s="75" t="s">
        <v>8138</v>
      </c>
      <c r="AC1204" s="71">
        <v>21</v>
      </c>
      <c r="AD1204" s="71">
        <v>5</v>
      </c>
      <c r="AE1204" s="73" t="s">
        <v>8845</v>
      </c>
      <c r="AF1204" s="75" t="s">
        <v>8354</v>
      </c>
      <c r="CN1204" s="71">
        <v>21</v>
      </c>
      <c r="CO1204" s="71">
        <v>5</v>
      </c>
      <c r="CP1204" s="73" t="s">
        <v>8845</v>
      </c>
      <c r="CQ1204" s="75" t="s">
        <v>8354</v>
      </c>
    </row>
    <row r="1205" spans="17:95">
      <c r="Q1205" s="71">
        <v>3</v>
      </c>
      <c r="R1205" s="71">
        <v>4</v>
      </c>
      <c r="S1205" s="71">
        <v>21</v>
      </c>
      <c r="T1205" s="73" t="s">
        <v>10652</v>
      </c>
      <c r="U1205" s="75" t="s">
        <v>8143</v>
      </c>
      <c r="AC1205" s="71">
        <v>21</v>
      </c>
      <c r="AD1205" s="71">
        <v>6</v>
      </c>
      <c r="AE1205" s="73" t="s">
        <v>7593</v>
      </c>
      <c r="AF1205" s="75" t="s">
        <v>8355</v>
      </c>
      <c r="CN1205" s="71">
        <v>21</v>
      </c>
      <c r="CO1205" s="71">
        <v>6</v>
      </c>
      <c r="CP1205" s="73" t="s">
        <v>7593</v>
      </c>
      <c r="CQ1205" s="75" t="s">
        <v>8355</v>
      </c>
    </row>
    <row r="1206" spans="17:95">
      <c r="Q1206" s="71">
        <v>3</v>
      </c>
      <c r="R1206" s="71">
        <v>4</v>
      </c>
      <c r="S1206" s="71">
        <v>22</v>
      </c>
      <c r="T1206" s="73" t="s">
        <v>10653</v>
      </c>
      <c r="U1206" s="75" t="s">
        <v>1163</v>
      </c>
      <c r="AC1206" s="71">
        <v>21</v>
      </c>
      <c r="AD1206" s="71">
        <v>7</v>
      </c>
      <c r="AE1206" s="73" t="s">
        <v>7597</v>
      </c>
      <c r="AF1206" s="75" t="s">
        <v>8356</v>
      </c>
      <c r="CN1206" s="71">
        <v>21</v>
      </c>
      <c r="CO1206" s="71">
        <v>7</v>
      </c>
      <c r="CP1206" s="73" t="s">
        <v>7597</v>
      </c>
      <c r="CQ1206" s="75" t="s">
        <v>8356</v>
      </c>
    </row>
    <row r="1207" spans="17:95">
      <c r="Q1207" s="71">
        <v>3</v>
      </c>
      <c r="R1207" s="71">
        <v>4</v>
      </c>
      <c r="S1207" s="71">
        <v>23</v>
      </c>
      <c r="T1207" s="73" t="s">
        <v>10654</v>
      </c>
      <c r="U1207" s="75" t="s">
        <v>1164</v>
      </c>
      <c r="AC1207" s="71">
        <v>21</v>
      </c>
      <c r="AD1207" s="71">
        <v>8</v>
      </c>
      <c r="AE1207" s="73" t="s">
        <v>7599</v>
      </c>
      <c r="AF1207" s="75" t="s">
        <v>8357</v>
      </c>
      <c r="CN1207" s="71">
        <v>21</v>
      </c>
      <c r="CO1207" s="71">
        <v>8</v>
      </c>
      <c r="CP1207" s="73" t="s">
        <v>7599</v>
      </c>
      <c r="CQ1207" s="75" t="s">
        <v>8357</v>
      </c>
    </row>
    <row r="1208" spans="17:95">
      <c r="Q1208" s="71">
        <v>3</v>
      </c>
      <c r="R1208" s="71">
        <v>4</v>
      </c>
      <c r="S1208" s="71">
        <v>24</v>
      </c>
      <c r="T1208" s="73" t="s">
        <v>10655</v>
      </c>
      <c r="U1208" s="75" t="s">
        <v>8134</v>
      </c>
      <c r="AC1208" s="71">
        <v>21</v>
      </c>
      <c r="AD1208" s="71">
        <v>9</v>
      </c>
      <c r="AE1208" s="73" t="s">
        <v>7601</v>
      </c>
      <c r="AF1208" s="75" t="s">
        <v>8358</v>
      </c>
      <c r="CN1208" s="71">
        <v>21</v>
      </c>
      <c r="CO1208" s="71">
        <v>9</v>
      </c>
      <c r="CP1208" s="73" t="s">
        <v>7601</v>
      </c>
      <c r="CQ1208" s="75" t="s">
        <v>8358</v>
      </c>
    </row>
    <row r="1209" spans="17:95">
      <c r="Q1209" s="71">
        <v>3</v>
      </c>
      <c r="R1209" s="71">
        <v>4</v>
      </c>
      <c r="S1209" s="71">
        <v>25</v>
      </c>
      <c r="T1209" s="73" t="s">
        <v>10656</v>
      </c>
      <c r="U1209" s="75" t="s">
        <v>10657</v>
      </c>
      <c r="AC1209" s="71">
        <v>21</v>
      </c>
      <c r="AD1209" s="71">
        <v>10</v>
      </c>
      <c r="AE1209" s="73" t="s">
        <v>7603</v>
      </c>
      <c r="AF1209" s="75" t="s">
        <v>8359</v>
      </c>
      <c r="CN1209" s="71">
        <v>21</v>
      </c>
      <c r="CO1209" s="71">
        <v>10</v>
      </c>
      <c r="CP1209" s="73" t="s">
        <v>7603</v>
      </c>
      <c r="CQ1209" s="75" t="s">
        <v>8359</v>
      </c>
    </row>
    <row r="1210" spans="17:95">
      <c r="Q1210" s="71">
        <v>3</v>
      </c>
      <c r="R1210" s="71">
        <v>4</v>
      </c>
      <c r="S1210" s="71">
        <v>26</v>
      </c>
      <c r="T1210" s="73" t="s">
        <v>10658</v>
      </c>
      <c r="U1210" s="75" t="s">
        <v>8133</v>
      </c>
      <c r="AC1210" s="71">
        <v>21</v>
      </c>
      <c r="AD1210" s="71">
        <v>11</v>
      </c>
      <c r="AE1210" s="73" t="s">
        <v>7605</v>
      </c>
      <c r="AF1210" s="75" t="s">
        <v>8360</v>
      </c>
      <c r="CN1210" s="71">
        <v>21</v>
      </c>
      <c r="CO1210" s="71">
        <v>11</v>
      </c>
      <c r="CP1210" s="73" t="s">
        <v>7605</v>
      </c>
      <c r="CQ1210" s="75" t="s">
        <v>8360</v>
      </c>
    </row>
    <row r="1211" spans="17:95">
      <c r="Q1211" s="71">
        <v>3</v>
      </c>
      <c r="R1211" s="71">
        <v>4</v>
      </c>
      <c r="S1211" s="71">
        <v>27</v>
      </c>
      <c r="T1211" s="73" t="s">
        <v>10659</v>
      </c>
      <c r="U1211" s="75" t="s">
        <v>8140</v>
      </c>
      <c r="AC1211" s="71">
        <v>21</v>
      </c>
      <c r="AD1211" s="71">
        <v>12</v>
      </c>
      <c r="AE1211" s="73" t="s">
        <v>7607</v>
      </c>
      <c r="AF1211" s="75" t="s">
        <v>8361</v>
      </c>
      <c r="CN1211" s="71">
        <v>21</v>
      </c>
      <c r="CO1211" s="71">
        <v>12</v>
      </c>
      <c r="CP1211" s="73" t="s">
        <v>7607</v>
      </c>
      <c r="CQ1211" s="75" t="s">
        <v>8361</v>
      </c>
    </row>
    <row r="1212" spans="17:95">
      <c r="Q1212" s="71">
        <v>3</v>
      </c>
      <c r="R1212" s="71">
        <v>4</v>
      </c>
      <c r="S1212" s="71">
        <v>28</v>
      </c>
      <c r="T1212" s="73" t="s">
        <v>7042</v>
      </c>
      <c r="U1212" s="75" t="s">
        <v>1171</v>
      </c>
      <c r="AC1212" s="71">
        <v>21</v>
      </c>
      <c r="AD1212" s="71">
        <v>13</v>
      </c>
      <c r="AE1212" s="73" t="s">
        <v>10660</v>
      </c>
      <c r="AF1212" s="75" t="s">
        <v>6207</v>
      </c>
      <c r="CN1212" s="71">
        <v>21</v>
      </c>
      <c r="CO1212" s="71">
        <v>13</v>
      </c>
      <c r="CP1212" s="73" t="s">
        <v>10660</v>
      </c>
      <c r="CQ1212" s="75" t="s">
        <v>6207</v>
      </c>
    </row>
    <row r="1213" spans="17:95">
      <c r="Q1213" s="71">
        <v>3</v>
      </c>
      <c r="R1213" s="71">
        <v>5</v>
      </c>
      <c r="S1213" s="71">
        <v>1</v>
      </c>
      <c r="T1213" s="73" t="s">
        <v>10317</v>
      </c>
      <c r="U1213" s="75" t="s">
        <v>1172</v>
      </c>
      <c r="AC1213" s="71">
        <v>21</v>
      </c>
      <c r="AD1213" s="71">
        <v>14</v>
      </c>
      <c r="AE1213" s="73" t="s">
        <v>10661</v>
      </c>
      <c r="AF1213" s="75" t="s">
        <v>6208</v>
      </c>
      <c r="CN1213" s="71">
        <v>21</v>
      </c>
      <c r="CO1213" s="71">
        <v>14</v>
      </c>
      <c r="CP1213" s="73" t="s">
        <v>10661</v>
      </c>
      <c r="CQ1213" s="75" t="s">
        <v>6208</v>
      </c>
    </row>
    <row r="1214" spans="17:95">
      <c r="Q1214" s="71">
        <v>3</v>
      </c>
      <c r="R1214" s="71">
        <v>5</v>
      </c>
      <c r="S1214" s="71">
        <v>2</v>
      </c>
      <c r="T1214" s="73" t="s">
        <v>10612</v>
      </c>
      <c r="U1214" s="75" t="s">
        <v>1173</v>
      </c>
      <c r="AC1214" s="71">
        <v>21</v>
      </c>
      <c r="AD1214" s="71">
        <v>15</v>
      </c>
      <c r="AE1214" s="73" t="s">
        <v>10662</v>
      </c>
      <c r="AF1214" s="75" t="s">
        <v>6209</v>
      </c>
      <c r="CN1214" s="71">
        <v>21</v>
      </c>
      <c r="CO1214" s="71">
        <v>15</v>
      </c>
      <c r="CP1214" s="73" t="s">
        <v>10662</v>
      </c>
      <c r="CQ1214" s="75" t="s">
        <v>6209</v>
      </c>
    </row>
    <row r="1215" spans="17:95">
      <c r="Q1215" s="71">
        <v>3</v>
      </c>
      <c r="R1215" s="71">
        <v>5</v>
      </c>
      <c r="S1215" s="71">
        <v>3</v>
      </c>
      <c r="T1215" s="73" t="s">
        <v>10663</v>
      </c>
      <c r="U1215" s="75" t="s">
        <v>8144</v>
      </c>
      <c r="AC1215" s="71">
        <v>21</v>
      </c>
      <c r="AD1215" s="71">
        <v>16</v>
      </c>
      <c r="AE1215" s="73" t="s">
        <v>10664</v>
      </c>
      <c r="AF1215" s="75" t="s">
        <v>6210</v>
      </c>
      <c r="CN1215" s="71">
        <v>21</v>
      </c>
      <c r="CO1215" s="71">
        <v>16</v>
      </c>
      <c r="CP1215" s="73" t="s">
        <v>10664</v>
      </c>
      <c r="CQ1215" s="75" t="s">
        <v>6210</v>
      </c>
    </row>
    <row r="1216" spans="17:95">
      <c r="Q1216" s="71">
        <v>3</v>
      </c>
      <c r="R1216" s="71">
        <v>5</v>
      </c>
      <c r="S1216" s="71">
        <v>4</v>
      </c>
      <c r="T1216" s="73" t="s">
        <v>10665</v>
      </c>
      <c r="U1216" s="75" t="s">
        <v>1174</v>
      </c>
      <c r="AC1216" s="71">
        <v>21</v>
      </c>
      <c r="AD1216" s="71">
        <v>17</v>
      </c>
      <c r="AE1216" s="73" t="s">
        <v>10666</v>
      </c>
      <c r="AF1216" s="75" t="s">
        <v>6211</v>
      </c>
      <c r="CN1216" s="71">
        <v>21</v>
      </c>
      <c r="CO1216" s="71">
        <v>17</v>
      </c>
      <c r="CP1216" s="73" t="s">
        <v>10666</v>
      </c>
      <c r="CQ1216" s="75" t="s">
        <v>6211</v>
      </c>
    </row>
    <row r="1217" spans="17:95">
      <c r="Q1217" s="71">
        <v>3</v>
      </c>
      <c r="R1217" s="71">
        <v>5</v>
      </c>
      <c r="S1217" s="71">
        <v>5</v>
      </c>
      <c r="T1217" s="73" t="s">
        <v>10667</v>
      </c>
      <c r="U1217" s="75" t="s">
        <v>8145</v>
      </c>
      <c r="AC1217" s="71">
        <v>21</v>
      </c>
      <c r="AD1217" s="71">
        <v>18</v>
      </c>
      <c r="AE1217" s="73" t="s">
        <v>10668</v>
      </c>
      <c r="AF1217" s="75" t="s">
        <v>6212</v>
      </c>
      <c r="CN1217" s="71">
        <v>21</v>
      </c>
      <c r="CO1217" s="71">
        <v>18</v>
      </c>
      <c r="CP1217" s="73" t="s">
        <v>10668</v>
      </c>
      <c r="CQ1217" s="75" t="s">
        <v>6212</v>
      </c>
    </row>
    <row r="1218" spans="17:95">
      <c r="Q1218" s="71">
        <v>3</v>
      </c>
      <c r="R1218" s="71">
        <v>5</v>
      </c>
      <c r="S1218" s="71">
        <v>6</v>
      </c>
      <c r="T1218" s="73" t="s">
        <v>10669</v>
      </c>
      <c r="U1218" s="75" t="s">
        <v>8149</v>
      </c>
      <c r="AC1218" s="71">
        <v>21</v>
      </c>
      <c r="AD1218" s="71">
        <v>19</v>
      </c>
      <c r="AE1218" s="73" t="s">
        <v>10670</v>
      </c>
      <c r="AF1218" s="75" t="s">
        <v>6213</v>
      </c>
      <c r="CN1218" s="71">
        <v>21</v>
      </c>
      <c r="CO1218" s="71">
        <v>19</v>
      </c>
      <c r="CP1218" s="73" t="s">
        <v>10670</v>
      </c>
      <c r="CQ1218" s="75" t="s">
        <v>6213</v>
      </c>
    </row>
    <row r="1219" spans="17:95">
      <c r="Q1219" s="71">
        <v>3</v>
      </c>
      <c r="R1219" s="71">
        <v>5</v>
      </c>
      <c r="S1219" s="71">
        <v>7</v>
      </c>
      <c r="T1219" s="73" t="s">
        <v>10671</v>
      </c>
      <c r="U1219" s="75" t="s">
        <v>8146</v>
      </c>
      <c r="AC1219" s="71">
        <v>21</v>
      </c>
      <c r="AD1219" s="71">
        <v>20</v>
      </c>
      <c r="AE1219" s="73" t="s">
        <v>10672</v>
      </c>
      <c r="AF1219" s="75" t="s">
        <v>6214</v>
      </c>
      <c r="CN1219" s="71">
        <v>21</v>
      </c>
      <c r="CO1219" s="71">
        <v>20</v>
      </c>
      <c r="CP1219" s="73" t="s">
        <v>10672</v>
      </c>
      <c r="CQ1219" s="75" t="s">
        <v>6214</v>
      </c>
    </row>
    <row r="1220" spans="17:95">
      <c r="Q1220" s="71">
        <v>3</v>
      </c>
      <c r="R1220" s="71">
        <v>5</v>
      </c>
      <c r="S1220" s="71">
        <v>8</v>
      </c>
      <c r="T1220" s="73" t="s">
        <v>10673</v>
      </c>
      <c r="U1220" s="75" t="s">
        <v>8147</v>
      </c>
      <c r="AC1220" s="71">
        <v>21</v>
      </c>
      <c r="AD1220" s="71">
        <v>21</v>
      </c>
      <c r="AE1220" s="73" t="s">
        <v>10674</v>
      </c>
      <c r="AF1220" s="75" t="s">
        <v>6215</v>
      </c>
      <c r="CN1220" s="71">
        <v>21</v>
      </c>
      <c r="CO1220" s="71">
        <v>21</v>
      </c>
      <c r="CP1220" s="73" t="s">
        <v>10674</v>
      </c>
      <c r="CQ1220" s="75" t="s">
        <v>6215</v>
      </c>
    </row>
    <row r="1221" spans="17:95">
      <c r="Q1221" s="71">
        <v>3</v>
      </c>
      <c r="R1221" s="71">
        <v>5</v>
      </c>
      <c r="S1221" s="71">
        <v>9</v>
      </c>
      <c r="T1221" s="73" t="s">
        <v>10675</v>
      </c>
      <c r="U1221" s="75" t="s">
        <v>8148</v>
      </c>
      <c r="AC1221" s="71">
        <v>21</v>
      </c>
      <c r="AD1221" s="71">
        <v>22</v>
      </c>
      <c r="AE1221" s="73" t="s">
        <v>10676</v>
      </c>
      <c r="AF1221" s="75" t="s">
        <v>6216</v>
      </c>
      <c r="CN1221" s="71">
        <v>21</v>
      </c>
      <c r="CO1221" s="71">
        <v>22</v>
      </c>
      <c r="CP1221" s="73" t="s">
        <v>10676</v>
      </c>
      <c r="CQ1221" s="75" t="s">
        <v>6216</v>
      </c>
    </row>
    <row r="1222" spans="17:95">
      <c r="Q1222" s="71">
        <v>3</v>
      </c>
      <c r="R1222" s="71">
        <v>5</v>
      </c>
      <c r="S1222" s="71">
        <v>10</v>
      </c>
      <c r="T1222" s="73" t="s">
        <v>10677</v>
      </c>
      <c r="U1222" s="75" t="s">
        <v>1175</v>
      </c>
      <c r="AC1222" s="71">
        <v>21</v>
      </c>
      <c r="AD1222" s="71">
        <v>23</v>
      </c>
      <c r="AE1222" s="73" t="s">
        <v>10678</v>
      </c>
      <c r="AF1222" s="75" t="s">
        <v>6217</v>
      </c>
      <c r="CN1222" s="71">
        <v>21</v>
      </c>
      <c r="CO1222" s="71">
        <v>23</v>
      </c>
      <c r="CP1222" s="73" t="s">
        <v>10678</v>
      </c>
      <c r="CQ1222" s="75" t="s">
        <v>6217</v>
      </c>
    </row>
    <row r="1223" spans="17:95">
      <c r="Q1223" s="71">
        <v>3</v>
      </c>
      <c r="R1223" s="71">
        <v>5</v>
      </c>
      <c r="S1223" s="71">
        <v>11</v>
      </c>
      <c r="T1223" s="73" t="s">
        <v>10679</v>
      </c>
      <c r="U1223" s="75" t="s">
        <v>1176</v>
      </c>
      <c r="AC1223" s="71">
        <v>21</v>
      </c>
      <c r="AD1223" s="71">
        <v>24</v>
      </c>
      <c r="AE1223" s="73" t="s">
        <v>10680</v>
      </c>
      <c r="AF1223" s="75" t="s">
        <v>6218</v>
      </c>
      <c r="CN1223" s="71">
        <v>21</v>
      </c>
      <c r="CO1223" s="71">
        <v>24</v>
      </c>
      <c r="CP1223" s="73" t="s">
        <v>10680</v>
      </c>
      <c r="CQ1223" s="75" t="s">
        <v>6218</v>
      </c>
    </row>
    <row r="1224" spans="17:95">
      <c r="Q1224" s="71">
        <v>3</v>
      </c>
      <c r="R1224" s="71">
        <v>5</v>
      </c>
      <c r="S1224" s="71">
        <v>12</v>
      </c>
      <c r="T1224" s="73" t="s">
        <v>10681</v>
      </c>
      <c r="U1224" s="75" t="s">
        <v>8150</v>
      </c>
      <c r="AC1224" s="71">
        <v>21</v>
      </c>
      <c r="AD1224" s="71">
        <v>25</v>
      </c>
      <c r="AE1224" s="73" t="s">
        <v>10682</v>
      </c>
      <c r="AF1224" s="75" t="s">
        <v>6219</v>
      </c>
      <c r="CN1224" s="71">
        <v>21</v>
      </c>
      <c r="CO1224" s="71">
        <v>25</v>
      </c>
      <c r="CP1224" s="73" t="s">
        <v>10682</v>
      </c>
      <c r="CQ1224" s="75" t="s">
        <v>6219</v>
      </c>
    </row>
    <row r="1225" spans="17:95">
      <c r="Q1225" s="71">
        <v>3</v>
      </c>
      <c r="R1225" s="71">
        <v>5</v>
      </c>
      <c r="S1225" s="71">
        <v>13</v>
      </c>
      <c r="T1225" s="73" t="s">
        <v>7042</v>
      </c>
      <c r="U1225" s="75" t="s">
        <v>1177</v>
      </c>
      <c r="AC1225" s="71">
        <v>21</v>
      </c>
      <c r="AD1225" s="71">
        <v>26</v>
      </c>
      <c r="AE1225" s="73" t="s">
        <v>10683</v>
      </c>
      <c r="AF1225" s="75" t="s">
        <v>6220</v>
      </c>
      <c r="CN1225" s="71">
        <v>21</v>
      </c>
      <c r="CO1225" s="71">
        <v>26</v>
      </c>
      <c r="CP1225" s="73" t="s">
        <v>10683</v>
      </c>
      <c r="CQ1225" s="75" t="s">
        <v>6220</v>
      </c>
    </row>
    <row r="1226" spans="17:95">
      <c r="Q1226" s="71">
        <v>3</v>
      </c>
      <c r="R1226" s="71">
        <v>6</v>
      </c>
      <c r="S1226" s="71">
        <v>1</v>
      </c>
      <c r="T1226" s="73" t="s">
        <v>10317</v>
      </c>
      <c r="U1226" s="75" t="s">
        <v>1193</v>
      </c>
      <c r="AC1226" s="71">
        <v>21</v>
      </c>
      <c r="AD1226" s="71">
        <v>27</v>
      </c>
      <c r="AE1226" s="73" t="s">
        <v>10684</v>
      </c>
      <c r="AF1226" s="75" t="s">
        <v>6221</v>
      </c>
      <c r="CN1226" s="71">
        <v>21</v>
      </c>
      <c r="CO1226" s="71">
        <v>27</v>
      </c>
      <c r="CP1226" s="73" t="s">
        <v>10684</v>
      </c>
      <c r="CQ1226" s="75" t="s">
        <v>6221</v>
      </c>
    </row>
    <row r="1227" spans="17:95">
      <c r="Q1227" s="71">
        <v>3</v>
      </c>
      <c r="R1227" s="71">
        <v>6</v>
      </c>
      <c r="S1227" s="71">
        <v>2</v>
      </c>
      <c r="T1227" s="73" t="s">
        <v>10612</v>
      </c>
      <c r="U1227" s="75" t="s">
        <v>1194</v>
      </c>
      <c r="AC1227" s="71">
        <v>21</v>
      </c>
      <c r="AD1227" s="71">
        <v>28</v>
      </c>
      <c r="AE1227" s="73" t="s">
        <v>10685</v>
      </c>
      <c r="AF1227" s="75" t="s">
        <v>6222</v>
      </c>
      <c r="CN1227" s="71">
        <v>21</v>
      </c>
      <c r="CO1227" s="71">
        <v>28</v>
      </c>
      <c r="CP1227" s="73" t="s">
        <v>10685</v>
      </c>
      <c r="CQ1227" s="75" t="s">
        <v>6222</v>
      </c>
    </row>
    <row r="1228" spans="17:95">
      <c r="Q1228" s="71">
        <v>3</v>
      </c>
      <c r="R1228" s="71">
        <v>6</v>
      </c>
      <c r="S1228" s="71">
        <v>3</v>
      </c>
      <c r="T1228" s="73" t="s">
        <v>10686</v>
      </c>
      <c r="U1228" s="75" t="s">
        <v>1195</v>
      </c>
      <c r="AC1228" s="71">
        <v>21</v>
      </c>
      <c r="AD1228" s="71">
        <v>29</v>
      </c>
      <c r="AE1228" s="73" t="s">
        <v>10687</v>
      </c>
      <c r="AF1228" s="75" t="s">
        <v>6223</v>
      </c>
      <c r="CN1228" s="71">
        <v>21</v>
      </c>
      <c r="CO1228" s="71">
        <v>29</v>
      </c>
      <c r="CP1228" s="73" t="s">
        <v>10687</v>
      </c>
      <c r="CQ1228" s="75" t="s">
        <v>6223</v>
      </c>
    </row>
    <row r="1229" spans="17:95">
      <c r="Q1229" s="71">
        <v>3</v>
      </c>
      <c r="R1229" s="71">
        <v>6</v>
      </c>
      <c r="S1229" s="71">
        <v>4</v>
      </c>
      <c r="T1229" s="73" t="s">
        <v>10688</v>
      </c>
      <c r="U1229" s="75" t="s">
        <v>1196</v>
      </c>
      <c r="AC1229" s="71">
        <v>21</v>
      </c>
      <c r="AD1229" s="71">
        <v>30</v>
      </c>
      <c r="AE1229" s="73" t="s">
        <v>10689</v>
      </c>
      <c r="AF1229" s="75" t="s">
        <v>6224</v>
      </c>
      <c r="CN1229" s="71">
        <v>21</v>
      </c>
      <c r="CO1229" s="71">
        <v>30</v>
      </c>
      <c r="CP1229" s="73" t="s">
        <v>10689</v>
      </c>
      <c r="CQ1229" s="75" t="s">
        <v>6224</v>
      </c>
    </row>
    <row r="1230" spans="17:95">
      <c r="Q1230" s="71">
        <v>3</v>
      </c>
      <c r="R1230" s="71">
        <v>6</v>
      </c>
      <c r="S1230" s="71">
        <v>5</v>
      </c>
      <c r="T1230" s="73" t="s">
        <v>10690</v>
      </c>
      <c r="U1230" s="75" t="s">
        <v>1197</v>
      </c>
      <c r="AC1230" s="71">
        <v>21</v>
      </c>
      <c r="AD1230" s="71">
        <v>31</v>
      </c>
      <c r="AE1230" s="73" t="s">
        <v>10691</v>
      </c>
      <c r="AF1230" s="75" t="s">
        <v>6225</v>
      </c>
      <c r="CN1230" s="71">
        <v>21</v>
      </c>
      <c r="CO1230" s="71">
        <v>31</v>
      </c>
      <c r="CP1230" s="73" t="s">
        <v>10691</v>
      </c>
      <c r="CQ1230" s="75" t="s">
        <v>6225</v>
      </c>
    </row>
    <row r="1231" spans="17:95">
      <c r="Q1231" s="71">
        <v>3</v>
      </c>
      <c r="R1231" s="71">
        <v>6</v>
      </c>
      <c r="S1231" s="71">
        <v>6</v>
      </c>
      <c r="T1231" s="73" t="s">
        <v>10692</v>
      </c>
      <c r="U1231" s="75" t="s">
        <v>1198</v>
      </c>
      <c r="AC1231" s="71">
        <v>21</v>
      </c>
      <c r="AD1231" s="71">
        <v>32</v>
      </c>
      <c r="AE1231" s="73" t="s">
        <v>10693</v>
      </c>
      <c r="AF1231" s="75" t="s">
        <v>6226</v>
      </c>
      <c r="CN1231" s="71">
        <v>21</v>
      </c>
      <c r="CO1231" s="71">
        <v>32</v>
      </c>
      <c r="CP1231" s="73" t="s">
        <v>10693</v>
      </c>
      <c r="CQ1231" s="75" t="s">
        <v>6226</v>
      </c>
    </row>
    <row r="1232" spans="17:95">
      <c r="Q1232" s="71">
        <v>3</v>
      </c>
      <c r="R1232" s="71">
        <v>6</v>
      </c>
      <c r="S1232" s="71">
        <v>7</v>
      </c>
      <c r="T1232" s="73" t="s">
        <v>10694</v>
      </c>
      <c r="U1232" s="75" t="s">
        <v>1199</v>
      </c>
      <c r="AC1232" s="71">
        <v>21</v>
      </c>
      <c r="AD1232" s="71">
        <v>33</v>
      </c>
      <c r="AE1232" s="73" t="s">
        <v>10695</v>
      </c>
      <c r="AF1232" s="75" t="s">
        <v>8362</v>
      </c>
      <c r="CN1232" s="71">
        <v>21</v>
      </c>
      <c r="CO1232" s="71">
        <v>33</v>
      </c>
      <c r="CP1232" s="73" t="s">
        <v>10695</v>
      </c>
      <c r="CQ1232" s="75" t="s">
        <v>8362</v>
      </c>
    </row>
    <row r="1233" spans="17:95">
      <c r="Q1233" s="71">
        <v>3</v>
      </c>
      <c r="R1233" s="71">
        <v>6</v>
      </c>
      <c r="S1233" s="71">
        <v>8</v>
      </c>
      <c r="T1233" s="73" t="s">
        <v>10696</v>
      </c>
      <c r="U1233" s="75" t="s">
        <v>1200</v>
      </c>
      <c r="AC1233" s="71">
        <v>21</v>
      </c>
      <c r="AD1233" s="71">
        <v>34</v>
      </c>
      <c r="AE1233" s="73" t="s">
        <v>10697</v>
      </c>
      <c r="AF1233" s="75" t="s">
        <v>6227</v>
      </c>
      <c r="CN1233" s="71">
        <v>21</v>
      </c>
      <c r="CO1233" s="71">
        <v>34</v>
      </c>
      <c r="CP1233" s="73" t="s">
        <v>10697</v>
      </c>
      <c r="CQ1233" s="75" t="s">
        <v>6227</v>
      </c>
    </row>
    <row r="1234" spans="17:95">
      <c r="Q1234" s="71">
        <v>3</v>
      </c>
      <c r="R1234" s="71">
        <v>6</v>
      </c>
      <c r="S1234" s="71">
        <v>9</v>
      </c>
      <c r="T1234" s="73" t="s">
        <v>7042</v>
      </c>
      <c r="U1234" s="75" t="s">
        <v>1201</v>
      </c>
      <c r="AC1234" s="71">
        <v>21</v>
      </c>
      <c r="AD1234" s="71">
        <v>35</v>
      </c>
      <c r="AE1234" s="73" t="s">
        <v>10698</v>
      </c>
      <c r="AF1234" s="75" t="s">
        <v>6228</v>
      </c>
      <c r="CN1234" s="71">
        <v>21</v>
      </c>
      <c r="CO1234" s="71">
        <v>35</v>
      </c>
      <c r="CP1234" s="73" t="s">
        <v>10698</v>
      </c>
      <c r="CQ1234" s="75" t="s">
        <v>6228</v>
      </c>
    </row>
    <row r="1235" spans="17:95">
      <c r="Q1235" s="71">
        <v>3</v>
      </c>
      <c r="R1235" s="71">
        <v>7</v>
      </c>
      <c r="S1235" s="71">
        <v>1</v>
      </c>
      <c r="T1235" s="73" t="s">
        <v>10317</v>
      </c>
      <c r="U1235" s="75" t="s">
        <v>1007</v>
      </c>
      <c r="AC1235" s="71">
        <v>21</v>
      </c>
      <c r="AD1235" s="71">
        <v>36</v>
      </c>
      <c r="AE1235" s="73" t="s">
        <v>10699</v>
      </c>
      <c r="AF1235" s="75" t="s">
        <v>6229</v>
      </c>
      <c r="CN1235" s="71">
        <v>21</v>
      </c>
      <c r="CO1235" s="71">
        <v>36</v>
      </c>
      <c r="CP1235" s="73" t="s">
        <v>10699</v>
      </c>
      <c r="CQ1235" s="75" t="s">
        <v>6229</v>
      </c>
    </row>
    <row r="1236" spans="17:95">
      <c r="Q1236" s="71">
        <v>3</v>
      </c>
      <c r="R1236" s="71">
        <v>7</v>
      </c>
      <c r="S1236" s="71">
        <v>2</v>
      </c>
      <c r="T1236" s="73" t="s">
        <v>10700</v>
      </c>
      <c r="U1236" s="75" t="s">
        <v>8088</v>
      </c>
      <c r="AC1236" s="71">
        <v>21</v>
      </c>
      <c r="AD1236" s="71">
        <v>37</v>
      </c>
      <c r="AE1236" s="73" t="s">
        <v>10701</v>
      </c>
      <c r="AF1236" s="75" t="s">
        <v>6230</v>
      </c>
      <c r="CN1236" s="71">
        <v>21</v>
      </c>
      <c r="CO1236" s="71">
        <v>37</v>
      </c>
      <c r="CP1236" s="73" t="s">
        <v>10701</v>
      </c>
      <c r="CQ1236" s="75" t="s">
        <v>6230</v>
      </c>
    </row>
    <row r="1237" spans="17:95">
      <c r="Q1237" s="71">
        <v>3</v>
      </c>
      <c r="R1237" s="71">
        <v>7</v>
      </c>
      <c r="S1237" s="71">
        <v>3</v>
      </c>
      <c r="T1237" s="73" t="s">
        <v>10702</v>
      </c>
      <c r="U1237" s="75" t="s">
        <v>1014</v>
      </c>
      <c r="AC1237" s="71">
        <v>21</v>
      </c>
      <c r="AD1237" s="71">
        <v>38</v>
      </c>
      <c r="AE1237" s="73" t="s">
        <v>10703</v>
      </c>
      <c r="AF1237" s="75" t="s">
        <v>6231</v>
      </c>
      <c r="CN1237" s="71">
        <v>21</v>
      </c>
      <c r="CO1237" s="71">
        <v>38</v>
      </c>
      <c r="CP1237" s="73" t="s">
        <v>10703</v>
      </c>
      <c r="CQ1237" s="75" t="s">
        <v>6231</v>
      </c>
    </row>
    <row r="1238" spans="17:95">
      <c r="Q1238" s="71">
        <v>3</v>
      </c>
      <c r="R1238" s="71">
        <v>7</v>
      </c>
      <c r="S1238" s="71">
        <v>4</v>
      </c>
      <c r="T1238" s="73" t="s">
        <v>10704</v>
      </c>
      <c r="U1238" s="75" t="s">
        <v>1010</v>
      </c>
      <c r="AC1238" s="71">
        <v>21</v>
      </c>
      <c r="AD1238" s="71">
        <v>39</v>
      </c>
      <c r="AE1238" s="73" t="s">
        <v>10705</v>
      </c>
      <c r="AF1238" s="75" t="s">
        <v>6232</v>
      </c>
      <c r="CN1238" s="71">
        <v>21</v>
      </c>
      <c r="CO1238" s="71">
        <v>39</v>
      </c>
      <c r="CP1238" s="73" t="s">
        <v>10705</v>
      </c>
      <c r="CQ1238" s="75" t="s">
        <v>6232</v>
      </c>
    </row>
    <row r="1239" spans="17:95">
      <c r="Q1239" s="71">
        <v>3</v>
      </c>
      <c r="R1239" s="71">
        <v>7</v>
      </c>
      <c r="S1239" s="71">
        <v>5</v>
      </c>
      <c r="T1239" s="73" t="s">
        <v>10706</v>
      </c>
      <c r="U1239" s="75" t="s">
        <v>1012</v>
      </c>
      <c r="AC1239" s="71">
        <v>21</v>
      </c>
      <c r="AD1239" s="71">
        <v>40</v>
      </c>
      <c r="AE1239" s="73" t="s">
        <v>10707</v>
      </c>
      <c r="AF1239" s="75" t="s">
        <v>6233</v>
      </c>
      <c r="CN1239" s="71">
        <v>21</v>
      </c>
      <c r="CO1239" s="71">
        <v>40</v>
      </c>
      <c r="CP1239" s="73" t="s">
        <v>10707</v>
      </c>
      <c r="CQ1239" s="75" t="s">
        <v>6233</v>
      </c>
    </row>
    <row r="1240" spans="17:95">
      <c r="Q1240" s="71">
        <v>3</v>
      </c>
      <c r="R1240" s="71">
        <v>7</v>
      </c>
      <c r="S1240" s="71">
        <v>6</v>
      </c>
      <c r="T1240" s="73" t="s">
        <v>10708</v>
      </c>
      <c r="U1240" s="75" t="s">
        <v>1013</v>
      </c>
      <c r="AC1240" s="71">
        <v>21</v>
      </c>
      <c r="AD1240" s="71">
        <v>41</v>
      </c>
      <c r="AE1240" s="73" t="s">
        <v>10709</v>
      </c>
      <c r="AF1240" s="75" t="s">
        <v>6234</v>
      </c>
      <c r="CN1240" s="71">
        <v>21</v>
      </c>
      <c r="CO1240" s="71">
        <v>41</v>
      </c>
      <c r="CP1240" s="73" t="s">
        <v>10709</v>
      </c>
      <c r="CQ1240" s="75" t="s">
        <v>6234</v>
      </c>
    </row>
    <row r="1241" spans="17:95">
      <c r="Q1241" s="71">
        <v>3</v>
      </c>
      <c r="R1241" s="71">
        <v>7</v>
      </c>
      <c r="S1241" s="71">
        <v>7</v>
      </c>
      <c r="T1241" s="73" t="s">
        <v>10710</v>
      </c>
      <c r="U1241" s="75" t="s">
        <v>1011</v>
      </c>
      <c r="AC1241" s="71">
        <v>21</v>
      </c>
      <c r="AD1241" s="71">
        <v>42</v>
      </c>
      <c r="AE1241" s="73" t="s">
        <v>10711</v>
      </c>
      <c r="AF1241" s="75" t="s">
        <v>6235</v>
      </c>
      <c r="CN1241" s="71">
        <v>21</v>
      </c>
      <c r="CO1241" s="71">
        <v>42</v>
      </c>
      <c r="CP1241" s="73" t="s">
        <v>10711</v>
      </c>
      <c r="CQ1241" s="75" t="s">
        <v>6235</v>
      </c>
    </row>
    <row r="1242" spans="17:95">
      <c r="Q1242" s="71">
        <v>3</v>
      </c>
      <c r="R1242" s="71">
        <v>7</v>
      </c>
      <c r="S1242" s="71">
        <v>8</v>
      </c>
      <c r="T1242" s="73" t="s">
        <v>10712</v>
      </c>
      <c r="U1242" s="75" t="s">
        <v>1008</v>
      </c>
      <c r="AC1242" s="71">
        <v>21</v>
      </c>
      <c r="AD1242" s="71">
        <v>43</v>
      </c>
      <c r="AE1242" s="73" t="s">
        <v>10713</v>
      </c>
      <c r="AF1242" s="75" t="s">
        <v>6236</v>
      </c>
      <c r="CN1242" s="71">
        <v>21</v>
      </c>
      <c r="CO1242" s="71">
        <v>43</v>
      </c>
      <c r="CP1242" s="73" t="s">
        <v>10713</v>
      </c>
      <c r="CQ1242" s="75" t="s">
        <v>6236</v>
      </c>
    </row>
    <row r="1243" spans="17:95">
      <c r="Q1243" s="71">
        <v>3</v>
      </c>
      <c r="R1243" s="71">
        <v>7</v>
      </c>
      <c r="S1243" s="71">
        <v>9</v>
      </c>
      <c r="T1243" s="73" t="s">
        <v>10714</v>
      </c>
      <c r="U1243" s="75" t="s">
        <v>1015</v>
      </c>
      <c r="AC1243" s="71">
        <v>21</v>
      </c>
      <c r="AD1243" s="71">
        <v>44</v>
      </c>
      <c r="AE1243" s="73" t="s">
        <v>10715</v>
      </c>
      <c r="AF1243" s="75" t="s">
        <v>8363</v>
      </c>
      <c r="CN1243" s="71">
        <v>21</v>
      </c>
      <c r="CO1243" s="71">
        <v>44</v>
      </c>
      <c r="CP1243" s="73" t="s">
        <v>10715</v>
      </c>
      <c r="CQ1243" s="75" t="s">
        <v>8363</v>
      </c>
    </row>
    <row r="1244" spans="17:95">
      <c r="Q1244" s="71">
        <v>3</v>
      </c>
      <c r="R1244" s="71">
        <v>7</v>
      </c>
      <c r="S1244" s="71">
        <v>10</v>
      </c>
      <c r="T1244" s="73" t="s">
        <v>10716</v>
      </c>
      <c r="U1244" s="75" t="s">
        <v>1016</v>
      </c>
      <c r="AC1244" s="71">
        <v>21</v>
      </c>
      <c r="AD1244" s="71">
        <v>45</v>
      </c>
      <c r="AE1244" s="73" t="s">
        <v>10717</v>
      </c>
      <c r="AF1244" s="75" t="s">
        <v>6237</v>
      </c>
      <c r="CN1244" s="71">
        <v>21</v>
      </c>
      <c r="CO1244" s="71">
        <v>45</v>
      </c>
      <c r="CP1244" s="73" t="s">
        <v>10717</v>
      </c>
      <c r="CQ1244" s="75" t="s">
        <v>6237</v>
      </c>
    </row>
    <row r="1245" spans="17:95">
      <c r="Q1245" s="71">
        <v>3</v>
      </c>
      <c r="R1245" s="71">
        <v>7</v>
      </c>
      <c r="S1245" s="71">
        <v>11</v>
      </c>
      <c r="T1245" s="73" t="s">
        <v>10718</v>
      </c>
      <c r="U1245" s="75" t="s">
        <v>1009</v>
      </c>
      <c r="AC1245" s="71">
        <v>22</v>
      </c>
      <c r="AD1245" s="71">
        <v>1</v>
      </c>
      <c r="AE1245" s="73" t="s">
        <v>8848</v>
      </c>
      <c r="AF1245" s="75" t="s">
        <v>6238</v>
      </c>
      <c r="CN1245" s="71">
        <v>22</v>
      </c>
      <c r="CO1245" s="71">
        <v>1</v>
      </c>
      <c r="CP1245" s="73" t="s">
        <v>8848</v>
      </c>
      <c r="CQ1245" s="75" t="s">
        <v>6238</v>
      </c>
    </row>
    <row r="1246" spans="17:95">
      <c r="Q1246" s="71">
        <v>3</v>
      </c>
      <c r="R1246" s="71">
        <v>7</v>
      </c>
      <c r="S1246" s="71">
        <v>12</v>
      </c>
      <c r="T1246" s="73" t="s">
        <v>10719</v>
      </c>
      <c r="U1246" s="75" t="s">
        <v>1017</v>
      </c>
      <c r="AC1246" s="71">
        <v>22</v>
      </c>
      <c r="AD1246" s="71">
        <v>2</v>
      </c>
      <c r="AE1246" s="73" t="s">
        <v>10720</v>
      </c>
      <c r="AF1246" s="75" t="s">
        <v>6239</v>
      </c>
      <c r="CN1246" s="71">
        <v>22</v>
      </c>
      <c r="CO1246" s="71">
        <v>2</v>
      </c>
      <c r="CP1246" s="73" t="s">
        <v>10720</v>
      </c>
      <c r="CQ1246" s="75" t="s">
        <v>6239</v>
      </c>
    </row>
    <row r="1247" spans="17:95">
      <c r="Q1247" s="71">
        <v>3</v>
      </c>
      <c r="R1247" s="71">
        <v>7</v>
      </c>
      <c r="S1247" s="71">
        <v>13</v>
      </c>
      <c r="T1247" s="73" t="s">
        <v>10721</v>
      </c>
      <c r="U1247" s="75" t="s">
        <v>1018</v>
      </c>
      <c r="AC1247" s="71">
        <v>22</v>
      </c>
      <c r="AD1247" s="71">
        <v>3</v>
      </c>
      <c r="AE1247" s="73" t="s">
        <v>10722</v>
      </c>
      <c r="AF1247" s="75" t="s">
        <v>6240</v>
      </c>
      <c r="CN1247" s="71">
        <v>22</v>
      </c>
      <c r="CO1247" s="71">
        <v>3</v>
      </c>
      <c r="CP1247" s="73" t="s">
        <v>10722</v>
      </c>
      <c r="CQ1247" s="75" t="s">
        <v>6240</v>
      </c>
    </row>
    <row r="1248" spans="17:95">
      <c r="Q1248" s="71">
        <v>3</v>
      </c>
      <c r="R1248" s="71">
        <v>7</v>
      </c>
      <c r="S1248" s="71">
        <v>14</v>
      </c>
      <c r="T1248" s="73" t="s">
        <v>10723</v>
      </c>
      <c r="U1248" s="75" t="s">
        <v>1020</v>
      </c>
      <c r="AC1248" s="71">
        <v>22</v>
      </c>
      <c r="AD1248" s="71">
        <v>4</v>
      </c>
      <c r="AE1248" s="73" t="s">
        <v>10724</v>
      </c>
      <c r="AF1248" s="75" t="s">
        <v>6241</v>
      </c>
      <c r="CN1248" s="71">
        <v>22</v>
      </c>
      <c r="CO1248" s="71">
        <v>4</v>
      </c>
      <c r="CP1248" s="73" t="s">
        <v>10724</v>
      </c>
      <c r="CQ1248" s="75" t="s">
        <v>6241</v>
      </c>
    </row>
    <row r="1249" spans="17:95">
      <c r="Q1249" s="71">
        <v>3</v>
      </c>
      <c r="R1249" s="71">
        <v>7</v>
      </c>
      <c r="S1249" s="71">
        <v>15</v>
      </c>
      <c r="T1249" s="73" t="s">
        <v>10725</v>
      </c>
      <c r="U1249" s="75" t="s">
        <v>8089</v>
      </c>
      <c r="AC1249" s="71">
        <v>22</v>
      </c>
      <c r="AD1249" s="71">
        <v>5</v>
      </c>
      <c r="AE1249" s="73" t="s">
        <v>10726</v>
      </c>
      <c r="AF1249" s="75" t="s">
        <v>6242</v>
      </c>
      <c r="CN1249" s="71">
        <v>22</v>
      </c>
      <c r="CO1249" s="71">
        <v>5</v>
      </c>
      <c r="CP1249" s="73" t="s">
        <v>10726</v>
      </c>
      <c r="CQ1249" s="75" t="s">
        <v>6242</v>
      </c>
    </row>
    <row r="1250" spans="17:95">
      <c r="Q1250" s="71">
        <v>3</v>
      </c>
      <c r="R1250" s="71">
        <v>7</v>
      </c>
      <c r="S1250" s="71">
        <v>16</v>
      </c>
      <c r="T1250" s="73" t="s">
        <v>10727</v>
      </c>
      <c r="U1250" s="75" t="s">
        <v>1019</v>
      </c>
      <c r="AC1250" s="71">
        <v>22</v>
      </c>
      <c r="AD1250" s="71">
        <v>6</v>
      </c>
      <c r="AE1250" s="73" t="s">
        <v>10728</v>
      </c>
      <c r="AF1250" s="75" t="s">
        <v>6243</v>
      </c>
      <c r="CN1250" s="71">
        <v>22</v>
      </c>
      <c r="CO1250" s="71">
        <v>6</v>
      </c>
      <c r="CP1250" s="73" t="s">
        <v>10728</v>
      </c>
      <c r="CQ1250" s="75" t="s">
        <v>6243</v>
      </c>
    </row>
    <row r="1251" spans="17:95">
      <c r="Q1251" s="71">
        <v>3</v>
      </c>
      <c r="R1251" s="71">
        <v>7</v>
      </c>
      <c r="S1251" s="71">
        <v>17</v>
      </c>
      <c r="T1251" s="73" t="s">
        <v>10729</v>
      </c>
      <c r="U1251" s="75" t="s">
        <v>1022</v>
      </c>
      <c r="AC1251" s="71">
        <v>22</v>
      </c>
      <c r="AD1251" s="71">
        <v>7</v>
      </c>
      <c r="AE1251" s="73" t="s">
        <v>10730</v>
      </c>
      <c r="AF1251" s="75" t="s">
        <v>6244</v>
      </c>
      <c r="CN1251" s="71">
        <v>22</v>
      </c>
      <c r="CO1251" s="71">
        <v>7</v>
      </c>
      <c r="CP1251" s="73" t="s">
        <v>10730</v>
      </c>
      <c r="CQ1251" s="75" t="s">
        <v>6244</v>
      </c>
    </row>
    <row r="1252" spans="17:95">
      <c r="Q1252" s="71">
        <v>3</v>
      </c>
      <c r="R1252" s="71">
        <v>7</v>
      </c>
      <c r="S1252" s="71">
        <v>18</v>
      </c>
      <c r="T1252" s="73" t="s">
        <v>10731</v>
      </c>
      <c r="U1252" s="75" t="s">
        <v>1023</v>
      </c>
      <c r="AC1252" s="71">
        <v>22</v>
      </c>
      <c r="AD1252" s="71">
        <v>8</v>
      </c>
      <c r="AE1252" s="73" t="s">
        <v>10732</v>
      </c>
      <c r="AF1252" s="75" t="s">
        <v>6245</v>
      </c>
      <c r="CN1252" s="71">
        <v>22</v>
      </c>
      <c r="CO1252" s="71">
        <v>8</v>
      </c>
      <c r="CP1252" s="73" t="s">
        <v>10732</v>
      </c>
      <c r="CQ1252" s="75" t="s">
        <v>6245</v>
      </c>
    </row>
    <row r="1253" spans="17:95">
      <c r="Q1253" s="71">
        <v>3</v>
      </c>
      <c r="R1253" s="71">
        <v>7</v>
      </c>
      <c r="S1253" s="71">
        <v>19</v>
      </c>
      <c r="T1253" s="73" t="s">
        <v>10733</v>
      </c>
      <c r="U1253" s="75" t="s">
        <v>1024</v>
      </c>
      <c r="AC1253" s="71">
        <v>22</v>
      </c>
      <c r="AD1253" s="71">
        <v>9</v>
      </c>
      <c r="AE1253" s="73" t="s">
        <v>10734</v>
      </c>
      <c r="AF1253" s="75" t="s">
        <v>6246</v>
      </c>
      <c r="CN1253" s="71">
        <v>22</v>
      </c>
      <c r="CO1253" s="71">
        <v>9</v>
      </c>
      <c r="CP1253" s="73" t="s">
        <v>10734</v>
      </c>
      <c r="CQ1253" s="75" t="s">
        <v>6246</v>
      </c>
    </row>
    <row r="1254" spans="17:95">
      <c r="Q1254" s="71">
        <v>3</v>
      </c>
      <c r="R1254" s="71">
        <v>7</v>
      </c>
      <c r="S1254" s="71">
        <v>20</v>
      </c>
      <c r="T1254" s="73" t="s">
        <v>10735</v>
      </c>
      <c r="U1254" s="75" t="s">
        <v>1025</v>
      </c>
      <c r="AC1254" s="71">
        <v>22</v>
      </c>
      <c r="AD1254" s="71">
        <v>10</v>
      </c>
      <c r="AE1254" s="73" t="s">
        <v>10736</v>
      </c>
      <c r="AF1254" s="75" t="s">
        <v>6247</v>
      </c>
      <c r="CN1254" s="71">
        <v>22</v>
      </c>
      <c r="CO1254" s="71">
        <v>10</v>
      </c>
      <c r="CP1254" s="73" t="s">
        <v>10736</v>
      </c>
      <c r="CQ1254" s="75" t="s">
        <v>6247</v>
      </c>
    </row>
    <row r="1255" spans="17:95">
      <c r="Q1255" s="71">
        <v>3</v>
      </c>
      <c r="R1255" s="71">
        <v>7</v>
      </c>
      <c r="S1255" s="71">
        <v>21</v>
      </c>
      <c r="T1255" s="73" t="s">
        <v>10737</v>
      </c>
      <c r="U1255" s="75" t="s">
        <v>1026</v>
      </c>
      <c r="AC1255" s="71">
        <v>22</v>
      </c>
      <c r="AD1255" s="71">
        <v>11</v>
      </c>
      <c r="AE1255" s="73" t="s">
        <v>10738</v>
      </c>
      <c r="AF1255" s="75" t="s">
        <v>6248</v>
      </c>
      <c r="CN1255" s="71">
        <v>22</v>
      </c>
      <c r="CO1255" s="71">
        <v>11</v>
      </c>
      <c r="CP1255" s="73" t="s">
        <v>10738</v>
      </c>
      <c r="CQ1255" s="75" t="s">
        <v>6248</v>
      </c>
    </row>
    <row r="1256" spans="17:95">
      <c r="Q1256" s="71">
        <v>3</v>
      </c>
      <c r="R1256" s="71">
        <v>7</v>
      </c>
      <c r="S1256" s="71">
        <v>22</v>
      </c>
      <c r="T1256" s="73" t="s">
        <v>10739</v>
      </c>
      <c r="U1256" s="75" t="s">
        <v>1021</v>
      </c>
      <c r="AC1256" s="71">
        <v>22</v>
      </c>
      <c r="AD1256" s="71">
        <v>12</v>
      </c>
      <c r="AE1256" s="73" t="s">
        <v>10740</v>
      </c>
      <c r="AF1256" s="75" t="s">
        <v>6249</v>
      </c>
      <c r="CN1256" s="71">
        <v>22</v>
      </c>
      <c r="CO1256" s="71">
        <v>12</v>
      </c>
      <c r="CP1256" s="73" t="s">
        <v>10740</v>
      </c>
      <c r="CQ1256" s="75" t="s">
        <v>6249</v>
      </c>
    </row>
    <row r="1257" spans="17:95">
      <c r="Q1257" s="71">
        <v>3</v>
      </c>
      <c r="R1257" s="71">
        <v>7</v>
      </c>
      <c r="S1257" s="71">
        <v>23</v>
      </c>
      <c r="T1257" s="73" t="s">
        <v>10741</v>
      </c>
      <c r="U1257" s="75" t="s">
        <v>1027</v>
      </c>
      <c r="AC1257" s="71">
        <v>22</v>
      </c>
      <c r="AD1257" s="71">
        <v>13</v>
      </c>
      <c r="AE1257" s="73" t="s">
        <v>10742</v>
      </c>
      <c r="AF1257" s="75" t="s">
        <v>6250</v>
      </c>
      <c r="CN1257" s="71">
        <v>22</v>
      </c>
      <c r="CO1257" s="71">
        <v>13</v>
      </c>
      <c r="CP1257" s="73" t="s">
        <v>10742</v>
      </c>
      <c r="CQ1257" s="75" t="s">
        <v>6250</v>
      </c>
    </row>
    <row r="1258" spans="17:95">
      <c r="Q1258" s="71">
        <v>3</v>
      </c>
      <c r="R1258" s="71">
        <v>7</v>
      </c>
      <c r="S1258" s="71">
        <v>24</v>
      </c>
      <c r="T1258" s="73" t="s">
        <v>10743</v>
      </c>
      <c r="U1258" s="75" t="s">
        <v>1028</v>
      </c>
      <c r="AC1258" s="71">
        <v>22</v>
      </c>
      <c r="AD1258" s="71">
        <v>14</v>
      </c>
      <c r="AE1258" s="73" t="s">
        <v>10744</v>
      </c>
      <c r="AF1258" s="75" t="s">
        <v>6251</v>
      </c>
      <c r="CN1258" s="71">
        <v>22</v>
      </c>
      <c r="CO1258" s="71">
        <v>14</v>
      </c>
      <c r="CP1258" s="73" t="s">
        <v>10744</v>
      </c>
      <c r="CQ1258" s="75" t="s">
        <v>6251</v>
      </c>
    </row>
    <row r="1259" spans="17:95">
      <c r="Q1259" s="71">
        <v>3</v>
      </c>
      <c r="R1259" s="71">
        <v>7</v>
      </c>
      <c r="S1259" s="71">
        <v>25</v>
      </c>
      <c r="T1259" s="73" t="s">
        <v>10745</v>
      </c>
      <c r="U1259" s="75" t="s">
        <v>1029</v>
      </c>
      <c r="AC1259" s="71">
        <v>22</v>
      </c>
      <c r="AD1259" s="71">
        <v>15</v>
      </c>
      <c r="AE1259" s="73" t="s">
        <v>10746</v>
      </c>
      <c r="AF1259" s="75" t="s">
        <v>6252</v>
      </c>
      <c r="CN1259" s="71">
        <v>22</v>
      </c>
      <c r="CO1259" s="71">
        <v>15</v>
      </c>
      <c r="CP1259" s="73" t="s">
        <v>10746</v>
      </c>
      <c r="CQ1259" s="75" t="s">
        <v>6252</v>
      </c>
    </row>
    <row r="1260" spans="17:95">
      <c r="Q1260" s="71">
        <v>3</v>
      </c>
      <c r="R1260" s="71">
        <v>7</v>
      </c>
      <c r="S1260" s="71">
        <v>26</v>
      </c>
      <c r="T1260" s="73" t="s">
        <v>10747</v>
      </c>
      <c r="U1260" s="75" t="s">
        <v>1030</v>
      </c>
      <c r="AC1260" s="71">
        <v>22</v>
      </c>
      <c r="AD1260" s="71">
        <v>16</v>
      </c>
      <c r="AE1260" s="73" t="s">
        <v>10748</v>
      </c>
      <c r="AF1260" s="75" t="s">
        <v>6253</v>
      </c>
      <c r="CN1260" s="71">
        <v>22</v>
      </c>
      <c r="CO1260" s="71">
        <v>16</v>
      </c>
      <c r="CP1260" s="73" t="s">
        <v>10748</v>
      </c>
      <c r="CQ1260" s="75" t="s">
        <v>6253</v>
      </c>
    </row>
    <row r="1261" spans="17:95">
      <c r="Q1261" s="71">
        <v>3</v>
      </c>
      <c r="R1261" s="71">
        <v>7</v>
      </c>
      <c r="S1261" s="71">
        <v>27</v>
      </c>
      <c r="T1261" s="73" t="s">
        <v>10749</v>
      </c>
      <c r="U1261" s="75" t="s">
        <v>1031</v>
      </c>
      <c r="AC1261" s="71">
        <v>22</v>
      </c>
      <c r="AD1261" s="71">
        <v>17</v>
      </c>
      <c r="AE1261" s="73" t="s">
        <v>10750</v>
      </c>
      <c r="AF1261" s="75" t="s">
        <v>6254</v>
      </c>
      <c r="CN1261" s="71">
        <v>22</v>
      </c>
      <c r="CO1261" s="71">
        <v>17</v>
      </c>
      <c r="CP1261" s="73" t="s">
        <v>10750</v>
      </c>
      <c r="CQ1261" s="75" t="s">
        <v>6254</v>
      </c>
    </row>
    <row r="1262" spans="17:95">
      <c r="Q1262" s="71">
        <v>3</v>
      </c>
      <c r="R1262" s="71">
        <v>7</v>
      </c>
      <c r="S1262" s="71">
        <v>28</v>
      </c>
      <c r="T1262" s="73" t="s">
        <v>10751</v>
      </c>
      <c r="U1262" s="75" t="s">
        <v>1032</v>
      </c>
      <c r="AC1262" s="71">
        <v>22</v>
      </c>
      <c r="AD1262" s="71">
        <v>18</v>
      </c>
      <c r="AE1262" s="73" t="s">
        <v>10752</v>
      </c>
      <c r="AF1262" s="75" t="s">
        <v>6255</v>
      </c>
      <c r="CN1262" s="71">
        <v>22</v>
      </c>
      <c r="CO1262" s="71">
        <v>18</v>
      </c>
      <c r="CP1262" s="73" t="s">
        <v>10752</v>
      </c>
      <c r="CQ1262" s="75" t="s">
        <v>6255</v>
      </c>
    </row>
    <row r="1263" spans="17:95">
      <c r="Q1263" s="71">
        <v>3</v>
      </c>
      <c r="R1263" s="71">
        <v>7</v>
      </c>
      <c r="S1263" s="71">
        <v>29</v>
      </c>
      <c r="T1263" s="73" t="s">
        <v>10753</v>
      </c>
      <c r="U1263" s="75" t="s">
        <v>1033</v>
      </c>
      <c r="AC1263" s="71">
        <v>22</v>
      </c>
      <c r="AD1263" s="71">
        <v>19</v>
      </c>
      <c r="AE1263" s="73" t="s">
        <v>10754</v>
      </c>
      <c r="AF1263" s="75" t="s">
        <v>6256</v>
      </c>
      <c r="CN1263" s="71">
        <v>22</v>
      </c>
      <c r="CO1263" s="71">
        <v>19</v>
      </c>
      <c r="CP1263" s="73" t="s">
        <v>10754</v>
      </c>
      <c r="CQ1263" s="75" t="s">
        <v>6256</v>
      </c>
    </row>
    <row r="1264" spans="17:95">
      <c r="Q1264" s="71">
        <v>3</v>
      </c>
      <c r="R1264" s="71">
        <v>7</v>
      </c>
      <c r="S1264" s="71">
        <v>30</v>
      </c>
      <c r="T1264" s="73" t="s">
        <v>10755</v>
      </c>
      <c r="U1264" s="75" t="s">
        <v>1034</v>
      </c>
      <c r="AC1264" s="71">
        <v>22</v>
      </c>
      <c r="AD1264" s="71">
        <v>20</v>
      </c>
      <c r="AE1264" s="73" t="s">
        <v>10756</v>
      </c>
      <c r="AF1264" s="75" t="s">
        <v>6257</v>
      </c>
      <c r="CN1264" s="71">
        <v>22</v>
      </c>
      <c r="CO1264" s="71">
        <v>20</v>
      </c>
      <c r="CP1264" s="73" t="s">
        <v>10756</v>
      </c>
      <c r="CQ1264" s="75" t="s">
        <v>6257</v>
      </c>
    </row>
    <row r="1265" spans="17:95">
      <c r="Q1265" s="71">
        <v>3</v>
      </c>
      <c r="R1265" s="71">
        <v>7</v>
      </c>
      <c r="S1265" s="71">
        <v>31</v>
      </c>
      <c r="T1265" s="73" t="s">
        <v>10757</v>
      </c>
      <c r="U1265" s="75" t="s">
        <v>1035</v>
      </c>
      <c r="AC1265" s="71">
        <v>22</v>
      </c>
      <c r="AD1265" s="71">
        <v>21</v>
      </c>
      <c r="AE1265" s="73" t="s">
        <v>10758</v>
      </c>
      <c r="AF1265" s="75" t="s">
        <v>6258</v>
      </c>
      <c r="CN1265" s="71">
        <v>22</v>
      </c>
      <c r="CO1265" s="71">
        <v>21</v>
      </c>
      <c r="CP1265" s="73" t="s">
        <v>10758</v>
      </c>
      <c r="CQ1265" s="75" t="s">
        <v>6258</v>
      </c>
    </row>
    <row r="1266" spans="17:95">
      <c r="Q1266" s="71">
        <v>3</v>
      </c>
      <c r="R1266" s="71">
        <v>7</v>
      </c>
      <c r="S1266" s="71">
        <v>32</v>
      </c>
      <c r="T1266" s="73" t="s">
        <v>10759</v>
      </c>
      <c r="U1266" s="75" t="s">
        <v>1037</v>
      </c>
      <c r="AC1266" s="71">
        <v>22</v>
      </c>
      <c r="AD1266" s="71">
        <v>22</v>
      </c>
      <c r="AE1266" s="73" t="s">
        <v>10760</v>
      </c>
      <c r="AF1266" s="75" t="s">
        <v>6259</v>
      </c>
      <c r="CN1266" s="71">
        <v>22</v>
      </c>
      <c r="CO1266" s="71">
        <v>22</v>
      </c>
      <c r="CP1266" s="73" t="s">
        <v>10760</v>
      </c>
      <c r="CQ1266" s="75" t="s">
        <v>6259</v>
      </c>
    </row>
    <row r="1267" spans="17:95">
      <c r="Q1267" s="71">
        <v>3</v>
      </c>
      <c r="R1267" s="71">
        <v>7</v>
      </c>
      <c r="S1267" s="71">
        <v>33</v>
      </c>
      <c r="T1267" s="73" t="s">
        <v>10761</v>
      </c>
      <c r="U1267" s="75" t="s">
        <v>1038</v>
      </c>
      <c r="AC1267" s="71">
        <v>22</v>
      </c>
      <c r="AD1267" s="71">
        <v>23</v>
      </c>
      <c r="AE1267" s="73" t="s">
        <v>10762</v>
      </c>
      <c r="AF1267" s="75" t="s">
        <v>6260</v>
      </c>
      <c r="CN1267" s="71">
        <v>22</v>
      </c>
      <c r="CO1267" s="71">
        <v>23</v>
      </c>
      <c r="CP1267" s="73" t="s">
        <v>10762</v>
      </c>
      <c r="CQ1267" s="75" t="s">
        <v>6260</v>
      </c>
    </row>
    <row r="1268" spans="17:95">
      <c r="Q1268" s="71">
        <v>3</v>
      </c>
      <c r="R1268" s="71">
        <v>7</v>
      </c>
      <c r="S1268" s="71">
        <v>34</v>
      </c>
      <c r="T1268" s="73" t="s">
        <v>10763</v>
      </c>
      <c r="U1268" s="75" t="s">
        <v>1036</v>
      </c>
      <c r="AC1268" s="71">
        <v>22</v>
      </c>
      <c r="AD1268" s="71">
        <v>24</v>
      </c>
      <c r="AE1268" s="73" t="s">
        <v>10764</v>
      </c>
      <c r="AF1268" s="75" t="s">
        <v>6261</v>
      </c>
      <c r="CN1268" s="71">
        <v>22</v>
      </c>
      <c r="CO1268" s="71">
        <v>24</v>
      </c>
      <c r="CP1268" s="73" t="s">
        <v>10764</v>
      </c>
      <c r="CQ1268" s="75" t="s">
        <v>6261</v>
      </c>
    </row>
    <row r="1269" spans="17:95">
      <c r="Q1269" s="71">
        <v>3</v>
      </c>
      <c r="R1269" s="71">
        <v>7</v>
      </c>
      <c r="S1269" s="71">
        <v>35</v>
      </c>
      <c r="T1269" s="73" t="s">
        <v>10765</v>
      </c>
      <c r="U1269" s="75" t="s">
        <v>1039</v>
      </c>
      <c r="AC1269" s="71">
        <v>22</v>
      </c>
      <c r="AD1269" s="71">
        <v>25</v>
      </c>
      <c r="AE1269" s="73" t="s">
        <v>10766</v>
      </c>
      <c r="AF1269" s="75" t="s">
        <v>6262</v>
      </c>
      <c r="CN1269" s="71">
        <v>22</v>
      </c>
      <c r="CO1269" s="71">
        <v>25</v>
      </c>
      <c r="CP1269" s="73" t="s">
        <v>10766</v>
      </c>
      <c r="CQ1269" s="75" t="s">
        <v>6262</v>
      </c>
    </row>
    <row r="1270" spans="17:95">
      <c r="Q1270" s="71">
        <v>3</v>
      </c>
      <c r="R1270" s="71">
        <v>7</v>
      </c>
      <c r="S1270" s="71">
        <v>36</v>
      </c>
      <c r="T1270" s="73" t="s">
        <v>10767</v>
      </c>
      <c r="U1270" s="75" t="s">
        <v>1040</v>
      </c>
      <c r="AC1270" s="71">
        <v>22</v>
      </c>
      <c r="AD1270" s="71">
        <v>26</v>
      </c>
      <c r="AE1270" s="73" t="s">
        <v>10768</v>
      </c>
      <c r="AF1270" s="75" t="s">
        <v>6263</v>
      </c>
      <c r="CN1270" s="71">
        <v>22</v>
      </c>
      <c r="CO1270" s="71">
        <v>26</v>
      </c>
      <c r="CP1270" s="73" t="s">
        <v>10768</v>
      </c>
      <c r="CQ1270" s="75" t="s">
        <v>6263</v>
      </c>
    </row>
    <row r="1271" spans="17:95">
      <c r="Q1271" s="71">
        <v>3</v>
      </c>
      <c r="R1271" s="71">
        <v>7</v>
      </c>
      <c r="S1271" s="71">
        <v>37</v>
      </c>
      <c r="T1271" s="73" t="s">
        <v>10769</v>
      </c>
      <c r="U1271" s="75" t="s">
        <v>1041</v>
      </c>
      <c r="AC1271" s="71">
        <v>22</v>
      </c>
      <c r="AD1271" s="71">
        <v>27</v>
      </c>
      <c r="AE1271" s="73" t="s">
        <v>10770</v>
      </c>
      <c r="AF1271" s="75" t="s">
        <v>6264</v>
      </c>
      <c r="CN1271" s="71">
        <v>22</v>
      </c>
      <c r="CO1271" s="71">
        <v>27</v>
      </c>
      <c r="CP1271" s="73" t="s">
        <v>10770</v>
      </c>
      <c r="CQ1271" s="75" t="s">
        <v>6264</v>
      </c>
    </row>
    <row r="1272" spans="17:95">
      <c r="Q1272" s="71">
        <v>3</v>
      </c>
      <c r="R1272" s="71">
        <v>7</v>
      </c>
      <c r="S1272" s="71">
        <v>38</v>
      </c>
      <c r="T1272" s="73" t="s">
        <v>7042</v>
      </c>
      <c r="U1272" s="75" t="s">
        <v>1042</v>
      </c>
      <c r="AC1272" s="71">
        <v>22</v>
      </c>
      <c r="AD1272" s="71">
        <v>28</v>
      </c>
      <c r="AE1272" s="73" t="s">
        <v>10771</v>
      </c>
      <c r="AF1272" s="75" t="s">
        <v>6265</v>
      </c>
      <c r="CN1272" s="71">
        <v>22</v>
      </c>
      <c r="CO1272" s="71">
        <v>28</v>
      </c>
      <c r="CP1272" s="73" t="s">
        <v>10771</v>
      </c>
      <c r="CQ1272" s="75" t="s">
        <v>6265</v>
      </c>
    </row>
    <row r="1273" spans="17:95">
      <c r="Q1273" s="71">
        <v>3</v>
      </c>
      <c r="R1273" s="71">
        <v>8</v>
      </c>
      <c r="S1273" s="71">
        <v>1</v>
      </c>
      <c r="T1273" s="73" t="s">
        <v>10317</v>
      </c>
      <c r="U1273" s="75" t="s">
        <v>1178</v>
      </c>
      <c r="AC1273" s="71">
        <v>22</v>
      </c>
      <c r="AD1273" s="71">
        <v>29</v>
      </c>
      <c r="AE1273" s="73" t="s">
        <v>10772</v>
      </c>
      <c r="AF1273" s="75" t="s">
        <v>6266</v>
      </c>
      <c r="CN1273" s="71">
        <v>22</v>
      </c>
      <c r="CO1273" s="71">
        <v>29</v>
      </c>
      <c r="CP1273" s="73" t="s">
        <v>10772</v>
      </c>
      <c r="CQ1273" s="75" t="s">
        <v>6266</v>
      </c>
    </row>
    <row r="1274" spans="17:95">
      <c r="Q1274" s="71">
        <v>3</v>
      </c>
      <c r="R1274" s="71">
        <v>8</v>
      </c>
      <c r="S1274" s="71">
        <v>2</v>
      </c>
      <c r="T1274" s="73" t="s">
        <v>10773</v>
      </c>
      <c r="U1274" s="75" t="s">
        <v>1186</v>
      </c>
      <c r="AC1274" s="71">
        <v>22</v>
      </c>
      <c r="AD1274" s="71">
        <v>30</v>
      </c>
      <c r="AE1274" s="73" t="s">
        <v>10774</v>
      </c>
      <c r="AF1274" s="75" t="s">
        <v>6267</v>
      </c>
      <c r="CN1274" s="71">
        <v>22</v>
      </c>
      <c r="CO1274" s="71">
        <v>30</v>
      </c>
      <c r="CP1274" s="73" t="s">
        <v>10774</v>
      </c>
      <c r="CQ1274" s="75" t="s">
        <v>6267</v>
      </c>
    </row>
    <row r="1275" spans="17:95">
      <c r="Q1275" s="71">
        <v>3</v>
      </c>
      <c r="R1275" s="71">
        <v>8</v>
      </c>
      <c r="S1275" s="71">
        <v>3</v>
      </c>
      <c r="T1275" s="73" t="s">
        <v>10433</v>
      </c>
      <c r="U1275" s="75" t="s">
        <v>1180</v>
      </c>
      <c r="AC1275" s="71">
        <v>22</v>
      </c>
      <c r="AD1275" s="71">
        <v>31</v>
      </c>
      <c r="AE1275" s="73" t="s">
        <v>10775</v>
      </c>
      <c r="AF1275" s="75" t="s">
        <v>6268</v>
      </c>
      <c r="CN1275" s="71">
        <v>22</v>
      </c>
      <c r="CO1275" s="71">
        <v>31</v>
      </c>
      <c r="CP1275" s="73" t="s">
        <v>10775</v>
      </c>
      <c r="CQ1275" s="75" t="s">
        <v>6268</v>
      </c>
    </row>
    <row r="1276" spans="17:95">
      <c r="Q1276" s="71">
        <v>3</v>
      </c>
      <c r="R1276" s="71">
        <v>8</v>
      </c>
      <c r="S1276" s="71">
        <v>4</v>
      </c>
      <c r="T1276" s="73" t="s">
        <v>10776</v>
      </c>
      <c r="U1276" s="75" t="s">
        <v>1181</v>
      </c>
      <c r="AC1276" s="71">
        <v>22</v>
      </c>
      <c r="AD1276" s="71">
        <v>32</v>
      </c>
      <c r="AE1276" s="73" t="s">
        <v>10777</v>
      </c>
      <c r="AF1276" s="75" t="s">
        <v>6269</v>
      </c>
      <c r="CN1276" s="71">
        <v>22</v>
      </c>
      <c r="CO1276" s="71">
        <v>32</v>
      </c>
      <c r="CP1276" s="73" t="s">
        <v>10777</v>
      </c>
      <c r="CQ1276" s="75" t="s">
        <v>6269</v>
      </c>
    </row>
    <row r="1277" spans="17:95">
      <c r="Q1277" s="71">
        <v>3</v>
      </c>
      <c r="R1277" s="71">
        <v>8</v>
      </c>
      <c r="S1277" s="71">
        <v>5</v>
      </c>
      <c r="T1277" s="73" t="s">
        <v>10778</v>
      </c>
      <c r="U1277" s="75" t="s">
        <v>1182</v>
      </c>
      <c r="AC1277" s="71">
        <v>22</v>
      </c>
      <c r="AD1277" s="71">
        <v>33</v>
      </c>
      <c r="AE1277" s="73" t="s">
        <v>10779</v>
      </c>
      <c r="AF1277" s="75" t="s">
        <v>6270</v>
      </c>
      <c r="CN1277" s="71">
        <v>22</v>
      </c>
      <c r="CO1277" s="71">
        <v>33</v>
      </c>
      <c r="CP1277" s="73" t="s">
        <v>10779</v>
      </c>
      <c r="CQ1277" s="75" t="s">
        <v>6270</v>
      </c>
    </row>
    <row r="1278" spans="17:95">
      <c r="Q1278" s="71">
        <v>3</v>
      </c>
      <c r="R1278" s="71">
        <v>8</v>
      </c>
      <c r="S1278" s="71">
        <v>6</v>
      </c>
      <c r="T1278" s="73" t="s">
        <v>10780</v>
      </c>
      <c r="U1278" s="75" t="s">
        <v>1184</v>
      </c>
      <c r="AC1278" s="71">
        <v>22</v>
      </c>
      <c r="AD1278" s="71">
        <v>34</v>
      </c>
      <c r="AE1278" s="73" t="s">
        <v>10781</v>
      </c>
      <c r="AF1278" s="75" t="s">
        <v>6271</v>
      </c>
      <c r="CN1278" s="71">
        <v>22</v>
      </c>
      <c r="CO1278" s="71">
        <v>34</v>
      </c>
      <c r="CP1278" s="73" t="s">
        <v>10781</v>
      </c>
      <c r="CQ1278" s="75" t="s">
        <v>6271</v>
      </c>
    </row>
    <row r="1279" spans="17:95">
      <c r="Q1279" s="71">
        <v>3</v>
      </c>
      <c r="R1279" s="71">
        <v>8</v>
      </c>
      <c r="S1279" s="71">
        <v>7</v>
      </c>
      <c r="T1279" s="73" t="s">
        <v>10782</v>
      </c>
      <c r="U1279" s="75" t="s">
        <v>1179</v>
      </c>
      <c r="AC1279" s="71">
        <v>22</v>
      </c>
      <c r="AD1279" s="71">
        <v>35</v>
      </c>
      <c r="AE1279" s="73" t="s">
        <v>10783</v>
      </c>
      <c r="AF1279" s="75" t="s">
        <v>6272</v>
      </c>
      <c r="CN1279" s="71">
        <v>22</v>
      </c>
      <c r="CO1279" s="71">
        <v>35</v>
      </c>
      <c r="CP1279" s="73" t="s">
        <v>10783</v>
      </c>
      <c r="CQ1279" s="75" t="s">
        <v>6272</v>
      </c>
    </row>
    <row r="1280" spans="17:95">
      <c r="Q1280" s="71">
        <v>3</v>
      </c>
      <c r="R1280" s="71">
        <v>8</v>
      </c>
      <c r="S1280" s="71">
        <v>8</v>
      </c>
      <c r="T1280" s="73" t="s">
        <v>10784</v>
      </c>
      <c r="U1280" s="75" t="s">
        <v>1183</v>
      </c>
      <c r="AC1280" s="71">
        <v>22</v>
      </c>
      <c r="AD1280" s="71">
        <v>36</v>
      </c>
      <c r="AE1280" s="73" t="s">
        <v>10785</v>
      </c>
      <c r="AF1280" s="75" t="s">
        <v>6273</v>
      </c>
      <c r="CN1280" s="71">
        <v>22</v>
      </c>
      <c r="CO1280" s="71">
        <v>36</v>
      </c>
      <c r="CP1280" s="73" t="s">
        <v>10785</v>
      </c>
      <c r="CQ1280" s="75" t="s">
        <v>6273</v>
      </c>
    </row>
    <row r="1281" spans="17:95">
      <c r="Q1281" s="71">
        <v>3</v>
      </c>
      <c r="R1281" s="71">
        <v>8</v>
      </c>
      <c r="S1281" s="71">
        <v>9</v>
      </c>
      <c r="T1281" s="73" t="s">
        <v>10786</v>
      </c>
      <c r="U1281" s="75" t="s">
        <v>8151</v>
      </c>
      <c r="AC1281" s="71">
        <v>22</v>
      </c>
      <c r="AD1281" s="71">
        <v>37</v>
      </c>
      <c r="AE1281" s="73" t="s">
        <v>10787</v>
      </c>
      <c r="AF1281" s="75" t="s">
        <v>6274</v>
      </c>
      <c r="CN1281" s="71">
        <v>22</v>
      </c>
      <c r="CO1281" s="71">
        <v>37</v>
      </c>
      <c r="CP1281" s="73" t="s">
        <v>10787</v>
      </c>
      <c r="CQ1281" s="75" t="s">
        <v>6274</v>
      </c>
    </row>
    <row r="1282" spans="17:95">
      <c r="Q1282" s="71">
        <v>3</v>
      </c>
      <c r="R1282" s="71">
        <v>8</v>
      </c>
      <c r="S1282" s="71">
        <v>10</v>
      </c>
      <c r="T1282" s="73" t="s">
        <v>7042</v>
      </c>
      <c r="U1282" s="75" t="s">
        <v>1185</v>
      </c>
      <c r="AC1282" s="71">
        <v>22</v>
      </c>
      <c r="AD1282" s="71">
        <v>38</v>
      </c>
      <c r="AE1282" s="73" t="s">
        <v>10788</v>
      </c>
      <c r="AF1282" s="75" t="s">
        <v>6275</v>
      </c>
      <c r="CN1282" s="71">
        <v>22</v>
      </c>
      <c r="CO1282" s="71">
        <v>38</v>
      </c>
      <c r="CP1282" s="73" t="s">
        <v>10788</v>
      </c>
      <c r="CQ1282" s="75" t="s">
        <v>6275</v>
      </c>
    </row>
    <row r="1283" spans="17:95">
      <c r="Q1283" s="71">
        <v>3</v>
      </c>
      <c r="R1283" s="71">
        <v>9</v>
      </c>
      <c r="S1283" s="71">
        <v>1</v>
      </c>
      <c r="T1283" s="73" t="s">
        <v>10317</v>
      </c>
      <c r="U1283" s="75" t="s">
        <v>1187</v>
      </c>
      <c r="AC1283" s="71">
        <v>22</v>
      </c>
      <c r="AD1283" s="71">
        <v>39</v>
      </c>
      <c r="AE1283" s="73" t="s">
        <v>10789</v>
      </c>
      <c r="AF1283" s="75" t="s">
        <v>6276</v>
      </c>
      <c r="CN1283" s="71">
        <v>22</v>
      </c>
      <c r="CO1283" s="71">
        <v>39</v>
      </c>
      <c r="CP1283" s="73" t="s">
        <v>10789</v>
      </c>
      <c r="CQ1283" s="75" t="s">
        <v>6276</v>
      </c>
    </row>
    <row r="1284" spans="17:95">
      <c r="Q1284" s="71">
        <v>3</v>
      </c>
      <c r="R1284" s="71">
        <v>9</v>
      </c>
      <c r="S1284" s="71">
        <v>2</v>
      </c>
      <c r="T1284" s="73" t="s">
        <v>10612</v>
      </c>
      <c r="U1284" s="75" t="s">
        <v>1189</v>
      </c>
      <c r="AC1284" s="71">
        <v>22</v>
      </c>
      <c r="AD1284" s="71">
        <v>40</v>
      </c>
      <c r="AE1284" s="73" t="s">
        <v>10790</v>
      </c>
      <c r="AF1284" s="75" t="s">
        <v>6277</v>
      </c>
      <c r="CN1284" s="71">
        <v>22</v>
      </c>
      <c r="CO1284" s="71">
        <v>40</v>
      </c>
      <c r="CP1284" s="73" t="s">
        <v>10790</v>
      </c>
      <c r="CQ1284" s="75" t="s">
        <v>6277</v>
      </c>
    </row>
    <row r="1285" spans="17:95">
      <c r="Q1285" s="71">
        <v>3</v>
      </c>
      <c r="R1285" s="71">
        <v>9</v>
      </c>
      <c r="S1285" s="71">
        <v>3</v>
      </c>
      <c r="T1285" s="73" t="s">
        <v>10791</v>
      </c>
      <c r="U1285" s="75" t="s">
        <v>1191</v>
      </c>
      <c r="AC1285" s="71">
        <v>22</v>
      </c>
      <c r="AD1285" s="71">
        <v>41</v>
      </c>
      <c r="AE1285" s="73" t="s">
        <v>10792</v>
      </c>
      <c r="AF1285" s="75" t="s">
        <v>6278</v>
      </c>
      <c r="CN1285" s="71">
        <v>22</v>
      </c>
      <c r="CO1285" s="71">
        <v>41</v>
      </c>
      <c r="CP1285" s="73" t="s">
        <v>10792</v>
      </c>
      <c r="CQ1285" s="75" t="s">
        <v>6278</v>
      </c>
    </row>
    <row r="1286" spans="17:95">
      <c r="Q1286" s="71">
        <v>3</v>
      </c>
      <c r="R1286" s="71">
        <v>9</v>
      </c>
      <c r="S1286" s="71">
        <v>4</v>
      </c>
      <c r="T1286" s="73" t="s">
        <v>10793</v>
      </c>
      <c r="U1286" s="75" t="s">
        <v>1188</v>
      </c>
      <c r="AC1286" s="71">
        <v>22</v>
      </c>
      <c r="AD1286" s="71">
        <v>42</v>
      </c>
      <c r="AE1286" s="73" t="s">
        <v>10794</v>
      </c>
      <c r="AF1286" s="75" t="s">
        <v>6279</v>
      </c>
      <c r="CN1286" s="71">
        <v>22</v>
      </c>
      <c r="CO1286" s="71">
        <v>42</v>
      </c>
      <c r="CP1286" s="73" t="s">
        <v>10794</v>
      </c>
      <c r="CQ1286" s="75" t="s">
        <v>6279</v>
      </c>
    </row>
    <row r="1287" spans="17:95">
      <c r="Q1287" s="71">
        <v>3</v>
      </c>
      <c r="R1287" s="71">
        <v>9</v>
      </c>
      <c r="S1287" s="71">
        <v>5</v>
      </c>
      <c r="T1287" s="73" t="s">
        <v>10795</v>
      </c>
      <c r="U1287" s="75" t="s">
        <v>1190</v>
      </c>
      <c r="AC1287" s="71">
        <v>22</v>
      </c>
      <c r="AD1287" s="71">
        <v>43</v>
      </c>
      <c r="AE1287" s="73" t="s">
        <v>10796</v>
      </c>
      <c r="AF1287" s="75" t="s">
        <v>6280</v>
      </c>
      <c r="CN1287" s="71">
        <v>22</v>
      </c>
      <c r="CO1287" s="71">
        <v>43</v>
      </c>
      <c r="CP1287" s="73" t="s">
        <v>10796</v>
      </c>
      <c r="CQ1287" s="75" t="s">
        <v>6280</v>
      </c>
    </row>
    <row r="1288" spans="17:95">
      <c r="Q1288" s="71">
        <v>3</v>
      </c>
      <c r="R1288" s="71">
        <v>9</v>
      </c>
      <c r="S1288" s="71">
        <v>6</v>
      </c>
      <c r="T1288" s="73" t="s">
        <v>7042</v>
      </c>
      <c r="U1288" s="75" t="s">
        <v>1192</v>
      </c>
      <c r="AC1288" s="71">
        <v>22</v>
      </c>
      <c r="AD1288" s="71">
        <v>44</v>
      </c>
      <c r="AE1288" s="73" t="s">
        <v>10797</v>
      </c>
      <c r="AF1288" s="75" t="s">
        <v>6281</v>
      </c>
      <c r="CN1288" s="71">
        <v>22</v>
      </c>
      <c r="CO1288" s="71">
        <v>44</v>
      </c>
      <c r="CP1288" s="73" t="s">
        <v>10797</v>
      </c>
      <c r="CQ1288" s="75" t="s">
        <v>6281</v>
      </c>
    </row>
    <row r="1289" spans="17:95">
      <c r="Q1289" s="71">
        <v>3</v>
      </c>
      <c r="R1289" s="71">
        <v>10</v>
      </c>
      <c r="S1289" s="71">
        <v>1</v>
      </c>
      <c r="T1289" s="73" t="s">
        <v>10798</v>
      </c>
      <c r="U1289" s="75" t="s">
        <v>1228</v>
      </c>
      <c r="AC1289" s="71">
        <v>22</v>
      </c>
      <c r="AD1289" s="71">
        <v>45</v>
      </c>
      <c r="AE1289" s="73" t="s">
        <v>10799</v>
      </c>
      <c r="AF1289" s="75" t="s">
        <v>6282</v>
      </c>
      <c r="CN1289" s="71">
        <v>22</v>
      </c>
      <c r="CO1289" s="71">
        <v>45</v>
      </c>
      <c r="CP1289" s="73" t="s">
        <v>10799</v>
      </c>
      <c r="CQ1289" s="75" t="s">
        <v>6282</v>
      </c>
    </row>
    <row r="1290" spans="17:95">
      <c r="Q1290" s="71">
        <v>3</v>
      </c>
      <c r="R1290" s="71">
        <v>10</v>
      </c>
      <c r="S1290" s="71">
        <v>2</v>
      </c>
      <c r="T1290" s="73" t="s">
        <v>10800</v>
      </c>
      <c r="U1290" s="75" t="s">
        <v>1229</v>
      </c>
      <c r="AC1290" s="71">
        <v>22</v>
      </c>
      <c r="AD1290" s="71">
        <v>46</v>
      </c>
      <c r="AE1290" s="73" t="s">
        <v>10801</v>
      </c>
      <c r="AF1290" s="75" t="s">
        <v>6283</v>
      </c>
      <c r="CN1290" s="71">
        <v>22</v>
      </c>
      <c r="CO1290" s="71">
        <v>46</v>
      </c>
      <c r="CP1290" s="73" t="s">
        <v>10801</v>
      </c>
      <c r="CQ1290" s="75" t="s">
        <v>6283</v>
      </c>
    </row>
    <row r="1291" spans="17:95">
      <c r="Q1291" s="71">
        <v>3</v>
      </c>
      <c r="R1291" s="71">
        <v>10</v>
      </c>
      <c r="S1291" s="71">
        <v>3</v>
      </c>
      <c r="T1291" s="73" t="s">
        <v>10802</v>
      </c>
      <c r="U1291" s="75" t="s">
        <v>1230</v>
      </c>
      <c r="AC1291" s="71">
        <v>22</v>
      </c>
      <c r="AD1291" s="71">
        <v>47</v>
      </c>
      <c r="AE1291" s="73" t="s">
        <v>10803</v>
      </c>
      <c r="AF1291" s="75" t="s">
        <v>6284</v>
      </c>
      <c r="CN1291" s="71">
        <v>22</v>
      </c>
      <c r="CO1291" s="71">
        <v>47</v>
      </c>
      <c r="CP1291" s="73" t="s">
        <v>10803</v>
      </c>
      <c r="CQ1291" s="75" t="s">
        <v>6284</v>
      </c>
    </row>
    <row r="1292" spans="17:95">
      <c r="Q1292" s="71">
        <v>3</v>
      </c>
      <c r="R1292" s="71">
        <v>10</v>
      </c>
      <c r="S1292" s="71">
        <v>4</v>
      </c>
      <c r="T1292" s="73" t="s">
        <v>10804</v>
      </c>
      <c r="U1292" s="75" t="s">
        <v>1231</v>
      </c>
      <c r="AC1292" s="71">
        <v>22</v>
      </c>
      <c r="AD1292" s="71">
        <v>48</v>
      </c>
      <c r="AE1292" s="73" t="s">
        <v>10805</v>
      </c>
      <c r="AF1292" s="75" t="s">
        <v>6285</v>
      </c>
      <c r="CN1292" s="71">
        <v>22</v>
      </c>
      <c r="CO1292" s="71">
        <v>48</v>
      </c>
      <c r="CP1292" s="73" t="s">
        <v>10805</v>
      </c>
      <c r="CQ1292" s="75" t="s">
        <v>6285</v>
      </c>
    </row>
    <row r="1293" spans="17:95">
      <c r="Q1293" s="71">
        <v>3</v>
      </c>
      <c r="R1293" s="71">
        <v>10</v>
      </c>
      <c r="S1293" s="71">
        <v>5</v>
      </c>
      <c r="T1293" s="73" t="s">
        <v>10806</v>
      </c>
      <c r="U1293" s="75" t="s">
        <v>1232</v>
      </c>
      <c r="AC1293" s="71">
        <v>22</v>
      </c>
      <c r="AD1293" s="71">
        <v>49</v>
      </c>
      <c r="AE1293" s="73" t="s">
        <v>10807</v>
      </c>
      <c r="AF1293" s="75" t="s">
        <v>8364</v>
      </c>
      <c r="CN1293" s="71">
        <v>22</v>
      </c>
      <c r="CO1293" s="71">
        <v>49</v>
      </c>
      <c r="CP1293" s="73" t="s">
        <v>10807</v>
      </c>
      <c r="CQ1293" s="75" t="s">
        <v>8364</v>
      </c>
    </row>
    <row r="1294" spans="17:95">
      <c r="Q1294" s="71">
        <v>3</v>
      </c>
      <c r="R1294" s="71">
        <v>10</v>
      </c>
      <c r="S1294" s="71">
        <v>6</v>
      </c>
      <c r="T1294" s="73" t="s">
        <v>10808</v>
      </c>
      <c r="U1294" s="75" t="s">
        <v>1233</v>
      </c>
      <c r="AC1294" s="71">
        <v>22</v>
      </c>
      <c r="AD1294" s="71">
        <v>50</v>
      </c>
      <c r="AE1294" s="73" t="s">
        <v>10809</v>
      </c>
      <c r="AF1294" s="75" t="s">
        <v>8365</v>
      </c>
      <c r="CN1294" s="71">
        <v>22</v>
      </c>
      <c r="CO1294" s="71">
        <v>50</v>
      </c>
      <c r="CP1294" s="73" t="s">
        <v>10809</v>
      </c>
      <c r="CQ1294" s="75" t="s">
        <v>8365</v>
      </c>
    </row>
    <row r="1295" spans="17:95">
      <c r="Q1295" s="71">
        <v>3</v>
      </c>
      <c r="R1295" s="71">
        <v>10</v>
      </c>
      <c r="S1295" s="71">
        <v>7</v>
      </c>
      <c r="T1295" s="73" t="s">
        <v>10810</v>
      </c>
      <c r="U1295" s="75" t="s">
        <v>1234</v>
      </c>
      <c r="AC1295" s="71">
        <v>22</v>
      </c>
      <c r="AD1295" s="71">
        <v>51</v>
      </c>
      <c r="AE1295" s="73" t="s">
        <v>10811</v>
      </c>
      <c r="AF1295" s="75" t="s">
        <v>8366</v>
      </c>
      <c r="CN1295" s="71">
        <v>22</v>
      </c>
      <c r="CO1295" s="71">
        <v>51</v>
      </c>
      <c r="CP1295" s="73" t="s">
        <v>10811</v>
      </c>
      <c r="CQ1295" s="75" t="s">
        <v>8366</v>
      </c>
    </row>
    <row r="1296" spans="17:95">
      <c r="Q1296" s="71">
        <v>3</v>
      </c>
      <c r="R1296" s="71">
        <v>10</v>
      </c>
      <c r="S1296" s="71">
        <v>8</v>
      </c>
      <c r="T1296" s="73" t="s">
        <v>10812</v>
      </c>
      <c r="U1296" s="75" t="s">
        <v>1235</v>
      </c>
      <c r="AC1296" s="71">
        <v>22</v>
      </c>
      <c r="AD1296" s="71">
        <v>52</v>
      </c>
      <c r="AE1296" s="73" t="s">
        <v>10813</v>
      </c>
      <c r="AF1296" s="75" t="s">
        <v>8367</v>
      </c>
      <c r="CN1296" s="71">
        <v>22</v>
      </c>
      <c r="CO1296" s="71">
        <v>52</v>
      </c>
      <c r="CP1296" s="73" t="s">
        <v>10813</v>
      </c>
      <c r="CQ1296" s="75" t="s">
        <v>8367</v>
      </c>
    </row>
    <row r="1297" spans="17:95">
      <c r="Q1297" s="71">
        <v>3</v>
      </c>
      <c r="R1297" s="71">
        <v>10</v>
      </c>
      <c r="S1297" s="71">
        <v>9</v>
      </c>
      <c r="T1297" s="73" t="s">
        <v>10814</v>
      </c>
      <c r="U1297" s="75" t="s">
        <v>1236</v>
      </c>
      <c r="AC1297" s="71">
        <v>22</v>
      </c>
      <c r="AD1297" s="71">
        <v>53</v>
      </c>
      <c r="AE1297" s="73" t="s">
        <v>10815</v>
      </c>
      <c r="AF1297" s="75" t="s">
        <v>8368</v>
      </c>
      <c r="CN1297" s="71">
        <v>22</v>
      </c>
      <c r="CO1297" s="71">
        <v>53</v>
      </c>
      <c r="CP1297" s="73" t="s">
        <v>10815</v>
      </c>
      <c r="CQ1297" s="75" t="s">
        <v>8368</v>
      </c>
    </row>
    <row r="1298" spans="17:95">
      <c r="Q1298" s="71">
        <v>3</v>
      </c>
      <c r="R1298" s="71">
        <v>10</v>
      </c>
      <c r="S1298" s="71">
        <v>10</v>
      </c>
      <c r="T1298" s="73" t="s">
        <v>10816</v>
      </c>
      <c r="U1298" s="75" t="s">
        <v>1237</v>
      </c>
      <c r="AC1298" s="71">
        <v>22</v>
      </c>
      <c r="AD1298" s="71">
        <v>54</v>
      </c>
      <c r="AE1298" s="73" t="s">
        <v>10817</v>
      </c>
      <c r="AF1298" s="75" t="s">
        <v>8369</v>
      </c>
      <c r="CN1298" s="71">
        <v>22</v>
      </c>
      <c r="CO1298" s="71">
        <v>54</v>
      </c>
      <c r="CP1298" s="73" t="s">
        <v>10817</v>
      </c>
      <c r="CQ1298" s="75" t="s">
        <v>8369</v>
      </c>
    </row>
    <row r="1299" spans="17:95">
      <c r="Q1299" s="71">
        <v>3</v>
      </c>
      <c r="R1299" s="71">
        <v>10</v>
      </c>
      <c r="S1299" s="71">
        <v>11</v>
      </c>
      <c r="T1299" s="73" t="s">
        <v>10818</v>
      </c>
      <c r="U1299" s="75" t="s">
        <v>8179</v>
      </c>
      <c r="AC1299" s="71">
        <v>22</v>
      </c>
      <c r="AD1299" s="71">
        <v>55</v>
      </c>
      <c r="AE1299" s="73" t="s">
        <v>10819</v>
      </c>
      <c r="AF1299" s="75" t="s">
        <v>6286</v>
      </c>
      <c r="CN1299" s="71">
        <v>22</v>
      </c>
      <c r="CO1299" s="71">
        <v>55</v>
      </c>
      <c r="CP1299" s="73" t="s">
        <v>10819</v>
      </c>
      <c r="CQ1299" s="75" t="s">
        <v>6286</v>
      </c>
    </row>
    <row r="1300" spans="17:95">
      <c r="Q1300" s="71">
        <v>3</v>
      </c>
      <c r="R1300" s="71">
        <v>10</v>
      </c>
      <c r="S1300" s="71">
        <v>12</v>
      </c>
      <c r="T1300" s="73" t="s">
        <v>7042</v>
      </c>
      <c r="U1300" s="75" t="s">
        <v>1238</v>
      </c>
      <c r="AC1300" s="71">
        <v>22</v>
      </c>
      <c r="AD1300" s="71">
        <v>56</v>
      </c>
      <c r="AE1300" s="73" t="s">
        <v>10820</v>
      </c>
      <c r="AF1300" s="75" t="s">
        <v>6287</v>
      </c>
      <c r="CN1300" s="71">
        <v>22</v>
      </c>
      <c r="CO1300" s="71">
        <v>56</v>
      </c>
      <c r="CP1300" s="73" t="s">
        <v>10820</v>
      </c>
      <c r="CQ1300" s="75" t="s">
        <v>6287</v>
      </c>
    </row>
    <row r="1301" spans="17:95">
      <c r="Q1301" s="71">
        <v>3</v>
      </c>
      <c r="R1301" s="71">
        <v>11</v>
      </c>
      <c r="S1301" s="71">
        <v>1</v>
      </c>
      <c r="T1301" s="73" t="s">
        <v>10317</v>
      </c>
      <c r="U1301" s="75" t="s">
        <v>1202</v>
      </c>
      <c r="AC1301" s="71">
        <v>22</v>
      </c>
      <c r="AD1301" s="71">
        <v>57</v>
      </c>
      <c r="AE1301" s="73" t="s">
        <v>10821</v>
      </c>
      <c r="AF1301" s="75" t="s">
        <v>6288</v>
      </c>
      <c r="CN1301" s="71">
        <v>22</v>
      </c>
      <c r="CO1301" s="71">
        <v>57</v>
      </c>
      <c r="CP1301" s="73" t="s">
        <v>10821</v>
      </c>
      <c r="CQ1301" s="75" t="s">
        <v>6288</v>
      </c>
    </row>
    <row r="1302" spans="17:95">
      <c r="Q1302" s="71">
        <v>3</v>
      </c>
      <c r="R1302" s="71">
        <v>11</v>
      </c>
      <c r="S1302" s="71">
        <v>2</v>
      </c>
      <c r="T1302" s="73" t="s">
        <v>10822</v>
      </c>
      <c r="U1302" s="75" t="s">
        <v>1203</v>
      </c>
      <c r="AC1302" s="71">
        <v>22</v>
      </c>
      <c r="AD1302" s="71">
        <v>58</v>
      </c>
      <c r="AE1302" s="73" t="s">
        <v>10823</v>
      </c>
      <c r="AF1302" s="75" t="s">
        <v>6289</v>
      </c>
      <c r="CN1302" s="71">
        <v>22</v>
      </c>
      <c r="CO1302" s="71">
        <v>58</v>
      </c>
      <c r="CP1302" s="73" t="s">
        <v>10823</v>
      </c>
      <c r="CQ1302" s="75" t="s">
        <v>6289</v>
      </c>
    </row>
    <row r="1303" spans="17:95">
      <c r="Q1303" s="71">
        <v>3</v>
      </c>
      <c r="R1303" s="71">
        <v>11</v>
      </c>
      <c r="S1303" s="71">
        <v>3</v>
      </c>
      <c r="T1303" s="73" t="s">
        <v>10824</v>
      </c>
      <c r="U1303" s="75" t="s">
        <v>1205</v>
      </c>
      <c r="AC1303" s="71">
        <v>22</v>
      </c>
      <c r="AD1303" s="71">
        <v>59</v>
      </c>
      <c r="AE1303" s="73" t="s">
        <v>10825</v>
      </c>
      <c r="AF1303" s="75" t="s">
        <v>6290</v>
      </c>
      <c r="CN1303" s="71">
        <v>22</v>
      </c>
      <c r="CO1303" s="71">
        <v>59</v>
      </c>
      <c r="CP1303" s="73" t="s">
        <v>10825</v>
      </c>
      <c r="CQ1303" s="75" t="s">
        <v>6290</v>
      </c>
    </row>
    <row r="1304" spans="17:95">
      <c r="Q1304" s="71">
        <v>3</v>
      </c>
      <c r="R1304" s="71">
        <v>11</v>
      </c>
      <c r="S1304" s="71">
        <v>4</v>
      </c>
      <c r="T1304" s="73" t="s">
        <v>10826</v>
      </c>
      <c r="U1304" s="75" t="s">
        <v>8152</v>
      </c>
      <c r="AC1304" s="71">
        <v>22</v>
      </c>
      <c r="AD1304" s="71">
        <v>60</v>
      </c>
      <c r="AE1304" s="73" t="s">
        <v>10827</v>
      </c>
      <c r="AF1304" s="75" t="s">
        <v>6291</v>
      </c>
      <c r="CN1304" s="71">
        <v>22</v>
      </c>
      <c r="CO1304" s="71">
        <v>60</v>
      </c>
      <c r="CP1304" s="73" t="s">
        <v>10827</v>
      </c>
      <c r="CQ1304" s="75" t="s">
        <v>6291</v>
      </c>
    </row>
    <row r="1305" spans="17:95">
      <c r="Q1305" s="71">
        <v>3</v>
      </c>
      <c r="R1305" s="71">
        <v>11</v>
      </c>
      <c r="S1305" s="71">
        <v>5</v>
      </c>
      <c r="T1305" s="73" t="s">
        <v>10828</v>
      </c>
      <c r="U1305" s="75" t="s">
        <v>10829</v>
      </c>
      <c r="AC1305" s="71">
        <v>22</v>
      </c>
      <c r="AD1305" s="71">
        <v>61</v>
      </c>
      <c r="AE1305" s="73" t="s">
        <v>10830</v>
      </c>
      <c r="AF1305" s="75" t="s">
        <v>6292</v>
      </c>
      <c r="CN1305" s="71">
        <v>22</v>
      </c>
      <c r="CO1305" s="71">
        <v>61</v>
      </c>
      <c r="CP1305" s="73" t="s">
        <v>10830</v>
      </c>
      <c r="CQ1305" s="75" t="s">
        <v>6292</v>
      </c>
    </row>
    <row r="1306" spans="17:95">
      <c r="Q1306" s="71">
        <v>3</v>
      </c>
      <c r="R1306" s="71">
        <v>11</v>
      </c>
      <c r="S1306" s="71">
        <v>6</v>
      </c>
      <c r="T1306" s="73" t="s">
        <v>10831</v>
      </c>
      <c r="U1306" s="75" t="s">
        <v>8153</v>
      </c>
      <c r="AC1306" s="71">
        <v>22</v>
      </c>
      <c r="AD1306" s="71">
        <v>62</v>
      </c>
      <c r="AE1306" s="73" t="s">
        <v>10832</v>
      </c>
      <c r="AF1306" s="75" t="s">
        <v>6293</v>
      </c>
      <c r="CN1306" s="71">
        <v>22</v>
      </c>
      <c r="CO1306" s="71">
        <v>62</v>
      </c>
      <c r="CP1306" s="73" t="s">
        <v>10832</v>
      </c>
      <c r="CQ1306" s="75" t="s">
        <v>6293</v>
      </c>
    </row>
    <row r="1307" spans="17:95">
      <c r="Q1307" s="71">
        <v>3</v>
      </c>
      <c r="R1307" s="71">
        <v>11</v>
      </c>
      <c r="S1307" s="71">
        <v>7</v>
      </c>
      <c r="T1307" s="73" t="s">
        <v>10833</v>
      </c>
      <c r="U1307" s="75" t="s">
        <v>8157</v>
      </c>
      <c r="AC1307" s="71">
        <v>22</v>
      </c>
      <c r="AD1307" s="71">
        <v>63</v>
      </c>
      <c r="AE1307" s="73" t="s">
        <v>10834</v>
      </c>
      <c r="AF1307" s="75" t="s">
        <v>6294</v>
      </c>
      <c r="CN1307" s="71">
        <v>22</v>
      </c>
      <c r="CO1307" s="71">
        <v>63</v>
      </c>
      <c r="CP1307" s="73" t="s">
        <v>10834</v>
      </c>
      <c r="CQ1307" s="75" t="s">
        <v>6294</v>
      </c>
    </row>
    <row r="1308" spans="17:95">
      <c r="Q1308" s="71">
        <v>3</v>
      </c>
      <c r="R1308" s="71">
        <v>11</v>
      </c>
      <c r="S1308" s="71">
        <v>8</v>
      </c>
      <c r="T1308" s="73" t="s">
        <v>10835</v>
      </c>
      <c r="U1308" s="75" t="s">
        <v>1206</v>
      </c>
      <c r="AC1308" s="71">
        <v>22</v>
      </c>
      <c r="AD1308" s="71">
        <v>64</v>
      </c>
      <c r="AE1308" s="73" t="s">
        <v>10836</v>
      </c>
      <c r="AF1308" s="75" t="s">
        <v>6295</v>
      </c>
      <c r="CN1308" s="71">
        <v>22</v>
      </c>
      <c r="CO1308" s="71">
        <v>64</v>
      </c>
      <c r="CP1308" s="73" t="s">
        <v>10836</v>
      </c>
      <c r="CQ1308" s="75" t="s">
        <v>6295</v>
      </c>
    </row>
    <row r="1309" spans="17:95">
      <c r="Q1309" s="71">
        <v>3</v>
      </c>
      <c r="R1309" s="71">
        <v>11</v>
      </c>
      <c r="S1309" s="71">
        <v>9</v>
      </c>
      <c r="T1309" s="73" t="s">
        <v>10837</v>
      </c>
      <c r="U1309" s="75" t="s">
        <v>8154</v>
      </c>
      <c r="AC1309" s="71">
        <v>22</v>
      </c>
      <c r="AD1309" s="71">
        <v>65</v>
      </c>
      <c r="AE1309" s="73" t="s">
        <v>10838</v>
      </c>
      <c r="AF1309" s="75" t="s">
        <v>6296</v>
      </c>
      <c r="CN1309" s="71">
        <v>22</v>
      </c>
      <c r="CO1309" s="71">
        <v>65</v>
      </c>
      <c r="CP1309" s="73" t="s">
        <v>10838</v>
      </c>
      <c r="CQ1309" s="75" t="s">
        <v>6296</v>
      </c>
    </row>
    <row r="1310" spans="17:95">
      <c r="Q1310" s="71">
        <v>3</v>
      </c>
      <c r="R1310" s="71">
        <v>11</v>
      </c>
      <c r="S1310" s="71">
        <v>10</v>
      </c>
      <c r="T1310" s="73" t="s">
        <v>10839</v>
      </c>
      <c r="U1310" s="75" t="s">
        <v>8165</v>
      </c>
      <c r="AC1310" s="71">
        <v>22</v>
      </c>
      <c r="AD1310" s="71">
        <v>66</v>
      </c>
      <c r="AE1310" s="73" t="s">
        <v>10840</v>
      </c>
      <c r="AF1310" s="75" t="s">
        <v>6297</v>
      </c>
      <c r="CN1310" s="71">
        <v>22</v>
      </c>
      <c r="CO1310" s="71">
        <v>66</v>
      </c>
      <c r="CP1310" s="73" t="s">
        <v>10840</v>
      </c>
      <c r="CQ1310" s="75" t="s">
        <v>6297</v>
      </c>
    </row>
    <row r="1311" spans="17:95">
      <c r="Q1311" s="71">
        <v>3</v>
      </c>
      <c r="R1311" s="71">
        <v>11</v>
      </c>
      <c r="S1311" s="71">
        <v>11</v>
      </c>
      <c r="T1311" s="73" t="s">
        <v>10841</v>
      </c>
      <c r="U1311" s="75" t="s">
        <v>8158</v>
      </c>
      <c r="AC1311" s="71">
        <v>22</v>
      </c>
      <c r="AD1311" s="71">
        <v>67</v>
      </c>
      <c r="AE1311" s="73" t="s">
        <v>10842</v>
      </c>
      <c r="AF1311" s="75" t="s">
        <v>6298</v>
      </c>
      <c r="CN1311" s="71">
        <v>22</v>
      </c>
      <c r="CO1311" s="71">
        <v>67</v>
      </c>
      <c r="CP1311" s="73" t="s">
        <v>10842</v>
      </c>
      <c r="CQ1311" s="75" t="s">
        <v>6298</v>
      </c>
    </row>
    <row r="1312" spans="17:95">
      <c r="Q1312" s="71">
        <v>3</v>
      </c>
      <c r="R1312" s="71">
        <v>11</v>
      </c>
      <c r="S1312" s="71">
        <v>12</v>
      </c>
      <c r="T1312" s="73" t="s">
        <v>10843</v>
      </c>
      <c r="U1312" s="75" t="s">
        <v>8160</v>
      </c>
      <c r="AC1312" s="71">
        <v>22</v>
      </c>
      <c r="AD1312" s="71">
        <v>68</v>
      </c>
      <c r="AE1312" s="73" t="s">
        <v>10844</v>
      </c>
      <c r="AF1312" s="75" t="s">
        <v>6299</v>
      </c>
      <c r="CN1312" s="71">
        <v>22</v>
      </c>
      <c r="CO1312" s="71">
        <v>68</v>
      </c>
      <c r="CP1312" s="73" t="s">
        <v>10844</v>
      </c>
      <c r="CQ1312" s="75" t="s">
        <v>6299</v>
      </c>
    </row>
    <row r="1313" spans="17:95">
      <c r="Q1313" s="71">
        <v>3</v>
      </c>
      <c r="R1313" s="71">
        <v>11</v>
      </c>
      <c r="S1313" s="71">
        <v>13</v>
      </c>
      <c r="T1313" s="73" t="s">
        <v>10845</v>
      </c>
      <c r="U1313" s="75" t="s">
        <v>8155</v>
      </c>
      <c r="AC1313" s="71">
        <v>22</v>
      </c>
      <c r="AD1313" s="71">
        <v>69</v>
      </c>
      <c r="AE1313" s="73" t="s">
        <v>10846</v>
      </c>
      <c r="AF1313" s="75" t="s">
        <v>6300</v>
      </c>
      <c r="CN1313" s="71">
        <v>22</v>
      </c>
      <c r="CO1313" s="71">
        <v>69</v>
      </c>
      <c r="CP1313" s="73" t="s">
        <v>10846</v>
      </c>
      <c r="CQ1313" s="75" t="s">
        <v>6300</v>
      </c>
    </row>
    <row r="1314" spans="17:95">
      <c r="Q1314" s="71">
        <v>3</v>
      </c>
      <c r="R1314" s="71">
        <v>11</v>
      </c>
      <c r="S1314" s="71">
        <v>14</v>
      </c>
      <c r="T1314" s="73" t="s">
        <v>10847</v>
      </c>
      <c r="U1314" s="75" t="s">
        <v>8166</v>
      </c>
      <c r="AC1314" s="71">
        <v>22</v>
      </c>
      <c r="AD1314" s="71">
        <v>70</v>
      </c>
      <c r="AE1314" s="73" t="s">
        <v>10848</v>
      </c>
      <c r="AF1314" s="75" t="s">
        <v>6301</v>
      </c>
      <c r="CN1314" s="71">
        <v>22</v>
      </c>
      <c r="CO1314" s="71">
        <v>70</v>
      </c>
      <c r="CP1314" s="73" t="s">
        <v>10848</v>
      </c>
      <c r="CQ1314" s="75" t="s">
        <v>6301</v>
      </c>
    </row>
    <row r="1315" spans="17:95">
      <c r="Q1315" s="71">
        <v>3</v>
      </c>
      <c r="R1315" s="71">
        <v>11</v>
      </c>
      <c r="S1315" s="71">
        <v>15</v>
      </c>
      <c r="T1315" s="73" t="s">
        <v>10849</v>
      </c>
      <c r="U1315" s="75" t="s">
        <v>8167</v>
      </c>
      <c r="AC1315" s="71">
        <v>23</v>
      </c>
      <c r="AD1315" s="71">
        <v>1</v>
      </c>
      <c r="AE1315" s="73" t="s">
        <v>10850</v>
      </c>
      <c r="AF1315" s="75" t="s">
        <v>6302</v>
      </c>
      <c r="CN1315" s="71">
        <v>23</v>
      </c>
      <c r="CO1315" s="71">
        <v>1</v>
      </c>
      <c r="CP1315" s="73" t="s">
        <v>10850</v>
      </c>
      <c r="CQ1315" s="75" t="s">
        <v>6302</v>
      </c>
    </row>
    <row r="1316" spans="17:95">
      <c r="Q1316" s="71">
        <v>3</v>
      </c>
      <c r="R1316" s="71">
        <v>11</v>
      </c>
      <c r="S1316" s="71">
        <v>16</v>
      </c>
      <c r="T1316" s="73" t="s">
        <v>10851</v>
      </c>
      <c r="U1316" s="75" t="s">
        <v>8161</v>
      </c>
      <c r="AC1316" s="71">
        <v>23</v>
      </c>
      <c r="AD1316" s="71">
        <v>2</v>
      </c>
      <c r="AE1316" s="73" t="s">
        <v>10852</v>
      </c>
      <c r="AF1316" s="75" t="s">
        <v>6303</v>
      </c>
      <c r="CN1316" s="71">
        <v>23</v>
      </c>
      <c r="CO1316" s="71">
        <v>2</v>
      </c>
      <c r="CP1316" s="73" t="s">
        <v>10852</v>
      </c>
      <c r="CQ1316" s="75" t="s">
        <v>6303</v>
      </c>
    </row>
    <row r="1317" spans="17:95">
      <c r="Q1317" s="71">
        <v>3</v>
      </c>
      <c r="R1317" s="71">
        <v>11</v>
      </c>
      <c r="S1317" s="71">
        <v>17</v>
      </c>
      <c r="T1317" s="73" t="s">
        <v>10853</v>
      </c>
      <c r="U1317" s="75" t="s">
        <v>8159</v>
      </c>
      <c r="AC1317" s="71">
        <v>23</v>
      </c>
      <c r="AD1317" s="71">
        <v>3</v>
      </c>
      <c r="AE1317" s="73" t="s">
        <v>10854</v>
      </c>
      <c r="AF1317" s="75" t="s">
        <v>6304</v>
      </c>
      <c r="CN1317" s="71">
        <v>23</v>
      </c>
      <c r="CO1317" s="71">
        <v>3</v>
      </c>
      <c r="CP1317" s="73" t="s">
        <v>10854</v>
      </c>
      <c r="CQ1317" s="75" t="s">
        <v>6304</v>
      </c>
    </row>
    <row r="1318" spans="17:95">
      <c r="Q1318" s="71">
        <v>3</v>
      </c>
      <c r="R1318" s="71">
        <v>11</v>
      </c>
      <c r="S1318" s="71">
        <v>18</v>
      </c>
      <c r="T1318" s="73" t="s">
        <v>10855</v>
      </c>
      <c r="U1318" s="75" t="s">
        <v>8162</v>
      </c>
      <c r="AC1318" s="71">
        <v>23</v>
      </c>
      <c r="AD1318" s="71">
        <v>4</v>
      </c>
      <c r="AE1318" s="73" t="s">
        <v>10856</v>
      </c>
      <c r="AF1318" s="75" t="s">
        <v>6305</v>
      </c>
      <c r="CN1318" s="71">
        <v>23</v>
      </c>
      <c r="CO1318" s="71">
        <v>4</v>
      </c>
      <c r="CP1318" s="73" t="s">
        <v>10856</v>
      </c>
      <c r="CQ1318" s="75" t="s">
        <v>6305</v>
      </c>
    </row>
    <row r="1319" spans="17:95">
      <c r="Q1319" s="71">
        <v>3</v>
      </c>
      <c r="R1319" s="71">
        <v>11</v>
      </c>
      <c r="S1319" s="71">
        <v>19</v>
      </c>
      <c r="T1319" s="73" t="s">
        <v>10857</v>
      </c>
      <c r="U1319" s="75" t="s">
        <v>8156</v>
      </c>
      <c r="AC1319" s="71">
        <v>23</v>
      </c>
      <c r="AD1319" s="71">
        <v>5</v>
      </c>
      <c r="AE1319" s="73" t="s">
        <v>10858</v>
      </c>
      <c r="AF1319" s="75" t="s">
        <v>6306</v>
      </c>
      <c r="CN1319" s="71">
        <v>23</v>
      </c>
      <c r="CO1319" s="71">
        <v>5</v>
      </c>
      <c r="CP1319" s="73" t="s">
        <v>10858</v>
      </c>
      <c r="CQ1319" s="75" t="s">
        <v>6306</v>
      </c>
    </row>
    <row r="1320" spans="17:95">
      <c r="Q1320" s="71">
        <v>3</v>
      </c>
      <c r="R1320" s="71">
        <v>11</v>
      </c>
      <c r="S1320" s="71">
        <v>20</v>
      </c>
      <c r="T1320" s="73" t="s">
        <v>10859</v>
      </c>
      <c r="U1320" s="75" t="s">
        <v>8164</v>
      </c>
      <c r="AC1320" s="71">
        <v>23</v>
      </c>
      <c r="AD1320" s="71">
        <v>6</v>
      </c>
      <c r="AE1320" s="73" t="s">
        <v>10860</v>
      </c>
      <c r="AF1320" s="75" t="s">
        <v>6307</v>
      </c>
      <c r="CN1320" s="71">
        <v>23</v>
      </c>
      <c r="CO1320" s="71">
        <v>6</v>
      </c>
      <c r="CP1320" s="73" t="s">
        <v>10860</v>
      </c>
      <c r="CQ1320" s="75" t="s">
        <v>6307</v>
      </c>
    </row>
    <row r="1321" spans="17:95">
      <c r="Q1321" s="71">
        <v>3</v>
      </c>
      <c r="R1321" s="71">
        <v>11</v>
      </c>
      <c r="S1321" s="71">
        <v>21</v>
      </c>
      <c r="T1321" s="73" t="s">
        <v>10861</v>
      </c>
      <c r="U1321" s="75" t="s">
        <v>8163</v>
      </c>
      <c r="AC1321" s="71">
        <v>23</v>
      </c>
      <c r="AD1321" s="71">
        <v>7</v>
      </c>
      <c r="AE1321" s="73" t="s">
        <v>10862</v>
      </c>
      <c r="AF1321" s="75" t="s">
        <v>6308</v>
      </c>
      <c r="CN1321" s="71">
        <v>23</v>
      </c>
      <c r="CO1321" s="71">
        <v>7</v>
      </c>
      <c r="CP1321" s="73" t="s">
        <v>10862</v>
      </c>
      <c r="CQ1321" s="75" t="s">
        <v>6308</v>
      </c>
    </row>
    <row r="1322" spans="17:95">
      <c r="Q1322" s="71">
        <v>3</v>
      </c>
      <c r="R1322" s="71">
        <v>11</v>
      </c>
      <c r="S1322" s="71">
        <v>22</v>
      </c>
      <c r="T1322" s="73" t="s">
        <v>10863</v>
      </c>
      <c r="U1322" s="75" t="s">
        <v>8168</v>
      </c>
      <c r="AC1322" s="71">
        <v>23</v>
      </c>
      <c r="AD1322" s="71">
        <v>8</v>
      </c>
      <c r="AE1322" s="73" t="s">
        <v>10864</v>
      </c>
      <c r="AF1322" s="75" t="s">
        <v>6309</v>
      </c>
      <c r="CN1322" s="71">
        <v>23</v>
      </c>
      <c r="CO1322" s="71">
        <v>8</v>
      </c>
      <c r="CP1322" s="73" t="s">
        <v>10864</v>
      </c>
      <c r="CQ1322" s="75" t="s">
        <v>6309</v>
      </c>
    </row>
    <row r="1323" spans="17:95">
      <c r="Q1323" s="71">
        <v>3</v>
      </c>
      <c r="R1323" s="71">
        <v>11</v>
      </c>
      <c r="S1323" s="71">
        <v>23</v>
      </c>
      <c r="T1323" s="73" t="s">
        <v>10865</v>
      </c>
      <c r="U1323" s="75" t="s">
        <v>1207</v>
      </c>
      <c r="AC1323" s="71">
        <v>23</v>
      </c>
      <c r="AD1323" s="71">
        <v>9</v>
      </c>
      <c r="AE1323" s="73" t="s">
        <v>10866</v>
      </c>
      <c r="AF1323" s="75" t="s">
        <v>6310</v>
      </c>
      <c r="CN1323" s="71">
        <v>23</v>
      </c>
      <c r="CO1323" s="71">
        <v>9</v>
      </c>
      <c r="CP1323" s="73" t="s">
        <v>10866</v>
      </c>
      <c r="CQ1323" s="75" t="s">
        <v>6310</v>
      </c>
    </row>
    <row r="1324" spans="17:95">
      <c r="Q1324" s="71">
        <v>3</v>
      </c>
      <c r="R1324" s="71">
        <v>11</v>
      </c>
      <c r="S1324" s="71">
        <v>24</v>
      </c>
      <c r="T1324" s="73" t="s">
        <v>10867</v>
      </c>
      <c r="U1324" s="75" t="s">
        <v>1208</v>
      </c>
      <c r="AC1324" s="71">
        <v>23</v>
      </c>
      <c r="AD1324" s="71">
        <v>10</v>
      </c>
      <c r="AE1324" s="73" t="s">
        <v>10868</v>
      </c>
      <c r="AF1324" s="75" t="s">
        <v>6311</v>
      </c>
      <c r="CN1324" s="71">
        <v>23</v>
      </c>
      <c r="CO1324" s="71">
        <v>10</v>
      </c>
      <c r="CP1324" s="73" t="s">
        <v>10868</v>
      </c>
      <c r="CQ1324" s="75" t="s">
        <v>6311</v>
      </c>
    </row>
    <row r="1325" spans="17:95">
      <c r="Q1325" s="71">
        <v>3</v>
      </c>
      <c r="R1325" s="71">
        <v>11</v>
      </c>
      <c r="S1325" s="71">
        <v>25</v>
      </c>
      <c r="T1325" s="73" t="s">
        <v>10869</v>
      </c>
      <c r="U1325" s="75" t="s">
        <v>1211</v>
      </c>
      <c r="AC1325" s="71">
        <v>23</v>
      </c>
      <c r="AD1325" s="71">
        <v>11</v>
      </c>
      <c r="AE1325" s="73" t="s">
        <v>10870</v>
      </c>
      <c r="AF1325" s="75" t="s">
        <v>6312</v>
      </c>
      <c r="CN1325" s="71">
        <v>23</v>
      </c>
      <c r="CO1325" s="71">
        <v>11</v>
      </c>
      <c r="CP1325" s="73" t="s">
        <v>10870</v>
      </c>
      <c r="CQ1325" s="75" t="s">
        <v>6312</v>
      </c>
    </row>
    <row r="1326" spans="17:95">
      <c r="Q1326" s="71">
        <v>3</v>
      </c>
      <c r="R1326" s="71">
        <v>11</v>
      </c>
      <c r="S1326" s="71">
        <v>26</v>
      </c>
      <c r="T1326" s="73" t="s">
        <v>10871</v>
      </c>
      <c r="U1326" s="75" t="s">
        <v>8170</v>
      </c>
      <c r="AC1326" s="71">
        <v>23</v>
      </c>
      <c r="AD1326" s="71">
        <v>12</v>
      </c>
      <c r="AE1326" s="73" t="s">
        <v>10872</v>
      </c>
      <c r="AF1326" s="75" t="s">
        <v>6313</v>
      </c>
      <c r="CN1326" s="71">
        <v>23</v>
      </c>
      <c r="CO1326" s="71">
        <v>12</v>
      </c>
      <c r="CP1326" s="73" t="s">
        <v>10872</v>
      </c>
      <c r="CQ1326" s="75" t="s">
        <v>6313</v>
      </c>
    </row>
    <row r="1327" spans="17:95">
      <c r="Q1327" s="71">
        <v>3</v>
      </c>
      <c r="R1327" s="71">
        <v>11</v>
      </c>
      <c r="S1327" s="71">
        <v>27</v>
      </c>
      <c r="T1327" s="73" t="s">
        <v>10873</v>
      </c>
      <c r="U1327" s="75" t="s">
        <v>1209</v>
      </c>
      <c r="AC1327" s="71">
        <v>23</v>
      </c>
      <c r="AD1327" s="71">
        <v>13</v>
      </c>
      <c r="AE1327" s="73" t="s">
        <v>10874</v>
      </c>
      <c r="AF1327" s="75" t="s">
        <v>6314</v>
      </c>
      <c r="CN1327" s="71">
        <v>23</v>
      </c>
      <c r="CO1327" s="71">
        <v>13</v>
      </c>
      <c r="CP1327" s="73" t="s">
        <v>10874</v>
      </c>
      <c r="CQ1327" s="75" t="s">
        <v>6314</v>
      </c>
    </row>
    <row r="1328" spans="17:95">
      <c r="Q1328" s="71">
        <v>3</v>
      </c>
      <c r="R1328" s="71">
        <v>11</v>
      </c>
      <c r="S1328" s="71">
        <v>28</v>
      </c>
      <c r="T1328" s="73" t="s">
        <v>10875</v>
      </c>
      <c r="U1328" s="75" t="s">
        <v>1210</v>
      </c>
      <c r="AC1328" s="71">
        <v>23</v>
      </c>
      <c r="AD1328" s="71">
        <v>14</v>
      </c>
      <c r="AE1328" s="73" t="s">
        <v>10876</v>
      </c>
      <c r="AF1328" s="75" t="s">
        <v>6315</v>
      </c>
      <c r="CN1328" s="71">
        <v>23</v>
      </c>
      <c r="CO1328" s="71">
        <v>14</v>
      </c>
      <c r="CP1328" s="73" t="s">
        <v>10876</v>
      </c>
      <c r="CQ1328" s="75" t="s">
        <v>6315</v>
      </c>
    </row>
    <row r="1329" spans="17:95">
      <c r="Q1329" s="71">
        <v>3</v>
      </c>
      <c r="R1329" s="71">
        <v>11</v>
      </c>
      <c r="S1329" s="71">
        <v>29</v>
      </c>
      <c r="T1329" s="73" t="s">
        <v>10877</v>
      </c>
      <c r="U1329" s="75" t="s">
        <v>8169</v>
      </c>
      <c r="AC1329" s="71">
        <v>23</v>
      </c>
      <c r="AD1329" s="71">
        <v>15</v>
      </c>
      <c r="AE1329" s="73" t="s">
        <v>10878</v>
      </c>
      <c r="AF1329" s="75" t="s">
        <v>6316</v>
      </c>
      <c r="CN1329" s="71">
        <v>23</v>
      </c>
      <c r="CO1329" s="71">
        <v>15</v>
      </c>
      <c r="CP1329" s="73" t="s">
        <v>10878</v>
      </c>
      <c r="CQ1329" s="75" t="s">
        <v>6316</v>
      </c>
    </row>
    <row r="1330" spans="17:95">
      <c r="Q1330" s="71">
        <v>3</v>
      </c>
      <c r="R1330" s="71">
        <v>11</v>
      </c>
      <c r="S1330" s="71">
        <v>30</v>
      </c>
      <c r="T1330" s="73" t="s">
        <v>10721</v>
      </c>
      <c r="U1330" s="75" t="s">
        <v>1212</v>
      </c>
      <c r="AC1330" s="71">
        <v>23</v>
      </c>
      <c r="AD1330" s="71">
        <v>16</v>
      </c>
      <c r="AE1330" s="73" t="s">
        <v>10879</v>
      </c>
      <c r="AF1330" s="75" t="s">
        <v>6317</v>
      </c>
      <c r="CN1330" s="71">
        <v>23</v>
      </c>
      <c r="CO1330" s="71">
        <v>16</v>
      </c>
      <c r="CP1330" s="73" t="s">
        <v>10879</v>
      </c>
      <c r="CQ1330" s="75" t="s">
        <v>6317</v>
      </c>
    </row>
    <row r="1331" spans="17:95">
      <c r="Q1331" s="71">
        <v>3</v>
      </c>
      <c r="R1331" s="71">
        <v>11</v>
      </c>
      <c r="S1331" s="71">
        <v>31</v>
      </c>
      <c r="T1331" s="73" t="s">
        <v>10880</v>
      </c>
      <c r="U1331" s="75" t="s">
        <v>1213</v>
      </c>
      <c r="AC1331" s="71">
        <v>23</v>
      </c>
      <c r="AD1331" s="71">
        <v>17</v>
      </c>
      <c r="AE1331" s="73" t="s">
        <v>10881</v>
      </c>
      <c r="AF1331" s="75" t="s">
        <v>6318</v>
      </c>
      <c r="CN1331" s="71">
        <v>23</v>
      </c>
      <c r="CO1331" s="71">
        <v>17</v>
      </c>
      <c r="CP1331" s="73" t="s">
        <v>10881</v>
      </c>
      <c r="CQ1331" s="75" t="s">
        <v>6318</v>
      </c>
    </row>
    <row r="1332" spans="17:95">
      <c r="Q1332" s="71">
        <v>3</v>
      </c>
      <c r="R1332" s="71">
        <v>11</v>
      </c>
      <c r="S1332" s="71">
        <v>32</v>
      </c>
      <c r="T1332" s="73" t="s">
        <v>10882</v>
      </c>
      <c r="U1332" s="75" t="s">
        <v>1214</v>
      </c>
      <c r="AC1332" s="71">
        <v>23</v>
      </c>
      <c r="AD1332" s="71">
        <v>18</v>
      </c>
      <c r="AE1332" s="73" t="s">
        <v>10883</v>
      </c>
      <c r="AF1332" s="75" t="s">
        <v>6319</v>
      </c>
      <c r="CN1332" s="71">
        <v>23</v>
      </c>
      <c r="CO1332" s="71">
        <v>18</v>
      </c>
      <c r="CP1332" s="73" t="s">
        <v>10883</v>
      </c>
      <c r="CQ1332" s="75" t="s">
        <v>6319</v>
      </c>
    </row>
    <row r="1333" spans="17:95">
      <c r="Q1333" s="71">
        <v>3</v>
      </c>
      <c r="R1333" s="71">
        <v>11</v>
      </c>
      <c r="S1333" s="71">
        <v>33</v>
      </c>
      <c r="T1333" s="73" t="s">
        <v>10884</v>
      </c>
      <c r="U1333" s="75" t="s">
        <v>10885</v>
      </c>
      <c r="AC1333" s="71">
        <v>23</v>
      </c>
      <c r="AD1333" s="71">
        <v>19</v>
      </c>
      <c r="AE1333" s="73" t="s">
        <v>10886</v>
      </c>
      <c r="AF1333" s="75" t="s">
        <v>6320</v>
      </c>
      <c r="CN1333" s="71">
        <v>23</v>
      </c>
      <c r="CO1333" s="71">
        <v>19</v>
      </c>
      <c r="CP1333" s="73" t="s">
        <v>10886</v>
      </c>
      <c r="CQ1333" s="75" t="s">
        <v>6320</v>
      </c>
    </row>
    <row r="1334" spans="17:95">
      <c r="Q1334" s="71">
        <v>3</v>
      </c>
      <c r="R1334" s="71">
        <v>11</v>
      </c>
      <c r="S1334" s="71">
        <v>34</v>
      </c>
      <c r="T1334" s="73" t="s">
        <v>10887</v>
      </c>
      <c r="U1334" s="75" t="s">
        <v>8172</v>
      </c>
      <c r="AC1334" s="71">
        <v>23</v>
      </c>
      <c r="AD1334" s="71">
        <v>20</v>
      </c>
      <c r="AE1334" s="73" t="s">
        <v>10888</v>
      </c>
      <c r="AF1334" s="75" t="s">
        <v>6321</v>
      </c>
      <c r="CN1334" s="71">
        <v>23</v>
      </c>
      <c r="CO1334" s="71">
        <v>20</v>
      </c>
      <c r="CP1334" s="73" t="s">
        <v>10888</v>
      </c>
      <c r="CQ1334" s="75" t="s">
        <v>6321</v>
      </c>
    </row>
    <row r="1335" spans="17:95">
      <c r="Q1335" s="71">
        <v>3</v>
      </c>
      <c r="R1335" s="71">
        <v>11</v>
      </c>
      <c r="S1335" s="71">
        <v>35</v>
      </c>
      <c r="T1335" s="73" t="s">
        <v>10889</v>
      </c>
      <c r="U1335" s="75" t="s">
        <v>8171</v>
      </c>
      <c r="AC1335" s="71">
        <v>23</v>
      </c>
      <c r="AD1335" s="71">
        <v>21</v>
      </c>
      <c r="AE1335" s="73" t="s">
        <v>10890</v>
      </c>
      <c r="AF1335" s="75" t="s">
        <v>6322</v>
      </c>
      <c r="CN1335" s="71">
        <v>23</v>
      </c>
      <c r="CO1335" s="71">
        <v>21</v>
      </c>
      <c r="CP1335" s="73" t="s">
        <v>10890</v>
      </c>
      <c r="CQ1335" s="75" t="s">
        <v>6322</v>
      </c>
    </row>
    <row r="1336" spans="17:95">
      <c r="Q1336" s="71">
        <v>3</v>
      </c>
      <c r="R1336" s="71">
        <v>11</v>
      </c>
      <c r="S1336" s="71">
        <v>36</v>
      </c>
      <c r="T1336" s="73" t="s">
        <v>10891</v>
      </c>
      <c r="U1336" s="75" t="s">
        <v>1215</v>
      </c>
      <c r="AC1336" s="71">
        <v>23</v>
      </c>
      <c r="AD1336" s="71">
        <v>22</v>
      </c>
      <c r="AE1336" s="73" t="s">
        <v>10892</v>
      </c>
      <c r="AF1336" s="75" t="s">
        <v>6323</v>
      </c>
      <c r="CN1336" s="71">
        <v>23</v>
      </c>
      <c r="CO1336" s="71">
        <v>22</v>
      </c>
      <c r="CP1336" s="73" t="s">
        <v>10892</v>
      </c>
      <c r="CQ1336" s="75" t="s">
        <v>6323</v>
      </c>
    </row>
    <row r="1337" spans="17:95">
      <c r="Q1337" s="71">
        <v>3</v>
      </c>
      <c r="R1337" s="71">
        <v>11</v>
      </c>
      <c r="S1337" s="71">
        <v>37</v>
      </c>
      <c r="T1337" s="73" t="s">
        <v>10893</v>
      </c>
      <c r="U1337" s="75" t="s">
        <v>1216</v>
      </c>
      <c r="AC1337" s="71">
        <v>23</v>
      </c>
      <c r="AD1337" s="71">
        <v>23</v>
      </c>
      <c r="AE1337" s="73" t="s">
        <v>10894</v>
      </c>
      <c r="AF1337" s="75" t="s">
        <v>6324</v>
      </c>
      <c r="CN1337" s="71">
        <v>23</v>
      </c>
      <c r="CO1337" s="71">
        <v>23</v>
      </c>
      <c r="CP1337" s="73" t="s">
        <v>10894</v>
      </c>
      <c r="CQ1337" s="75" t="s">
        <v>6324</v>
      </c>
    </row>
    <row r="1338" spans="17:95">
      <c r="Q1338" s="71">
        <v>3</v>
      </c>
      <c r="R1338" s="71">
        <v>11</v>
      </c>
      <c r="S1338" s="71">
        <v>38</v>
      </c>
      <c r="T1338" s="73" t="s">
        <v>10895</v>
      </c>
      <c r="U1338" s="75" t="s">
        <v>8175</v>
      </c>
      <c r="AC1338" s="71">
        <v>23</v>
      </c>
      <c r="AD1338" s="71">
        <v>24</v>
      </c>
      <c r="AE1338" s="73" t="s">
        <v>10896</v>
      </c>
      <c r="AF1338" s="75" t="s">
        <v>6325</v>
      </c>
      <c r="CN1338" s="71">
        <v>23</v>
      </c>
      <c r="CO1338" s="71">
        <v>24</v>
      </c>
      <c r="CP1338" s="73" t="s">
        <v>10896</v>
      </c>
      <c r="CQ1338" s="75" t="s">
        <v>6325</v>
      </c>
    </row>
    <row r="1339" spans="17:95">
      <c r="Q1339" s="71">
        <v>3</v>
      </c>
      <c r="R1339" s="71">
        <v>11</v>
      </c>
      <c r="S1339" s="71">
        <v>39</v>
      </c>
      <c r="T1339" s="73" t="s">
        <v>10897</v>
      </c>
      <c r="U1339" s="75" t="s">
        <v>1218</v>
      </c>
      <c r="AC1339" s="71">
        <v>23</v>
      </c>
      <c r="AD1339" s="71">
        <v>25</v>
      </c>
      <c r="AE1339" s="73" t="s">
        <v>10898</v>
      </c>
      <c r="AF1339" s="75" t="s">
        <v>6326</v>
      </c>
      <c r="CN1339" s="71">
        <v>23</v>
      </c>
      <c r="CO1339" s="71">
        <v>25</v>
      </c>
      <c r="CP1339" s="73" t="s">
        <v>10898</v>
      </c>
      <c r="CQ1339" s="75" t="s">
        <v>6326</v>
      </c>
    </row>
    <row r="1340" spans="17:95">
      <c r="Q1340" s="71">
        <v>3</v>
      </c>
      <c r="R1340" s="71">
        <v>11</v>
      </c>
      <c r="S1340" s="71">
        <v>40</v>
      </c>
      <c r="T1340" s="73" t="s">
        <v>10899</v>
      </c>
      <c r="U1340" s="75" t="s">
        <v>8176</v>
      </c>
      <c r="AC1340" s="71">
        <v>23</v>
      </c>
      <c r="AD1340" s="71">
        <v>26</v>
      </c>
      <c r="AE1340" s="73" t="s">
        <v>10900</v>
      </c>
      <c r="AF1340" s="75" t="s">
        <v>8370</v>
      </c>
      <c r="CN1340" s="71">
        <v>23</v>
      </c>
      <c r="CO1340" s="71">
        <v>26</v>
      </c>
      <c r="CP1340" s="73" t="s">
        <v>10900</v>
      </c>
      <c r="CQ1340" s="75" t="s">
        <v>8370</v>
      </c>
    </row>
    <row r="1341" spans="17:95">
      <c r="Q1341" s="71">
        <v>3</v>
      </c>
      <c r="R1341" s="71">
        <v>11</v>
      </c>
      <c r="S1341" s="71">
        <v>41</v>
      </c>
      <c r="T1341" s="73" t="s">
        <v>10901</v>
      </c>
      <c r="U1341" s="75" t="s">
        <v>1217</v>
      </c>
      <c r="AC1341" s="71">
        <v>23</v>
      </c>
      <c r="AD1341" s="71">
        <v>27</v>
      </c>
      <c r="AE1341" s="73" t="s">
        <v>10902</v>
      </c>
      <c r="AF1341" s="75" t="s">
        <v>8371</v>
      </c>
      <c r="CN1341" s="71">
        <v>23</v>
      </c>
      <c r="CO1341" s="71">
        <v>27</v>
      </c>
      <c r="CP1341" s="73" t="s">
        <v>10902</v>
      </c>
      <c r="CQ1341" s="75" t="s">
        <v>8371</v>
      </c>
    </row>
    <row r="1342" spans="17:95">
      <c r="Q1342" s="71">
        <v>3</v>
      </c>
      <c r="R1342" s="71">
        <v>11</v>
      </c>
      <c r="S1342" s="71">
        <v>42</v>
      </c>
      <c r="T1342" s="73" t="s">
        <v>10903</v>
      </c>
      <c r="U1342" s="75" t="s">
        <v>1219</v>
      </c>
      <c r="AC1342" s="71">
        <v>23</v>
      </c>
      <c r="AD1342" s="71">
        <v>28</v>
      </c>
      <c r="AE1342" s="73" t="s">
        <v>10904</v>
      </c>
      <c r="AF1342" s="75" t="s">
        <v>6327</v>
      </c>
      <c r="CN1342" s="71">
        <v>23</v>
      </c>
      <c r="CO1342" s="71">
        <v>28</v>
      </c>
      <c r="CP1342" s="73" t="s">
        <v>10904</v>
      </c>
      <c r="CQ1342" s="75" t="s">
        <v>6327</v>
      </c>
    </row>
    <row r="1343" spans="17:95">
      <c r="Q1343" s="71">
        <v>3</v>
      </c>
      <c r="R1343" s="71">
        <v>11</v>
      </c>
      <c r="S1343" s="71">
        <v>43</v>
      </c>
      <c r="T1343" s="73" t="s">
        <v>10905</v>
      </c>
      <c r="U1343" s="75" t="s">
        <v>8174</v>
      </c>
      <c r="AC1343" s="71">
        <v>23</v>
      </c>
      <c r="AD1343" s="71">
        <v>29</v>
      </c>
      <c r="AE1343" s="73" t="s">
        <v>10906</v>
      </c>
      <c r="AF1343" s="75" t="s">
        <v>6328</v>
      </c>
      <c r="CN1343" s="71">
        <v>23</v>
      </c>
      <c r="CO1343" s="71">
        <v>29</v>
      </c>
      <c r="CP1343" s="73" t="s">
        <v>10906</v>
      </c>
      <c r="CQ1343" s="75" t="s">
        <v>6328</v>
      </c>
    </row>
    <row r="1344" spans="17:95">
      <c r="Q1344" s="71">
        <v>3</v>
      </c>
      <c r="R1344" s="71">
        <v>11</v>
      </c>
      <c r="S1344" s="71">
        <v>44</v>
      </c>
      <c r="T1344" s="73" t="s">
        <v>10907</v>
      </c>
      <c r="U1344" s="75" t="s">
        <v>1220</v>
      </c>
      <c r="AC1344" s="71">
        <v>24</v>
      </c>
      <c r="AD1344" s="71">
        <v>1</v>
      </c>
      <c r="AE1344" s="73" t="s">
        <v>10908</v>
      </c>
      <c r="AF1344" s="75" t="s">
        <v>6329</v>
      </c>
      <c r="CN1344" s="71">
        <v>24</v>
      </c>
      <c r="CO1344" s="71">
        <v>1</v>
      </c>
      <c r="CP1344" s="73" t="s">
        <v>10908</v>
      </c>
      <c r="CQ1344" s="75" t="s">
        <v>6329</v>
      </c>
    </row>
    <row r="1345" spans="17:95">
      <c r="Q1345" s="71">
        <v>3</v>
      </c>
      <c r="R1345" s="71">
        <v>11</v>
      </c>
      <c r="S1345" s="71">
        <v>45</v>
      </c>
      <c r="T1345" s="73" t="s">
        <v>10909</v>
      </c>
      <c r="U1345" s="75" t="s">
        <v>8173</v>
      </c>
      <c r="AC1345" s="71">
        <v>24</v>
      </c>
      <c r="AD1345" s="71">
        <v>2</v>
      </c>
      <c r="AE1345" s="73" t="s">
        <v>10910</v>
      </c>
      <c r="AF1345" s="75" t="s">
        <v>6330</v>
      </c>
      <c r="CN1345" s="71">
        <v>24</v>
      </c>
      <c r="CO1345" s="71">
        <v>2</v>
      </c>
      <c r="CP1345" s="73" t="s">
        <v>10910</v>
      </c>
      <c r="CQ1345" s="75" t="s">
        <v>6330</v>
      </c>
    </row>
    <row r="1346" spans="17:95">
      <c r="Q1346" s="71">
        <v>3</v>
      </c>
      <c r="R1346" s="71">
        <v>11</v>
      </c>
      <c r="S1346" s="71">
        <v>46</v>
      </c>
      <c r="T1346" s="73" t="s">
        <v>10911</v>
      </c>
      <c r="U1346" s="75" t="s">
        <v>10912</v>
      </c>
      <c r="AC1346" s="71">
        <v>24</v>
      </c>
      <c r="AD1346" s="71">
        <v>3</v>
      </c>
      <c r="AE1346" s="73" t="s">
        <v>10913</v>
      </c>
      <c r="AF1346" s="75" t="s">
        <v>6331</v>
      </c>
      <c r="CN1346" s="71">
        <v>24</v>
      </c>
      <c r="CO1346" s="71">
        <v>3</v>
      </c>
      <c r="CP1346" s="73" t="s">
        <v>10913</v>
      </c>
      <c r="CQ1346" s="75" t="s">
        <v>6331</v>
      </c>
    </row>
    <row r="1347" spans="17:95">
      <c r="Q1347" s="71">
        <v>3</v>
      </c>
      <c r="R1347" s="71">
        <v>11</v>
      </c>
      <c r="S1347" s="71">
        <v>47</v>
      </c>
      <c r="T1347" s="73" t="s">
        <v>10914</v>
      </c>
      <c r="U1347" s="75" t="s">
        <v>1221</v>
      </c>
      <c r="AC1347" s="71">
        <v>24</v>
      </c>
      <c r="AD1347" s="71">
        <v>4</v>
      </c>
      <c r="AE1347" s="73" t="s">
        <v>10915</v>
      </c>
      <c r="AF1347" s="75" t="s">
        <v>6332</v>
      </c>
      <c r="CN1347" s="71">
        <v>24</v>
      </c>
      <c r="CO1347" s="71">
        <v>4</v>
      </c>
      <c r="CP1347" s="73" t="s">
        <v>10915</v>
      </c>
      <c r="CQ1347" s="75" t="s">
        <v>6332</v>
      </c>
    </row>
    <row r="1348" spans="17:95">
      <c r="Q1348" s="71">
        <v>3</v>
      </c>
      <c r="R1348" s="71">
        <v>11</v>
      </c>
      <c r="S1348" s="71">
        <v>48</v>
      </c>
      <c r="T1348" s="73" t="s">
        <v>10590</v>
      </c>
      <c r="U1348" s="75" t="s">
        <v>1222</v>
      </c>
      <c r="AC1348" s="71">
        <v>24</v>
      </c>
      <c r="AD1348" s="71">
        <v>5</v>
      </c>
      <c r="AE1348" s="73" t="s">
        <v>10916</v>
      </c>
      <c r="AF1348" s="75" t="s">
        <v>6333</v>
      </c>
      <c r="CN1348" s="71">
        <v>24</v>
      </c>
      <c r="CO1348" s="71">
        <v>5</v>
      </c>
      <c r="CP1348" s="73" t="s">
        <v>10916</v>
      </c>
      <c r="CQ1348" s="75" t="s">
        <v>6333</v>
      </c>
    </row>
    <row r="1349" spans="17:95">
      <c r="Q1349" s="71">
        <v>3</v>
      </c>
      <c r="R1349" s="71">
        <v>11</v>
      </c>
      <c r="S1349" s="71">
        <v>49</v>
      </c>
      <c r="T1349" s="73" t="s">
        <v>10917</v>
      </c>
      <c r="U1349" s="75" t="s">
        <v>1223</v>
      </c>
      <c r="AC1349" s="71">
        <v>24</v>
      </c>
      <c r="AD1349" s="71">
        <v>6</v>
      </c>
      <c r="AE1349" s="73" t="s">
        <v>10918</v>
      </c>
      <c r="AF1349" s="75" t="s">
        <v>6334</v>
      </c>
      <c r="CN1349" s="71">
        <v>24</v>
      </c>
      <c r="CO1349" s="71">
        <v>6</v>
      </c>
      <c r="CP1349" s="73" t="s">
        <v>10918</v>
      </c>
      <c r="CQ1349" s="75" t="s">
        <v>6334</v>
      </c>
    </row>
    <row r="1350" spans="17:95">
      <c r="Q1350" s="71">
        <v>3</v>
      </c>
      <c r="R1350" s="71">
        <v>11</v>
      </c>
      <c r="S1350" s="71">
        <v>50</v>
      </c>
      <c r="T1350" s="73" t="s">
        <v>10919</v>
      </c>
      <c r="U1350" s="75" t="s">
        <v>1224</v>
      </c>
      <c r="AC1350" s="71">
        <v>24</v>
      </c>
      <c r="AD1350" s="71">
        <v>7</v>
      </c>
      <c r="AE1350" s="73" t="s">
        <v>10920</v>
      </c>
      <c r="AF1350" s="75" t="s">
        <v>6335</v>
      </c>
      <c r="CN1350" s="71">
        <v>24</v>
      </c>
      <c r="CO1350" s="71">
        <v>7</v>
      </c>
      <c r="CP1350" s="73" t="s">
        <v>10920</v>
      </c>
      <c r="CQ1350" s="75" t="s">
        <v>6335</v>
      </c>
    </row>
    <row r="1351" spans="17:95">
      <c r="Q1351" s="71">
        <v>3</v>
      </c>
      <c r="R1351" s="71">
        <v>11</v>
      </c>
      <c r="S1351" s="71">
        <v>51</v>
      </c>
      <c r="T1351" s="73" t="s">
        <v>10921</v>
      </c>
      <c r="U1351" s="75" t="s">
        <v>8178</v>
      </c>
      <c r="AC1351" s="71">
        <v>24</v>
      </c>
      <c r="AD1351" s="71">
        <v>8</v>
      </c>
      <c r="AE1351" s="73" t="s">
        <v>10922</v>
      </c>
      <c r="AF1351" s="75" t="s">
        <v>8342</v>
      </c>
      <c r="CN1351" s="71">
        <v>24</v>
      </c>
      <c r="CO1351" s="71">
        <v>8</v>
      </c>
      <c r="CP1351" s="73" t="s">
        <v>10922</v>
      </c>
      <c r="CQ1351" s="75" t="s">
        <v>8342</v>
      </c>
    </row>
    <row r="1352" spans="17:95">
      <c r="Q1352" s="71">
        <v>3</v>
      </c>
      <c r="R1352" s="71">
        <v>11</v>
      </c>
      <c r="S1352" s="71">
        <v>52</v>
      </c>
      <c r="T1352" s="73" t="s">
        <v>10923</v>
      </c>
      <c r="U1352" s="75" t="s">
        <v>8177</v>
      </c>
      <c r="AC1352" s="71">
        <v>24</v>
      </c>
      <c r="AD1352" s="71">
        <v>9</v>
      </c>
      <c r="AE1352" s="73" t="s">
        <v>10924</v>
      </c>
      <c r="AF1352" s="75" t="s">
        <v>8343</v>
      </c>
      <c r="CN1352" s="71">
        <v>24</v>
      </c>
      <c r="CO1352" s="71">
        <v>9</v>
      </c>
      <c r="CP1352" s="73" t="s">
        <v>10924</v>
      </c>
      <c r="CQ1352" s="75" t="s">
        <v>8343</v>
      </c>
    </row>
    <row r="1353" spans="17:95">
      <c r="Q1353" s="71">
        <v>3</v>
      </c>
      <c r="R1353" s="71">
        <v>11</v>
      </c>
      <c r="S1353" s="71">
        <v>53</v>
      </c>
      <c r="T1353" s="73" t="s">
        <v>10925</v>
      </c>
      <c r="U1353" s="75" t="s">
        <v>1225</v>
      </c>
      <c r="AC1353" s="71">
        <v>24</v>
      </c>
      <c r="AD1353" s="71">
        <v>10</v>
      </c>
      <c r="AE1353" s="73" t="s">
        <v>10926</v>
      </c>
      <c r="AF1353" s="75" t="s">
        <v>6336</v>
      </c>
      <c r="CN1353" s="71">
        <v>24</v>
      </c>
      <c r="CO1353" s="71">
        <v>10</v>
      </c>
      <c r="CP1353" s="73" t="s">
        <v>10926</v>
      </c>
      <c r="CQ1353" s="75" t="s">
        <v>6336</v>
      </c>
    </row>
    <row r="1354" spans="17:95">
      <c r="Q1354" s="71">
        <v>3</v>
      </c>
      <c r="R1354" s="71">
        <v>11</v>
      </c>
      <c r="S1354" s="71">
        <v>54</v>
      </c>
      <c r="T1354" s="73" t="s">
        <v>10927</v>
      </c>
      <c r="U1354" s="75" t="s">
        <v>10928</v>
      </c>
      <c r="AC1354" s="71">
        <v>24</v>
      </c>
      <c r="AD1354" s="71">
        <v>11</v>
      </c>
      <c r="AE1354" s="73" t="s">
        <v>10929</v>
      </c>
      <c r="AF1354" s="75" t="s">
        <v>6337</v>
      </c>
      <c r="CN1354" s="71">
        <v>24</v>
      </c>
      <c r="CO1354" s="71">
        <v>11</v>
      </c>
      <c r="CP1354" s="73" t="s">
        <v>10929</v>
      </c>
      <c r="CQ1354" s="75" t="s">
        <v>6337</v>
      </c>
    </row>
    <row r="1355" spans="17:95">
      <c r="Q1355" s="71">
        <v>3</v>
      </c>
      <c r="R1355" s="71">
        <v>11</v>
      </c>
      <c r="S1355" s="71">
        <v>55</v>
      </c>
      <c r="T1355" s="73" t="s">
        <v>10930</v>
      </c>
      <c r="U1355" s="75" t="s">
        <v>1204</v>
      </c>
      <c r="AC1355" s="71">
        <v>24</v>
      </c>
      <c r="AD1355" s="71">
        <v>12</v>
      </c>
      <c r="AE1355" s="73" t="s">
        <v>10931</v>
      </c>
      <c r="AF1355" s="75" t="s">
        <v>6338</v>
      </c>
      <c r="CN1355" s="71">
        <v>24</v>
      </c>
      <c r="CO1355" s="71">
        <v>12</v>
      </c>
      <c r="CP1355" s="73" t="s">
        <v>10931</v>
      </c>
      <c r="CQ1355" s="75" t="s">
        <v>6338</v>
      </c>
    </row>
    <row r="1356" spans="17:95">
      <c r="Q1356" s="71">
        <v>3</v>
      </c>
      <c r="R1356" s="71">
        <v>11</v>
      </c>
      <c r="S1356" s="71">
        <v>56</v>
      </c>
      <c r="T1356" s="73" t="s">
        <v>10610</v>
      </c>
      <c r="U1356" s="75" t="s">
        <v>1226</v>
      </c>
      <c r="AC1356" s="71">
        <v>24</v>
      </c>
      <c r="AD1356" s="71">
        <v>13</v>
      </c>
      <c r="AE1356" s="73" t="s">
        <v>10932</v>
      </c>
      <c r="AF1356" s="75" t="s">
        <v>6339</v>
      </c>
      <c r="CN1356" s="71">
        <v>24</v>
      </c>
      <c r="CO1356" s="71">
        <v>13</v>
      </c>
      <c r="CP1356" s="73" t="s">
        <v>10932</v>
      </c>
      <c r="CQ1356" s="75" t="s">
        <v>6339</v>
      </c>
    </row>
    <row r="1357" spans="17:95">
      <c r="Q1357" s="71">
        <v>3</v>
      </c>
      <c r="R1357" s="71">
        <v>11</v>
      </c>
      <c r="S1357" s="71">
        <v>57</v>
      </c>
      <c r="T1357" s="73" t="s">
        <v>7042</v>
      </c>
      <c r="U1357" s="75" t="s">
        <v>1227</v>
      </c>
      <c r="AC1357" s="71">
        <v>24</v>
      </c>
      <c r="AD1357" s="71">
        <v>14</v>
      </c>
      <c r="AE1357" s="73" t="s">
        <v>10933</v>
      </c>
      <c r="AF1357" s="75" t="s">
        <v>6340</v>
      </c>
      <c r="CN1357" s="71">
        <v>24</v>
      </c>
      <c r="CO1357" s="71">
        <v>14</v>
      </c>
      <c r="CP1357" s="73" t="s">
        <v>10933</v>
      </c>
      <c r="CQ1357" s="75" t="s">
        <v>6340</v>
      </c>
    </row>
    <row r="1358" spans="17:95">
      <c r="Q1358" s="71">
        <v>3</v>
      </c>
      <c r="R1358" s="71">
        <v>12</v>
      </c>
      <c r="S1358" s="71">
        <v>1</v>
      </c>
      <c r="T1358" s="73" t="s">
        <v>10317</v>
      </c>
      <c r="U1358" s="75" t="s">
        <v>8180</v>
      </c>
      <c r="AC1358" s="71">
        <v>24</v>
      </c>
      <c r="AD1358" s="71">
        <v>15</v>
      </c>
      <c r="AE1358" s="73" t="s">
        <v>10934</v>
      </c>
      <c r="AF1358" s="75" t="s">
        <v>6341</v>
      </c>
      <c r="CN1358" s="71">
        <v>24</v>
      </c>
      <c r="CO1358" s="71">
        <v>15</v>
      </c>
      <c r="CP1358" s="73" t="s">
        <v>10934</v>
      </c>
      <c r="CQ1358" s="75" t="s">
        <v>6341</v>
      </c>
    </row>
    <row r="1359" spans="17:95">
      <c r="Q1359" s="71">
        <v>3</v>
      </c>
      <c r="R1359" s="71">
        <v>12</v>
      </c>
      <c r="S1359" s="71">
        <v>2</v>
      </c>
      <c r="T1359" s="73" t="s">
        <v>7042</v>
      </c>
      <c r="U1359" s="75" t="s">
        <v>8181</v>
      </c>
      <c r="AC1359" s="71">
        <v>24</v>
      </c>
      <c r="AD1359" s="71">
        <v>16</v>
      </c>
      <c r="AE1359" s="73" t="s">
        <v>10935</v>
      </c>
      <c r="AF1359" s="75" t="s">
        <v>8344</v>
      </c>
      <c r="CN1359" s="71">
        <v>24</v>
      </c>
      <c r="CO1359" s="71">
        <v>16</v>
      </c>
      <c r="CP1359" s="73" t="s">
        <v>10935</v>
      </c>
      <c r="CQ1359" s="75" t="s">
        <v>8344</v>
      </c>
    </row>
    <row r="1360" spans="17:95">
      <c r="Q1360" s="71">
        <v>3</v>
      </c>
      <c r="R1360" s="71">
        <v>13</v>
      </c>
      <c r="S1360" s="71">
        <v>1</v>
      </c>
      <c r="T1360" s="73" t="s">
        <v>10798</v>
      </c>
      <c r="U1360" s="75" t="s">
        <v>1240</v>
      </c>
      <c r="AC1360" s="71">
        <v>24</v>
      </c>
      <c r="AD1360" s="71">
        <v>17</v>
      </c>
      <c r="AE1360" s="73" t="s">
        <v>10936</v>
      </c>
      <c r="AF1360" s="75" t="s">
        <v>6342</v>
      </c>
      <c r="CN1360" s="71">
        <v>24</v>
      </c>
      <c r="CO1360" s="71">
        <v>17</v>
      </c>
      <c r="CP1360" s="73" t="s">
        <v>10936</v>
      </c>
      <c r="CQ1360" s="75" t="s">
        <v>6342</v>
      </c>
    </row>
    <row r="1361" spans="17:95">
      <c r="Q1361" s="71">
        <v>3</v>
      </c>
      <c r="R1361" s="71">
        <v>13</v>
      </c>
      <c r="S1361" s="71">
        <v>2</v>
      </c>
      <c r="T1361" s="73" t="s">
        <v>7042</v>
      </c>
      <c r="U1361" s="75" t="s">
        <v>1241</v>
      </c>
      <c r="AC1361" s="71">
        <v>25</v>
      </c>
      <c r="AD1361" s="71">
        <v>1</v>
      </c>
      <c r="AE1361" s="73" t="s">
        <v>10937</v>
      </c>
      <c r="AF1361" s="75" t="s">
        <v>6343</v>
      </c>
      <c r="CN1361" s="71">
        <v>25</v>
      </c>
      <c r="CO1361" s="71">
        <v>1</v>
      </c>
      <c r="CP1361" s="73" t="s">
        <v>10937</v>
      </c>
      <c r="CQ1361" s="75" t="s">
        <v>6343</v>
      </c>
    </row>
    <row r="1362" spans="17:95">
      <c r="Q1362" s="71">
        <v>3</v>
      </c>
      <c r="R1362" s="71">
        <v>14</v>
      </c>
      <c r="S1362" s="71">
        <v>1</v>
      </c>
      <c r="T1362" s="73" t="s">
        <v>10317</v>
      </c>
      <c r="U1362" s="75" t="s">
        <v>1242</v>
      </c>
      <c r="AC1362" s="71">
        <v>25</v>
      </c>
      <c r="AD1362" s="71">
        <v>2</v>
      </c>
      <c r="AE1362" s="73" t="s">
        <v>10938</v>
      </c>
      <c r="AF1362" s="75" t="s">
        <v>6344</v>
      </c>
      <c r="CN1362" s="71">
        <v>25</v>
      </c>
      <c r="CO1362" s="71">
        <v>2</v>
      </c>
      <c r="CP1362" s="73" t="s">
        <v>10938</v>
      </c>
      <c r="CQ1362" s="75" t="s">
        <v>6344</v>
      </c>
    </row>
    <row r="1363" spans="17:95">
      <c r="Q1363" s="71">
        <v>3</v>
      </c>
      <c r="R1363" s="71">
        <v>14</v>
      </c>
      <c r="S1363" s="71">
        <v>2</v>
      </c>
      <c r="T1363" s="73" t="s">
        <v>10939</v>
      </c>
      <c r="U1363" s="75" t="s">
        <v>1243</v>
      </c>
      <c r="AC1363" s="71">
        <v>25</v>
      </c>
      <c r="AD1363" s="71">
        <v>3</v>
      </c>
      <c r="AE1363" s="73" t="s">
        <v>10940</v>
      </c>
      <c r="AF1363" s="75" t="s">
        <v>6345</v>
      </c>
      <c r="CN1363" s="71">
        <v>25</v>
      </c>
      <c r="CO1363" s="71">
        <v>3</v>
      </c>
      <c r="CP1363" s="73" t="s">
        <v>10940</v>
      </c>
      <c r="CQ1363" s="75" t="s">
        <v>6345</v>
      </c>
    </row>
    <row r="1364" spans="17:95">
      <c r="Q1364" s="71">
        <v>3</v>
      </c>
      <c r="R1364" s="71">
        <v>14</v>
      </c>
      <c r="S1364" s="71">
        <v>3</v>
      </c>
      <c r="T1364" s="73" t="s">
        <v>10941</v>
      </c>
      <c r="U1364" s="75" t="s">
        <v>1244</v>
      </c>
      <c r="AC1364" s="71">
        <v>25</v>
      </c>
      <c r="AD1364" s="71">
        <v>4</v>
      </c>
      <c r="AE1364" s="73" t="s">
        <v>10942</v>
      </c>
      <c r="AF1364" s="75" t="s">
        <v>6346</v>
      </c>
      <c r="CN1364" s="71">
        <v>25</v>
      </c>
      <c r="CO1364" s="71">
        <v>4</v>
      </c>
      <c r="CP1364" s="73" t="s">
        <v>10942</v>
      </c>
      <c r="CQ1364" s="75" t="s">
        <v>6346</v>
      </c>
    </row>
    <row r="1365" spans="17:95">
      <c r="Q1365" s="71">
        <v>3</v>
      </c>
      <c r="R1365" s="71">
        <v>14</v>
      </c>
      <c r="S1365" s="71">
        <v>4</v>
      </c>
      <c r="T1365" s="73" t="s">
        <v>10943</v>
      </c>
      <c r="U1365" s="75" t="s">
        <v>1245</v>
      </c>
      <c r="AC1365" s="71">
        <v>25</v>
      </c>
      <c r="AD1365" s="71">
        <v>5</v>
      </c>
      <c r="AE1365" s="73" t="s">
        <v>10944</v>
      </c>
      <c r="AF1365" s="75" t="s">
        <v>6347</v>
      </c>
      <c r="CN1365" s="71">
        <v>25</v>
      </c>
      <c r="CO1365" s="71">
        <v>5</v>
      </c>
      <c r="CP1365" s="73" t="s">
        <v>10944</v>
      </c>
      <c r="CQ1365" s="75" t="s">
        <v>6347</v>
      </c>
    </row>
    <row r="1366" spans="17:95">
      <c r="Q1366" s="71">
        <v>3</v>
      </c>
      <c r="R1366" s="71">
        <v>14</v>
      </c>
      <c r="S1366" s="71">
        <v>5</v>
      </c>
      <c r="T1366" s="73" t="s">
        <v>10945</v>
      </c>
      <c r="U1366" s="75" t="s">
        <v>1246</v>
      </c>
      <c r="AC1366" s="71">
        <v>25</v>
      </c>
      <c r="AD1366" s="71">
        <v>6</v>
      </c>
      <c r="AE1366" s="73" t="s">
        <v>10946</v>
      </c>
      <c r="AF1366" s="75" t="s">
        <v>6348</v>
      </c>
      <c r="CN1366" s="71">
        <v>25</v>
      </c>
      <c r="CO1366" s="71">
        <v>6</v>
      </c>
      <c r="CP1366" s="73" t="s">
        <v>10946</v>
      </c>
      <c r="CQ1366" s="75" t="s">
        <v>6348</v>
      </c>
    </row>
    <row r="1367" spans="17:95">
      <c r="Q1367" s="71">
        <v>3</v>
      </c>
      <c r="R1367" s="71">
        <v>14</v>
      </c>
      <c r="S1367" s="71">
        <v>6</v>
      </c>
      <c r="T1367" s="73" t="s">
        <v>10947</v>
      </c>
      <c r="U1367" s="75" t="s">
        <v>1247</v>
      </c>
      <c r="AC1367" s="71">
        <v>25</v>
      </c>
      <c r="AD1367" s="71">
        <v>7</v>
      </c>
      <c r="AE1367" s="73" t="s">
        <v>10948</v>
      </c>
      <c r="AF1367" s="75" t="s">
        <v>6349</v>
      </c>
      <c r="CN1367" s="71">
        <v>25</v>
      </c>
      <c r="CO1367" s="71">
        <v>7</v>
      </c>
      <c r="CP1367" s="73" t="s">
        <v>10948</v>
      </c>
      <c r="CQ1367" s="75" t="s">
        <v>6349</v>
      </c>
    </row>
    <row r="1368" spans="17:95">
      <c r="Q1368" s="71">
        <v>3</v>
      </c>
      <c r="R1368" s="71">
        <v>14</v>
      </c>
      <c r="S1368" s="71">
        <v>7</v>
      </c>
      <c r="T1368" s="73" t="s">
        <v>10949</v>
      </c>
      <c r="U1368" s="75" t="s">
        <v>1248</v>
      </c>
      <c r="AC1368" s="71">
        <v>25</v>
      </c>
      <c r="AD1368" s="71">
        <v>8</v>
      </c>
      <c r="AE1368" s="73" t="s">
        <v>10950</v>
      </c>
      <c r="AF1368" s="75" t="s">
        <v>6350</v>
      </c>
      <c r="CN1368" s="71">
        <v>25</v>
      </c>
      <c r="CO1368" s="71">
        <v>8</v>
      </c>
      <c r="CP1368" s="73" t="s">
        <v>10950</v>
      </c>
      <c r="CQ1368" s="75" t="s">
        <v>6350</v>
      </c>
    </row>
    <row r="1369" spans="17:95">
      <c r="Q1369" s="71">
        <v>3</v>
      </c>
      <c r="R1369" s="71">
        <v>14</v>
      </c>
      <c r="S1369" s="71">
        <v>8</v>
      </c>
      <c r="T1369" s="73" t="s">
        <v>10951</v>
      </c>
      <c r="U1369" s="75" t="s">
        <v>1249</v>
      </c>
      <c r="AC1369" s="71">
        <v>25</v>
      </c>
      <c r="AD1369" s="71">
        <v>9</v>
      </c>
      <c r="AE1369" s="73" t="s">
        <v>10952</v>
      </c>
      <c r="AF1369" s="75" t="s">
        <v>6351</v>
      </c>
      <c r="CN1369" s="71">
        <v>25</v>
      </c>
      <c r="CO1369" s="71">
        <v>9</v>
      </c>
      <c r="CP1369" s="73" t="s">
        <v>10952</v>
      </c>
      <c r="CQ1369" s="75" t="s">
        <v>6351</v>
      </c>
    </row>
    <row r="1370" spans="17:95">
      <c r="Q1370" s="71">
        <v>3</v>
      </c>
      <c r="R1370" s="71">
        <v>14</v>
      </c>
      <c r="S1370" s="71">
        <v>9</v>
      </c>
      <c r="T1370" s="73" t="s">
        <v>10953</v>
      </c>
      <c r="U1370" s="75" t="s">
        <v>1250</v>
      </c>
      <c r="AC1370" s="71">
        <v>25</v>
      </c>
      <c r="AD1370" s="71">
        <v>10</v>
      </c>
      <c r="AE1370" s="73" t="s">
        <v>10954</v>
      </c>
      <c r="AF1370" s="75" t="s">
        <v>6352</v>
      </c>
      <c r="CN1370" s="71">
        <v>25</v>
      </c>
      <c r="CO1370" s="71">
        <v>10</v>
      </c>
      <c r="CP1370" s="73" t="s">
        <v>10954</v>
      </c>
      <c r="CQ1370" s="75" t="s">
        <v>6352</v>
      </c>
    </row>
    <row r="1371" spans="17:95">
      <c r="Q1371" s="71">
        <v>3</v>
      </c>
      <c r="R1371" s="71">
        <v>14</v>
      </c>
      <c r="S1371" s="71">
        <v>10</v>
      </c>
      <c r="T1371" s="73" t="s">
        <v>10955</v>
      </c>
      <c r="U1371" s="75" t="s">
        <v>1251</v>
      </c>
      <c r="AC1371" s="71">
        <v>25</v>
      </c>
      <c r="AD1371" s="71">
        <v>11</v>
      </c>
      <c r="AE1371" s="73" t="s">
        <v>10956</v>
      </c>
      <c r="AF1371" s="75" t="s">
        <v>6353</v>
      </c>
      <c r="CN1371" s="71">
        <v>25</v>
      </c>
      <c r="CO1371" s="71">
        <v>11</v>
      </c>
      <c r="CP1371" s="73" t="s">
        <v>10956</v>
      </c>
      <c r="CQ1371" s="75" t="s">
        <v>6353</v>
      </c>
    </row>
    <row r="1372" spans="17:95">
      <c r="Q1372" s="71">
        <v>3</v>
      </c>
      <c r="R1372" s="71">
        <v>14</v>
      </c>
      <c r="S1372" s="71">
        <v>11</v>
      </c>
      <c r="T1372" s="73" t="s">
        <v>10957</v>
      </c>
      <c r="U1372" s="75" t="s">
        <v>1252</v>
      </c>
      <c r="AC1372" s="71">
        <v>25</v>
      </c>
      <c r="AD1372" s="71">
        <v>12</v>
      </c>
      <c r="AE1372" s="73" t="s">
        <v>10958</v>
      </c>
      <c r="AF1372" s="75" t="s">
        <v>6354</v>
      </c>
      <c r="CN1372" s="71">
        <v>25</v>
      </c>
      <c r="CO1372" s="71">
        <v>12</v>
      </c>
      <c r="CP1372" s="73" t="s">
        <v>10958</v>
      </c>
      <c r="CQ1372" s="75" t="s">
        <v>6354</v>
      </c>
    </row>
    <row r="1373" spans="17:95">
      <c r="Q1373" s="71">
        <v>3</v>
      </c>
      <c r="R1373" s="71">
        <v>14</v>
      </c>
      <c r="S1373" s="71">
        <v>12</v>
      </c>
      <c r="T1373" s="73" t="s">
        <v>10959</v>
      </c>
      <c r="U1373" s="75" t="s">
        <v>1253</v>
      </c>
      <c r="AC1373" s="71">
        <v>25</v>
      </c>
      <c r="AD1373" s="71">
        <v>13</v>
      </c>
      <c r="AE1373" s="73" t="s">
        <v>10960</v>
      </c>
      <c r="AF1373" s="75" t="s">
        <v>6355</v>
      </c>
      <c r="CN1373" s="71">
        <v>25</v>
      </c>
      <c r="CO1373" s="71">
        <v>13</v>
      </c>
      <c r="CP1373" s="73" t="s">
        <v>10960</v>
      </c>
      <c r="CQ1373" s="75" t="s">
        <v>6355</v>
      </c>
    </row>
    <row r="1374" spans="17:95">
      <c r="Q1374" s="71">
        <v>3</v>
      </c>
      <c r="R1374" s="71">
        <v>14</v>
      </c>
      <c r="S1374" s="71">
        <v>13</v>
      </c>
      <c r="T1374" s="73" t="s">
        <v>10961</v>
      </c>
      <c r="U1374" s="75" t="s">
        <v>1254</v>
      </c>
      <c r="AC1374" s="71">
        <v>25</v>
      </c>
      <c r="AD1374" s="71">
        <v>14</v>
      </c>
      <c r="AE1374" s="73" t="s">
        <v>10962</v>
      </c>
      <c r="AF1374" s="75" t="s">
        <v>6356</v>
      </c>
      <c r="CN1374" s="71">
        <v>25</v>
      </c>
      <c r="CO1374" s="71">
        <v>14</v>
      </c>
      <c r="CP1374" s="73" t="s">
        <v>10962</v>
      </c>
      <c r="CQ1374" s="75" t="s">
        <v>6356</v>
      </c>
    </row>
    <row r="1375" spans="17:95">
      <c r="Q1375" s="71">
        <v>3</v>
      </c>
      <c r="R1375" s="71">
        <v>14</v>
      </c>
      <c r="S1375" s="71">
        <v>14</v>
      </c>
      <c r="T1375" s="73" t="s">
        <v>10963</v>
      </c>
      <c r="U1375" s="75" t="s">
        <v>8183</v>
      </c>
      <c r="AC1375" s="71">
        <v>25</v>
      </c>
      <c r="AD1375" s="71">
        <v>15</v>
      </c>
      <c r="AE1375" s="73" t="s">
        <v>10964</v>
      </c>
      <c r="AF1375" s="75" t="s">
        <v>6357</v>
      </c>
      <c r="CN1375" s="71">
        <v>25</v>
      </c>
      <c r="CO1375" s="71">
        <v>15</v>
      </c>
      <c r="CP1375" s="73" t="s">
        <v>10964</v>
      </c>
      <c r="CQ1375" s="75" t="s">
        <v>6357</v>
      </c>
    </row>
    <row r="1376" spans="17:95">
      <c r="Q1376" s="71">
        <v>3</v>
      </c>
      <c r="R1376" s="71">
        <v>14</v>
      </c>
      <c r="S1376" s="71">
        <v>15</v>
      </c>
      <c r="T1376" s="73" t="s">
        <v>10965</v>
      </c>
      <c r="U1376" s="75" t="s">
        <v>1255</v>
      </c>
      <c r="AC1376" s="71">
        <v>25</v>
      </c>
      <c r="AD1376" s="71">
        <v>16</v>
      </c>
      <c r="AE1376" s="73" t="s">
        <v>10966</v>
      </c>
      <c r="AF1376" s="75" t="s">
        <v>8372</v>
      </c>
      <c r="CN1376" s="71">
        <v>25</v>
      </c>
      <c r="CO1376" s="71">
        <v>16</v>
      </c>
      <c r="CP1376" s="73" t="s">
        <v>10966</v>
      </c>
      <c r="CQ1376" s="75" t="s">
        <v>8372</v>
      </c>
    </row>
    <row r="1377" spans="17:95">
      <c r="Q1377" s="71">
        <v>3</v>
      </c>
      <c r="R1377" s="71">
        <v>14</v>
      </c>
      <c r="S1377" s="71">
        <v>16</v>
      </c>
      <c r="T1377" s="73" t="s">
        <v>10967</v>
      </c>
      <c r="U1377" s="75" t="s">
        <v>8182</v>
      </c>
      <c r="AC1377" s="71">
        <v>25</v>
      </c>
      <c r="AD1377" s="71">
        <v>17</v>
      </c>
      <c r="AE1377" s="73" t="s">
        <v>10968</v>
      </c>
      <c r="AF1377" s="75" t="s">
        <v>6358</v>
      </c>
      <c r="CN1377" s="71">
        <v>25</v>
      </c>
      <c r="CO1377" s="71">
        <v>17</v>
      </c>
      <c r="CP1377" s="73" t="s">
        <v>10968</v>
      </c>
      <c r="CQ1377" s="75" t="s">
        <v>6358</v>
      </c>
    </row>
    <row r="1378" spans="17:95">
      <c r="Q1378" s="71">
        <v>3</v>
      </c>
      <c r="R1378" s="71">
        <v>14</v>
      </c>
      <c r="S1378" s="71">
        <v>17</v>
      </c>
      <c r="T1378" s="73" t="s">
        <v>10969</v>
      </c>
      <c r="U1378" s="75" t="s">
        <v>1256</v>
      </c>
      <c r="AC1378" s="71">
        <v>25</v>
      </c>
      <c r="AD1378" s="71">
        <v>18</v>
      </c>
      <c r="AE1378" s="73" t="s">
        <v>10970</v>
      </c>
      <c r="AF1378" s="75" t="s">
        <v>6359</v>
      </c>
      <c r="CN1378" s="71">
        <v>25</v>
      </c>
      <c r="CO1378" s="71">
        <v>18</v>
      </c>
      <c r="CP1378" s="73" t="s">
        <v>10970</v>
      </c>
      <c r="CQ1378" s="75" t="s">
        <v>6359</v>
      </c>
    </row>
    <row r="1379" spans="17:95">
      <c r="Q1379" s="71">
        <v>3</v>
      </c>
      <c r="R1379" s="71">
        <v>14</v>
      </c>
      <c r="S1379" s="71">
        <v>18</v>
      </c>
      <c r="T1379" s="73" t="s">
        <v>10971</v>
      </c>
      <c r="U1379" s="75" t="s">
        <v>1257</v>
      </c>
      <c r="AC1379" s="71">
        <v>25</v>
      </c>
      <c r="AD1379" s="71">
        <v>19</v>
      </c>
      <c r="AE1379" s="73" t="s">
        <v>10972</v>
      </c>
      <c r="AF1379" s="75" t="s">
        <v>6360</v>
      </c>
      <c r="CN1379" s="71">
        <v>25</v>
      </c>
      <c r="CO1379" s="71">
        <v>19</v>
      </c>
      <c r="CP1379" s="73" t="s">
        <v>10972</v>
      </c>
      <c r="CQ1379" s="75" t="s">
        <v>6360</v>
      </c>
    </row>
    <row r="1380" spans="17:95">
      <c r="Q1380" s="71">
        <v>3</v>
      </c>
      <c r="R1380" s="71">
        <v>14</v>
      </c>
      <c r="S1380" s="71">
        <v>19</v>
      </c>
      <c r="T1380" s="73" t="s">
        <v>10973</v>
      </c>
      <c r="U1380" s="75" t="s">
        <v>1258</v>
      </c>
      <c r="AC1380" s="71">
        <v>26</v>
      </c>
      <c r="AD1380" s="71">
        <v>1</v>
      </c>
      <c r="AE1380" s="73" t="s">
        <v>8851</v>
      </c>
      <c r="AF1380" s="75" t="s">
        <v>6361</v>
      </c>
      <c r="CN1380" s="71">
        <v>26</v>
      </c>
      <c r="CO1380" s="71">
        <v>1</v>
      </c>
      <c r="CP1380" s="73" t="s">
        <v>8851</v>
      </c>
      <c r="CQ1380" s="75" t="s">
        <v>6361</v>
      </c>
    </row>
    <row r="1381" spans="17:95">
      <c r="Q1381" s="71">
        <v>3</v>
      </c>
      <c r="R1381" s="71">
        <v>14</v>
      </c>
      <c r="S1381" s="71">
        <v>20</v>
      </c>
      <c r="T1381" s="73" t="s">
        <v>10974</v>
      </c>
      <c r="U1381" s="75" t="s">
        <v>1259</v>
      </c>
      <c r="AC1381" s="71">
        <v>26</v>
      </c>
      <c r="AD1381" s="71">
        <v>2</v>
      </c>
      <c r="AE1381" s="73" t="s">
        <v>10975</v>
      </c>
      <c r="AF1381" s="75" t="s">
        <v>6362</v>
      </c>
      <c r="CN1381" s="71">
        <v>26</v>
      </c>
      <c r="CO1381" s="71">
        <v>2</v>
      </c>
      <c r="CP1381" s="73" t="s">
        <v>10975</v>
      </c>
      <c r="CQ1381" s="75" t="s">
        <v>6362</v>
      </c>
    </row>
    <row r="1382" spans="17:95">
      <c r="Q1382" s="71">
        <v>3</v>
      </c>
      <c r="R1382" s="71">
        <v>14</v>
      </c>
      <c r="S1382" s="71">
        <v>21</v>
      </c>
      <c r="T1382" s="73" t="s">
        <v>10976</v>
      </c>
      <c r="U1382" s="75" t="s">
        <v>1260</v>
      </c>
      <c r="AC1382" s="71">
        <v>26</v>
      </c>
      <c r="AD1382" s="71">
        <v>3</v>
      </c>
      <c r="AE1382" s="73" t="s">
        <v>10977</v>
      </c>
      <c r="AF1382" s="75" t="s">
        <v>6363</v>
      </c>
      <c r="CN1382" s="71">
        <v>26</v>
      </c>
      <c r="CO1382" s="71">
        <v>3</v>
      </c>
      <c r="CP1382" s="73" t="s">
        <v>10977</v>
      </c>
      <c r="CQ1382" s="75" t="s">
        <v>6363</v>
      </c>
    </row>
    <row r="1383" spans="17:95">
      <c r="Q1383" s="71">
        <v>3</v>
      </c>
      <c r="R1383" s="71">
        <v>14</v>
      </c>
      <c r="S1383" s="71">
        <v>22</v>
      </c>
      <c r="T1383" s="73" t="s">
        <v>10978</v>
      </c>
      <c r="U1383" s="75" t="s">
        <v>1261</v>
      </c>
      <c r="AC1383" s="71">
        <v>26</v>
      </c>
      <c r="AD1383" s="71">
        <v>4</v>
      </c>
      <c r="AE1383" s="73" t="s">
        <v>10979</v>
      </c>
      <c r="AF1383" s="75" t="s">
        <v>6364</v>
      </c>
      <c r="CN1383" s="71">
        <v>26</v>
      </c>
      <c r="CO1383" s="71">
        <v>4</v>
      </c>
      <c r="CP1383" s="73" t="s">
        <v>10979</v>
      </c>
      <c r="CQ1383" s="75" t="s">
        <v>6364</v>
      </c>
    </row>
    <row r="1384" spans="17:95">
      <c r="Q1384" s="71">
        <v>3</v>
      </c>
      <c r="R1384" s="71">
        <v>14</v>
      </c>
      <c r="S1384" s="71">
        <v>23</v>
      </c>
      <c r="T1384" s="73" t="s">
        <v>10980</v>
      </c>
      <c r="U1384" s="75" t="s">
        <v>1262</v>
      </c>
      <c r="AC1384" s="71">
        <v>26</v>
      </c>
      <c r="AD1384" s="71">
        <v>5</v>
      </c>
      <c r="AE1384" s="73" t="s">
        <v>10981</v>
      </c>
      <c r="AF1384" s="75" t="s">
        <v>6365</v>
      </c>
      <c r="CN1384" s="71">
        <v>26</v>
      </c>
      <c r="CO1384" s="71">
        <v>5</v>
      </c>
      <c r="CP1384" s="73" t="s">
        <v>10981</v>
      </c>
      <c r="CQ1384" s="75" t="s">
        <v>6365</v>
      </c>
    </row>
    <row r="1385" spans="17:95">
      <c r="Q1385" s="71">
        <v>3</v>
      </c>
      <c r="R1385" s="71">
        <v>14</v>
      </c>
      <c r="S1385" s="71">
        <v>24</v>
      </c>
      <c r="T1385" s="73" t="s">
        <v>10982</v>
      </c>
      <c r="U1385" s="75" t="s">
        <v>1263</v>
      </c>
      <c r="AC1385" s="71">
        <v>26</v>
      </c>
      <c r="AD1385" s="71">
        <v>6</v>
      </c>
      <c r="AE1385" s="73" t="s">
        <v>10983</v>
      </c>
      <c r="AF1385" s="75" t="s">
        <v>6366</v>
      </c>
      <c r="CN1385" s="71">
        <v>26</v>
      </c>
      <c r="CO1385" s="71">
        <v>6</v>
      </c>
      <c r="CP1385" s="73" t="s">
        <v>10983</v>
      </c>
      <c r="CQ1385" s="75" t="s">
        <v>6366</v>
      </c>
    </row>
    <row r="1386" spans="17:95">
      <c r="Q1386" s="71">
        <v>3</v>
      </c>
      <c r="R1386" s="71">
        <v>14</v>
      </c>
      <c r="S1386" s="71">
        <v>25</v>
      </c>
      <c r="T1386" s="73" t="s">
        <v>10984</v>
      </c>
      <c r="U1386" s="75" t="s">
        <v>1264</v>
      </c>
      <c r="AC1386" s="71">
        <v>26</v>
      </c>
      <c r="AD1386" s="71">
        <v>7</v>
      </c>
      <c r="AE1386" s="73" t="s">
        <v>10985</v>
      </c>
      <c r="AF1386" s="75" t="s">
        <v>6367</v>
      </c>
      <c r="CN1386" s="71">
        <v>26</v>
      </c>
      <c r="CO1386" s="71">
        <v>7</v>
      </c>
      <c r="CP1386" s="73" t="s">
        <v>10985</v>
      </c>
      <c r="CQ1386" s="75" t="s">
        <v>6367</v>
      </c>
    </row>
    <row r="1387" spans="17:95">
      <c r="Q1387" s="71">
        <v>3</v>
      </c>
      <c r="R1387" s="71">
        <v>14</v>
      </c>
      <c r="S1387" s="71">
        <v>26</v>
      </c>
      <c r="T1387" s="73" t="s">
        <v>10986</v>
      </c>
      <c r="U1387" s="75" t="s">
        <v>1265</v>
      </c>
      <c r="AC1387" s="71">
        <v>26</v>
      </c>
      <c r="AD1387" s="71">
        <v>8</v>
      </c>
      <c r="AE1387" s="73" t="s">
        <v>10987</v>
      </c>
      <c r="AF1387" s="75" t="s">
        <v>6368</v>
      </c>
      <c r="CN1387" s="71">
        <v>26</v>
      </c>
      <c r="CO1387" s="71">
        <v>8</v>
      </c>
      <c r="CP1387" s="73" t="s">
        <v>10987</v>
      </c>
      <c r="CQ1387" s="75" t="s">
        <v>6368</v>
      </c>
    </row>
    <row r="1388" spans="17:95">
      <c r="Q1388" s="71">
        <v>3</v>
      </c>
      <c r="R1388" s="71">
        <v>14</v>
      </c>
      <c r="S1388" s="71">
        <v>27</v>
      </c>
      <c r="T1388" s="73" t="s">
        <v>10988</v>
      </c>
      <c r="U1388" s="75" t="s">
        <v>1266</v>
      </c>
      <c r="AC1388" s="71">
        <v>26</v>
      </c>
      <c r="AD1388" s="71">
        <v>9</v>
      </c>
      <c r="AE1388" s="73" t="s">
        <v>10989</v>
      </c>
      <c r="AF1388" s="75" t="s">
        <v>6369</v>
      </c>
      <c r="CN1388" s="71">
        <v>26</v>
      </c>
      <c r="CO1388" s="71">
        <v>9</v>
      </c>
      <c r="CP1388" s="73" t="s">
        <v>10989</v>
      </c>
      <c r="CQ1388" s="75" t="s">
        <v>6369</v>
      </c>
    </row>
    <row r="1389" spans="17:95">
      <c r="Q1389" s="71">
        <v>3</v>
      </c>
      <c r="R1389" s="71">
        <v>14</v>
      </c>
      <c r="S1389" s="71">
        <v>28</v>
      </c>
      <c r="T1389" s="73" t="s">
        <v>10990</v>
      </c>
      <c r="U1389" s="75" t="s">
        <v>1267</v>
      </c>
      <c r="AC1389" s="71">
        <v>26</v>
      </c>
      <c r="AD1389" s="71">
        <v>10</v>
      </c>
      <c r="AE1389" s="73" t="s">
        <v>10991</v>
      </c>
      <c r="AF1389" s="75" t="s">
        <v>6370</v>
      </c>
      <c r="CN1389" s="71">
        <v>26</v>
      </c>
      <c r="CO1389" s="71">
        <v>10</v>
      </c>
      <c r="CP1389" s="73" t="s">
        <v>10991</v>
      </c>
      <c r="CQ1389" s="75" t="s">
        <v>6370</v>
      </c>
    </row>
    <row r="1390" spans="17:95">
      <c r="Q1390" s="71">
        <v>3</v>
      </c>
      <c r="R1390" s="71">
        <v>14</v>
      </c>
      <c r="S1390" s="71">
        <v>29</v>
      </c>
      <c r="T1390" s="73" t="s">
        <v>10992</v>
      </c>
      <c r="U1390" s="75" t="s">
        <v>1268</v>
      </c>
      <c r="AC1390" s="71">
        <v>26</v>
      </c>
      <c r="AD1390" s="71">
        <v>11</v>
      </c>
      <c r="AE1390" s="73" t="s">
        <v>10993</v>
      </c>
      <c r="AF1390" s="75" t="s">
        <v>6371</v>
      </c>
      <c r="CN1390" s="71">
        <v>26</v>
      </c>
      <c r="CO1390" s="71">
        <v>11</v>
      </c>
      <c r="CP1390" s="73" t="s">
        <v>10993</v>
      </c>
      <c r="CQ1390" s="75" t="s">
        <v>6371</v>
      </c>
    </row>
    <row r="1391" spans="17:95">
      <c r="Q1391" s="71">
        <v>3</v>
      </c>
      <c r="R1391" s="71">
        <v>14</v>
      </c>
      <c r="S1391" s="71">
        <v>30</v>
      </c>
      <c r="T1391" s="73" t="s">
        <v>10994</v>
      </c>
      <c r="U1391" s="75" t="s">
        <v>1269</v>
      </c>
      <c r="AC1391" s="71">
        <v>26</v>
      </c>
      <c r="AD1391" s="71">
        <v>12</v>
      </c>
      <c r="AE1391" s="73" t="s">
        <v>10995</v>
      </c>
      <c r="AF1391" s="75" t="s">
        <v>6372</v>
      </c>
      <c r="CN1391" s="71">
        <v>26</v>
      </c>
      <c r="CO1391" s="71">
        <v>12</v>
      </c>
      <c r="CP1391" s="73" t="s">
        <v>10995</v>
      </c>
      <c r="CQ1391" s="75" t="s">
        <v>6372</v>
      </c>
    </row>
    <row r="1392" spans="17:95">
      <c r="Q1392" s="71">
        <v>3</v>
      </c>
      <c r="R1392" s="71">
        <v>14</v>
      </c>
      <c r="S1392" s="71">
        <v>31</v>
      </c>
      <c r="T1392" s="73" t="s">
        <v>10996</v>
      </c>
      <c r="U1392" s="75" t="s">
        <v>1270</v>
      </c>
      <c r="AC1392" s="71">
        <v>26</v>
      </c>
      <c r="AD1392" s="71">
        <v>13</v>
      </c>
      <c r="AE1392" s="73" t="s">
        <v>10997</v>
      </c>
      <c r="AF1392" s="75" t="s">
        <v>6373</v>
      </c>
      <c r="CN1392" s="71">
        <v>26</v>
      </c>
      <c r="CO1392" s="71">
        <v>13</v>
      </c>
      <c r="CP1392" s="73" t="s">
        <v>10997</v>
      </c>
      <c r="CQ1392" s="75" t="s">
        <v>6373</v>
      </c>
    </row>
    <row r="1393" spans="17:95">
      <c r="Q1393" s="71">
        <v>3</v>
      </c>
      <c r="R1393" s="71">
        <v>14</v>
      </c>
      <c r="S1393" s="71">
        <v>32</v>
      </c>
      <c r="T1393" s="73" t="s">
        <v>10998</v>
      </c>
      <c r="U1393" s="75" t="s">
        <v>1271</v>
      </c>
      <c r="AC1393" s="71">
        <v>26</v>
      </c>
      <c r="AD1393" s="71">
        <v>14</v>
      </c>
      <c r="AE1393" s="73" t="s">
        <v>10999</v>
      </c>
      <c r="AF1393" s="75" t="s">
        <v>6374</v>
      </c>
      <c r="CN1393" s="71">
        <v>26</v>
      </c>
      <c r="CO1393" s="71">
        <v>14</v>
      </c>
      <c r="CP1393" s="73" t="s">
        <v>10999</v>
      </c>
      <c r="CQ1393" s="75" t="s">
        <v>6374</v>
      </c>
    </row>
    <row r="1394" spans="17:95">
      <c r="Q1394" s="71">
        <v>3</v>
      </c>
      <c r="R1394" s="71">
        <v>14</v>
      </c>
      <c r="S1394" s="71">
        <v>33</v>
      </c>
      <c r="T1394" s="73" t="s">
        <v>11000</v>
      </c>
      <c r="U1394" s="75" t="s">
        <v>1272</v>
      </c>
      <c r="AC1394" s="71">
        <v>26</v>
      </c>
      <c r="AD1394" s="71">
        <v>15</v>
      </c>
      <c r="AE1394" s="73" t="s">
        <v>11001</v>
      </c>
      <c r="AF1394" s="75" t="s">
        <v>6375</v>
      </c>
      <c r="CN1394" s="71">
        <v>26</v>
      </c>
      <c r="CO1394" s="71">
        <v>15</v>
      </c>
      <c r="CP1394" s="73" t="s">
        <v>11001</v>
      </c>
      <c r="CQ1394" s="75" t="s">
        <v>6375</v>
      </c>
    </row>
    <row r="1395" spans="17:95">
      <c r="Q1395" s="71">
        <v>3</v>
      </c>
      <c r="R1395" s="71">
        <v>14</v>
      </c>
      <c r="S1395" s="71">
        <v>34</v>
      </c>
      <c r="T1395" s="73" t="s">
        <v>11002</v>
      </c>
      <c r="U1395" s="75" t="s">
        <v>1273</v>
      </c>
      <c r="AC1395" s="71">
        <v>26</v>
      </c>
      <c r="AD1395" s="71">
        <v>16</v>
      </c>
      <c r="AE1395" s="73" t="s">
        <v>11003</v>
      </c>
      <c r="AF1395" s="75" t="s">
        <v>6376</v>
      </c>
      <c r="CN1395" s="71">
        <v>26</v>
      </c>
      <c r="CO1395" s="71">
        <v>16</v>
      </c>
      <c r="CP1395" s="73" t="s">
        <v>11003</v>
      </c>
      <c r="CQ1395" s="75" t="s">
        <v>6376</v>
      </c>
    </row>
    <row r="1396" spans="17:95">
      <c r="Q1396" s="71">
        <v>3</v>
      </c>
      <c r="R1396" s="71">
        <v>14</v>
      </c>
      <c r="S1396" s="71">
        <v>35</v>
      </c>
      <c r="T1396" s="73" t="s">
        <v>11004</v>
      </c>
      <c r="U1396" s="75" t="s">
        <v>1274</v>
      </c>
      <c r="AC1396" s="71">
        <v>26</v>
      </c>
      <c r="AD1396" s="71">
        <v>17</v>
      </c>
      <c r="AE1396" s="73" t="s">
        <v>11005</v>
      </c>
      <c r="AF1396" s="75" t="s">
        <v>6377</v>
      </c>
      <c r="CN1396" s="71">
        <v>26</v>
      </c>
      <c r="CO1396" s="71">
        <v>17</v>
      </c>
      <c r="CP1396" s="73" t="s">
        <v>11005</v>
      </c>
      <c r="CQ1396" s="75" t="s">
        <v>6377</v>
      </c>
    </row>
    <row r="1397" spans="17:95">
      <c r="Q1397" s="71">
        <v>3</v>
      </c>
      <c r="R1397" s="71">
        <v>14</v>
      </c>
      <c r="S1397" s="71">
        <v>36</v>
      </c>
      <c r="T1397" s="73" t="s">
        <v>11006</v>
      </c>
      <c r="U1397" s="75" t="s">
        <v>1275</v>
      </c>
      <c r="AC1397" s="71">
        <v>26</v>
      </c>
      <c r="AD1397" s="71">
        <v>18</v>
      </c>
      <c r="AE1397" s="73" t="s">
        <v>11007</v>
      </c>
      <c r="AF1397" s="75" t="s">
        <v>6378</v>
      </c>
      <c r="CN1397" s="71">
        <v>26</v>
      </c>
      <c r="CO1397" s="71">
        <v>18</v>
      </c>
      <c r="CP1397" s="73" t="s">
        <v>11007</v>
      </c>
      <c r="CQ1397" s="75" t="s">
        <v>6378</v>
      </c>
    </row>
    <row r="1398" spans="17:95">
      <c r="Q1398" s="71">
        <v>3</v>
      </c>
      <c r="R1398" s="71">
        <v>14</v>
      </c>
      <c r="S1398" s="71">
        <v>37</v>
      </c>
      <c r="T1398" s="73" t="s">
        <v>11008</v>
      </c>
      <c r="U1398" s="75" t="s">
        <v>1276</v>
      </c>
      <c r="AC1398" s="71">
        <v>26</v>
      </c>
      <c r="AD1398" s="71">
        <v>19</v>
      </c>
      <c r="AE1398" s="73" t="s">
        <v>11009</v>
      </c>
      <c r="AF1398" s="75" t="s">
        <v>6379</v>
      </c>
      <c r="CN1398" s="71">
        <v>26</v>
      </c>
      <c r="CO1398" s="71">
        <v>19</v>
      </c>
      <c r="CP1398" s="73" t="s">
        <v>11009</v>
      </c>
      <c r="CQ1398" s="75" t="s">
        <v>6379</v>
      </c>
    </row>
    <row r="1399" spans="17:95">
      <c r="Q1399" s="71">
        <v>3</v>
      </c>
      <c r="R1399" s="71">
        <v>14</v>
      </c>
      <c r="S1399" s="71">
        <v>38</v>
      </c>
      <c r="T1399" s="73" t="s">
        <v>11010</v>
      </c>
      <c r="U1399" s="75" t="s">
        <v>1277</v>
      </c>
      <c r="AC1399" s="71">
        <v>26</v>
      </c>
      <c r="AD1399" s="71">
        <v>20</v>
      </c>
      <c r="AE1399" s="73" t="s">
        <v>11011</v>
      </c>
      <c r="AF1399" s="75" t="s">
        <v>6380</v>
      </c>
      <c r="CN1399" s="71">
        <v>26</v>
      </c>
      <c r="CO1399" s="71">
        <v>20</v>
      </c>
      <c r="CP1399" s="73" t="s">
        <v>11011</v>
      </c>
      <c r="CQ1399" s="75" t="s">
        <v>6380</v>
      </c>
    </row>
    <row r="1400" spans="17:95">
      <c r="Q1400" s="71">
        <v>3</v>
      </c>
      <c r="R1400" s="71">
        <v>14</v>
      </c>
      <c r="S1400" s="71">
        <v>39</v>
      </c>
      <c r="T1400" s="73" t="s">
        <v>11012</v>
      </c>
      <c r="U1400" s="75" t="s">
        <v>1278</v>
      </c>
      <c r="AC1400" s="71">
        <v>26</v>
      </c>
      <c r="AD1400" s="71">
        <v>21</v>
      </c>
      <c r="AE1400" s="73" t="s">
        <v>11013</v>
      </c>
      <c r="AF1400" s="75" t="s">
        <v>6381</v>
      </c>
      <c r="CN1400" s="71">
        <v>26</v>
      </c>
      <c r="CO1400" s="71">
        <v>21</v>
      </c>
      <c r="CP1400" s="73" t="s">
        <v>11013</v>
      </c>
      <c r="CQ1400" s="75" t="s">
        <v>6381</v>
      </c>
    </row>
    <row r="1401" spans="17:95">
      <c r="Q1401" s="71">
        <v>3</v>
      </c>
      <c r="R1401" s="71">
        <v>14</v>
      </c>
      <c r="S1401" s="71">
        <v>40</v>
      </c>
      <c r="T1401" s="73" t="s">
        <v>11014</v>
      </c>
      <c r="U1401" s="75" t="s">
        <v>1279</v>
      </c>
      <c r="AC1401" s="71">
        <v>26</v>
      </c>
      <c r="AD1401" s="71">
        <v>22</v>
      </c>
      <c r="AE1401" s="73" t="s">
        <v>11015</v>
      </c>
      <c r="AF1401" s="75" t="s">
        <v>6382</v>
      </c>
      <c r="CN1401" s="71">
        <v>26</v>
      </c>
      <c r="CO1401" s="71">
        <v>22</v>
      </c>
      <c r="CP1401" s="73" t="s">
        <v>11015</v>
      </c>
      <c r="CQ1401" s="75" t="s">
        <v>6382</v>
      </c>
    </row>
    <row r="1402" spans="17:95">
      <c r="Q1402" s="71">
        <v>3</v>
      </c>
      <c r="R1402" s="71">
        <v>14</v>
      </c>
      <c r="S1402" s="71">
        <v>41</v>
      </c>
      <c r="T1402" s="73" t="s">
        <v>11016</v>
      </c>
      <c r="U1402" s="75" t="s">
        <v>1280</v>
      </c>
      <c r="AC1402" s="71">
        <v>26</v>
      </c>
      <c r="AD1402" s="71">
        <v>23</v>
      </c>
      <c r="AE1402" s="73" t="s">
        <v>11017</v>
      </c>
      <c r="AF1402" s="75" t="s">
        <v>6383</v>
      </c>
      <c r="CN1402" s="71">
        <v>26</v>
      </c>
      <c r="CO1402" s="71">
        <v>23</v>
      </c>
      <c r="CP1402" s="73" t="s">
        <v>11017</v>
      </c>
      <c r="CQ1402" s="75" t="s">
        <v>6383</v>
      </c>
    </row>
    <row r="1403" spans="17:95">
      <c r="Q1403" s="71">
        <v>3</v>
      </c>
      <c r="R1403" s="71">
        <v>14</v>
      </c>
      <c r="S1403" s="71">
        <v>42</v>
      </c>
      <c r="T1403" s="73" t="s">
        <v>11018</v>
      </c>
      <c r="U1403" s="75" t="s">
        <v>1281</v>
      </c>
      <c r="AC1403" s="71">
        <v>26</v>
      </c>
      <c r="AD1403" s="71">
        <v>24</v>
      </c>
      <c r="AE1403" s="73" t="s">
        <v>11019</v>
      </c>
      <c r="AF1403" s="75" t="s">
        <v>6384</v>
      </c>
      <c r="CN1403" s="71">
        <v>26</v>
      </c>
      <c r="CO1403" s="71">
        <v>24</v>
      </c>
      <c r="CP1403" s="73" t="s">
        <v>11019</v>
      </c>
      <c r="CQ1403" s="75" t="s">
        <v>6384</v>
      </c>
    </row>
    <row r="1404" spans="17:95">
      <c r="Q1404" s="71">
        <v>3</v>
      </c>
      <c r="R1404" s="71">
        <v>14</v>
      </c>
      <c r="S1404" s="71">
        <v>43</v>
      </c>
      <c r="T1404" s="73" t="s">
        <v>11020</v>
      </c>
      <c r="U1404" s="75" t="s">
        <v>1282</v>
      </c>
      <c r="AC1404" s="71">
        <v>26</v>
      </c>
      <c r="AD1404" s="71">
        <v>25</v>
      </c>
      <c r="AE1404" s="73" t="s">
        <v>11021</v>
      </c>
      <c r="AF1404" s="75" t="s">
        <v>8373</v>
      </c>
      <c r="CN1404" s="71">
        <v>26</v>
      </c>
      <c r="CO1404" s="71">
        <v>25</v>
      </c>
      <c r="CP1404" s="73" t="s">
        <v>11021</v>
      </c>
      <c r="CQ1404" s="75" t="s">
        <v>8373</v>
      </c>
    </row>
    <row r="1405" spans="17:95">
      <c r="Q1405" s="71">
        <v>3</v>
      </c>
      <c r="R1405" s="71">
        <v>14</v>
      </c>
      <c r="S1405" s="71">
        <v>44</v>
      </c>
      <c r="T1405" s="73" t="s">
        <v>7042</v>
      </c>
      <c r="U1405" s="75" t="s">
        <v>1283</v>
      </c>
      <c r="AC1405" s="71">
        <v>26</v>
      </c>
      <c r="AD1405" s="71">
        <v>26</v>
      </c>
      <c r="AE1405" s="73" t="s">
        <v>11022</v>
      </c>
      <c r="AF1405" s="75" t="s">
        <v>8374</v>
      </c>
      <c r="CN1405" s="71">
        <v>26</v>
      </c>
      <c r="CO1405" s="71">
        <v>26</v>
      </c>
      <c r="CP1405" s="73" t="s">
        <v>11022</v>
      </c>
      <c r="CQ1405" s="75" t="s">
        <v>8374</v>
      </c>
    </row>
    <row r="1406" spans="17:95">
      <c r="Q1406" s="71">
        <v>3</v>
      </c>
      <c r="R1406" s="71">
        <v>18</v>
      </c>
      <c r="S1406" s="71">
        <v>1</v>
      </c>
      <c r="T1406" s="73" t="s">
        <v>11023</v>
      </c>
      <c r="U1406" s="75" t="s">
        <v>8184</v>
      </c>
      <c r="AC1406" s="71">
        <v>26</v>
      </c>
      <c r="AD1406" s="71">
        <v>27</v>
      </c>
      <c r="AE1406" s="73" t="s">
        <v>11024</v>
      </c>
      <c r="AF1406" s="75" t="s">
        <v>6385</v>
      </c>
      <c r="CN1406" s="71">
        <v>26</v>
      </c>
      <c r="CO1406" s="71">
        <v>27</v>
      </c>
      <c r="CP1406" s="73" t="s">
        <v>11024</v>
      </c>
      <c r="CQ1406" s="75" t="s">
        <v>6385</v>
      </c>
    </row>
    <row r="1407" spans="17:95">
      <c r="Q1407" s="71">
        <v>3</v>
      </c>
      <c r="R1407" s="71">
        <v>18</v>
      </c>
      <c r="S1407" s="71">
        <v>2</v>
      </c>
      <c r="T1407" s="73" t="s">
        <v>11025</v>
      </c>
      <c r="U1407" s="75" t="s">
        <v>1289</v>
      </c>
      <c r="AC1407" s="71">
        <v>26</v>
      </c>
      <c r="AD1407" s="71">
        <v>28</v>
      </c>
      <c r="AE1407" s="73" t="s">
        <v>11026</v>
      </c>
      <c r="AF1407" s="75" t="s">
        <v>6386</v>
      </c>
      <c r="CN1407" s="71">
        <v>26</v>
      </c>
      <c r="CO1407" s="71">
        <v>28</v>
      </c>
      <c r="CP1407" s="73" t="s">
        <v>11026</v>
      </c>
      <c r="CQ1407" s="75" t="s">
        <v>6386</v>
      </c>
    </row>
    <row r="1408" spans="17:95">
      <c r="Q1408" s="71">
        <v>3</v>
      </c>
      <c r="R1408" s="71">
        <v>18</v>
      </c>
      <c r="S1408" s="71">
        <v>3</v>
      </c>
      <c r="T1408" s="73" t="s">
        <v>11027</v>
      </c>
      <c r="U1408" s="75" t="s">
        <v>1287</v>
      </c>
      <c r="AC1408" s="71">
        <v>26</v>
      </c>
      <c r="AD1408" s="71">
        <v>29</v>
      </c>
      <c r="AE1408" s="73" t="s">
        <v>11028</v>
      </c>
      <c r="AF1408" s="75" t="s">
        <v>6387</v>
      </c>
      <c r="CN1408" s="71">
        <v>26</v>
      </c>
      <c r="CO1408" s="71">
        <v>29</v>
      </c>
      <c r="CP1408" s="73" t="s">
        <v>11028</v>
      </c>
      <c r="CQ1408" s="75" t="s">
        <v>6387</v>
      </c>
    </row>
    <row r="1409" spans="17:95">
      <c r="Q1409" s="71">
        <v>3</v>
      </c>
      <c r="R1409" s="71">
        <v>18</v>
      </c>
      <c r="S1409" s="71">
        <v>4</v>
      </c>
      <c r="T1409" s="73" t="s">
        <v>11029</v>
      </c>
      <c r="U1409" s="75" t="s">
        <v>1288</v>
      </c>
      <c r="AC1409" s="71">
        <v>26</v>
      </c>
      <c r="AD1409" s="71">
        <v>30</v>
      </c>
      <c r="AE1409" s="73" t="s">
        <v>11030</v>
      </c>
      <c r="AF1409" s="75" t="s">
        <v>6388</v>
      </c>
      <c r="CN1409" s="71">
        <v>26</v>
      </c>
      <c r="CO1409" s="71">
        <v>30</v>
      </c>
      <c r="CP1409" s="73" t="s">
        <v>11030</v>
      </c>
      <c r="CQ1409" s="75" t="s">
        <v>6388</v>
      </c>
    </row>
    <row r="1410" spans="17:95">
      <c r="Q1410" s="71">
        <v>3</v>
      </c>
      <c r="R1410" s="71">
        <v>18</v>
      </c>
      <c r="S1410" s="71">
        <v>5</v>
      </c>
      <c r="T1410" s="73" t="s">
        <v>11031</v>
      </c>
      <c r="U1410" s="75" t="s">
        <v>1290</v>
      </c>
      <c r="AC1410" s="71">
        <v>26</v>
      </c>
      <c r="AD1410" s="71">
        <v>31</v>
      </c>
      <c r="AE1410" s="73" t="s">
        <v>11032</v>
      </c>
      <c r="AF1410" s="75" t="s">
        <v>6389</v>
      </c>
      <c r="CN1410" s="71">
        <v>26</v>
      </c>
      <c r="CO1410" s="71">
        <v>31</v>
      </c>
      <c r="CP1410" s="73" t="s">
        <v>11032</v>
      </c>
      <c r="CQ1410" s="75" t="s">
        <v>6389</v>
      </c>
    </row>
    <row r="1411" spans="17:95">
      <c r="Q1411" s="71">
        <v>3</v>
      </c>
      <c r="R1411" s="71">
        <v>18</v>
      </c>
      <c r="S1411" s="71">
        <v>6</v>
      </c>
      <c r="T1411" s="73" t="s">
        <v>11033</v>
      </c>
      <c r="U1411" s="75" t="s">
        <v>1291</v>
      </c>
      <c r="AC1411" s="71">
        <v>26</v>
      </c>
      <c r="AD1411" s="71">
        <v>32</v>
      </c>
      <c r="AE1411" s="73" t="s">
        <v>11034</v>
      </c>
      <c r="AF1411" s="75" t="s">
        <v>6390</v>
      </c>
      <c r="CN1411" s="71">
        <v>26</v>
      </c>
      <c r="CO1411" s="71">
        <v>32</v>
      </c>
      <c r="CP1411" s="73" t="s">
        <v>11034</v>
      </c>
      <c r="CQ1411" s="75" t="s">
        <v>6390</v>
      </c>
    </row>
    <row r="1412" spans="17:95">
      <c r="Q1412" s="71">
        <v>3</v>
      </c>
      <c r="R1412" s="71">
        <v>18</v>
      </c>
      <c r="S1412" s="71">
        <v>7</v>
      </c>
      <c r="T1412" s="73" t="s">
        <v>11035</v>
      </c>
      <c r="U1412" s="75" t="s">
        <v>1292</v>
      </c>
      <c r="AC1412" s="71">
        <v>26</v>
      </c>
      <c r="AD1412" s="71">
        <v>33</v>
      </c>
      <c r="AE1412" s="73" t="s">
        <v>11036</v>
      </c>
      <c r="AF1412" s="75" t="s">
        <v>6391</v>
      </c>
      <c r="CN1412" s="71">
        <v>26</v>
      </c>
      <c r="CO1412" s="71">
        <v>33</v>
      </c>
      <c r="CP1412" s="73" t="s">
        <v>11036</v>
      </c>
      <c r="CQ1412" s="75" t="s">
        <v>6391</v>
      </c>
    </row>
    <row r="1413" spans="17:95">
      <c r="Q1413" s="71">
        <v>3</v>
      </c>
      <c r="R1413" s="71">
        <v>18</v>
      </c>
      <c r="S1413" s="71">
        <v>8</v>
      </c>
      <c r="T1413" s="73" t="s">
        <v>11037</v>
      </c>
      <c r="U1413" s="75" t="s">
        <v>8185</v>
      </c>
      <c r="AC1413" s="71">
        <v>26</v>
      </c>
      <c r="AD1413" s="71">
        <v>34</v>
      </c>
      <c r="AE1413" s="73" t="s">
        <v>11038</v>
      </c>
      <c r="AF1413" s="75" t="s">
        <v>6392</v>
      </c>
      <c r="CN1413" s="71">
        <v>26</v>
      </c>
      <c r="CO1413" s="71">
        <v>34</v>
      </c>
      <c r="CP1413" s="73" t="s">
        <v>11038</v>
      </c>
      <c r="CQ1413" s="75" t="s">
        <v>6392</v>
      </c>
    </row>
    <row r="1414" spans="17:95">
      <c r="Q1414" s="71">
        <v>4</v>
      </c>
      <c r="R1414" s="71">
        <v>1</v>
      </c>
      <c r="S1414" s="71">
        <v>1</v>
      </c>
      <c r="T1414" s="73" t="s">
        <v>8641</v>
      </c>
      <c r="U1414" s="75" t="s">
        <v>1294</v>
      </c>
      <c r="AC1414" s="71">
        <v>26</v>
      </c>
      <c r="AD1414" s="71">
        <v>35</v>
      </c>
      <c r="AE1414" s="73" t="s">
        <v>11039</v>
      </c>
      <c r="AF1414" s="75" t="s">
        <v>8375</v>
      </c>
      <c r="CN1414" s="71">
        <v>26</v>
      </c>
      <c r="CO1414" s="71">
        <v>35</v>
      </c>
      <c r="CP1414" s="73" t="s">
        <v>11039</v>
      </c>
      <c r="CQ1414" s="75" t="s">
        <v>8375</v>
      </c>
    </row>
    <row r="1415" spans="17:95">
      <c r="Q1415" s="71">
        <v>4</v>
      </c>
      <c r="R1415" s="71">
        <v>1</v>
      </c>
      <c r="S1415" s="71">
        <v>2</v>
      </c>
      <c r="T1415" s="73" t="s">
        <v>11040</v>
      </c>
      <c r="U1415" s="75" t="s">
        <v>1295</v>
      </c>
      <c r="AC1415" s="71">
        <v>26</v>
      </c>
      <c r="AD1415" s="71">
        <v>36</v>
      </c>
      <c r="AE1415" s="73" t="s">
        <v>11041</v>
      </c>
      <c r="AF1415" s="75" t="s">
        <v>6393</v>
      </c>
      <c r="CN1415" s="71">
        <v>26</v>
      </c>
      <c r="CO1415" s="71">
        <v>36</v>
      </c>
      <c r="CP1415" s="73" t="s">
        <v>11041</v>
      </c>
      <c r="CQ1415" s="75" t="s">
        <v>6393</v>
      </c>
    </row>
    <row r="1416" spans="17:95">
      <c r="Q1416" s="71">
        <v>4</v>
      </c>
      <c r="R1416" s="71">
        <v>1</v>
      </c>
      <c r="S1416" s="71">
        <v>3</v>
      </c>
      <c r="T1416" s="73" t="s">
        <v>11042</v>
      </c>
      <c r="U1416" s="75" t="s">
        <v>1296</v>
      </c>
      <c r="AC1416" s="71">
        <v>26</v>
      </c>
      <c r="AD1416" s="71">
        <v>37</v>
      </c>
      <c r="AE1416" s="73" t="s">
        <v>11043</v>
      </c>
      <c r="AF1416" s="75" t="s">
        <v>8376</v>
      </c>
      <c r="CN1416" s="71">
        <v>26</v>
      </c>
      <c r="CO1416" s="71">
        <v>37</v>
      </c>
      <c r="CP1416" s="73" t="s">
        <v>11043</v>
      </c>
      <c r="CQ1416" s="75" t="s">
        <v>8376</v>
      </c>
    </row>
    <row r="1417" spans="17:95">
      <c r="Q1417" s="71">
        <v>4</v>
      </c>
      <c r="R1417" s="71">
        <v>1</v>
      </c>
      <c r="S1417" s="71">
        <v>4</v>
      </c>
      <c r="T1417" s="73" t="s">
        <v>11044</v>
      </c>
      <c r="U1417" s="75" t="s">
        <v>7118</v>
      </c>
      <c r="AC1417" s="71">
        <v>27</v>
      </c>
      <c r="AD1417" s="71">
        <v>1</v>
      </c>
      <c r="AE1417" s="73" t="s">
        <v>8854</v>
      </c>
      <c r="AF1417" s="75" t="s">
        <v>6394</v>
      </c>
      <c r="CN1417" s="71">
        <v>27</v>
      </c>
      <c r="CO1417" s="71">
        <v>1</v>
      </c>
      <c r="CP1417" s="73" t="s">
        <v>8854</v>
      </c>
      <c r="CQ1417" s="75" t="s">
        <v>6394</v>
      </c>
    </row>
    <row r="1418" spans="17:95">
      <c r="Q1418" s="71">
        <v>4</v>
      </c>
      <c r="R1418" s="71">
        <v>1</v>
      </c>
      <c r="S1418" s="71">
        <v>5</v>
      </c>
      <c r="T1418" s="73" t="s">
        <v>11045</v>
      </c>
      <c r="U1418" s="75" t="s">
        <v>7119</v>
      </c>
      <c r="AC1418" s="71">
        <v>27</v>
      </c>
      <c r="AD1418" s="71">
        <v>2</v>
      </c>
      <c r="AE1418" s="73" t="s">
        <v>11046</v>
      </c>
      <c r="AF1418" s="75" t="s">
        <v>6395</v>
      </c>
      <c r="CN1418" s="71">
        <v>27</v>
      </c>
      <c r="CO1418" s="71">
        <v>2</v>
      </c>
      <c r="CP1418" s="73" t="s">
        <v>11046</v>
      </c>
      <c r="CQ1418" s="75" t="s">
        <v>6395</v>
      </c>
    </row>
    <row r="1419" spans="17:95">
      <c r="Q1419" s="71">
        <v>4</v>
      </c>
      <c r="R1419" s="71">
        <v>1</v>
      </c>
      <c r="S1419" s="71">
        <v>6</v>
      </c>
      <c r="T1419" s="73" t="s">
        <v>11047</v>
      </c>
      <c r="U1419" s="75" t="s">
        <v>1297</v>
      </c>
      <c r="AC1419" s="71">
        <v>27</v>
      </c>
      <c r="AD1419" s="71">
        <v>3</v>
      </c>
      <c r="AE1419" s="73" t="s">
        <v>11048</v>
      </c>
      <c r="AF1419" s="75" t="s">
        <v>6396</v>
      </c>
      <c r="CN1419" s="71">
        <v>27</v>
      </c>
      <c r="CO1419" s="71">
        <v>3</v>
      </c>
      <c r="CP1419" s="73" t="s">
        <v>11048</v>
      </c>
      <c r="CQ1419" s="75" t="s">
        <v>6396</v>
      </c>
    </row>
    <row r="1420" spans="17:95">
      <c r="Q1420" s="71">
        <v>4</v>
      </c>
      <c r="R1420" s="71">
        <v>1</v>
      </c>
      <c r="S1420" s="71">
        <v>7</v>
      </c>
      <c r="T1420" s="73" t="s">
        <v>11049</v>
      </c>
      <c r="U1420" s="75" t="s">
        <v>1298</v>
      </c>
      <c r="AC1420" s="71">
        <v>27</v>
      </c>
      <c r="AD1420" s="71">
        <v>4</v>
      </c>
      <c r="AE1420" s="73" t="s">
        <v>11050</v>
      </c>
      <c r="AF1420" s="75" t="s">
        <v>6397</v>
      </c>
      <c r="CN1420" s="71">
        <v>27</v>
      </c>
      <c r="CO1420" s="71">
        <v>4</v>
      </c>
      <c r="CP1420" s="73" t="s">
        <v>11050</v>
      </c>
      <c r="CQ1420" s="75" t="s">
        <v>6397</v>
      </c>
    </row>
    <row r="1421" spans="17:95">
      <c r="Q1421" s="71">
        <v>4</v>
      </c>
      <c r="R1421" s="71">
        <v>1</v>
      </c>
      <c r="S1421" s="71">
        <v>8</v>
      </c>
      <c r="T1421" s="73" t="s">
        <v>11051</v>
      </c>
      <c r="U1421" s="75" t="s">
        <v>1299</v>
      </c>
      <c r="AC1421" s="71">
        <v>27</v>
      </c>
      <c r="AD1421" s="71">
        <v>5</v>
      </c>
      <c r="AE1421" s="73" t="s">
        <v>11052</v>
      </c>
      <c r="AF1421" s="75" t="s">
        <v>6398</v>
      </c>
      <c r="CN1421" s="71">
        <v>27</v>
      </c>
      <c r="CO1421" s="71">
        <v>5</v>
      </c>
      <c r="CP1421" s="73" t="s">
        <v>11052</v>
      </c>
      <c r="CQ1421" s="75" t="s">
        <v>6398</v>
      </c>
    </row>
    <row r="1422" spans="17:95">
      <c r="Q1422" s="71">
        <v>4</v>
      </c>
      <c r="R1422" s="71">
        <v>1</v>
      </c>
      <c r="S1422" s="71">
        <v>9</v>
      </c>
      <c r="T1422" s="73" t="s">
        <v>11053</v>
      </c>
      <c r="U1422" s="75" t="s">
        <v>1300</v>
      </c>
      <c r="AC1422" s="71">
        <v>27</v>
      </c>
      <c r="AD1422" s="71">
        <v>6</v>
      </c>
      <c r="AE1422" s="73" t="s">
        <v>11054</v>
      </c>
      <c r="AF1422" s="75" t="s">
        <v>6399</v>
      </c>
      <c r="CN1422" s="71">
        <v>27</v>
      </c>
      <c r="CO1422" s="71">
        <v>6</v>
      </c>
      <c r="CP1422" s="73" t="s">
        <v>11054</v>
      </c>
      <c r="CQ1422" s="75" t="s">
        <v>6399</v>
      </c>
    </row>
    <row r="1423" spans="17:95">
      <c r="Q1423" s="71">
        <v>4</v>
      </c>
      <c r="R1423" s="71">
        <v>1</v>
      </c>
      <c r="S1423" s="71">
        <v>10</v>
      </c>
      <c r="T1423" s="73" t="s">
        <v>11055</v>
      </c>
      <c r="U1423" s="75" t="s">
        <v>1301</v>
      </c>
      <c r="AC1423" s="71">
        <v>27</v>
      </c>
      <c r="AD1423" s="71">
        <v>7</v>
      </c>
      <c r="AE1423" s="73" t="s">
        <v>11056</v>
      </c>
      <c r="AF1423" s="75" t="s">
        <v>6400</v>
      </c>
      <c r="CN1423" s="71">
        <v>27</v>
      </c>
      <c r="CO1423" s="71">
        <v>7</v>
      </c>
      <c r="CP1423" s="73" t="s">
        <v>11056</v>
      </c>
      <c r="CQ1423" s="75" t="s">
        <v>6400</v>
      </c>
    </row>
    <row r="1424" spans="17:95">
      <c r="Q1424" s="71">
        <v>4</v>
      </c>
      <c r="R1424" s="71">
        <v>1</v>
      </c>
      <c r="S1424" s="71">
        <v>11</v>
      </c>
      <c r="T1424" s="73" t="s">
        <v>11057</v>
      </c>
      <c r="U1424" s="75" t="s">
        <v>1306</v>
      </c>
      <c r="AC1424" s="71">
        <v>27</v>
      </c>
      <c r="AD1424" s="71">
        <v>8</v>
      </c>
      <c r="AE1424" s="73" t="s">
        <v>11058</v>
      </c>
      <c r="AF1424" s="75" t="s">
        <v>6401</v>
      </c>
      <c r="CN1424" s="71">
        <v>27</v>
      </c>
      <c r="CO1424" s="71">
        <v>8</v>
      </c>
      <c r="CP1424" s="73" t="s">
        <v>11058</v>
      </c>
      <c r="CQ1424" s="75" t="s">
        <v>6401</v>
      </c>
    </row>
    <row r="1425" spans="17:95">
      <c r="Q1425" s="71">
        <v>4</v>
      </c>
      <c r="R1425" s="71">
        <v>1</v>
      </c>
      <c r="S1425" s="71">
        <v>12</v>
      </c>
      <c r="T1425" s="73" t="s">
        <v>11059</v>
      </c>
      <c r="U1425" s="75" t="s">
        <v>7120</v>
      </c>
      <c r="AC1425" s="71">
        <v>27</v>
      </c>
      <c r="AD1425" s="71">
        <v>9</v>
      </c>
      <c r="AE1425" s="73" t="s">
        <v>11060</v>
      </c>
      <c r="AF1425" s="75" t="s">
        <v>6402</v>
      </c>
      <c r="CN1425" s="71">
        <v>27</v>
      </c>
      <c r="CO1425" s="71">
        <v>9</v>
      </c>
      <c r="CP1425" s="73" t="s">
        <v>11060</v>
      </c>
      <c r="CQ1425" s="75" t="s">
        <v>6402</v>
      </c>
    </row>
    <row r="1426" spans="17:95">
      <c r="Q1426" s="71">
        <v>4</v>
      </c>
      <c r="R1426" s="71">
        <v>1</v>
      </c>
      <c r="S1426" s="71">
        <v>13</v>
      </c>
      <c r="T1426" s="73" t="s">
        <v>11061</v>
      </c>
      <c r="U1426" s="75" t="s">
        <v>7121</v>
      </c>
      <c r="AC1426" s="71">
        <v>27</v>
      </c>
      <c r="AD1426" s="71">
        <v>10</v>
      </c>
      <c r="AE1426" s="73" t="s">
        <v>11062</v>
      </c>
      <c r="AF1426" s="75" t="s">
        <v>6403</v>
      </c>
      <c r="CN1426" s="71">
        <v>27</v>
      </c>
      <c r="CO1426" s="71">
        <v>10</v>
      </c>
      <c r="CP1426" s="73" t="s">
        <v>11062</v>
      </c>
      <c r="CQ1426" s="75" t="s">
        <v>6403</v>
      </c>
    </row>
    <row r="1427" spans="17:95">
      <c r="Q1427" s="71">
        <v>4</v>
      </c>
      <c r="R1427" s="71">
        <v>1</v>
      </c>
      <c r="S1427" s="71">
        <v>14</v>
      </c>
      <c r="T1427" s="73" t="s">
        <v>11063</v>
      </c>
      <c r="U1427" s="75" t="s">
        <v>1330</v>
      </c>
      <c r="AC1427" s="71">
        <v>27</v>
      </c>
      <c r="AD1427" s="71">
        <v>11</v>
      </c>
      <c r="AE1427" s="73" t="s">
        <v>11064</v>
      </c>
      <c r="AF1427" s="75" t="s">
        <v>6404</v>
      </c>
      <c r="CN1427" s="71">
        <v>27</v>
      </c>
      <c r="CO1427" s="71">
        <v>11</v>
      </c>
      <c r="CP1427" s="73" t="s">
        <v>11064</v>
      </c>
      <c r="CQ1427" s="75" t="s">
        <v>6404</v>
      </c>
    </row>
    <row r="1428" spans="17:95">
      <c r="Q1428" s="71">
        <v>4</v>
      </c>
      <c r="R1428" s="71">
        <v>1</v>
      </c>
      <c r="S1428" s="71">
        <v>15</v>
      </c>
      <c r="T1428" s="73" t="s">
        <v>11065</v>
      </c>
      <c r="U1428" s="75" t="s">
        <v>1316</v>
      </c>
      <c r="AC1428" s="71">
        <v>27</v>
      </c>
      <c r="AD1428" s="71">
        <v>12</v>
      </c>
      <c r="AE1428" s="73" t="s">
        <v>11066</v>
      </c>
      <c r="AF1428" s="75" t="s">
        <v>6405</v>
      </c>
      <c r="CN1428" s="71">
        <v>27</v>
      </c>
      <c r="CO1428" s="71">
        <v>12</v>
      </c>
      <c r="CP1428" s="73" t="s">
        <v>11066</v>
      </c>
      <c r="CQ1428" s="75" t="s">
        <v>6405</v>
      </c>
    </row>
    <row r="1429" spans="17:95">
      <c r="Q1429" s="71">
        <v>4</v>
      </c>
      <c r="R1429" s="71">
        <v>1</v>
      </c>
      <c r="S1429" s="71">
        <v>16</v>
      </c>
      <c r="T1429" s="73" t="s">
        <v>11067</v>
      </c>
      <c r="U1429" s="75" t="s">
        <v>1302</v>
      </c>
      <c r="AC1429" s="71">
        <v>27</v>
      </c>
      <c r="AD1429" s="71">
        <v>13</v>
      </c>
      <c r="AE1429" s="73" t="s">
        <v>11068</v>
      </c>
      <c r="AF1429" s="75" t="s">
        <v>6406</v>
      </c>
      <c r="CN1429" s="71">
        <v>27</v>
      </c>
      <c r="CO1429" s="71">
        <v>13</v>
      </c>
      <c r="CP1429" s="73" t="s">
        <v>11068</v>
      </c>
      <c r="CQ1429" s="75" t="s">
        <v>6406</v>
      </c>
    </row>
    <row r="1430" spans="17:95">
      <c r="Q1430" s="71">
        <v>4</v>
      </c>
      <c r="R1430" s="71">
        <v>1</v>
      </c>
      <c r="S1430" s="71">
        <v>17</v>
      </c>
      <c r="T1430" s="73" t="s">
        <v>11069</v>
      </c>
      <c r="U1430" s="75" t="s">
        <v>7122</v>
      </c>
      <c r="AC1430" s="71">
        <v>27</v>
      </c>
      <c r="AD1430" s="71">
        <v>14</v>
      </c>
      <c r="AE1430" s="73" t="s">
        <v>11070</v>
      </c>
      <c r="AF1430" s="75" t="s">
        <v>6407</v>
      </c>
      <c r="CN1430" s="71">
        <v>27</v>
      </c>
      <c r="CO1430" s="71">
        <v>14</v>
      </c>
      <c r="CP1430" s="73" t="s">
        <v>11070</v>
      </c>
      <c r="CQ1430" s="75" t="s">
        <v>6407</v>
      </c>
    </row>
    <row r="1431" spans="17:95">
      <c r="Q1431" s="71">
        <v>4</v>
      </c>
      <c r="R1431" s="71">
        <v>1</v>
      </c>
      <c r="S1431" s="71">
        <v>18</v>
      </c>
      <c r="T1431" s="73" t="s">
        <v>11071</v>
      </c>
      <c r="U1431" s="75" t="s">
        <v>7123</v>
      </c>
      <c r="AC1431" s="71">
        <v>27</v>
      </c>
      <c r="AD1431" s="71">
        <v>15</v>
      </c>
      <c r="AE1431" s="73" t="s">
        <v>11072</v>
      </c>
      <c r="AF1431" s="75" t="s">
        <v>6408</v>
      </c>
      <c r="CN1431" s="71">
        <v>27</v>
      </c>
      <c r="CO1431" s="71">
        <v>15</v>
      </c>
      <c r="CP1431" s="73" t="s">
        <v>11072</v>
      </c>
      <c r="CQ1431" s="75" t="s">
        <v>6408</v>
      </c>
    </row>
    <row r="1432" spans="17:95">
      <c r="Q1432" s="71">
        <v>4</v>
      </c>
      <c r="R1432" s="71">
        <v>1</v>
      </c>
      <c r="S1432" s="71">
        <v>19</v>
      </c>
      <c r="T1432" s="73" t="s">
        <v>11073</v>
      </c>
      <c r="U1432" s="75" t="s">
        <v>1326</v>
      </c>
      <c r="AC1432" s="71">
        <v>27</v>
      </c>
      <c r="AD1432" s="71">
        <v>16</v>
      </c>
      <c r="AE1432" s="73" t="s">
        <v>11074</v>
      </c>
      <c r="AF1432" s="75" t="s">
        <v>6409</v>
      </c>
      <c r="CN1432" s="71">
        <v>27</v>
      </c>
      <c r="CO1432" s="71">
        <v>16</v>
      </c>
      <c r="CP1432" s="73" t="s">
        <v>11074</v>
      </c>
      <c r="CQ1432" s="75" t="s">
        <v>6409</v>
      </c>
    </row>
    <row r="1433" spans="17:95">
      <c r="Q1433" s="71">
        <v>4</v>
      </c>
      <c r="R1433" s="71">
        <v>1</v>
      </c>
      <c r="S1433" s="71">
        <v>20</v>
      </c>
      <c r="T1433" s="73" t="s">
        <v>11075</v>
      </c>
      <c r="U1433" s="75" t="s">
        <v>1305</v>
      </c>
      <c r="AC1433" s="71">
        <v>27</v>
      </c>
      <c r="AD1433" s="71">
        <v>17</v>
      </c>
      <c r="AE1433" s="73" t="s">
        <v>11076</v>
      </c>
      <c r="AF1433" s="75" t="s">
        <v>6410</v>
      </c>
      <c r="CN1433" s="71">
        <v>27</v>
      </c>
      <c r="CO1433" s="71">
        <v>17</v>
      </c>
      <c r="CP1433" s="73" t="s">
        <v>11076</v>
      </c>
      <c r="CQ1433" s="75" t="s">
        <v>6410</v>
      </c>
    </row>
    <row r="1434" spans="17:95">
      <c r="Q1434" s="71">
        <v>4</v>
      </c>
      <c r="R1434" s="71">
        <v>1</v>
      </c>
      <c r="S1434" s="71">
        <v>21</v>
      </c>
      <c r="T1434" s="73" t="s">
        <v>11077</v>
      </c>
      <c r="U1434" s="75" t="s">
        <v>7124</v>
      </c>
      <c r="AC1434" s="71">
        <v>27</v>
      </c>
      <c r="AD1434" s="71">
        <v>18</v>
      </c>
      <c r="AE1434" s="73" t="s">
        <v>11078</v>
      </c>
      <c r="AF1434" s="75" t="s">
        <v>6411</v>
      </c>
      <c r="CN1434" s="71">
        <v>27</v>
      </c>
      <c r="CO1434" s="71">
        <v>18</v>
      </c>
      <c r="CP1434" s="73" t="s">
        <v>11078</v>
      </c>
      <c r="CQ1434" s="75" t="s">
        <v>6411</v>
      </c>
    </row>
    <row r="1435" spans="17:95">
      <c r="Q1435" s="71">
        <v>4</v>
      </c>
      <c r="R1435" s="71">
        <v>1</v>
      </c>
      <c r="S1435" s="71">
        <v>22</v>
      </c>
      <c r="T1435" s="73" t="s">
        <v>11079</v>
      </c>
      <c r="U1435" s="75" t="s">
        <v>7125</v>
      </c>
      <c r="AC1435" s="71">
        <v>27</v>
      </c>
      <c r="AD1435" s="71">
        <v>19</v>
      </c>
      <c r="AE1435" s="73" t="s">
        <v>11080</v>
      </c>
      <c r="AF1435" s="75" t="s">
        <v>6412</v>
      </c>
      <c r="CN1435" s="71">
        <v>27</v>
      </c>
      <c r="CO1435" s="71">
        <v>19</v>
      </c>
      <c r="CP1435" s="73" t="s">
        <v>11080</v>
      </c>
      <c r="CQ1435" s="75" t="s">
        <v>6412</v>
      </c>
    </row>
    <row r="1436" spans="17:95">
      <c r="Q1436" s="71">
        <v>4</v>
      </c>
      <c r="R1436" s="71">
        <v>1</v>
      </c>
      <c r="S1436" s="71">
        <v>23</v>
      </c>
      <c r="T1436" s="73" t="s">
        <v>11081</v>
      </c>
      <c r="U1436" s="75" t="s">
        <v>1329</v>
      </c>
      <c r="AC1436" s="71">
        <v>27</v>
      </c>
      <c r="AD1436" s="71">
        <v>20</v>
      </c>
      <c r="AE1436" s="73" t="s">
        <v>11082</v>
      </c>
      <c r="AF1436" s="75" t="s">
        <v>6413</v>
      </c>
      <c r="CN1436" s="71">
        <v>27</v>
      </c>
      <c r="CO1436" s="71">
        <v>20</v>
      </c>
      <c r="CP1436" s="73" t="s">
        <v>11082</v>
      </c>
      <c r="CQ1436" s="75" t="s">
        <v>6413</v>
      </c>
    </row>
    <row r="1437" spans="17:95">
      <c r="Q1437" s="71">
        <v>4</v>
      </c>
      <c r="R1437" s="71">
        <v>1</v>
      </c>
      <c r="S1437" s="71">
        <v>24</v>
      </c>
      <c r="T1437" s="73" t="s">
        <v>11083</v>
      </c>
      <c r="U1437" s="75" t="s">
        <v>1317</v>
      </c>
      <c r="AC1437" s="71">
        <v>27</v>
      </c>
      <c r="AD1437" s="71">
        <v>21</v>
      </c>
      <c r="AE1437" s="73" t="s">
        <v>11084</v>
      </c>
      <c r="AF1437" s="75" t="s">
        <v>6414</v>
      </c>
      <c r="CN1437" s="71">
        <v>27</v>
      </c>
      <c r="CO1437" s="71">
        <v>21</v>
      </c>
      <c r="CP1437" s="73" t="s">
        <v>11084</v>
      </c>
      <c r="CQ1437" s="75" t="s">
        <v>6414</v>
      </c>
    </row>
    <row r="1438" spans="17:95">
      <c r="Q1438" s="71">
        <v>4</v>
      </c>
      <c r="R1438" s="71">
        <v>1</v>
      </c>
      <c r="S1438" s="71">
        <v>25</v>
      </c>
      <c r="T1438" s="73" t="s">
        <v>11085</v>
      </c>
      <c r="U1438" s="75" t="s">
        <v>1311</v>
      </c>
      <c r="AC1438" s="71">
        <v>27</v>
      </c>
      <c r="AD1438" s="71">
        <v>22</v>
      </c>
      <c r="AE1438" s="73" t="s">
        <v>11086</v>
      </c>
      <c r="AF1438" s="75" t="s">
        <v>6415</v>
      </c>
      <c r="CN1438" s="71">
        <v>27</v>
      </c>
      <c r="CO1438" s="71">
        <v>22</v>
      </c>
      <c r="CP1438" s="73" t="s">
        <v>11086</v>
      </c>
      <c r="CQ1438" s="75" t="s">
        <v>6415</v>
      </c>
    </row>
    <row r="1439" spans="17:95">
      <c r="Q1439" s="71">
        <v>4</v>
      </c>
      <c r="R1439" s="71">
        <v>1</v>
      </c>
      <c r="S1439" s="71">
        <v>26</v>
      </c>
      <c r="T1439" s="73" t="s">
        <v>11087</v>
      </c>
      <c r="U1439" s="75" t="s">
        <v>7126</v>
      </c>
      <c r="AC1439" s="71">
        <v>27</v>
      </c>
      <c r="AD1439" s="71">
        <v>23</v>
      </c>
      <c r="AE1439" s="73" t="s">
        <v>11088</v>
      </c>
      <c r="AF1439" s="75" t="s">
        <v>6416</v>
      </c>
      <c r="CN1439" s="71">
        <v>27</v>
      </c>
      <c r="CO1439" s="71">
        <v>23</v>
      </c>
      <c r="CP1439" s="73" t="s">
        <v>11088</v>
      </c>
      <c r="CQ1439" s="75" t="s">
        <v>6416</v>
      </c>
    </row>
    <row r="1440" spans="17:95">
      <c r="Q1440" s="71">
        <v>4</v>
      </c>
      <c r="R1440" s="71">
        <v>1</v>
      </c>
      <c r="S1440" s="71">
        <v>27</v>
      </c>
      <c r="T1440" s="73" t="s">
        <v>11089</v>
      </c>
      <c r="U1440" s="75" t="s">
        <v>7127</v>
      </c>
      <c r="AC1440" s="71">
        <v>27</v>
      </c>
      <c r="AD1440" s="71">
        <v>24</v>
      </c>
      <c r="AE1440" s="73" t="s">
        <v>11090</v>
      </c>
      <c r="AF1440" s="75" t="s">
        <v>6417</v>
      </c>
      <c r="CN1440" s="71">
        <v>27</v>
      </c>
      <c r="CO1440" s="71">
        <v>24</v>
      </c>
      <c r="CP1440" s="73" t="s">
        <v>11090</v>
      </c>
      <c r="CQ1440" s="75" t="s">
        <v>6417</v>
      </c>
    </row>
    <row r="1441" spans="17:95">
      <c r="Q1441" s="71">
        <v>4</v>
      </c>
      <c r="R1441" s="71">
        <v>1</v>
      </c>
      <c r="S1441" s="71">
        <v>28</v>
      </c>
      <c r="T1441" s="73" t="s">
        <v>11091</v>
      </c>
      <c r="U1441" s="75" t="s">
        <v>1336</v>
      </c>
      <c r="AC1441" s="71">
        <v>27</v>
      </c>
      <c r="AD1441" s="71">
        <v>25</v>
      </c>
      <c r="AE1441" s="73" t="s">
        <v>11092</v>
      </c>
      <c r="AF1441" s="75" t="s">
        <v>6418</v>
      </c>
      <c r="CN1441" s="71">
        <v>27</v>
      </c>
      <c r="CO1441" s="71">
        <v>25</v>
      </c>
      <c r="CP1441" s="73" t="s">
        <v>11092</v>
      </c>
      <c r="CQ1441" s="75" t="s">
        <v>6418</v>
      </c>
    </row>
    <row r="1442" spans="17:95">
      <c r="Q1442" s="71">
        <v>4</v>
      </c>
      <c r="R1442" s="71">
        <v>1</v>
      </c>
      <c r="S1442" s="71">
        <v>29</v>
      </c>
      <c r="T1442" s="73" t="s">
        <v>11093</v>
      </c>
      <c r="U1442" s="75" t="s">
        <v>1319</v>
      </c>
      <c r="AC1442" s="71">
        <v>27</v>
      </c>
      <c r="AD1442" s="71">
        <v>26</v>
      </c>
      <c r="AE1442" s="73" t="s">
        <v>8857</v>
      </c>
      <c r="AF1442" s="75" t="s">
        <v>8377</v>
      </c>
      <c r="CN1442" s="71">
        <v>27</v>
      </c>
      <c r="CO1442" s="71">
        <v>26</v>
      </c>
      <c r="CP1442" s="73" t="s">
        <v>8857</v>
      </c>
      <c r="CQ1442" s="75" t="s">
        <v>8377</v>
      </c>
    </row>
    <row r="1443" spans="17:95">
      <c r="Q1443" s="71">
        <v>4</v>
      </c>
      <c r="R1443" s="71">
        <v>1</v>
      </c>
      <c r="S1443" s="71">
        <v>30</v>
      </c>
      <c r="T1443" s="73" t="s">
        <v>11094</v>
      </c>
      <c r="U1443" s="75" t="s">
        <v>1312</v>
      </c>
      <c r="AC1443" s="71">
        <v>27</v>
      </c>
      <c r="AD1443" s="71">
        <v>27</v>
      </c>
      <c r="AE1443" s="73" t="s">
        <v>11095</v>
      </c>
      <c r="AF1443" s="75" t="s">
        <v>8378</v>
      </c>
      <c r="CN1443" s="71">
        <v>27</v>
      </c>
      <c r="CO1443" s="71">
        <v>27</v>
      </c>
      <c r="CP1443" s="73" t="s">
        <v>11095</v>
      </c>
      <c r="CQ1443" s="75" t="s">
        <v>8378</v>
      </c>
    </row>
    <row r="1444" spans="17:95">
      <c r="Q1444" s="71">
        <v>4</v>
      </c>
      <c r="R1444" s="71">
        <v>1</v>
      </c>
      <c r="S1444" s="71">
        <v>31</v>
      </c>
      <c r="T1444" s="73" t="s">
        <v>11096</v>
      </c>
      <c r="U1444" s="75" t="s">
        <v>7128</v>
      </c>
      <c r="AC1444" s="71">
        <v>27</v>
      </c>
      <c r="AD1444" s="71">
        <v>28</v>
      </c>
      <c r="AE1444" s="73" t="s">
        <v>11097</v>
      </c>
      <c r="AF1444" s="75" t="s">
        <v>8379</v>
      </c>
      <c r="CN1444" s="71">
        <v>27</v>
      </c>
      <c r="CO1444" s="71">
        <v>28</v>
      </c>
      <c r="CP1444" s="73" t="s">
        <v>11097</v>
      </c>
      <c r="CQ1444" s="75" t="s">
        <v>8379</v>
      </c>
    </row>
    <row r="1445" spans="17:95">
      <c r="Q1445" s="71">
        <v>4</v>
      </c>
      <c r="R1445" s="71">
        <v>1</v>
      </c>
      <c r="S1445" s="71">
        <v>32</v>
      </c>
      <c r="T1445" s="73" t="s">
        <v>11098</v>
      </c>
      <c r="U1445" s="75" t="s">
        <v>7129</v>
      </c>
      <c r="AC1445" s="71">
        <v>27</v>
      </c>
      <c r="AD1445" s="71">
        <v>29</v>
      </c>
      <c r="AE1445" s="73" t="s">
        <v>11099</v>
      </c>
      <c r="AF1445" s="75" t="s">
        <v>8380</v>
      </c>
      <c r="CN1445" s="71">
        <v>27</v>
      </c>
      <c r="CO1445" s="71">
        <v>29</v>
      </c>
      <c r="CP1445" s="73" t="s">
        <v>11099</v>
      </c>
      <c r="CQ1445" s="75" t="s">
        <v>8380</v>
      </c>
    </row>
    <row r="1446" spans="17:95">
      <c r="Q1446" s="71">
        <v>4</v>
      </c>
      <c r="R1446" s="71">
        <v>1</v>
      </c>
      <c r="S1446" s="71">
        <v>33</v>
      </c>
      <c r="T1446" s="73" t="s">
        <v>11100</v>
      </c>
      <c r="U1446" s="75" t="s">
        <v>1337</v>
      </c>
      <c r="AC1446" s="71">
        <v>27</v>
      </c>
      <c r="AD1446" s="71">
        <v>30</v>
      </c>
      <c r="AE1446" s="73" t="s">
        <v>11101</v>
      </c>
      <c r="AF1446" s="75" t="s">
        <v>8381</v>
      </c>
      <c r="CN1446" s="71">
        <v>27</v>
      </c>
      <c r="CO1446" s="71">
        <v>30</v>
      </c>
      <c r="CP1446" s="73" t="s">
        <v>11101</v>
      </c>
      <c r="CQ1446" s="75" t="s">
        <v>8381</v>
      </c>
    </row>
    <row r="1447" spans="17:95">
      <c r="Q1447" s="71">
        <v>4</v>
      </c>
      <c r="R1447" s="71">
        <v>1</v>
      </c>
      <c r="S1447" s="71">
        <v>34</v>
      </c>
      <c r="T1447" s="73" t="s">
        <v>11102</v>
      </c>
      <c r="U1447" s="75" t="s">
        <v>1303</v>
      </c>
      <c r="AC1447" s="71">
        <v>27</v>
      </c>
      <c r="AD1447" s="71">
        <v>31</v>
      </c>
      <c r="AE1447" s="73" t="s">
        <v>11103</v>
      </c>
      <c r="AF1447" s="75" t="s">
        <v>8382</v>
      </c>
      <c r="CN1447" s="71">
        <v>27</v>
      </c>
      <c r="CO1447" s="71">
        <v>31</v>
      </c>
      <c r="CP1447" s="73" t="s">
        <v>11103</v>
      </c>
      <c r="CQ1447" s="75" t="s">
        <v>8382</v>
      </c>
    </row>
    <row r="1448" spans="17:95">
      <c r="Q1448" s="71">
        <v>4</v>
      </c>
      <c r="R1448" s="71">
        <v>1</v>
      </c>
      <c r="S1448" s="71">
        <v>35</v>
      </c>
      <c r="T1448" s="73" t="s">
        <v>11104</v>
      </c>
      <c r="U1448" s="75" t="s">
        <v>7130</v>
      </c>
      <c r="AC1448" s="71">
        <v>27</v>
      </c>
      <c r="AD1448" s="71">
        <v>32</v>
      </c>
      <c r="AE1448" s="73" t="s">
        <v>11105</v>
      </c>
      <c r="AF1448" s="75" t="s">
        <v>8383</v>
      </c>
      <c r="CN1448" s="71">
        <v>27</v>
      </c>
      <c r="CO1448" s="71">
        <v>32</v>
      </c>
      <c r="CP1448" s="73" t="s">
        <v>11105</v>
      </c>
      <c r="CQ1448" s="75" t="s">
        <v>8383</v>
      </c>
    </row>
    <row r="1449" spans="17:95">
      <c r="Q1449" s="71">
        <v>4</v>
      </c>
      <c r="R1449" s="71">
        <v>1</v>
      </c>
      <c r="S1449" s="71">
        <v>36</v>
      </c>
      <c r="T1449" s="73" t="s">
        <v>11106</v>
      </c>
      <c r="U1449" s="75" t="s">
        <v>7131</v>
      </c>
      <c r="AC1449" s="71">
        <v>27</v>
      </c>
      <c r="AD1449" s="71">
        <v>33</v>
      </c>
      <c r="AE1449" s="73" t="s">
        <v>11107</v>
      </c>
      <c r="AF1449" s="75" t="s">
        <v>8384</v>
      </c>
      <c r="CN1449" s="71">
        <v>27</v>
      </c>
      <c r="CO1449" s="71">
        <v>33</v>
      </c>
      <c r="CP1449" s="73" t="s">
        <v>11107</v>
      </c>
      <c r="CQ1449" s="75" t="s">
        <v>8384</v>
      </c>
    </row>
    <row r="1450" spans="17:95">
      <c r="Q1450" s="71">
        <v>4</v>
      </c>
      <c r="R1450" s="71">
        <v>1</v>
      </c>
      <c r="S1450" s="71">
        <v>37</v>
      </c>
      <c r="T1450" s="73" t="s">
        <v>11108</v>
      </c>
      <c r="U1450" s="75" t="s">
        <v>1327</v>
      </c>
      <c r="AC1450" s="71">
        <v>27</v>
      </c>
      <c r="AD1450" s="71">
        <v>34</v>
      </c>
      <c r="AE1450" s="73" t="s">
        <v>11109</v>
      </c>
      <c r="AF1450" s="75" t="s">
        <v>6419</v>
      </c>
      <c r="CN1450" s="71">
        <v>27</v>
      </c>
      <c r="CO1450" s="71">
        <v>34</v>
      </c>
      <c r="CP1450" s="73" t="s">
        <v>11109</v>
      </c>
      <c r="CQ1450" s="75" t="s">
        <v>6419</v>
      </c>
    </row>
    <row r="1451" spans="17:95">
      <c r="Q1451" s="71">
        <v>4</v>
      </c>
      <c r="R1451" s="71">
        <v>1</v>
      </c>
      <c r="S1451" s="71">
        <v>38</v>
      </c>
      <c r="T1451" s="73" t="s">
        <v>11110</v>
      </c>
      <c r="U1451" s="75" t="s">
        <v>1328</v>
      </c>
      <c r="AC1451" s="71">
        <v>27</v>
      </c>
      <c r="AD1451" s="71">
        <v>35</v>
      </c>
      <c r="AE1451" s="73" t="s">
        <v>11111</v>
      </c>
      <c r="AF1451" s="75" t="s">
        <v>6420</v>
      </c>
      <c r="CN1451" s="71">
        <v>27</v>
      </c>
      <c r="CO1451" s="71">
        <v>35</v>
      </c>
      <c r="CP1451" s="73" t="s">
        <v>11111</v>
      </c>
      <c r="CQ1451" s="75" t="s">
        <v>6420</v>
      </c>
    </row>
    <row r="1452" spans="17:95">
      <c r="Q1452" s="71">
        <v>4</v>
      </c>
      <c r="R1452" s="71">
        <v>1</v>
      </c>
      <c r="S1452" s="71">
        <v>39</v>
      </c>
      <c r="T1452" s="73" t="s">
        <v>11112</v>
      </c>
      <c r="U1452" s="75" t="s">
        <v>1318</v>
      </c>
      <c r="AC1452" s="71">
        <v>27</v>
      </c>
      <c r="AD1452" s="71">
        <v>36</v>
      </c>
      <c r="AE1452" s="73" t="s">
        <v>11113</v>
      </c>
      <c r="AF1452" s="75" t="s">
        <v>6421</v>
      </c>
      <c r="CN1452" s="71">
        <v>27</v>
      </c>
      <c r="CO1452" s="71">
        <v>36</v>
      </c>
      <c r="CP1452" s="73" t="s">
        <v>11113</v>
      </c>
      <c r="CQ1452" s="75" t="s">
        <v>6421</v>
      </c>
    </row>
    <row r="1453" spans="17:95">
      <c r="Q1453" s="71">
        <v>4</v>
      </c>
      <c r="R1453" s="71">
        <v>1</v>
      </c>
      <c r="S1453" s="71">
        <v>40</v>
      </c>
      <c r="T1453" s="73" t="s">
        <v>11114</v>
      </c>
      <c r="U1453" s="75" t="s">
        <v>1304</v>
      </c>
      <c r="AC1453" s="71">
        <v>27</v>
      </c>
      <c r="AD1453" s="71">
        <v>37</v>
      </c>
      <c r="AE1453" s="73" t="s">
        <v>11115</v>
      </c>
      <c r="AF1453" s="75" t="s">
        <v>6422</v>
      </c>
      <c r="CN1453" s="71">
        <v>27</v>
      </c>
      <c r="CO1453" s="71">
        <v>37</v>
      </c>
      <c r="CP1453" s="73" t="s">
        <v>11115</v>
      </c>
      <c r="CQ1453" s="75" t="s">
        <v>6422</v>
      </c>
    </row>
    <row r="1454" spans="17:95">
      <c r="Q1454" s="71">
        <v>4</v>
      </c>
      <c r="R1454" s="71">
        <v>1</v>
      </c>
      <c r="S1454" s="71">
        <v>41</v>
      </c>
      <c r="T1454" s="73" t="s">
        <v>11116</v>
      </c>
      <c r="U1454" s="75" t="s">
        <v>7132</v>
      </c>
      <c r="AC1454" s="71">
        <v>27</v>
      </c>
      <c r="AD1454" s="71">
        <v>38</v>
      </c>
      <c r="AE1454" s="73" t="s">
        <v>11117</v>
      </c>
      <c r="AF1454" s="75" t="s">
        <v>6423</v>
      </c>
      <c r="CN1454" s="71">
        <v>27</v>
      </c>
      <c r="CO1454" s="71">
        <v>38</v>
      </c>
      <c r="CP1454" s="73" t="s">
        <v>11117</v>
      </c>
      <c r="CQ1454" s="75" t="s">
        <v>6423</v>
      </c>
    </row>
    <row r="1455" spans="17:95">
      <c r="Q1455" s="71">
        <v>4</v>
      </c>
      <c r="R1455" s="71">
        <v>1</v>
      </c>
      <c r="S1455" s="71">
        <v>42</v>
      </c>
      <c r="T1455" s="73" t="s">
        <v>11118</v>
      </c>
      <c r="U1455" s="75" t="s">
        <v>7133</v>
      </c>
      <c r="AC1455" s="71">
        <v>27</v>
      </c>
      <c r="AD1455" s="71">
        <v>39</v>
      </c>
      <c r="AE1455" s="73" t="s">
        <v>11119</v>
      </c>
      <c r="AF1455" s="75" t="s">
        <v>6424</v>
      </c>
      <c r="CN1455" s="71">
        <v>27</v>
      </c>
      <c r="CO1455" s="71">
        <v>39</v>
      </c>
      <c r="CP1455" s="73" t="s">
        <v>11119</v>
      </c>
      <c r="CQ1455" s="75" t="s">
        <v>6424</v>
      </c>
    </row>
    <row r="1456" spans="17:95">
      <c r="Q1456" s="71">
        <v>4</v>
      </c>
      <c r="R1456" s="71">
        <v>1</v>
      </c>
      <c r="S1456" s="71">
        <v>43</v>
      </c>
      <c r="T1456" s="73" t="s">
        <v>11120</v>
      </c>
      <c r="U1456" s="75" t="s">
        <v>7148</v>
      </c>
      <c r="AC1456" s="71">
        <v>27</v>
      </c>
      <c r="AD1456" s="71">
        <v>40</v>
      </c>
      <c r="AE1456" s="73" t="s">
        <v>11121</v>
      </c>
      <c r="AF1456" s="75" t="s">
        <v>6425</v>
      </c>
      <c r="CN1456" s="71">
        <v>27</v>
      </c>
      <c r="CO1456" s="71">
        <v>40</v>
      </c>
      <c r="CP1456" s="73" t="s">
        <v>11121</v>
      </c>
      <c r="CQ1456" s="75" t="s">
        <v>6425</v>
      </c>
    </row>
    <row r="1457" spans="17:95">
      <c r="Q1457" s="71">
        <v>4</v>
      </c>
      <c r="R1457" s="71">
        <v>1</v>
      </c>
      <c r="S1457" s="71">
        <v>44</v>
      </c>
      <c r="T1457" s="73" t="s">
        <v>11122</v>
      </c>
      <c r="U1457" s="75" t="s">
        <v>1307</v>
      </c>
      <c r="AC1457" s="71">
        <v>27</v>
      </c>
      <c r="AD1457" s="71">
        <v>41</v>
      </c>
      <c r="AE1457" s="73" t="s">
        <v>11123</v>
      </c>
      <c r="AF1457" s="75" t="s">
        <v>6426</v>
      </c>
      <c r="CN1457" s="71">
        <v>27</v>
      </c>
      <c r="CO1457" s="71">
        <v>41</v>
      </c>
      <c r="CP1457" s="73" t="s">
        <v>11123</v>
      </c>
      <c r="CQ1457" s="75" t="s">
        <v>6426</v>
      </c>
    </row>
    <row r="1458" spans="17:95">
      <c r="Q1458" s="71">
        <v>4</v>
      </c>
      <c r="R1458" s="71">
        <v>1</v>
      </c>
      <c r="S1458" s="71">
        <v>45</v>
      </c>
      <c r="T1458" s="73" t="s">
        <v>11124</v>
      </c>
      <c r="U1458" s="75" t="s">
        <v>7134</v>
      </c>
      <c r="AC1458" s="71">
        <v>27</v>
      </c>
      <c r="AD1458" s="71">
        <v>42</v>
      </c>
      <c r="AE1458" s="73" t="s">
        <v>11125</v>
      </c>
      <c r="AF1458" s="75" t="s">
        <v>6427</v>
      </c>
      <c r="CN1458" s="71">
        <v>27</v>
      </c>
      <c r="CO1458" s="71">
        <v>42</v>
      </c>
      <c r="CP1458" s="73" t="s">
        <v>11125</v>
      </c>
      <c r="CQ1458" s="75" t="s">
        <v>6427</v>
      </c>
    </row>
    <row r="1459" spans="17:95">
      <c r="Q1459" s="71">
        <v>4</v>
      </c>
      <c r="R1459" s="71">
        <v>1</v>
      </c>
      <c r="S1459" s="71">
        <v>46</v>
      </c>
      <c r="T1459" s="73" t="s">
        <v>11126</v>
      </c>
      <c r="U1459" s="75" t="s">
        <v>7135</v>
      </c>
      <c r="AC1459" s="71">
        <v>27</v>
      </c>
      <c r="AD1459" s="71">
        <v>43</v>
      </c>
      <c r="AE1459" s="73" t="s">
        <v>11127</v>
      </c>
      <c r="AF1459" s="75" t="s">
        <v>6428</v>
      </c>
      <c r="CN1459" s="71">
        <v>27</v>
      </c>
      <c r="CO1459" s="71">
        <v>43</v>
      </c>
      <c r="CP1459" s="73" t="s">
        <v>11127</v>
      </c>
      <c r="CQ1459" s="75" t="s">
        <v>6428</v>
      </c>
    </row>
    <row r="1460" spans="17:95">
      <c r="Q1460" s="71">
        <v>4</v>
      </c>
      <c r="R1460" s="71">
        <v>1</v>
      </c>
      <c r="S1460" s="71">
        <v>47</v>
      </c>
      <c r="T1460" s="73" t="s">
        <v>11128</v>
      </c>
      <c r="U1460" s="75" t="s">
        <v>1331</v>
      </c>
      <c r="AC1460" s="71">
        <v>27</v>
      </c>
      <c r="AD1460" s="71">
        <v>44</v>
      </c>
      <c r="AE1460" s="73" t="s">
        <v>11129</v>
      </c>
      <c r="AF1460" s="75" t="s">
        <v>6429</v>
      </c>
      <c r="CN1460" s="71">
        <v>27</v>
      </c>
      <c r="CO1460" s="71">
        <v>44</v>
      </c>
      <c r="CP1460" s="73" t="s">
        <v>11129</v>
      </c>
      <c r="CQ1460" s="75" t="s">
        <v>6429</v>
      </c>
    </row>
    <row r="1461" spans="17:95">
      <c r="Q1461" s="71">
        <v>4</v>
      </c>
      <c r="R1461" s="71">
        <v>1</v>
      </c>
      <c r="S1461" s="71">
        <v>48</v>
      </c>
      <c r="T1461" s="73" t="s">
        <v>11130</v>
      </c>
      <c r="U1461" s="75" t="s">
        <v>1332</v>
      </c>
      <c r="AC1461" s="71">
        <v>27</v>
      </c>
      <c r="AD1461" s="71">
        <v>45</v>
      </c>
      <c r="AE1461" s="73" t="s">
        <v>11131</v>
      </c>
      <c r="AF1461" s="75" t="s">
        <v>6430</v>
      </c>
      <c r="CN1461" s="71">
        <v>27</v>
      </c>
      <c r="CO1461" s="71">
        <v>45</v>
      </c>
      <c r="CP1461" s="73" t="s">
        <v>11131</v>
      </c>
      <c r="CQ1461" s="75" t="s">
        <v>6430</v>
      </c>
    </row>
    <row r="1462" spans="17:95">
      <c r="Q1462" s="71">
        <v>4</v>
      </c>
      <c r="R1462" s="71">
        <v>1</v>
      </c>
      <c r="S1462" s="71">
        <v>49</v>
      </c>
      <c r="T1462" s="73" t="s">
        <v>11132</v>
      </c>
      <c r="U1462" s="75" t="s">
        <v>1320</v>
      </c>
      <c r="AC1462" s="71">
        <v>27</v>
      </c>
      <c r="AD1462" s="71">
        <v>46</v>
      </c>
      <c r="AE1462" s="73" t="s">
        <v>11133</v>
      </c>
      <c r="AF1462" s="75" t="s">
        <v>6431</v>
      </c>
      <c r="CN1462" s="71">
        <v>27</v>
      </c>
      <c r="CO1462" s="71">
        <v>46</v>
      </c>
      <c r="CP1462" s="73" t="s">
        <v>11133</v>
      </c>
      <c r="CQ1462" s="75" t="s">
        <v>6431</v>
      </c>
    </row>
    <row r="1463" spans="17:95">
      <c r="Q1463" s="71">
        <v>4</v>
      </c>
      <c r="R1463" s="71">
        <v>1</v>
      </c>
      <c r="S1463" s="71">
        <v>50</v>
      </c>
      <c r="T1463" s="73" t="s">
        <v>11134</v>
      </c>
      <c r="U1463" s="75" t="s">
        <v>1308</v>
      </c>
      <c r="AC1463" s="71">
        <v>27</v>
      </c>
      <c r="AD1463" s="71">
        <v>47</v>
      </c>
      <c r="AE1463" s="73" t="s">
        <v>11135</v>
      </c>
      <c r="AF1463" s="75" t="s">
        <v>6432</v>
      </c>
      <c r="CN1463" s="71">
        <v>27</v>
      </c>
      <c r="CO1463" s="71">
        <v>47</v>
      </c>
      <c r="CP1463" s="73" t="s">
        <v>11135</v>
      </c>
      <c r="CQ1463" s="75" t="s">
        <v>6432</v>
      </c>
    </row>
    <row r="1464" spans="17:95">
      <c r="Q1464" s="71">
        <v>4</v>
      </c>
      <c r="R1464" s="71">
        <v>1</v>
      </c>
      <c r="S1464" s="71">
        <v>51</v>
      </c>
      <c r="T1464" s="73" t="s">
        <v>11136</v>
      </c>
      <c r="U1464" s="75" t="s">
        <v>7136</v>
      </c>
      <c r="AC1464" s="71">
        <v>27</v>
      </c>
      <c r="AD1464" s="71">
        <v>48</v>
      </c>
      <c r="AE1464" s="73" t="s">
        <v>11137</v>
      </c>
      <c r="AF1464" s="75" t="s">
        <v>6433</v>
      </c>
      <c r="CN1464" s="71">
        <v>27</v>
      </c>
      <c r="CO1464" s="71">
        <v>48</v>
      </c>
      <c r="CP1464" s="73" t="s">
        <v>11137</v>
      </c>
      <c r="CQ1464" s="75" t="s">
        <v>6433</v>
      </c>
    </row>
    <row r="1465" spans="17:95">
      <c r="Q1465" s="71">
        <v>4</v>
      </c>
      <c r="R1465" s="71">
        <v>1</v>
      </c>
      <c r="S1465" s="71">
        <v>52</v>
      </c>
      <c r="T1465" s="73" t="s">
        <v>11138</v>
      </c>
      <c r="U1465" s="75" t="s">
        <v>7137</v>
      </c>
      <c r="AC1465" s="71">
        <v>27</v>
      </c>
      <c r="AD1465" s="71">
        <v>49</v>
      </c>
      <c r="AE1465" s="73" t="s">
        <v>11139</v>
      </c>
      <c r="AF1465" s="75" t="s">
        <v>6434</v>
      </c>
      <c r="CN1465" s="71">
        <v>27</v>
      </c>
      <c r="CO1465" s="71">
        <v>49</v>
      </c>
      <c r="CP1465" s="73" t="s">
        <v>11139</v>
      </c>
      <c r="CQ1465" s="75" t="s">
        <v>6434</v>
      </c>
    </row>
    <row r="1466" spans="17:95">
      <c r="Q1466" s="71">
        <v>4</v>
      </c>
      <c r="R1466" s="71">
        <v>1</v>
      </c>
      <c r="S1466" s="71">
        <v>53</v>
      </c>
      <c r="T1466" s="73" t="s">
        <v>11140</v>
      </c>
      <c r="U1466" s="75" t="s">
        <v>1333</v>
      </c>
      <c r="AC1466" s="71">
        <v>27</v>
      </c>
      <c r="AD1466" s="71">
        <v>50</v>
      </c>
      <c r="AE1466" s="73" t="s">
        <v>11141</v>
      </c>
      <c r="AF1466" s="75" t="s">
        <v>6435</v>
      </c>
      <c r="CN1466" s="71">
        <v>27</v>
      </c>
      <c r="CO1466" s="71">
        <v>50</v>
      </c>
      <c r="CP1466" s="73" t="s">
        <v>11141</v>
      </c>
      <c r="CQ1466" s="75" t="s">
        <v>6435</v>
      </c>
    </row>
    <row r="1467" spans="17:95">
      <c r="Q1467" s="71">
        <v>4</v>
      </c>
      <c r="R1467" s="71">
        <v>1</v>
      </c>
      <c r="S1467" s="71">
        <v>54</v>
      </c>
      <c r="T1467" s="73" t="s">
        <v>11142</v>
      </c>
      <c r="U1467" s="75" t="s">
        <v>1321</v>
      </c>
      <c r="AC1467" s="71">
        <v>27</v>
      </c>
      <c r="AD1467" s="71">
        <v>51</v>
      </c>
      <c r="AE1467" s="73" t="s">
        <v>11143</v>
      </c>
      <c r="AF1467" s="75" t="s">
        <v>6436</v>
      </c>
      <c r="CN1467" s="71">
        <v>27</v>
      </c>
      <c r="CO1467" s="71">
        <v>51</v>
      </c>
      <c r="CP1467" s="73" t="s">
        <v>11143</v>
      </c>
      <c r="CQ1467" s="75" t="s">
        <v>6436</v>
      </c>
    </row>
    <row r="1468" spans="17:95">
      <c r="Q1468" s="71">
        <v>4</v>
      </c>
      <c r="R1468" s="71">
        <v>1</v>
      </c>
      <c r="S1468" s="71">
        <v>55</v>
      </c>
      <c r="T1468" s="73" t="s">
        <v>11144</v>
      </c>
      <c r="U1468" s="75" t="s">
        <v>1309</v>
      </c>
      <c r="AC1468" s="71">
        <v>27</v>
      </c>
      <c r="AD1468" s="71">
        <v>52</v>
      </c>
      <c r="AE1468" s="73" t="s">
        <v>11145</v>
      </c>
      <c r="AF1468" s="75" t="s">
        <v>6437</v>
      </c>
      <c r="CN1468" s="71">
        <v>27</v>
      </c>
      <c r="CO1468" s="71">
        <v>52</v>
      </c>
      <c r="CP1468" s="73" t="s">
        <v>11145</v>
      </c>
      <c r="CQ1468" s="75" t="s">
        <v>6437</v>
      </c>
    </row>
    <row r="1469" spans="17:95">
      <c r="Q1469" s="71">
        <v>4</v>
      </c>
      <c r="R1469" s="71">
        <v>1</v>
      </c>
      <c r="S1469" s="71">
        <v>56</v>
      </c>
      <c r="T1469" s="73" t="s">
        <v>11146</v>
      </c>
      <c r="U1469" s="75" t="s">
        <v>7138</v>
      </c>
      <c r="AC1469" s="71">
        <v>27</v>
      </c>
      <c r="AD1469" s="71">
        <v>53</v>
      </c>
      <c r="AE1469" s="73" t="s">
        <v>11147</v>
      </c>
      <c r="AF1469" s="75" t="s">
        <v>6438</v>
      </c>
      <c r="CN1469" s="71">
        <v>27</v>
      </c>
      <c r="CO1469" s="71">
        <v>53</v>
      </c>
      <c r="CP1469" s="73" t="s">
        <v>11147</v>
      </c>
      <c r="CQ1469" s="75" t="s">
        <v>6438</v>
      </c>
    </row>
    <row r="1470" spans="17:95">
      <c r="Q1470" s="71">
        <v>4</v>
      </c>
      <c r="R1470" s="71">
        <v>1</v>
      </c>
      <c r="S1470" s="71">
        <v>57</v>
      </c>
      <c r="T1470" s="73" t="s">
        <v>11148</v>
      </c>
      <c r="U1470" s="75" t="s">
        <v>7139</v>
      </c>
      <c r="AC1470" s="71">
        <v>27</v>
      </c>
      <c r="AD1470" s="71">
        <v>54</v>
      </c>
      <c r="AE1470" s="73" t="s">
        <v>11149</v>
      </c>
      <c r="AF1470" s="75" t="s">
        <v>6439</v>
      </c>
      <c r="CN1470" s="71">
        <v>27</v>
      </c>
      <c r="CO1470" s="71">
        <v>54</v>
      </c>
      <c r="CP1470" s="73" t="s">
        <v>11149</v>
      </c>
      <c r="CQ1470" s="75" t="s">
        <v>6439</v>
      </c>
    </row>
    <row r="1471" spans="17:95">
      <c r="Q1471" s="71">
        <v>4</v>
      </c>
      <c r="R1471" s="71">
        <v>1</v>
      </c>
      <c r="S1471" s="71">
        <v>58</v>
      </c>
      <c r="T1471" s="73" t="s">
        <v>11150</v>
      </c>
      <c r="U1471" s="75" t="s">
        <v>7149</v>
      </c>
      <c r="AC1471" s="71">
        <v>27</v>
      </c>
      <c r="AD1471" s="71">
        <v>55</v>
      </c>
      <c r="AE1471" s="73" t="s">
        <v>11151</v>
      </c>
      <c r="AF1471" s="75" t="s">
        <v>6440</v>
      </c>
      <c r="CN1471" s="71">
        <v>27</v>
      </c>
      <c r="CO1471" s="71">
        <v>55</v>
      </c>
      <c r="CP1471" s="73" t="s">
        <v>11151</v>
      </c>
      <c r="CQ1471" s="75" t="s">
        <v>6440</v>
      </c>
    </row>
    <row r="1472" spans="17:95">
      <c r="Q1472" s="71">
        <v>4</v>
      </c>
      <c r="R1472" s="71">
        <v>1</v>
      </c>
      <c r="S1472" s="71">
        <v>59</v>
      </c>
      <c r="T1472" s="73" t="s">
        <v>11152</v>
      </c>
      <c r="U1472" s="75" t="s">
        <v>1322</v>
      </c>
      <c r="AC1472" s="71">
        <v>27</v>
      </c>
      <c r="AD1472" s="71">
        <v>56</v>
      </c>
      <c r="AE1472" s="73" t="s">
        <v>11153</v>
      </c>
      <c r="AF1472" s="75" t="s">
        <v>6441</v>
      </c>
      <c r="CN1472" s="71">
        <v>27</v>
      </c>
      <c r="CO1472" s="71">
        <v>56</v>
      </c>
      <c r="CP1472" s="73" t="s">
        <v>11153</v>
      </c>
      <c r="CQ1472" s="75" t="s">
        <v>6441</v>
      </c>
    </row>
    <row r="1473" spans="17:95">
      <c r="Q1473" s="71">
        <v>4</v>
      </c>
      <c r="R1473" s="71">
        <v>1</v>
      </c>
      <c r="S1473" s="71">
        <v>60</v>
      </c>
      <c r="T1473" s="73" t="s">
        <v>11154</v>
      </c>
      <c r="U1473" s="75" t="s">
        <v>1310</v>
      </c>
      <c r="AC1473" s="71">
        <v>27</v>
      </c>
      <c r="AD1473" s="71">
        <v>57</v>
      </c>
      <c r="AE1473" s="73" t="s">
        <v>11155</v>
      </c>
      <c r="AF1473" s="75" t="s">
        <v>6442</v>
      </c>
      <c r="CN1473" s="71">
        <v>27</v>
      </c>
      <c r="CO1473" s="71">
        <v>57</v>
      </c>
      <c r="CP1473" s="73" t="s">
        <v>11155</v>
      </c>
      <c r="CQ1473" s="75" t="s">
        <v>6442</v>
      </c>
    </row>
    <row r="1474" spans="17:95">
      <c r="Q1474" s="71">
        <v>4</v>
      </c>
      <c r="R1474" s="71">
        <v>1</v>
      </c>
      <c r="S1474" s="71">
        <v>61</v>
      </c>
      <c r="T1474" s="73" t="s">
        <v>11156</v>
      </c>
      <c r="U1474" s="75" t="s">
        <v>7140</v>
      </c>
      <c r="AC1474" s="71">
        <v>27</v>
      </c>
      <c r="AD1474" s="71">
        <v>58</v>
      </c>
      <c r="AE1474" s="73" t="s">
        <v>11157</v>
      </c>
      <c r="AF1474" s="75" t="s">
        <v>6443</v>
      </c>
      <c r="CN1474" s="71">
        <v>27</v>
      </c>
      <c r="CO1474" s="71">
        <v>58</v>
      </c>
      <c r="CP1474" s="73" t="s">
        <v>11157</v>
      </c>
      <c r="CQ1474" s="75" t="s">
        <v>6443</v>
      </c>
    </row>
    <row r="1475" spans="17:95">
      <c r="Q1475" s="71">
        <v>4</v>
      </c>
      <c r="R1475" s="71">
        <v>1</v>
      </c>
      <c r="S1475" s="71">
        <v>62</v>
      </c>
      <c r="T1475" s="73" t="s">
        <v>11158</v>
      </c>
      <c r="U1475" s="75" t="s">
        <v>7141</v>
      </c>
      <c r="AC1475" s="71">
        <v>27</v>
      </c>
      <c r="AD1475" s="71">
        <v>59</v>
      </c>
      <c r="AE1475" s="73" t="s">
        <v>11159</v>
      </c>
      <c r="AF1475" s="75" t="s">
        <v>6444</v>
      </c>
      <c r="CN1475" s="71">
        <v>27</v>
      </c>
      <c r="CO1475" s="71">
        <v>59</v>
      </c>
      <c r="CP1475" s="73" t="s">
        <v>11159</v>
      </c>
      <c r="CQ1475" s="75" t="s">
        <v>6444</v>
      </c>
    </row>
    <row r="1476" spans="17:95">
      <c r="Q1476" s="71">
        <v>4</v>
      </c>
      <c r="R1476" s="71">
        <v>1</v>
      </c>
      <c r="S1476" s="71">
        <v>63</v>
      </c>
      <c r="T1476" s="73" t="s">
        <v>11160</v>
      </c>
      <c r="U1476" s="75" t="s">
        <v>1334</v>
      </c>
      <c r="AC1476" s="71">
        <v>27</v>
      </c>
      <c r="AD1476" s="71">
        <v>60</v>
      </c>
      <c r="AE1476" s="73" t="s">
        <v>11161</v>
      </c>
      <c r="AF1476" s="75" t="s">
        <v>6445</v>
      </c>
      <c r="CN1476" s="71">
        <v>27</v>
      </c>
      <c r="CO1476" s="71">
        <v>60</v>
      </c>
      <c r="CP1476" s="73" t="s">
        <v>11161</v>
      </c>
      <c r="CQ1476" s="75" t="s">
        <v>6445</v>
      </c>
    </row>
    <row r="1477" spans="17:95">
      <c r="Q1477" s="71">
        <v>4</v>
      </c>
      <c r="R1477" s="71">
        <v>1</v>
      </c>
      <c r="S1477" s="71">
        <v>64</v>
      </c>
      <c r="T1477" s="73" t="s">
        <v>11162</v>
      </c>
      <c r="U1477" s="75" t="s">
        <v>1335</v>
      </c>
      <c r="AC1477" s="71">
        <v>27</v>
      </c>
      <c r="AD1477" s="71">
        <v>61</v>
      </c>
      <c r="AE1477" s="73" t="s">
        <v>11163</v>
      </c>
      <c r="AF1477" s="75" t="s">
        <v>6446</v>
      </c>
      <c r="CN1477" s="71">
        <v>27</v>
      </c>
      <c r="CO1477" s="71">
        <v>61</v>
      </c>
      <c r="CP1477" s="73" t="s">
        <v>11163</v>
      </c>
      <c r="CQ1477" s="75" t="s">
        <v>6446</v>
      </c>
    </row>
    <row r="1478" spans="17:95">
      <c r="Q1478" s="71">
        <v>4</v>
      </c>
      <c r="R1478" s="71">
        <v>1</v>
      </c>
      <c r="S1478" s="71">
        <v>65</v>
      </c>
      <c r="T1478" s="73" t="s">
        <v>11164</v>
      </c>
      <c r="U1478" s="75" t="s">
        <v>1323</v>
      </c>
      <c r="AC1478" s="71">
        <v>27</v>
      </c>
      <c r="AD1478" s="71">
        <v>62</v>
      </c>
      <c r="AE1478" s="73" t="s">
        <v>11165</v>
      </c>
      <c r="AF1478" s="75" t="s">
        <v>6447</v>
      </c>
      <c r="CN1478" s="71">
        <v>27</v>
      </c>
      <c r="CO1478" s="71">
        <v>62</v>
      </c>
      <c r="CP1478" s="73" t="s">
        <v>11165</v>
      </c>
      <c r="CQ1478" s="75" t="s">
        <v>6447</v>
      </c>
    </row>
    <row r="1479" spans="17:95">
      <c r="Q1479" s="71">
        <v>4</v>
      </c>
      <c r="R1479" s="71">
        <v>1</v>
      </c>
      <c r="S1479" s="71">
        <v>66</v>
      </c>
      <c r="T1479" s="73" t="s">
        <v>11166</v>
      </c>
      <c r="U1479" s="75" t="s">
        <v>1313</v>
      </c>
      <c r="AC1479" s="71">
        <v>27</v>
      </c>
      <c r="AD1479" s="71">
        <v>63</v>
      </c>
      <c r="AE1479" s="73" t="s">
        <v>11167</v>
      </c>
      <c r="AF1479" s="75" t="s">
        <v>6448</v>
      </c>
      <c r="CN1479" s="71">
        <v>27</v>
      </c>
      <c r="CO1479" s="71">
        <v>63</v>
      </c>
      <c r="CP1479" s="73" t="s">
        <v>11167</v>
      </c>
      <c r="CQ1479" s="75" t="s">
        <v>6448</v>
      </c>
    </row>
    <row r="1480" spans="17:95">
      <c r="Q1480" s="71">
        <v>4</v>
      </c>
      <c r="R1480" s="71">
        <v>1</v>
      </c>
      <c r="S1480" s="71">
        <v>67</v>
      </c>
      <c r="T1480" s="73" t="s">
        <v>11168</v>
      </c>
      <c r="U1480" s="75" t="s">
        <v>7142</v>
      </c>
      <c r="AC1480" s="71">
        <v>27</v>
      </c>
      <c r="AD1480" s="71">
        <v>64</v>
      </c>
      <c r="AE1480" s="73" t="s">
        <v>11169</v>
      </c>
      <c r="AF1480" s="75" t="s">
        <v>6449</v>
      </c>
      <c r="CN1480" s="71">
        <v>27</v>
      </c>
      <c r="CO1480" s="71">
        <v>64</v>
      </c>
      <c r="CP1480" s="73" t="s">
        <v>11169</v>
      </c>
      <c r="CQ1480" s="75" t="s">
        <v>6449</v>
      </c>
    </row>
    <row r="1481" spans="17:95">
      <c r="Q1481" s="71">
        <v>4</v>
      </c>
      <c r="R1481" s="71">
        <v>1</v>
      </c>
      <c r="S1481" s="71">
        <v>68</v>
      </c>
      <c r="T1481" s="73" t="s">
        <v>11170</v>
      </c>
      <c r="U1481" s="75" t="s">
        <v>7143</v>
      </c>
      <c r="AC1481" s="71">
        <v>27</v>
      </c>
      <c r="AD1481" s="71">
        <v>65</v>
      </c>
      <c r="AE1481" s="73" t="s">
        <v>11171</v>
      </c>
      <c r="AF1481" s="75" t="s">
        <v>6450</v>
      </c>
      <c r="CN1481" s="71">
        <v>27</v>
      </c>
      <c r="CO1481" s="71">
        <v>65</v>
      </c>
      <c r="CP1481" s="73" t="s">
        <v>11171</v>
      </c>
      <c r="CQ1481" s="75" t="s">
        <v>6450</v>
      </c>
    </row>
    <row r="1482" spans="17:95">
      <c r="Q1482" s="71">
        <v>4</v>
      </c>
      <c r="R1482" s="71">
        <v>1</v>
      </c>
      <c r="S1482" s="71">
        <v>69</v>
      </c>
      <c r="T1482" s="73" t="s">
        <v>11172</v>
      </c>
      <c r="U1482" s="75" t="s">
        <v>1338</v>
      </c>
      <c r="AC1482" s="71">
        <v>27</v>
      </c>
      <c r="AD1482" s="71">
        <v>66</v>
      </c>
      <c r="AE1482" s="73" t="s">
        <v>11173</v>
      </c>
      <c r="AF1482" s="75" t="s">
        <v>6451</v>
      </c>
      <c r="CN1482" s="71">
        <v>27</v>
      </c>
      <c r="CO1482" s="71">
        <v>66</v>
      </c>
      <c r="CP1482" s="73" t="s">
        <v>11173</v>
      </c>
      <c r="CQ1482" s="75" t="s">
        <v>6451</v>
      </c>
    </row>
    <row r="1483" spans="17:95">
      <c r="Q1483" s="71">
        <v>4</v>
      </c>
      <c r="R1483" s="71">
        <v>1</v>
      </c>
      <c r="S1483" s="71">
        <v>70</v>
      </c>
      <c r="T1483" s="73" t="s">
        <v>11174</v>
      </c>
      <c r="U1483" s="75" t="s">
        <v>1324</v>
      </c>
      <c r="AC1483" s="71">
        <v>27</v>
      </c>
      <c r="AD1483" s="71">
        <v>67</v>
      </c>
      <c r="AE1483" s="73" t="s">
        <v>11175</v>
      </c>
      <c r="AF1483" s="75" t="s">
        <v>6452</v>
      </c>
      <c r="CN1483" s="71">
        <v>27</v>
      </c>
      <c r="CO1483" s="71">
        <v>67</v>
      </c>
      <c r="CP1483" s="73" t="s">
        <v>11175</v>
      </c>
      <c r="CQ1483" s="75" t="s">
        <v>6452</v>
      </c>
    </row>
    <row r="1484" spans="17:95">
      <c r="Q1484" s="71">
        <v>4</v>
      </c>
      <c r="R1484" s="71">
        <v>1</v>
      </c>
      <c r="S1484" s="71">
        <v>71</v>
      </c>
      <c r="T1484" s="73" t="s">
        <v>11176</v>
      </c>
      <c r="U1484" s="75" t="s">
        <v>1314</v>
      </c>
      <c r="AC1484" s="71">
        <v>27</v>
      </c>
      <c r="AD1484" s="71">
        <v>68</v>
      </c>
      <c r="AE1484" s="73" t="s">
        <v>11177</v>
      </c>
      <c r="AF1484" s="75" t="s">
        <v>6453</v>
      </c>
      <c r="CN1484" s="71">
        <v>27</v>
      </c>
      <c r="CO1484" s="71">
        <v>68</v>
      </c>
      <c r="CP1484" s="73" t="s">
        <v>11177</v>
      </c>
      <c r="CQ1484" s="75" t="s">
        <v>6453</v>
      </c>
    </row>
    <row r="1485" spans="17:95">
      <c r="Q1485" s="71">
        <v>4</v>
      </c>
      <c r="R1485" s="71">
        <v>1</v>
      </c>
      <c r="S1485" s="71">
        <v>72</v>
      </c>
      <c r="T1485" s="73" t="s">
        <v>11178</v>
      </c>
      <c r="U1485" s="75" t="s">
        <v>7144</v>
      </c>
      <c r="AC1485" s="71">
        <v>27</v>
      </c>
      <c r="AD1485" s="71">
        <v>69</v>
      </c>
      <c r="AE1485" s="73" t="s">
        <v>11179</v>
      </c>
      <c r="AF1485" s="75" t="s">
        <v>6454</v>
      </c>
      <c r="CN1485" s="71">
        <v>27</v>
      </c>
      <c r="CO1485" s="71">
        <v>69</v>
      </c>
      <c r="CP1485" s="73" t="s">
        <v>11179</v>
      </c>
      <c r="CQ1485" s="75" t="s">
        <v>6454</v>
      </c>
    </row>
    <row r="1486" spans="17:95">
      <c r="Q1486" s="71">
        <v>4</v>
      </c>
      <c r="R1486" s="71">
        <v>1</v>
      </c>
      <c r="S1486" s="71">
        <v>73</v>
      </c>
      <c r="T1486" s="73" t="s">
        <v>11180</v>
      </c>
      <c r="U1486" s="75" t="s">
        <v>7145</v>
      </c>
      <c r="AC1486" s="71">
        <v>27</v>
      </c>
      <c r="AD1486" s="71">
        <v>70</v>
      </c>
      <c r="AE1486" s="73" t="s">
        <v>11181</v>
      </c>
      <c r="AF1486" s="75" t="s">
        <v>6455</v>
      </c>
      <c r="CN1486" s="71">
        <v>27</v>
      </c>
      <c r="CO1486" s="71">
        <v>70</v>
      </c>
      <c r="CP1486" s="73" t="s">
        <v>11181</v>
      </c>
      <c r="CQ1486" s="75" t="s">
        <v>6455</v>
      </c>
    </row>
    <row r="1487" spans="17:95">
      <c r="Q1487" s="71">
        <v>4</v>
      </c>
      <c r="R1487" s="71">
        <v>1</v>
      </c>
      <c r="S1487" s="71">
        <v>74</v>
      </c>
      <c r="T1487" s="73" t="s">
        <v>11182</v>
      </c>
      <c r="U1487" s="75" t="s">
        <v>1339</v>
      </c>
      <c r="AC1487" s="71">
        <v>27</v>
      </c>
      <c r="AD1487" s="71">
        <v>71</v>
      </c>
      <c r="AE1487" s="73" t="s">
        <v>11183</v>
      </c>
      <c r="AF1487" s="75" t="s">
        <v>6456</v>
      </c>
      <c r="CN1487" s="71">
        <v>27</v>
      </c>
      <c r="CO1487" s="71">
        <v>71</v>
      </c>
      <c r="CP1487" s="73" t="s">
        <v>11183</v>
      </c>
      <c r="CQ1487" s="75" t="s">
        <v>6456</v>
      </c>
    </row>
    <row r="1488" spans="17:95">
      <c r="Q1488" s="71">
        <v>4</v>
      </c>
      <c r="R1488" s="71">
        <v>1</v>
      </c>
      <c r="S1488" s="71">
        <v>75</v>
      </c>
      <c r="T1488" s="73" t="s">
        <v>11184</v>
      </c>
      <c r="U1488" s="75" t="s">
        <v>1325</v>
      </c>
      <c r="AC1488" s="71">
        <v>27</v>
      </c>
      <c r="AD1488" s="71">
        <v>72</v>
      </c>
      <c r="AE1488" s="73" t="s">
        <v>11185</v>
      </c>
      <c r="AF1488" s="75" t="s">
        <v>6457</v>
      </c>
      <c r="CN1488" s="71">
        <v>27</v>
      </c>
      <c r="CO1488" s="71">
        <v>72</v>
      </c>
      <c r="CP1488" s="73" t="s">
        <v>11185</v>
      </c>
      <c r="CQ1488" s="75" t="s">
        <v>6457</v>
      </c>
    </row>
    <row r="1489" spans="17:95">
      <c r="Q1489" s="71">
        <v>4</v>
      </c>
      <c r="R1489" s="71">
        <v>1</v>
      </c>
      <c r="S1489" s="71">
        <v>76</v>
      </c>
      <c r="T1489" s="73" t="s">
        <v>11186</v>
      </c>
      <c r="U1489" s="75" t="s">
        <v>1315</v>
      </c>
      <c r="AC1489" s="71">
        <v>27</v>
      </c>
      <c r="AD1489" s="71">
        <v>73</v>
      </c>
      <c r="AE1489" s="73" t="s">
        <v>11187</v>
      </c>
      <c r="AF1489" s="75" t="s">
        <v>6458</v>
      </c>
      <c r="CN1489" s="71">
        <v>27</v>
      </c>
      <c r="CO1489" s="71">
        <v>73</v>
      </c>
      <c r="CP1489" s="73" t="s">
        <v>11187</v>
      </c>
      <c r="CQ1489" s="75" t="s">
        <v>6458</v>
      </c>
    </row>
    <row r="1490" spans="17:95">
      <c r="Q1490" s="71">
        <v>4</v>
      </c>
      <c r="R1490" s="71">
        <v>1</v>
      </c>
      <c r="S1490" s="71">
        <v>77</v>
      </c>
      <c r="T1490" s="73" t="s">
        <v>11188</v>
      </c>
      <c r="U1490" s="75" t="s">
        <v>7146</v>
      </c>
      <c r="AC1490" s="71">
        <v>27</v>
      </c>
      <c r="AD1490" s="71">
        <v>74</v>
      </c>
      <c r="AE1490" s="73" t="s">
        <v>11189</v>
      </c>
      <c r="AF1490" s="75" t="s">
        <v>6459</v>
      </c>
      <c r="CN1490" s="71">
        <v>27</v>
      </c>
      <c r="CO1490" s="71">
        <v>74</v>
      </c>
      <c r="CP1490" s="73" t="s">
        <v>11189</v>
      </c>
      <c r="CQ1490" s="75" t="s">
        <v>6459</v>
      </c>
    </row>
    <row r="1491" spans="17:95">
      <c r="Q1491" s="71">
        <v>4</v>
      </c>
      <c r="R1491" s="71">
        <v>1</v>
      </c>
      <c r="S1491" s="71">
        <v>78</v>
      </c>
      <c r="T1491" s="73" t="s">
        <v>11190</v>
      </c>
      <c r="U1491" s="75" t="s">
        <v>7147</v>
      </c>
      <c r="AC1491" s="71">
        <v>28</v>
      </c>
      <c r="AD1491" s="71">
        <v>1</v>
      </c>
      <c r="AE1491" s="73" t="s">
        <v>8860</v>
      </c>
      <c r="AF1491" s="75" t="s">
        <v>6460</v>
      </c>
      <c r="CN1491" s="71">
        <v>28</v>
      </c>
      <c r="CO1491" s="71">
        <v>1</v>
      </c>
      <c r="CP1491" s="73" t="s">
        <v>8860</v>
      </c>
      <c r="CQ1491" s="75" t="s">
        <v>6460</v>
      </c>
    </row>
    <row r="1492" spans="17:95">
      <c r="Q1492" s="71">
        <v>4</v>
      </c>
      <c r="R1492" s="71">
        <v>1</v>
      </c>
      <c r="S1492" s="71">
        <v>79</v>
      </c>
      <c r="T1492" s="73" t="s">
        <v>11191</v>
      </c>
      <c r="U1492" s="75" t="s">
        <v>7150</v>
      </c>
      <c r="AC1492" s="71">
        <v>28</v>
      </c>
      <c r="AD1492" s="71">
        <v>2</v>
      </c>
      <c r="AE1492" s="73" t="s">
        <v>11192</v>
      </c>
      <c r="AF1492" s="75" t="s">
        <v>6461</v>
      </c>
      <c r="CN1492" s="71">
        <v>28</v>
      </c>
      <c r="CO1492" s="71">
        <v>2</v>
      </c>
      <c r="CP1492" s="73" t="s">
        <v>11192</v>
      </c>
      <c r="CQ1492" s="75" t="s">
        <v>6461</v>
      </c>
    </row>
    <row r="1493" spans="17:95">
      <c r="Q1493" s="71">
        <v>4</v>
      </c>
      <c r="R1493" s="71">
        <v>1</v>
      </c>
      <c r="S1493" s="71">
        <v>80</v>
      </c>
      <c r="T1493" s="73" t="s">
        <v>11193</v>
      </c>
      <c r="U1493" s="75" t="s">
        <v>1340</v>
      </c>
      <c r="AC1493" s="71">
        <v>28</v>
      </c>
      <c r="AD1493" s="71">
        <v>3</v>
      </c>
      <c r="AE1493" s="73" t="s">
        <v>11194</v>
      </c>
      <c r="AF1493" s="75" t="s">
        <v>6462</v>
      </c>
      <c r="CN1493" s="71">
        <v>28</v>
      </c>
      <c r="CO1493" s="71">
        <v>3</v>
      </c>
      <c r="CP1493" s="73" t="s">
        <v>11194</v>
      </c>
      <c r="CQ1493" s="75" t="s">
        <v>6462</v>
      </c>
    </row>
    <row r="1494" spans="17:95">
      <c r="Q1494" s="71">
        <v>4</v>
      </c>
      <c r="R1494" s="71">
        <v>1</v>
      </c>
      <c r="S1494" s="71">
        <v>81</v>
      </c>
      <c r="T1494" s="73" t="s">
        <v>11195</v>
      </c>
      <c r="U1494" s="75" t="s">
        <v>1341</v>
      </c>
      <c r="AC1494" s="71">
        <v>28</v>
      </c>
      <c r="AD1494" s="71">
        <v>4</v>
      </c>
      <c r="AE1494" s="73" t="s">
        <v>11196</v>
      </c>
      <c r="AF1494" s="75" t="s">
        <v>6463</v>
      </c>
      <c r="CN1494" s="71">
        <v>28</v>
      </c>
      <c r="CO1494" s="71">
        <v>4</v>
      </c>
      <c r="CP1494" s="73" t="s">
        <v>11196</v>
      </c>
      <c r="CQ1494" s="75" t="s">
        <v>6463</v>
      </c>
    </row>
    <row r="1495" spans="17:95">
      <c r="Q1495" s="71">
        <v>4</v>
      </c>
      <c r="R1495" s="71">
        <v>1</v>
      </c>
      <c r="S1495" s="71">
        <v>82</v>
      </c>
      <c r="T1495" s="73" t="s">
        <v>11197</v>
      </c>
      <c r="U1495" s="75" t="s">
        <v>1342</v>
      </c>
      <c r="AC1495" s="71">
        <v>28</v>
      </c>
      <c r="AD1495" s="71">
        <v>5</v>
      </c>
      <c r="AE1495" s="73" t="s">
        <v>11198</v>
      </c>
      <c r="AF1495" s="75" t="s">
        <v>6464</v>
      </c>
      <c r="CN1495" s="71">
        <v>28</v>
      </c>
      <c r="CO1495" s="71">
        <v>5</v>
      </c>
      <c r="CP1495" s="73" t="s">
        <v>11198</v>
      </c>
      <c r="CQ1495" s="75" t="s">
        <v>6464</v>
      </c>
    </row>
    <row r="1496" spans="17:95">
      <c r="Q1496" s="71">
        <v>4</v>
      </c>
      <c r="R1496" s="71">
        <v>1</v>
      </c>
      <c r="S1496" s="71">
        <v>83</v>
      </c>
      <c r="T1496" s="73" t="s">
        <v>11199</v>
      </c>
      <c r="U1496" s="75" t="s">
        <v>7151</v>
      </c>
      <c r="AC1496" s="71">
        <v>28</v>
      </c>
      <c r="AD1496" s="71">
        <v>6</v>
      </c>
      <c r="AE1496" s="73" t="s">
        <v>11200</v>
      </c>
      <c r="AF1496" s="75" t="s">
        <v>6465</v>
      </c>
      <c r="CN1496" s="71">
        <v>28</v>
      </c>
      <c r="CO1496" s="71">
        <v>6</v>
      </c>
      <c r="CP1496" s="73" t="s">
        <v>11200</v>
      </c>
      <c r="CQ1496" s="75" t="s">
        <v>6465</v>
      </c>
    </row>
    <row r="1497" spans="17:95">
      <c r="Q1497" s="71">
        <v>4</v>
      </c>
      <c r="R1497" s="71">
        <v>1</v>
      </c>
      <c r="S1497" s="71">
        <v>84</v>
      </c>
      <c r="T1497" s="73" t="s">
        <v>11201</v>
      </c>
      <c r="U1497" s="75" t="s">
        <v>1343</v>
      </c>
      <c r="AC1497" s="71">
        <v>28</v>
      </c>
      <c r="AD1497" s="71">
        <v>7</v>
      </c>
      <c r="AE1497" s="73" t="s">
        <v>11202</v>
      </c>
      <c r="AF1497" s="75" t="s">
        <v>6466</v>
      </c>
      <c r="CN1497" s="71">
        <v>28</v>
      </c>
      <c r="CO1497" s="71">
        <v>7</v>
      </c>
      <c r="CP1497" s="73" t="s">
        <v>11202</v>
      </c>
      <c r="CQ1497" s="75" t="s">
        <v>6466</v>
      </c>
    </row>
    <row r="1498" spans="17:95">
      <c r="Q1498" s="71">
        <v>4</v>
      </c>
      <c r="R1498" s="71">
        <v>1</v>
      </c>
      <c r="S1498" s="71">
        <v>85</v>
      </c>
      <c r="T1498" s="73" t="s">
        <v>11203</v>
      </c>
      <c r="U1498" s="75" t="s">
        <v>1344</v>
      </c>
      <c r="AC1498" s="71">
        <v>28</v>
      </c>
      <c r="AD1498" s="71">
        <v>8</v>
      </c>
      <c r="AE1498" s="73" t="s">
        <v>11204</v>
      </c>
      <c r="AF1498" s="75" t="s">
        <v>6467</v>
      </c>
      <c r="CN1498" s="71">
        <v>28</v>
      </c>
      <c r="CO1498" s="71">
        <v>8</v>
      </c>
      <c r="CP1498" s="73" t="s">
        <v>11204</v>
      </c>
      <c r="CQ1498" s="75" t="s">
        <v>6467</v>
      </c>
    </row>
    <row r="1499" spans="17:95">
      <c r="Q1499" s="71">
        <v>4</v>
      </c>
      <c r="R1499" s="71">
        <v>1</v>
      </c>
      <c r="S1499" s="71">
        <v>86</v>
      </c>
      <c r="T1499" s="73" t="s">
        <v>11205</v>
      </c>
      <c r="U1499" s="75" t="s">
        <v>1345</v>
      </c>
      <c r="AC1499" s="71">
        <v>28</v>
      </c>
      <c r="AD1499" s="71">
        <v>9</v>
      </c>
      <c r="AE1499" s="73" t="s">
        <v>11206</v>
      </c>
      <c r="AF1499" s="75" t="s">
        <v>6468</v>
      </c>
      <c r="CN1499" s="71">
        <v>28</v>
      </c>
      <c r="CO1499" s="71">
        <v>9</v>
      </c>
      <c r="CP1499" s="73" t="s">
        <v>11206</v>
      </c>
      <c r="CQ1499" s="75" t="s">
        <v>6468</v>
      </c>
    </row>
    <row r="1500" spans="17:95">
      <c r="Q1500" s="71">
        <v>4</v>
      </c>
      <c r="R1500" s="71">
        <v>1</v>
      </c>
      <c r="S1500" s="71">
        <v>87</v>
      </c>
      <c r="T1500" s="73" t="s">
        <v>11207</v>
      </c>
      <c r="U1500" s="75" t="s">
        <v>1346</v>
      </c>
      <c r="AC1500" s="71">
        <v>28</v>
      </c>
      <c r="AD1500" s="71">
        <v>10</v>
      </c>
      <c r="AE1500" s="73" t="s">
        <v>11208</v>
      </c>
      <c r="AF1500" s="75" t="s">
        <v>6469</v>
      </c>
      <c r="CN1500" s="71">
        <v>28</v>
      </c>
      <c r="CO1500" s="71">
        <v>10</v>
      </c>
      <c r="CP1500" s="73" t="s">
        <v>11208</v>
      </c>
      <c r="CQ1500" s="75" t="s">
        <v>6469</v>
      </c>
    </row>
    <row r="1501" spans="17:95">
      <c r="Q1501" s="71">
        <v>4</v>
      </c>
      <c r="R1501" s="71">
        <v>1</v>
      </c>
      <c r="S1501" s="71">
        <v>88</v>
      </c>
      <c r="T1501" s="73" t="s">
        <v>11209</v>
      </c>
      <c r="U1501" s="75" t="s">
        <v>1347</v>
      </c>
      <c r="AC1501" s="71">
        <v>28</v>
      </c>
      <c r="AD1501" s="71">
        <v>11</v>
      </c>
      <c r="AE1501" s="73" t="s">
        <v>11210</v>
      </c>
      <c r="AF1501" s="75" t="s">
        <v>6470</v>
      </c>
      <c r="CN1501" s="71">
        <v>28</v>
      </c>
      <c r="CO1501" s="71">
        <v>11</v>
      </c>
      <c r="CP1501" s="73" t="s">
        <v>11210</v>
      </c>
      <c r="CQ1501" s="75" t="s">
        <v>6470</v>
      </c>
    </row>
    <row r="1502" spans="17:95">
      <c r="Q1502" s="71">
        <v>4</v>
      </c>
      <c r="R1502" s="71">
        <v>1</v>
      </c>
      <c r="S1502" s="71">
        <v>89</v>
      </c>
      <c r="T1502" s="73" t="s">
        <v>11211</v>
      </c>
      <c r="U1502" s="75" t="s">
        <v>1348</v>
      </c>
      <c r="AC1502" s="71">
        <v>28</v>
      </c>
      <c r="AD1502" s="71">
        <v>12</v>
      </c>
      <c r="AE1502" s="73" t="s">
        <v>11212</v>
      </c>
      <c r="AF1502" s="75" t="s">
        <v>6471</v>
      </c>
      <c r="CN1502" s="71">
        <v>28</v>
      </c>
      <c r="CO1502" s="71">
        <v>12</v>
      </c>
      <c r="CP1502" s="73" t="s">
        <v>11212</v>
      </c>
      <c r="CQ1502" s="75" t="s">
        <v>6471</v>
      </c>
    </row>
    <row r="1503" spans="17:95">
      <c r="Q1503" s="71">
        <v>4</v>
      </c>
      <c r="R1503" s="71">
        <v>1</v>
      </c>
      <c r="S1503" s="71">
        <v>90</v>
      </c>
      <c r="T1503" s="73" t="s">
        <v>11213</v>
      </c>
      <c r="U1503" s="75" t="s">
        <v>1349</v>
      </c>
      <c r="AC1503" s="71">
        <v>28</v>
      </c>
      <c r="AD1503" s="71">
        <v>13</v>
      </c>
      <c r="AE1503" s="73" t="s">
        <v>11214</v>
      </c>
      <c r="AF1503" s="75" t="s">
        <v>6472</v>
      </c>
      <c r="CN1503" s="71">
        <v>28</v>
      </c>
      <c r="CO1503" s="71">
        <v>13</v>
      </c>
      <c r="CP1503" s="73" t="s">
        <v>11214</v>
      </c>
      <c r="CQ1503" s="75" t="s">
        <v>6472</v>
      </c>
    </row>
    <row r="1504" spans="17:95">
      <c r="Q1504" s="71">
        <v>4</v>
      </c>
      <c r="R1504" s="71">
        <v>1</v>
      </c>
      <c r="S1504" s="71">
        <v>91</v>
      </c>
      <c r="T1504" s="73" t="s">
        <v>11215</v>
      </c>
      <c r="U1504" s="75" t="s">
        <v>1350</v>
      </c>
      <c r="AC1504" s="71">
        <v>28</v>
      </c>
      <c r="AD1504" s="71">
        <v>14</v>
      </c>
      <c r="AE1504" s="73" t="s">
        <v>11216</v>
      </c>
      <c r="AF1504" s="75" t="s">
        <v>6473</v>
      </c>
      <c r="CN1504" s="71">
        <v>28</v>
      </c>
      <c r="CO1504" s="71">
        <v>14</v>
      </c>
      <c r="CP1504" s="73" t="s">
        <v>11216</v>
      </c>
      <c r="CQ1504" s="75" t="s">
        <v>6473</v>
      </c>
    </row>
    <row r="1505" spans="17:95">
      <c r="Q1505" s="71">
        <v>4</v>
      </c>
      <c r="R1505" s="71">
        <v>2</v>
      </c>
      <c r="S1505" s="71">
        <v>1</v>
      </c>
      <c r="T1505" s="73" t="s">
        <v>8641</v>
      </c>
      <c r="U1505" s="75" t="s">
        <v>1557</v>
      </c>
      <c r="AC1505" s="71">
        <v>28</v>
      </c>
      <c r="AD1505" s="71">
        <v>15</v>
      </c>
      <c r="AE1505" s="73" t="s">
        <v>11217</v>
      </c>
      <c r="AF1505" s="75" t="s">
        <v>6474</v>
      </c>
      <c r="CN1505" s="71">
        <v>28</v>
      </c>
      <c r="CO1505" s="71">
        <v>15</v>
      </c>
      <c r="CP1505" s="73" t="s">
        <v>11217</v>
      </c>
      <c r="CQ1505" s="75" t="s">
        <v>6474</v>
      </c>
    </row>
    <row r="1506" spans="17:95">
      <c r="Q1506" s="71">
        <v>4</v>
      </c>
      <c r="R1506" s="71">
        <v>2</v>
      </c>
      <c r="S1506" s="71">
        <v>2</v>
      </c>
      <c r="T1506" s="73" t="s">
        <v>11218</v>
      </c>
      <c r="U1506" s="75" t="s">
        <v>1558</v>
      </c>
      <c r="AC1506" s="71">
        <v>28</v>
      </c>
      <c r="AD1506" s="71">
        <v>16</v>
      </c>
      <c r="AE1506" s="73" t="s">
        <v>11219</v>
      </c>
      <c r="AF1506" s="75" t="s">
        <v>6475</v>
      </c>
      <c r="CN1506" s="71">
        <v>28</v>
      </c>
      <c r="CO1506" s="71">
        <v>16</v>
      </c>
      <c r="CP1506" s="73" t="s">
        <v>11219</v>
      </c>
      <c r="CQ1506" s="75" t="s">
        <v>6475</v>
      </c>
    </row>
    <row r="1507" spans="17:95">
      <c r="Q1507" s="71">
        <v>4</v>
      </c>
      <c r="R1507" s="71">
        <v>2</v>
      </c>
      <c r="S1507" s="71">
        <v>3</v>
      </c>
      <c r="T1507" s="73" t="s">
        <v>11042</v>
      </c>
      <c r="U1507" s="75" t="s">
        <v>1559</v>
      </c>
      <c r="AC1507" s="71">
        <v>28</v>
      </c>
      <c r="AD1507" s="71">
        <v>17</v>
      </c>
      <c r="AE1507" s="73" t="s">
        <v>11220</v>
      </c>
      <c r="AF1507" s="75" t="s">
        <v>6476</v>
      </c>
      <c r="CN1507" s="71">
        <v>28</v>
      </c>
      <c r="CO1507" s="71">
        <v>17</v>
      </c>
      <c r="CP1507" s="73" t="s">
        <v>11220</v>
      </c>
      <c r="CQ1507" s="75" t="s">
        <v>6476</v>
      </c>
    </row>
    <row r="1508" spans="17:95">
      <c r="Q1508" s="71">
        <v>4</v>
      </c>
      <c r="R1508" s="71">
        <v>2</v>
      </c>
      <c r="S1508" s="71">
        <v>4</v>
      </c>
      <c r="T1508" s="73" t="s">
        <v>11221</v>
      </c>
      <c r="U1508" s="75" t="s">
        <v>7173</v>
      </c>
      <c r="AC1508" s="71">
        <v>28</v>
      </c>
      <c r="AD1508" s="71">
        <v>18</v>
      </c>
      <c r="AE1508" s="73" t="s">
        <v>11222</v>
      </c>
      <c r="AF1508" s="75" t="s">
        <v>6477</v>
      </c>
      <c r="CN1508" s="71">
        <v>28</v>
      </c>
      <c r="CO1508" s="71">
        <v>18</v>
      </c>
      <c r="CP1508" s="73" t="s">
        <v>11222</v>
      </c>
      <c r="CQ1508" s="75" t="s">
        <v>6477</v>
      </c>
    </row>
    <row r="1509" spans="17:95">
      <c r="Q1509" s="71">
        <v>4</v>
      </c>
      <c r="R1509" s="71">
        <v>2</v>
      </c>
      <c r="S1509" s="71">
        <v>5</v>
      </c>
      <c r="T1509" s="73" t="s">
        <v>11223</v>
      </c>
      <c r="U1509" s="75" t="s">
        <v>1560</v>
      </c>
      <c r="AC1509" s="71">
        <v>28</v>
      </c>
      <c r="AD1509" s="71">
        <v>19</v>
      </c>
      <c r="AE1509" s="73" t="s">
        <v>11224</v>
      </c>
      <c r="AF1509" s="75" t="s">
        <v>6478</v>
      </c>
      <c r="CN1509" s="71">
        <v>28</v>
      </c>
      <c r="CO1509" s="71">
        <v>19</v>
      </c>
      <c r="CP1509" s="73" t="s">
        <v>11224</v>
      </c>
      <c r="CQ1509" s="75" t="s">
        <v>6478</v>
      </c>
    </row>
    <row r="1510" spans="17:95">
      <c r="Q1510" s="71">
        <v>4</v>
      </c>
      <c r="R1510" s="71">
        <v>2</v>
      </c>
      <c r="S1510" s="71">
        <v>6</v>
      </c>
      <c r="T1510" s="73" t="s">
        <v>9733</v>
      </c>
      <c r="U1510" s="75" t="s">
        <v>1561</v>
      </c>
      <c r="AC1510" s="71">
        <v>28</v>
      </c>
      <c r="AD1510" s="71">
        <v>20</v>
      </c>
      <c r="AE1510" s="73" t="s">
        <v>11225</v>
      </c>
      <c r="AF1510" s="75" t="s">
        <v>6479</v>
      </c>
      <c r="CN1510" s="71">
        <v>28</v>
      </c>
      <c r="CO1510" s="71">
        <v>20</v>
      </c>
      <c r="CP1510" s="73" t="s">
        <v>11225</v>
      </c>
      <c r="CQ1510" s="75" t="s">
        <v>6479</v>
      </c>
    </row>
    <row r="1511" spans="17:95">
      <c r="Q1511" s="71">
        <v>4</v>
      </c>
      <c r="R1511" s="71">
        <v>2</v>
      </c>
      <c r="S1511" s="71">
        <v>7</v>
      </c>
      <c r="T1511" s="73" t="s">
        <v>11226</v>
      </c>
      <c r="U1511" s="75" t="s">
        <v>1562</v>
      </c>
      <c r="AC1511" s="71">
        <v>28</v>
      </c>
      <c r="AD1511" s="71">
        <v>21</v>
      </c>
      <c r="AE1511" s="73" t="s">
        <v>11227</v>
      </c>
      <c r="AF1511" s="75" t="s">
        <v>6480</v>
      </c>
      <c r="CN1511" s="71">
        <v>28</v>
      </c>
      <c r="CO1511" s="71">
        <v>21</v>
      </c>
      <c r="CP1511" s="73" t="s">
        <v>11227</v>
      </c>
      <c r="CQ1511" s="75" t="s">
        <v>6480</v>
      </c>
    </row>
    <row r="1512" spans="17:95">
      <c r="Q1512" s="71">
        <v>4</v>
      </c>
      <c r="R1512" s="71">
        <v>2</v>
      </c>
      <c r="S1512" s="71">
        <v>8</v>
      </c>
      <c r="T1512" s="73" t="s">
        <v>11228</v>
      </c>
      <c r="U1512" s="75" t="s">
        <v>1563</v>
      </c>
      <c r="AC1512" s="71">
        <v>28</v>
      </c>
      <c r="AD1512" s="71">
        <v>22</v>
      </c>
      <c r="AE1512" s="73" t="s">
        <v>11229</v>
      </c>
      <c r="AF1512" s="75" t="s">
        <v>6481</v>
      </c>
      <c r="CN1512" s="71">
        <v>28</v>
      </c>
      <c r="CO1512" s="71">
        <v>22</v>
      </c>
      <c r="CP1512" s="73" t="s">
        <v>11229</v>
      </c>
      <c r="CQ1512" s="75" t="s">
        <v>6481</v>
      </c>
    </row>
    <row r="1513" spans="17:95">
      <c r="Q1513" s="71">
        <v>4</v>
      </c>
      <c r="R1513" s="71">
        <v>2</v>
      </c>
      <c r="S1513" s="71">
        <v>9</v>
      </c>
      <c r="T1513" s="73" t="s">
        <v>11230</v>
      </c>
      <c r="U1513" s="75" t="s">
        <v>7176</v>
      </c>
      <c r="AC1513" s="71">
        <v>28</v>
      </c>
      <c r="AD1513" s="71">
        <v>23</v>
      </c>
      <c r="AE1513" s="73" t="s">
        <v>11231</v>
      </c>
      <c r="AF1513" s="75" t="s">
        <v>6482</v>
      </c>
      <c r="CN1513" s="71">
        <v>28</v>
      </c>
      <c r="CO1513" s="71">
        <v>23</v>
      </c>
      <c r="CP1513" s="73" t="s">
        <v>11231</v>
      </c>
      <c r="CQ1513" s="75" t="s">
        <v>6482</v>
      </c>
    </row>
    <row r="1514" spans="17:95">
      <c r="Q1514" s="71">
        <v>4</v>
      </c>
      <c r="R1514" s="71">
        <v>2</v>
      </c>
      <c r="S1514" s="71">
        <v>10</v>
      </c>
      <c r="T1514" s="73" t="s">
        <v>11232</v>
      </c>
      <c r="U1514" s="75" t="s">
        <v>7174</v>
      </c>
      <c r="AC1514" s="71">
        <v>28</v>
      </c>
      <c r="AD1514" s="71">
        <v>24</v>
      </c>
      <c r="AE1514" s="73" t="s">
        <v>11233</v>
      </c>
      <c r="AF1514" s="75" t="s">
        <v>6483</v>
      </c>
      <c r="CN1514" s="71">
        <v>28</v>
      </c>
      <c r="CO1514" s="71">
        <v>24</v>
      </c>
      <c r="CP1514" s="73" t="s">
        <v>11233</v>
      </c>
      <c r="CQ1514" s="75" t="s">
        <v>6483</v>
      </c>
    </row>
    <row r="1515" spans="17:95">
      <c r="Q1515" s="71">
        <v>4</v>
      </c>
      <c r="R1515" s="71">
        <v>2</v>
      </c>
      <c r="S1515" s="71">
        <v>11</v>
      </c>
      <c r="T1515" s="73" t="s">
        <v>11234</v>
      </c>
      <c r="U1515" s="75" t="s">
        <v>7178</v>
      </c>
      <c r="AC1515" s="71">
        <v>28</v>
      </c>
      <c r="AD1515" s="71">
        <v>25</v>
      </c>
      <c r="AE1515" s="73" t="s">
        <v>11235</v>
      </c>
      <c r="AF1515" s="75" t="s">
        <v>6484</v>
      </c>
      <c r="CN1515" s="71">
        <v>28</v>
      </c>
      <c r="CO1515" s="71">
        <v>25</v>
      </c>
      <c r="CP1515" s="73" t="s">
        <v>11235</v>
      </c>
      <c r="CQ1515" s="75" t="s">
        <v>6484</v>
      </c>
    </row>
    <row r="1516" spans="17:95">
      <c r="Q1516" s="71">
        <v>4</v>
      </c>
      <c r="R1516" s="71">
        <v>2</v>
      </c>
      <c r="S1516" s="71">
        <v>12</v>
      </c>
      <c r="T1516" s="73" t="s">
        <v>11236</v>
      </c>
      <c r="U1516" s="75" t="s">
        <v>7175</v>
      </c>
      <c r="AC1516" s="71">
        <v>28</v>
      </c>
      <c r="AD1516" s="71">
        <v>26</v>
      </c>
      <c r="AE1516" s="73" t="s">
        <v>11237</v>
      </c>
      <c r="AF1516" s="75" t="s">
        <v>6485</v>
      </c>
      <c r="CN1516" s="71">
        <v>28</v>
      </c>
      <c r="CO1516" s="71">
        <v>26</v>
      </c>
      <c r="CP1516" s="73" t="s">
        <v>11237</v>
      </c>
      <c r="CQ1516" s="75" t="s">
        <v>6485</v>
      </c>
    </row>
    <row r="1517" spans="17:95">
      <c r="Q1517" s="71">
        <v>4</v>
      </c>
      <c r="R1517" s="71">
        <v>2</v>
      </c>
      <c r="S1517" s="71">
        <v>13</v>
      </c>
      <c r="T1517" s="73" t="s">
        <v>11238</v>
      </c>
      <c r="U1517" s="75" t="s">
        <v>1564</v>
      </c>
      <c r="AC1517" s="71">
        <v>28</v>
      </c>
      <c r="AD1517" s="71">
        <v>27</v>
      </c>
      <c r="AE1517" s="73" t="s">
        <v>11239</v>
      </c>
      <c r="AF1517" s="75" t="s">
        <v>6486</v>
      </c>
      <c r="CN1517" s="71">
        <v>28</v>
      </c>
      <c r="CO1517" s="71">
        <v>27</v>
      </c>
      <c r="CP1517" s="73" t="s">
        <v>11239</v>
      </c>
      <c r="CQ1517" s="75" t="s">
        <v>6486</v>
      </c>
    </row>
    <row r="1518" spans="17:95">
      <c r="Q1518" s="71">
        <v>4</v>
      </c>
      <c r="R1518" s="71">
        <v>2</v>
      </c>
      <c r="S1518" s="71">
        <v>14</v>
      </c>
      <c r="T1518" s="73" t="s">
        <v>11055</v>
      </c>
      <c r="U1518" s="75" t="s">
        <v>1565</v>
      </c>
      <c r="AC1518" s="71">
        <v>28</v>
      </c>
      <c r="AD1518" s="71">
        <v>28</v>
      </c>
      <c r="AE1518" s="73" t="s">
        <v>11240</v>
      </c>
      <c r="AF1518" s="75" t="s">
        <v>6487</v>
      </c>
      <c r="CN1518" s="71">
        <v>28</v>
      </c>
      <c r="CO1518" s="71">
        <v>28</v>
      </c>
      <c r="CP1518" s="73" t="s">
        <v>11240</v>
      </c>
      <c r="CQ1518" s="75" t="s">
        <v>6487</v>
      </c>
    </row>
    <row r="1519" spans="17:95">
      <c r="Q1519" s="71">
        <v>4</v>
      </c>
      <c r="R1519" s="71">
        <v>2</v>
      </c>
      <c r="S1519" s="71">
        <v>15</v>
      </c>
      <c r="T1519" s="73" t="s">
        <v>11241</v>
      </c>
      <c r="U1519" s="75" t="s">
        <v>1566</v>
      </c>
      <c r="AC1519" s="71">
        <v>28</v>
      </c>
      <c r="AD1519" s="71">
        <v>29</v>
      </c>
      <c r="AE1519" s="73" t="s">
        <v>11242</v>
      </c>
      <c r="AF1519" s="75" t="s">
        <v>6488</v>
      </c>
      <c r="CN1519" s="71">
        <v>28</v>
      </c>
      <c r="CO1519" s="71">
        <v>29</v>
      </c>
      <c r="CP1519" s="73" t="s">
        <v>11242</v>
      </c>
      <c r="CQ1519" s="75" t="s">
        <v>6488</v>
      </c>
    </row>
    <row r="1520" spans="17:95">
      <c r="Q1520" s="71">
        <v>4</v>
      </c>
      <c r="R1520" s="71">
        <v>2</v>
      </c>
      <c r="S1520" s="71">
        <v>16</v>
      </c>
      <c r="T1520" s="73" t="s">
        <v>11243</v>
      </c>
      <c r="U1520" s="75" t="s">
        <v>1567</v>
      </c>
      <c r="AC1520" s="71">
        <v>28</v>
      </c>
      <c r="AD1520" s="71">
        <v>30</v>
      </c>
      <c r="AE1520" s="73" t="s">
        <v>11244</v>
      </c>
      <c r="AF1520" s="75" t="s">
        <v>6489</v>
      </c>
      <c r="CN1520" s="71">
        <v>28</v>
      </c>
      <c r="CO1520" s="71">
        <v>30</v>
      </c>
      <c r="CP1520" s="73" t="s">
        <v>11244</v>
      </c>
      <c r="CQ1520" s="75" t="s">
        <v>6489</v>
      </c>
    </row>
    <row r="1521" spans="17:95">
      <c r="Q1521" s="71">
        <v>4</v>
      </c>
      <c r="R1521" s="71">
        <v>2</v>
      </c>
      <c r="S1521" s="71">
        <v>17</v>
      </c>
      <c r="T1521" s="73" t="s">
        <v>11245</v>
      </c>
      <c r="U1521" s="75" t="s">
        <v>1568</v>
      </c>
      <c r="AC1521" s="71">
        <v>28</v>
      </c>
      <c r="AD1521" s="71">
        <v>31</v>
      </c>
      <c r="AE1521" s="73" t="s">
        <v>11246</v>
      </c>
      <c r="AF1521" s="75" t="s">
        <v>6490</v>
      </c>
      <c r="CN1521" s="71">
        <v>28</v>
      </c>
      <c r="CO1521" s="71">
        <v>31</v>
      </c>
      <c r="CP1521" s="73" t="s">
        <v>11246</v>
      </c>
      <c r="CQ1521" s="75" t="s">
        <v>6490</v>
      </c>
    </row>
    <row r="1522" spans="17:95">
      <c r="Q1522" s="71">
        <v>4</v>
      </c>
      <c r="R1522" s="71">
        <v>2</v>
      </c>
      <c r="S1522" s="71">
        <v>18</v>
      </c>
      <c r="T1522" s="73" t="s">
        <v>11247</v>
      </c>
      <c r="U1522" s="75" t="s">
        <v>1569</v>
      </c>
      <c r="AC1522" s="71">
        <v>28</v>
      </c>
      <c r="AD1522" s="71">
        <v>32</v>
      </c>
      <c r="AE1522" s="73" t="s">
        <v>11248</v>
      </c>
      <c r="AF1522" s="75" t="s">
        <v>6491</v>
      </c>
      <c r="CN1522" s="71">
        <v>28</v>
      </c>
      <c r="CO1522" s="71">
        <v>32</v>
      </c>
      <c r="CP1522" s="73" t="s">
        <v>11248</v>
      </c>
      <c r="CQ1522" s="75" t="s">
        <v>6491</v>
      </c>
    </row>
    <row r="1523" spans="17:95">
      <c r="Q1523" s="71">
        <v>4</v>
      </c>
      <c r="R1523" s="71">
        <v>2</v>
      </c>
      <c r="S1523" s="71">
        <v>19</v>
      </c>
      <c r="T1523" s="73" t="s">
        <v>11249</v>
      </c>
      <c r="U1523" s="75" t="s">
        <v>1570</v>
      </c>
      <c r="AC1523" s="71">
        <v>28</v>
      </c>
      <c r="AD1523" s="71">
        <v>33</v>
      </c>
      <c r="AE1523" s="73" t="s">
        <v>11250</v>
      </c>
      <c r="AF1523" s="75" t="s">
        <v>6492</v>
      </c>
      <c r="CN1523" s="71">
        <v>28</v>
      </c>
      <c r="CO1523" s="71">
        <v>33</v>
      </c>
      <c r="CP1523" s="73" t="s">
        <v>11250</v>
      </c>
      <c r="CQ1523" s="75" t="s">
        <v>6492</v>
      </c>
    </row>
    <row r="1524" spans="17:95">
      <c r="Q1524" s="71">
        <v>4</v>
      </c>
      <c r="R1524" s="71">
        <v>2</v>
      </c>
      <c r="S1524" s="71">
        <v>20</v>
      </c>
      <c r="T1524" s="73" t="s">
        <v>11251</v>
      </c>
      <c r="U1524" s="75" t="s">
        <v>1574</v>
      </c>
      <c r="AC1524" s="71">
        <v>28</v>
      </c>
      <c r="AD1524" s="71">
        <v>34</v>
      </c>
      <c r="AE1524" s="73" t="s">
        <v>11252</v>
      </c>
      <c r="AF1524" s="75" t="s">
        <v>6493</v>
      </c>
      <c r="CN1524" s="71">
        <v>28</v>
      </c>
      <c r="CO1524" s="71">
        <v>34</v>
      </c>
      <c r="CP1524" s="73" t="s">
        <v>11252</v>
      </c>
      <c r="CQ1524" s="75" t="s">
        <v>6493</v>
      </c>
    </row>
    <row r="1525" spans="17:95">
      <c r="Q1525" s="71">
        <v>4</v>
      </c>
      <c r="R1525" s="71">
        <v>2</v>
      </c>
      <c r="S1525" s="71">
        <v>21</v>
      </c>
      <c r="T1525" s="73" t="s">
        <v>11253</v>
      </c>
      <c r="U1525" s="75" t="s">
        <v>1575</v>
      </c>
      <c r="AC1525" s="71">
        <v>28</v>
      </c>
      <c r="AD1525" s="71">
        <v>35</v>
      </c>
      <c r="AE1525" s="73" t="s">
        <v>11254</v>
      </c>
      <c r="AF1525" s="75" t="s">
        <v>6494</v>
      </c>
      <c r="CN1525" s="71">
        <v>28</v>
      </c>
      <c r="CO1525" s="71">
        <v>35</v>
      </c>
      <c r="CP1525" s="73" t="s">
        <v>11254</v>
      </c>
      <c r="CQ1525" s="75" t="s">
        <v>6494</v>
      </c>
    </row>
    <row r="1526" spans="17:95">
      <c r="Q1526" s="71">
        <v>4</v>
      </c>
      <c r="R1526" s="71">
        <v>2</v>
      </c>
      <c r="S1526" s="71">
        <v>22</v>
      </c>
      <c r="T1526" s="73" t="s">
        <v>11255</v>
      </c>
      <c r="U1526" s="75" t="s">
        <v>1571</v>
      </c>
      <c r="AC1526" s="71">
        <v>28</v>
      </c>
      <c r="AD1526" s="71">
        <v>36</v>
      </c>
      <c r="AE1526" s="73" t="s">
        <v>11256</v>
      </c>
      <c r="AF1526" s="75" t="s">
        <v>6495</v>
      </c>
      <c r="CN1526" s="71">
        <v>28</v>
      </c>
      <c r="CO1526" s="71">
        <v>36</v>
      </c>
      <c r="CP1526" s="73" t="s">
        <v>11256</v>
      </c>
      <c r="CQ1526" s="75" t="s">
        <v>6495</v>
      </c>
    </row>
    <row r="1527" spans="17:95">
      <c r="Q1527" s="71">
        <v>4</v>
      </c>
      <c r="R1527" s="71">
        <v>2</v>
      </c>
      <c r="S1527" s="71">
        <v>23</v>
      </c>
      <c r="T1527" s="73" t="s">
        <v>11257</v>
      </c>
      <c r="U1527" s="75" t="s">
        <v>1572</v>
      </c>
      <c r="AC1527" s="71">
        <v>28</v>
      </c>
      <c r="AD1527" s="71">
        <v>37</v>
      </c>
      <c r="AE1527" s="73" t="s">
        <v>11258</v>
      </c>
      <c r="AF1527" s="75" t="s">
        <v>8385</v>
      </c>
      <c r="CN1527" s="71">
        <v>28</v>
      </c>
      <c r="CO1527" s="71">
        <v>37</v>
      </c>
      <c r="CP1527" s="73" t="s">
        <v>11258</v>
      </c>
      <c r="CQ1527" s="75" t="s">
        <v>8385</v>
      </c>
    </row>
    <row r="1528" spans="17:95">
      <c r="Q1528" s="71">
        <v>4</v>
      </c>
      <c r="R1528" s="71">
        <v>2</v>
      </c>
      <c r="S1528" s="71">
        <v>24</v>
      </c>
      <c r="T1528" s="73" t="s">
        <v>11259</v>
      </c>
      <c r="U1528" s="75" t="s">
        <v>1573</v>
      </c>
      <c r="AC1528" s="71">
        <v>28</v>
      </c>
      <c r="AD1528" s="71">
        <v>38</v>
      </c>
      <c r="AE1528" s="73" t="s">
        <v>11260</v>
      </c>
      <c r="AF1528" s="75" t="s">
        <v>8386</v>
      </c>
      <c r="CN1528" s="71">
        <v>28</v>
      </c>
      <c r="CO1528" s="71">
        <v>38</v>
      </c>
      <c r="CP1528" s="73" t="s">
        <v>11260</v>
      </c>
      <c r="CQ1528" s="75" t="s">
        <v>8386</v>
      </c>
    </row>
    <row r="1529" spans="17:95">
      <c r="Q1529" s="71">
        <v>4</v>
      </c>
      <c r="R1529" s="71">
        <v>2</v>
      </c>
      <c r="S1529" s="71">
        <v>25</v>
      </c>
      <c r="T1529" s="73" t="s">
        <v>11261</v>
      </c>
      <c r="U1529" s="75" t="s">
        <v>1576</v>
      </c>
      <c r="AC1529" s="71">
        <v>28</v>
      </c>
      <c r="AD1529" s="71">
        <v>39</v>
      </c>
      <c r="AE1529" s="73" t="s">
        <v>11262</v>
      </c>
      <c r="AF1529" s="75" t="s">
        <v>6496</v>
      </c>
      <c r="CN1529" s="71">
        <v>28</v>
      </c>
      <c r="CO1529" s="71">
        <v>39</v>
      </c>
      <c r="CP1529" s="73" t="s">
        <v>11262</v>
      </c>
      <c r="CQ1529" s="75" t="s">
        <v>6496</v>
      </c>
    </row>
    <row r="1530" spans="17:95">
      <c r="Q1530" s="71">
        <v>4</v>
      </c>
      <c r="R1530" s="71">
        <v>2</v>
      </c>
      <c r="S1530" s="71">
        <v>26</v>
      </c>
      <c r="T1530" s="73" t="s">
        <v>11263</v>
      </c>
      <c r="U1530" s="75" t="s">
        <v>1577</v>
      </c>
      <c r="AC1530" s="71">
        <v>28</v>
      </c>
      <c r="AD1530" s="71">
        <v>40</v>
      </c>
      <c r="AE1530" s="73" t="s">
        <v>11264</v>
      </c>
      <c r="AF1530" s="75" t="s">
        <v>8387</v>
      </c>
      <c r="CN1530" s="71">
        <v>28</v>
      </c>
      <c r="CO1530" s="71">
        <v>40</v>
      </c>
      <c r="CP1530" s="73" t="s">
        <v>11264</v>
      </c>
      <c r="CQ1530" s="75" t="s">
        <v>8387</v>
      </c>
    </row>
    <row r="1531" spans="17:95">
      <c r="Q1531" s="71">
        <v>4</v>
      </c>
      <c r="R1531" s="71">
        <v>2</v>
      </c>
      <c r="S1531" s="71">
        <v>27</v>
      </c>
      <c r="T1531" s="73" t="s">
        <v>11265</v>
      </c>
      <c r="U1531" s="75" t="s">
        <v>1578</v>
      </c>
      <c r="AC1531" s="71">
        <v>28</v>
      </c>
      <c r="AD1531" s="71">
        <v>41</v>
      </c>
      <c r="AE1531" s="73" t="s">
        <v>11266</v>
      </c>
      <c r="AF1531" s="75" t="s">
        <v>6497</v>
      </c>
      <c r="CN1531" s="71">
        <v>28</v>
      </c>
      <c r="CO1531" s="71">
        <v>41</v>
      </c>
      <c r="CP1531" s="73" t="s">
        <v>11266</v>
      </c>
      <c r="CQ1531" s="75" t="s">
        <v>6497</v>
      </c>
    </row>
    <row r="1532" spans="17:95">
      <c r="Q1532" s="71">
        <v>4</v>
      </c>
      <c r="R1532" s="71">
        <v>2</v>
      </c>
      <c r="S1532" s="71">
        <v>28</v>
      </c>
      <c r="T1532" s="73" t="s">
        <v>11267</v>
      </c>
      <c r="U1532" s="75" t="s">
        <v>1579</v>
      </c>
      <c r="AC1532" s="71">
        <v>28</v>
      </c>
      <c r="AD1532" s="71">
        <v>42</v>
      </c>
      <c r="AE1532" s="73" t="s">
        <v>11268</v>
      </c>
      <c r="AF1532" s="75" t="s">
        <v>6498</v>
      </c>
      <c r="CN1532" s="71">
        <v>28</v>
      </c>
      <c r="CO1532" s="71">
        <v>42</v>
      </c>
      <c r="CP1532" s="73" t="s">
        <v>11268</v>
      </c>
      <c r="CQ1532" s="75" t="s">
        <v>6498</v>
      </c>
    </row>
    <row r="1533" spans="17:95">
      <c r="Q1533" s="71">
        <v>4</v>
      </c>
      <c r="R1533" s="71">
        <v>2</v>
      </c>
      <c r="S1533" s="71">
        <v>29</v>
      </c>
      <c r="T1533" s="73" t="s">
        <v>11269</v>
      </c>
      <c r="U1533" s="75" t="s">
        <v>1580</v>
      </c>
      <c r="AC1533" s="71">
        <v>28</v>
      </c>
      <c r="AD1533" s="71">
        <v>43</v>
      </c>
      <c r="AE1533" s="73" t="s">
        <v>11270</v>
      </c>
      <c r="AF1533" s="75" t="s">
        <v>6499</v>
      </c>
      <c r="CN1533" s="71">
        <v>28</v>
      </c>
      <c r="CO1533" s="71">
        <v>43</v>
      </c>
      <c r="CP1533" s="73" t="s">
        <v>11270</v>
      </c>
      <c r="CQ1533" s="75" t="s">
        <v>6499</v>
      </c>
    </row>
    <row r="1534" spans="17:95">
      <c r="Q1534" s="71">
        <v>4</v>
      </c>
      <c r="R1534" s="71">
        <v>2</v>
      </c>
      <c r="S1534" s="71">
        <v>30</v>
      </c>
      <c r="T1534" s="73" t="s">
        <v>11271</v>
      </c>
      <c r="U1534" s="75" t="s">
        <v>1581</v>
      </c>
      <c r="AC1534" s="71">
        <v>28</v>
      </c>
      <c r="AD1534" s="71">
        <v>44</v>
      </c>
      <c r="AE1534" s="73" t="s">
        <v>11272</v>
      </c>
      <c r="AF1534" s="75" t="s">
        <v>6500</v>
      </c>
      <c r="CN1534" s="71">
        <v>28</v>
      </c>
      <c r="CO1534" s="71">
        <v>44</v>
      </c>
      <c r="CP1534" s="73" t="s">
        <v>11272</v>
      </c>
      <c r="CQ1534" s="75" t="s">
        <v>6500</v>
      </c>
    </row>
    <row r="1535" spans="17:95">
      <c r="Q1535" s="71">
        <v>4</v>
      </c>
      <c r="R1535" s="71">
        <v>2</v>
      </c>
      <c r="S1535" s="71">
        <v>31</v>
      </c>
      <c r="T1535" s="73" t="s">
        <v>11273</v>
      </c>
      <c r="U1535" s="75" t="s">
        <v>1582</v>
      </c>
      <c r="AC1535" s="71">
        <v>28</v>
      </c>
      <c r="AD1535" s="71">
        <v>45</v>
      </c>
      <c r="AE1535" s="73" t="s">
        <v>11274</v>
      </c>
      <c r="AF1535" s="75" t="s">
        <v>8388</v>
      </c>
      <c r="CN1535" s="71">
        <v>28</v>
      </c>
      <c r="CO1535" s="71">
        <v>45</v>
      </c>
      <c r="CP1535" s="73" t="s">
        <v>11274</v>
      </c>
      <c r="CQ1535" s="75" t="s">
        <v>8388</v>
      </c>
    </row>
    <row r="1536" spans="17:95">
      <c r="Q1536" s="71">
        <v>4</v>
      </c>
      <c r="R1536" s="71">
        <v>2</v>
      </c>
      <c r="S1536" s="71">
        <v>32</v>
      </c>
      <c r="T1536" s="73" t="s">
        <v>11275</v>
      </c>
      <c r="U1536" s="75" t="s">
        <v>1586</v>
      </c>
      <c r="AC1536" s="71">
        <v>28</v>
      </c>
      <c r="AD1536" s="71">
        <v>46</v>
      </c>
      <c r="AE1536" s="73" t="s">
        <v>11276</v>
      </c>
      <c r="AF1536" s="75" t="s">
        <v>6501</v>
      </c>
      <c r="CN1536" s="71">
        <v>28</v>
      </c>
      <c r="CO1536" s="71">
        <v>46</v>
      </c>
      <c r="CP1536" s="73" t="s">
        <v>11276</v>
      </c>
      <c r="CQ1536" s="75" t="s">
        <v>6501</v>
      </c>
    </row>
    <row r="1537" spans="17:95">
      <c r="Q1537" s="71">
        <v>4</v>
      </c>
      <c r="R1537" s="71">
        <v>2</v>
      </c>
      <c r="S1537" s="71">
        <v>33</v>
      </c>
      <c r="T1537" s="73" t="s">
        <v>11277</v>
      </c>
      <c r="U1537" s="75" t="s">
        <v>1583</v>
      </c>
      <c r="AC1537" s="71">
        <v>28</v>
      </c>
      <c r="AD1537" s="71">
        <v>47</v>
      </c>
      <c r="AE1537" s="73" t="s">
        <v>11278</v>
      </c>
      <c r="AF1537" s="75" t="s">
        <v>6502</v>
      </c>
      <c r="CN1537" s="71">
        <v>28</v>
      </c>
      <c r="CO1537" s="71">
        <v>47</v>
      </c>
      <c r="CP1537" s="73" t="s">
        <v>11278</v>
      </c>
      <c r="CQ1537" s="75" t="s">
        <v>6502</v>
      </c>
    </row>
    <row r="1538" spans="17:95">
      <c r="Q1538" s="71">
        <v>4</v>
      </c>
      <c r="R1538" s="71">
        <v>2</v>
      </c>
      <c r="S1538" s="71">
        <v>34</v>
      </c>
      <c r="T1538" s="73" t="s">
        <v>11279</v>
      </c>
      <c r="U1538" s="75" t="s">
        <v>1584</v>
      </c>
      <c r="AC1538" s="71">
        <v>28</v>
      </c>
      <c r="AD1538" s="71">
        <v>48</v>
      </c>
      <c r="AE1538" s="73" t="s">
        <v>11280</v>
      </c>
      <c r="AF1538" s="75" t="s">
        <v>6503</v>
      </c>
      <c r="CN1538" s="71">
        <v>28</v>
      </c>
      <c r="CO1538" s="71">
        <v>48</v>
      </c>
      <c r="CP1538" s="73" t="s">
        <v>11280</v>
      </c>
      <c r="CQ1538" s="75" t="s">
        <v>6503</v>
      </c>
    </row>
    <row r="1539" spans="17:95">
      <c r="Q1539" s="71">
        <v>4</v>
      </c>
      <c r="R1539" s="71">
        <v>2</v>
      </c>
      <c r="S1539" s="71">
        <v>35</v>
      </c>
      <c r="T1539" s="73" t="s">
        <v>11281</v>
      </c>
      <c r="U1539" s="75" t="s">
        <v>1585</v>
      </c>
      <c r="AC1539" s="71">
        <v>28</v>
      </c>
      <c r="AD1539" s="71">
        <v>49</v>
      </c>
      <c r="AE1539" s="73" t="s">
        <v>11282</v>
      </c>
      <c r="AF1539" s="75" t="s">
        <v>6504</v>
      </c>
      <c r="CN1539" s="71">
        <v>28</v>
      </c>
      <c r="CO1539" s="71">
        <v>49</v>
      </c>
      <c r="CP1539" s="73" t="s">
        <v>11282</v>
      </c>
      <c r="CQ1539" s="75" t="s">
        <v>6504</v>
      </c>
    </row>
    <row r="1540" spans="17:95">
      <c r="Q1540" s="71">
        <v>4</v>
      </c>
      <c r="R1540" s="71">
        <v>2</v>
      </c>
      <c r="S1540" s="71">
        <v>36</v>
      </c>
      <c r="T1540" s="73" t="s">
        <v>11283</v>
      </c>
      <c r="U1540" s="75" t="s">
        <v>1587</v>
      </c>
      <c r="AC1540" s="71">
        <v>28</v>
      </c>
      <c r="AD1540" s="71">
        <v>50</v>
      </c>
      <c r="AE1540" s="73" t="s">
        <v>11284</v>
      </c>
      <c r="AF1540" s="75" t="s">
        <v>8389</v>
      </c>
      <c r="CN1540" s="71">
        <v>28</v>
      </c>
      <c r="CO1540" s="71">
        <v>50</v>
      </c>
      <c r="CP1540" s="73" t="s">
        <v>11284</v>
      </c>
      <c r="CQ1540" s="75" t="s">
        <v>8389</v>
      </c>
    </row>
    <row r="1541" spans="17:95">
      <c r="Q1541" s="71">
        <v>4</v>
      </c>
      <c r="R1541" s="71">
        <v>2</v>
      </c>
      <c r="S1541" s="71">
        <v>37</v>
      </c>
      <c r="T1541" s="73" t="s">
        <v>11285</v>
      </c>
      <c r="U1541" s="75" t="s">
        <v>7177</v>
      </c>
      <c r="AC1541" s="71">
        <v>29</v>
      </c>
      <c r="AD1541" s="71">
        <v>1</v>
      </c>
      <c r="AE1541" s="73" t="s">
        <v>11286</v>
      </c>
      <c r="AF1541" s="75" t="s">
        <v>6505</v>
      </c>
      <c r="CN1541" s="71">
        <v>29</v>
      </c>
      <c r="CO1541" s="71">
        <v>1</v>
      </c>
      <c r="CP1541" s="73" t="s">
        <v>11286</v>
      </c>
      <c r="CQ1541" s="75" t="s">
        <v>6505</v>
      </c>
    </row>
    <row r="1542" spans="17:95">
      <c r="Q1542" s="71">
        <v>4</v>
      </c>
      <c r="R1542" s="71">
        <v>2</v>
      </c>
      <c r="S1542" s="71">
        <v>38</v>
      </c>
      <c r="T1542" s="73" t="s">
        <v>11287</v>
      </c>
      <c r="U1542" s="75" t="s">
        <v>7179</v>
      </c>
      <c r="AC1542" s="71">
        <v>29</v>
      </c>
      <c r="AD1542" s="71">
        <v>2</v>
      </c>
      <c r="AE1542" s="73" t="s">
        <v>11288</v>
      </c>
      <c r="AF1542" s="75" t="s">
        <v>6506</v>
      </c>
      <c r="CN1542" s="71">
        <v>29</v>
      </c>
      <c r="CO1542" s="71">
        <v>2</v>
      </c>
      <c r="CP1542" s="73" t="s">
        <v>11288</v>
      </c>
      <c r="CQ1542" s="75" t="s">
        <v>6506</v>
      </c>
    </row>
    <row r="1543" spans="17:95">
      <c r="Q1543" s="71">
        <v>4</v>
      </c>
      <c r="R1543" s="71">
        <v>2</v>
      </c>
      <c r="S1543" s="71">
        <v>39</v>
      </c>
      <c r="T1543" s="73" t="s">
        <v>11289</v>
      </c>
      <c r="U1543" s="75" t="s">
        <v>1588</v>
      </c>
      <c r="AC1543" s="71">
        <v>29</v>
      </c>
      <c r="AD1543" s="71">
        <v>3</v>
      </c>
      <c r="AE1543" s="73" t="s">
        <v>11290</v>
      </c>
      <c r="AF1543" s="75" t="s">
        <v>6507</v>
      </c>
      <c r="CN1543" s="71">
        <v>29</v>
      </c>
      <c r="CO1543" s="71">
        <v>3</v>
      </c>
      <c r="CP1543" s="73" t="s">
        <v>11290</v>
      </c>
      <c r="CQ1543" s="75" t="s">
        <v>6507</v>
      </c>
    </row>
    <row r="1544" spans="17:95">
      <c r="Q1544" s="71">
        <v>4</v>
      </c>
      <c r="R1544" s="71">
        <v>2</v>
      </c>
      <c r="S1544" s="71">
        <v>40</v>
      </c>
      <c r="T1544" s="73" t="s">
        <v>11291</v>
      </c>
      <c r="U1544" s="75" t="s">
        <v>7180</v>
      </c>
      <c r="AC1544" s="71">
        <v>29</v>
      </c>
      <c r="AD1544" s="71">
        <v>4</v>
      </c>
      <c r="AE1544" s="73" t="s">
        <v>11292</v>
      </c>
      <c r="AF1544" s="75" t="s">
        <v>6508</v>
      </c>
      <c r="CN1544" s="71">
        <v>29</v>
      </c>
      <c r="CO1544" s="71">
        <v>4</v>
      </c>
      <c r="CP1544" s="73" t="s">
        <v>11292</v>
      </c>
      <c r="CQ1544" s="75" t="s">
        <v>6508</v>
      </c>
    </row>
    <row r="1545" spans="17:95">
      <c r="Q1545" s="71">
        <v>4</v>
      </c>
      <c r="R1545" s="71">
        <v>2</v>
      </c>
      <c r="S1545" s="71">
        <v>41</v>
      </c>
      <c r="T1545" s="73" t="s">
        <v>11293</v>
      </c>
      <c r="U1545" s="75" t="s">
        <v>1589</v>
      </c>
      <c r="AC1545" s="71">
        <v>29</v>
      </c>
      <c r="AD1545" s="71">
        <v>5</v>
      </c>
      <c r="AE1545" s="73" t="s">
        <v>11294</v>
      </c>
      <c r="AF1545" s="75" t="s">
        <v>6509</v>
      </c>
      <c r="CN1545" s="71">
        <v>29</v>
      </c>
      <c r="CO1545" s="71">
        <v>5</v>
      </c>
      <c r="CP1545" s="73" t="s">
        <v>11294</v>
      </c>
      <c r="CQ1545" s="75" t="s">
        <v>6509</v>
      </c>
    </row>
    <row r="1546" spans="17:95">
      <c r="Q1546" s="71">
        <v>4</v>
      </c>
      <c r="R1546" s="71">
        <v>2</v>
      </c>
      <c r="S1546" s="71">
        <v>42</v>
      </c>
      <c r="T1546" s="73" t="s">
        <v>11295</v>
      </c>
      <c r="U1546" s="75" t="s">
        <v>1590</v>
      </c>
      <c r="AC1546" s="71">
        <v>29</v>
      </c>
      <c r="AD1546" s="71">
        <v>6</v>
      </c>
      <c r="AE1546" s="73" t="s">
        <v>11296</v>
      </c>
      <c r="AF1546" s="75" t="s">
        <v>6510</v>
      </c>
      <c r="CN1546" s="71">
        <v>29</v>
      </c>
      <c r="CO1546" s="71">
        <v>6</v>
      </c>
      <c r="CP1546" s="73" t="s">
        <v>11296</v>
      </c>
      <c r="CQ1546" s="75" t="s">
        <v>6510</v>
      </c>
    </row>
    <row r="1547" spans="17:95">
      <c r="Q1547" s="71">
        <v>4</v>
      </c>
      <c r="R1547" s="71">
        <v>2</v>
      </c>
      <c r="S1547" s="71">
        <v>43</v>
      </c>
      <c r="T1547" s="73" t="s">
        <v>11297</v>
      </c>
      <c r="U1547" s="75" t="s">
        <v>1591</v>
      </c>
      <c r="AC1547" s="71">
        <v>29</v>
      </c>
      <c r="AD1547" s="71">
        <v>7</v>
      </c>
      <c r="AE1547" s="73" t="s">
        <v>11298</v>
      </c>
      <c r="AF1547" s="75" t="s">
        <v>6511</v>
      </c>
      <c r="CN1547" s="71">
        <v>29</v>
      </c>
      <c r="CO1547" s="71">
        <v>7</v>
      </c>
      <c r="CP1547" s="73" t="s">
        <v>11298</v>
      </c>
      <c r="CQ1547" s="75" t="s">
        <v>6511</v>
      </c>
    </row>
    <row r="1548" spans="17:95">
      <c r="Q1548" s="71">
        <v>4</v>
      </c>
      <c r="R1548" s="71">
        <v>2</v>
      </c>
      <c r="S1548" s="71">
        <v>44</v>
      </c>
      <c r="T1548" s="73" t="s">
        <v>11201</v>
      </c>
      <c r="U1548" s="75" t="s">
        <v>1592</v>
      </c>
      <c r="AC1548" s="71">
        <v>29</v>
      </c>
      <c r="AD1548" s="71">
        <v>8</v>
      </c>
      <c r="AE1548" s="73" t="s">
        <v>11299</v>
      </c>
      <c r="AF1548" s="75" t="s">
        <v>6512</v>
      </c>
      <c r="CN1548" s="71">
        <v>29</v>
      </c>
      <c r="CO1548" s="71">
        <v>8</v>
      </c>
      <c r="CP1548" s="73" t="s">
        <v>11299</v>
      </c>
      <c r="CQ1548" s="75" t="s">
        <v>6512</v>
      </c>
    </row>
    <row r="1549" spans="17:95">
      <c r="Q1549" s="71">
        <v>4</v>
      </c>
      <c r="R1549" s="71">
        <v>2</v>
      </c>
      <c r="S1549" s="71">
        <v>45</v>
      </c>
      <c r="T1549" s="73" t="s">
        <v>11215</v>
      </c>
      <c r="U1549" s="75" t="s">
        <v>1593</v>
      </c>
      <c r="AC1549" s="71">
        <v>29</v>
      </c>
      <c r="AD1549" s="71">
        <v>9</v>
      </c>
      <c r="AE1549" s="73" t="s">
        <v>11300</v>
      </c>
      <c r="AF1549" s="75" t="s">
        <v>6513</v>
      </c>
      <c r="CN1549" s="71">
        <v>29</v>
      </c>
      <c r="CO1549" s="71">
        <v>9</v>
      </c>
      <c r="CP1549" s="73" t="s">
        <v>11300</v>
      </c>
      <c r="CQ1549" s="75" t="s">
        <v>6513</v>
      </c>
    </row>
    <row r="1550" spans="17:95">
      <c r="Q1550" s="71">
        <v>4</v>
      </c>
      <c r="R1550" s="71">
        <v>3</v>
      </c>
      <c r="S1550" s="71">
        <v>1</v>
      </c>
      <c r="T1550" s="73" t="s">
        <v>11301</v>
      </c>
      <c r="U1550" s="75" t="s">
        <v>7183</v>
      </c>
      <c r="AC1550" s="71">
        <v>29</v>
      </c>
      <c r="AD1550" s="71">
        <v>10</v>
      </c>
      <c r="AE1550" s="73" t="s">
        <v>11302</v>
      </c>
      <c r="AF1550" s="75" t="s">
        <v>6514</v>
      </c>
      <c r="CN1550" s="71">
        <v>29</v>
      </c>
      <c r="CO1550" s="71">
        <v>10</v>
      </c>
      <c r="CP1550" s="73" t="s">
        <v>11302</v>
      </c>
      <c r="CQ1550" s="75" t="s">
        <v>6514</v>
      </c>
    </row>
    <row r="1551" spans="17:95">
      <c r="Q1551" s="71">
        <v>4</v>
      </c>
      <c r="R1551" s="71">
        <v>3</v>
      </c>
      <c r="S1551" s="71">
        <v>2</v>
      </c>
      <c r="T1551" s="73" t="s">
        <v>8641</v>
      </c>
      <c r="U1551" s="75" t="s">
        <v>1632</v>
      </c>
      <c r="AC1551" s="71">
        <v>29</v>
      </c>
      <c r="AD1551" s="71">
        <v>11</v>
      </c>
      <c r="AE1551" s="73" t="s">
        <v>11303</v>
      </c>
      <c r="AF1551" s="75" t="s">
        <v>6515</v>
      </c>
      <c r="CN1551" s="71">
        <v>29</v>
      </c>
      <c r="CO1551" s="71">
        <v>11</v>
      </c>
      <c r="CP1551" s="73" t="s">
        <v>11303</v>
      </c>
      <c r="CQ1551" s="75" t="s">
        <v>6515</v>
      </c>
    </row>
    <row r="1552" spans="17:95">
      <c r="Q1552" s="71">
        <v>4</v>
      </c>
      <c r="R1552" s="71">
        <v>3</v>
      </c>
      <c r="S1552" s="71">
        <v>3</v>
      </c>
      <c r="T1552" s="73" t="s">
        <v>11304</v>
      </c>
      <c r="U1552" s="75" t="s">
        <v>7184</v>
      </c>
      <c r="AC1552" s="71">
        <v>29</v>
      </c>
      <c r="AD1552" s="71">
        <v>12</v>
      </c>
      <c r="AE1552" s="73" t="s">
        <v>11305</v>
      </c>
      <c r="AF1552" s="75" t="s">
        <v>8390</v>
      </c>
      <c r="CN1552" s="71">
        <v>29</v>
      </c>
      <c r="CO1552" s="71">
        <v>12</v>
      </c>
      <c r="CP1552" s="73" t="s">
        <v>11305</v>
      </c>
      <c r="CQ1552" s="75" t="s">
        <v>8390</v>
      </c>
    </row>
    <row r="1553" spans="17:95">
      <c r="Q1553" s="71">
        <v>4</v>
      </c>
      <c r="R1553" s="71">
        <v>3</v>
      </c>
      <c r="S1553" s="71">
        <v>4</v>
      </c>
      <c r="T1553" s="73" t="s">
        <v>11306</v>
      </c>
      <c r="U1553" s="75" t="s">
        <v>11307</v>
      </c>
      <c r="AC1553" s="71">
        <v>29</v>
      </c>
      <c r="AD1553" s="71">
        <v>13</v>
      </c>
      <c r="AE1553" s="73" t="s">
        <v>11308</v>
      </c>
      <c r="AF1553" s="75" t="s">
        <v>6516</v>
      </c>
      <c r="CN1553" s="71">
        <v>29</v>
      </c>
      <c r="CO1553" s="71">
        <v>13</v>
      </c>
      <c r="CP1553" s="73" t="s">
        <v>11308</v>
      </c>
      <c r="CQ1553" s="75" t="s">
        <v>6516</v>
      </c>
    </row>
    <row r="1554" spans="17:95">
      <c r="Q1554" s="71">
        <v>4</v>
      </c>
      <c r="R1554" s="71">
        <v>3</v>
      </c>
      <c r="S1554" s="71">
        <v>5</v>
      </c>
      <c r="T1554" s="73" t="s">
        <v>11042</v>
      </c>
      <c r="U1554" s="75" t="s">
        <v>1633</v>
      </c>
      <c r="AC1554" s="71">
        <v>29</v>
      </c>
      <c r="AD1554" s="71">
        <v>14</v>
      </c>
      <c r="AE1554" s="73" t="s">
        <v>11309</v>
      </c>
      <c r="AF1554" s="75" t="s">
        <v>6517</v>
      </c>
      <c r="CN1554" s="71">
        <v>29</v>
      </c>
      <c r="CO1554" s="71">
        <v>14</v>
      </c>
      <c r="CP1554" s="73" t="s">
        <v>11309</v>
      </c>
      <c r="CQ1554" s="75" t="s">
        <v>6517</v>
      </c>
    </row>
    <row r="1555" spans="17:95">
      <c r="Q1555" s="71">
        <v>4</v>
      </c>
      <c r="R1555" s="71">
        <v>3</v>
      </c>
      <c r="S1555" s="71">
        <v>6</v>
      </c>
      <c r="T1555" s="73" t="s">
        <v>11044</v>
      </c>
      <c r="U1555" s="75" t="s">
        <v>7185</v>
      </c>
      <c r="AC1555" s="71">
        <v>29</v>
      </c>
      <c r="AD1555" s="71">
        <v>15</v>
      </c>
      <c r="AE1555" s="73" t="s">
        <v>11310</v>
      </c>
      <c r="AF1555" s="75" t="s">
        <v>6518</v>
      </c>
      <c r="CN1555" s="71">
        <v>29</v>
      </c>
      <c r="CO1555" s="71">
        <v>15</v>
      </c>
      <c r="CP1555" s="73" t="s">
        <v>11310</v>
      </c>
      <c r="CQ1555" s="75" t="s">
        <v>6518</v>
      </c>
    </row>
    <row r="1556" spans="17:95">
      <c r="Q1556" s="71">
        <v>4</v>
      </c>
      <c r="R1556" s="71">
        <v>3</v>
      </c>
      <c r="S1556" s="71">
        <v>7</v>
      </c>
      <c r="T1556" s="73" t="s">
        <v>11311</v>
      </c>
      <c r="U1556" s="75" t="s">
        <v>1634</v>
      </c>
      <c r="AC1556" s="71">
        <v>29</v>
      </c>
      <c r="AD1556" s="71">
        <v>16</v>
      </c>
      <c r="AE1556" s="73" t="s">
        <v>11312</v>
      </c>
      <c r="AF1556" s="75" t="s">
        <v>6519</v>
      </c>
      <c r="CN1556" s="71">
        <v>29</v>
      </c>
      <c r="CO1556" s="71">
        <v>16</v>
      </c>
      <c r="CP1556" s="73" t="s">
        <v>11312</v>
      </c>
      <c r="CQ1556" s="75" t="s">
        <v>6519</v>
      </c>
    </row>
    <row r="1557" spans="17:95">
      <c r="Q1557" s="71">
        <v>4</v>
      </c>
      <c r="R1557" s="71">
        <v>3</v>
      </c>
      <c r="S1557" s="71">
        <v>8</v>
      </c>
      <c r="T1557" s="73" t="s">
        <v>9733</v>
      </c>
      <c r="U1557" s="75" t="s">
        <v>1635</v>
      </c>
      <c r="AC1557" s="71">
        <v>29</v>
      </c>
      <c r="AD1557" s="71">
        <v>17</v>
      </c>
      <c r="AE1557" s="73" t="s">
        <v>11313</v>
      </c>
      <c r="AF1557" s="75" t="s">
        <v>6520</v>
      </c>
      <c r="CN1557" s="71">
        <v>29</v>
      </c>
      <c r="CO1557" s="71">
        <v>17</v>
      </c>
      <c r="CP1557" s="73" t="s">
        <v>11313</v>
      </c>
      <c r="CQ1557" s="75" t="s">
        <v>6520</v>
      </c>
    </row>
    <row r="1558" spans="17:95">
      <c r="Q1558" s="71">
        <v>4</v>
      </c>
      <c r="R1558" s="71">
        <v>3</v>
      </c>
      <c r="S1558" s="71">
        <v>9</v>
      </c>
      <c r="T1558" s="73" t="s">
        <v>11226</v>
      </c>
      <c r="U1558" s="75" t="s">
        <v>1636</v>
      </c>
      <c r="AC1558" s="71">
        <v>29</v>
      </c>
      <c r="AD1558" s="71">
        <v>18</v>
      </c>
      <c r="AE1558" s="73" t="s">
        <v>11314</v>
      </c>
      <c r="AF1558" s="75" t="s">
        <v>6521</v>
      </c>
      <c r="CN1558" s="71">
        <v>29</v>
      </c>
      <c r="CO1558" s="71">
        <v>18</v>
      </c>
      <c r="CP1558" s="73" t="s">
        <v>11314</v>
      </c>
      <c r="CQ1558" s="75" t="s">
        <v>6521</v>
      </c>
    </row>
    <row r="1559" spans="17:95">
      <c r="Q1559" s="71">
        <v>4</v>
      </c>
      <c r="R1559" s="71">
        <v>3</v>
      </c>
      <c r="S1559" s="71">
        <v>10</v>
      </c>
      <c r="T1559" s="73" t="s">
        <v>11315</v>
      </c>
      <c r="U1559" s="75" t="s">
        <v>7186</v>
      </c>
      <c r="AC1559" s="71">
        <v>29</v>
      </c>
      <c r="AD1559" s="71">
        <v>19</v>
      </c>
      <c r="AE1559" s="73" t="s">
        <v>11316</v>
      </c>
      <c r="AF1559" s="75" t="s">
        <v>6522</v>
      </c>
      <c r="CN1559" s="71">
        <v>29</v>
      </c>
      <c r="CO1559" s="71">
        <v>19</v>
      </c>
      <c r="CP1559" s="73" t="s">
        <v>11316</v>
      </c>
      <c r="CQ1559" s="75" t="s">
        <v>6522</v>
      </c>
    </row>
    <row r="1560" spans="17:95">
      <c r="Q1560" s="71">
        <v>4</v>
      </c>
      <c r="R1560" s="71">
        <v>3</v>
      </c>
      <c r="S1560" s="71">
        <v>11</v>
      </c>
      <c r="T1560" s="73" t="s">
        <v>11317</v>
      </c>
      <c r="U1560" s="75" t="s">
        <v>7187</v>
      </c>
      <c r="AC1560" s="71">
        <v>29</v>
      </c>
      <c r="AD1560" s="71">
        <v>20</v>
      </c>
      <c r="AE1560" s="73" t="s">
        <v>11318</v>
      </c>
      <c r="AF1560" s="75" t="s">
        <v>6523</v>
      </c>
      <c r="CN1560" s="71">
        <v>29</v>
      </c>
      <c r="CO1560" s="71">
        <v>20</v>
      </c>
      <c r="CP1560" s="73" t="s">
        <v>11318</v>
      </c>
      <c r="CQ1560" s="75" t="s">
        <v>6523</v>
      </c>
    </row>
    <row r="1561" spans="17:95">
      <c r="Q1561" s="71">
        <v>4</v>
      </c>
      <c r="R1561" s="71">
        <v>3</v>
      </c>
      <c r="S1561" s="71">
        <v>12</v>
      </c>
      <c r="T1561" s="73" t="s">
        <v>11319</v>
      </c>
      <c r="U1561" s="75" t="s">
        <v>1637</v>
      </c>
      <c r="AC1561" s="71">
        <v>29</v>
      </c>
      <c r="AD1561" s="71">
        <v>21</v>
      </c>
      <c r="AE1561" s="73" t="s">
        <v>11320</v>
      </c>
      <c r="AF1561" s="75" t="s">
        <v>6524</v>
      </c>
      <c r="CN1561" s="71">
        <v>29</v>
      </c>
      <c r="CO1561" s="71">
        <v>21</v>
      </c>
      <c r="CP1561" s="73" t="s">
        <v>11320</v>
      </c>
      <c r="CQ1561" s="75" t="s">
        <v>6524</v>
      </c>
    </row>
    <row r="1562" spans="17:95">
      <c r="Q1562" s="71">
        <v>4</v>
      </c>
      <c r="R1562" s="71">
        <v>3</v>
      </c>
      <c r="S1562" s="71">
        <v>13</v>
      </c>
      <c r="T1562" s="73" t="s">
        <v>11055</v>
      </c>
      <c r="U1562" s="75" t="s">
        <v>1638</v>
      </c>
      <c r="AC1562" s="71">
        <v>29</v>
      </c>
      <c r="AD1562" s="71">
        <v>22</v>
      </c>
      <c r="AE1562" s="73" t="s">
        <v>11321</v>
      </c>
      <c r="AF1562" s="75" t="s">
        <v>6525</v>
      </c>
      <c r="CN1562" s="71">
        <v>29</v>
      </c>
      <c r="CO1562" s="71">
        <v>22</v>
      </c>
      <c r="CP1562" s="73" t="s">
        <v>11321</v>
      </c>
      <c r="CQ1562" s="75" t="s">
        <v>6525</v>
      </c>
    </row>
    <row r="1563" spans="17:95">
      <c r="Q1563" s="71">
        <v>4</v>
      </c>
      <c r="R1563" s="71">
        <v>3</v>
      </c>
      <c r="S1563" s="71">
        <v>14</v>
      </c>
      <c r="T1563" s="73" t="s">
        <v>11322</v>
      </c>
      <c r="U1563" s="75" t="s">
        <v>1639</v>
      </c>
      <c r="AC1563" s="71">
        <v>29</v>
      </c>
      <c r="AD1563" s="71">
        <v>23</v>
      </c>
      <c r="AE1563" s="73" t="s">
        <v>11323</v>
      </c>
      <c r="AF1563" s="75" t="s">
        <v>6526</v>
      </c>
      <c r="CN1563" s="71">
        <v>29</v>
      </c>
      <c r="CO1563" s="71">
        <v>23</v>
      </c>
      <c r="CP1563" s="73" t="s">
        <v>11323</v>
      </c>
      <c r="CQ1563" s="75" t="s">
        <v>6526</v>
      </c>
    </row>
    <row r="1564" spans="17:95">
      <c r="Q1564" s="71">
        <v>4</v>
      </c>
      <c r="R1564" s="71">
        <v>3</v>
      </c>
      <c r="S1564" s="71">
        <v>15</v>
      </c>
      <c r="T1564" s="73" t="s">
        <v>11324</v>
      </c>
      <c r="U1564" s="75" t="s">
        <v>1640</v>
      </c>
      <c r="AC1564" s="71">
        <v>29</v>
      </c>
      <c r="AD1564" s="71">
        <v>24</v>
      </c>
      <c r="AE1564" s="73" t="s">
        <v>11325</v>
      </c>
      <c r="AF1564" s="75" t="s">
        <v>6527</v>
      </c>
      <c r="CN1564" s="71">
        <v>29</v>
      </c>
      <c r="CO1564" s="71">
        <v>24</v>
      </c>
      <c r="CP1564" s="73" t="s">
        <v>11325</v>
      </c>
      <c r="CQ1564" s="75" t="s">
        <v>6527</v>
      </c>
    </row>
    <row r="1565" spans="17:95">
      <c r="Q1565" s="71">
        <v>4</v>
      </c>
      <c r="R1565" s="71">
        <v>3</v>
      </c>
      <c r="S1565" s="71">
        <v>16</v>
      </c>
      <c r="T1565" s="73" t="s">
        <v>11326</v>
      </c>
      <c r="U1565" s="75" t="s">
        <v>1645</v>
      </c>
      <c r="AC1565" s="71">
        <v>29</v>
      </c>
      <c r="AD1565" s="71">
        <v>25</v>
      </c>
      <c r="AE1565" s="73" t="s">
        <v>11327</v>
      </c>
      <c r="AF1565" s="75" t="s">
        <v>6528</v>
      </c>
      <c r="CN1565" s="71">
        <v>29</v>
      </c>
      <c r="CO1565" s="71">
        <v>25</v>
      </c>
      <c r="CP1565" s="73" t="s">
        <v>11327</v>
      </c>
      <c r="CQ1565" s="75" t="s">
        <v>6528</v>
      </c>
    </row>
    <row r="1566" spans="17:95">
      <c r="Q1566" s="71">
        <v>4</v>
      </c>
      <c r="R1566" s="71">
        <v>3</v>
      </c>
      <c r="S1566" s="71">
        <v>17</v>
      </c>
      <c r="T1566" s="73" t="s">
        <v>11328</v>
      </c>
      <c r="U1566" s="75" t="s">
        <v>1646</v>
      </c>
      <c r="AC1566" s="71">
        <v>29</v>
      </c>
      <c r="AD1566" s="71">
        <v>26</v>
      </c>
      <c r="AE1566" s="73" t="s">
        <v>11329</v>
      </c>
      <c r="AF1566" s="75" t="s">
        <v>6529</v>
      </c>
      <c r="CN1566" s="71">
        <v>29</v>
      </c>
      <c r="CO1566" s="71">
        <v>26</v>
      </c>
      <c r="CP1566" s="73" t="s">
        <v>11329</v>
      </c>
      <c r="CQ1566" s="75" t="s">
        <v>6529</v>
      </c>
    </row>
    <row r="1567" spans="17:95">
      <c r="Q1567" s="71">
        <v>4</v>
      </c>
      <c r="R1567" s="71">
        <v>3</v>
      </c>
      <c r="S1567" s="71">
        <v>18</v>
      </c>
      <c r="T1567" s="73" t="s">
        <v>11330</v>
      </c>
      <c r="U1567" s="75" t="s">
        <v>1641</v>
      </c>
      <c r="AC1567" s="71">
        <v>29</v>
      </c>
      <c r="AD1567" s="71">
        <v>27</v>
      </c>
      <c r="AE1567" s="73" t="s">
        <v>11331</v>
      </c>
      <c r="AF1567" s="75" t="s">
        <v>6530</v>
      </c>
      <c r="CN1567" s="71">
        <v>29</v>
      </c>
      <c r="CO1567" s="71">
        <v>27</v>
      </c>
      <c r="CP1567" s="73" t="s">
        <v>11331</v>
      </c>
      <c r="CQ1567" s="75" t="s">
        <v>6530</v>
      </c>
    </row>
    <row r="1568" spans="17:95">
      <c r="Q1568" s="71">
        <v>4</v>
      </c>
      <c r="R1568" s="71">
        <v>3</v>
      </c>
      <c r="S1568" s="71">
        <v>19</v>
      </c>
      <c r="T1568" s="73" t="s">
        <v>11332</v>
      </c>
      <c r="U1568" s="75" t="s">
        <v>1642</v>
      </c>
      <c r="AC1568" s="71">
        <v>29</v>
      </c>
      <c r="AD1568" s="71">
        <v>28</v>
      </c>
      <c r="AE1568" s="73" t="s">
        <v>11333</v>
      </c>
      <c r="AF1568" s="75" t="s">
        <v>6531</v>
      </c>
      <c r="CN1568" s="71">
        <v>29</v>
      </c>
      <c r="CO1568" s="71">
        <v>28</v>
      </c>
      <c r="CP1568" s="73" t="s">
        <v>11333</v>
      </c>
      <c r="CQ1568" s="75" t="s">
        <v>6531</v>
      </c>
    </row>
    <row r="1569" spans="17:95">
      <c r="Q1569" s="71">
        <v>4</v>
      </c>
      <c r="R1569" s="71">
        <v>3</v>
      </c>
      <c r="S1569" s="71">
        <v>20</v>
      </c>
      <c r="T1569" s="73" t="s">
        <v>11334</v>
      </c>
      <c r="U1569" s="75" t="s">
        <v>1643</v>
      </c>
      <c r="AC1569" s="71">
        <v>29</v>
      </c>
      <c r="AD1569" s="71">
        <v>29</v>
      </c>
      <c r="AE1569" s="73" t="s">
        <v>11335</v>
      </c>
      <c r="AF1569" s="75" t="s">
        <v>6532</v>
      </c>
      <c r="CN1569" s="71">
        <v>29</v>
      </c>
      <c r="CO1569" s="71">
        <v>29</v>
      </c>
      <c r="CP1569" s="73" t="s">
        <v>11335</v>
      </c>
      <c r="CQ1569" s="75" t="s">
        <v>6532</v>
      </c>
    </row>
    <row r="1570" spans="17:95">
      <c r="Q1570" s="71">
        <v>4</v>
      </c>
      <c r="R1570" s="71">
        <v>3</v>
      </c>
      <c r="S1570" s="71">
        <v>21</v>
      </c>
      <c r="T1570" s="73" t="s">
        <v>11336</v>
      </c>
      <c r="U1570" s="75" t="s">
        <v>1644</v>
      </c>
      <c r="AC1570" s="71">
        <v>29</v>
      </c>
      <c r="AD1570" s="71">
        <v>30</v>
      </c>
      <c r="AE1570" s="73" t="s">
        <v>11337</v>
      </c>
      <c r="AF1570" s="75" t="s">
        <v>6533</v>
      </c>
      <c r="CN1570" s="71">
        <v>29</v>
      </c>
      <c r="CO1570" s="71">
        <v>30</v>
      </c>
      <c r="CP1570" s="73" t="s">
        <v>11337</v>
      </c>
      <c r="CQ1570" s="75" t="s">
        <v>6533</v>
      </c>
    </row>
    <row r="1571" spans="17:95">
      <c r="Q1571" s="71">
        <v>4</v>
      </c>
      <c r="R1571" s="71">
        <v>3</v>
      </c>
      <c r="S1571" s="71">
        <v>22</v>
      </c>
      <c r="T1571" s="73" t="s">
        <v>11338</v>
      </c>
      <c r="U1571" s="75" t="s">
        <v>1653</v>
      </c>
      <c r="AC1571" s="71">
        <v>29</v>
      </c>
      <c r="AD1571" s="71">
        <v>31</v>
      </c>
      <c r="AE1571" s="73" t="s">
        <v>11339</v>
      </c>
      <c r="AF1571" s="75" t="s">
        <v>6534</v>
      </c>
      <c r="CN1571" s="71">
        <v>29</v>
      </c>
      <c r="CO1571" s="71">
        <v>31</v>
      </c>
      <c r="CP1571" s="73" t="s">
        <v>11339</v>
      </c>
      <c r="CQ1571" s="75" t="s">
        <v>6534</v>
      </c>
    </row>
    <row r="1572" spans="17:95">
      <c r="Q1572" s="71">
        <v>4</v>
      </c>
      <c r="R1572" s="71">
        <v>3</v>
      </c>
      <c r="S1572" s="71">
        <v>23</v>
      </c>
      <c r="T1572" s="73" t="s">
        <v>11340</v>
      </c>
      <c r="U1572" s="75" t="s">
        <v>1654</v>
      </c>
      <c r="AC1572" s="71">
        <v>29</v>
      </c>
      <c r="AD1572" s="71">
        <v>32</v>
      </c>
      <c r="AE1572" s="73" t="s">
        <v>11341</v>
      </c>
      <c r="AF1572" s="75" t="s">
        <v>6535</v>
      </c>
      <c r="CN1572" s="71">
        <v>29</v>
      </c>
      <c r="CO1572" s="71">
        <v>32</v>
      </c>
      <c r="CP1572" s="73" t="s">
        <v>11341</v>
      </c>
      <c r="CQ1572" s="75" t="s">
        <v>6535</v>
      </c>
    </row>
    <row r="1573" spans="17:95">
      <c r="Q1573" s="71">
        <v>4</v>
      </c>
      <c r="R1573" s="71">
        <v>3</v>
      </c>
      <c r="S1573" s="71">
        <v>24</v>
      </c>
      <c r="T1573" s="73" t="s">
        <v>11342</v>
      </c>
      <c r="U1573" s="75" t="s">
        <v>1647</v>
      </c>
      <c r="AC1573" s="71">
        <v>29</v>
      </c>
      <c r="AD1573" s="71">
        <v>33</v>
      </c>
      <c r="AE1573" s="73" t="s">
        <v>11343</v>
      </c>
      <c r="AF1573" s="75" t="s">
        <v>6536</v>
      </c>
      <c r="CN1573" s="71">
        <v>29</v>
      </c>
      <c r="CO1573" s="71">
        <v>33</v>
      </c>
      <c r="CP1573" s="73" t="s">
        <v>11343</v>
      </c>
      <c r="CQ1573" s="75" t="s">
        <v>6536</v>
      </c>
    </row>
    <row r="1574" spans="17:95">
      <c r="Q1574" s="71">
        <v>4</v>
      </c>
      <c r="R1574" s="71">
        <v>3</v>
      </c>
      <c r="S1574" s="71">
        <v>25</v>
      </c>
      <c r="T1574" s="73" t="s">
        <v>11344</v>
      </c>
      <c r="U1574" s="75" t="s">
        <v>1648</v>
      </c>
      <c r="AC1574" s="71">
        <v>29</v>
      </c>
      <c r="AD1574" s="71">
        <v>34</v>
      </c>
      <c r="AE1574" s="73" t="s">
        <v>11345</v>
      </c>
      <c r="AF1574" s="75" t="s">
        <v>6537</v>
      </c>
      <c r="CN1574" s="71">
        <v>29</v>
      </c>
      <c r="CO1574" s="71">
        <v>34</v>
      </c>
      <c r="CP1574" s="73" t="s">
        <v>11345</v>
      </c>
      <c r="CQ1574" s="75" t="s">
        <v>6537</v>
      </c>
    </row>
    <row r="1575" spans="17:95">
      <c r="Q1575" s="71">
        <v>4</v>
      </c>
      <c r="R1575" s="71">
        <v>3</v>
      </c>
      <c r="S1575" s="71">
        <v>26</v>
      </c>
      <c r="T1575" s="73" t="s">
        <v>11346</v>
      </c>
      <c r="U1575" s="75" t="s">
        <v>1649</v>
      </c>
      <c r="AC1575" s="71">
        <v>29</v>
      </c>
      <c r="AD1575" s="71">
        <v>35</v>
      </c>
      <c r="AE1575" s="73" t="s">
        <v>11347</v>
      </c>
      <c r="AF1575" s="75" t="s">
        <v>6538</v>
      </c>
      <c r="CN1575" s="71">
        <v>29</v>
      </c>
      <c r="CO1575" s="71">
        <v>35</v>
      </c>
      <c r="CP1575" s="73" t="s">
        <v>11347</v>
      </c>
      <c r="CQ1575" s="75" t="s">
        <v>6538</v>
      </c>
    </row>
    <row r="1576" spans="17:95">
      <c r="Q1576" s="71">
        <v>4</v>
      </c>
      <c r="R1576" s="71">
        <v>3</v>
      </c>
      <c r="S1576" s="71">
        <v>27</v>
      </c>
      <c r="T1576" s="73" t="s">
        <v>11348</v>
      </c>
      <c r="U1576" s="75" t="s">
        <v>1650</v>
      </c>
      <c r="AC1576" s="71">
        <v>29</v>
      </c>
      <c r="AD1576" s="71">
        <v>36</v>
      </c>
      <c r="AE1576" s="73" t="s">
        <v>11349</v>
      </c>
      <c r="AF1576" s="75" t="s">
        <v>6539</v>
      </c>
      <c r="CN1576" s="71">
        <v>29</v>
      </c>
      <c r="CO1576" s="71">
        <v>36</v>
      </c>
      <c r="CP1576" s="73" t="s">
        <v>11349</v>
      </c>
      <c r="CQ1576" s="75" t="s">
        <v>6539</v>
      </c>
    </row>
    <row r="1577" spans="17:95">
      <c r="Q1577" s="71">
        <v>4</v>
      </c>
      <c r="R1577" s="71">
        <v>3</v>
      </c>
      <c r="S1577" s="71">
        <v>28</v>
      </c>
      <c r="T1577" s="73" t="s">
        <v>11350</v>
      </c>
      <c r="U1577" s="75" t="s">
        <v>1655</v>
      </c>
      <c r="AC1577" s="71">
        <v>29</v>
      </c>
      <c r="AD1577" s="71">
        <v>37</v>
      </c>
      <c r="AE1577" s="73" t="s">
        <v>11351</v>
      </c>
      <c r="AF1577" s="75" t="s">
        <v>6540</v>
      </c>
      <c r="CN1577" s="71">
        <v>29</v>
      </c>
      <c r="CO1577" s="71">
        <v>37</v>
      </c>
      <c r="CP1577" s="73" t="s">
        <v>11351</v>
      </c>
      <c r="CQ1577" s="75" t="s">
        <v>6540</v>
      </c>
    </row>
    <row r="1578" spans="17:95">
      <c r="Q1578" s="71">
        <v>4</v>
      </c>
      <c r="R1578" s="71">
        <v>3</v>
      </c>
      <c r="S1578" s="71">
        <v>29</v>
      </c>
      <c r="T1578" s="73" t="s">
        <v>11352</v>
      </c>
      <c r="U1578" s="75" t="s">
        <v>1656</v>
      </c>
      <c r="AC1578" s="71">
        <v>29</v>
      </c>
      <c r="AD1578" s="71">
        <v>38</v>
      </c>
      <c r="AE1578" s="73" t="s">
        <v>11353</v>
      </c>
      <c r="AF1578" s="75" t="s">
        <v>6541</v>
      </c>
      <c r="CN1578" s="71">
        <v>29</v>
      </c>
      <c r="CO1578" s="71">
        <v>38</v>
      </c>
      <c r="CP1578" s="73" t="s">
        <v>11353</v>
      </c>
      <c r="CQ1578" s="75" t="s">
        <v>6541</v>
      </c>
    </row>
    <row r="1579" spans="17:95">
      <c r="Q1579" s="71">
        <v>4</v>
      </c>
      <c r="R1579" s="71">
        <v>3</v>
      </c>
      <c r="S1579" s="71">
        <v>30</v>
      </c>
      <c r="T1579" s="73" t="s">
        <v>11354</v>
      </c>
      <c r="U1579" s="75" t="s">
        <v>1651</v>
      </c>
      <c r="AC1579" s="71">
        <v>29</v>
      </c>
      <c r="AD1579" s="71">
        <v>39</v>
      </c>
      <c r="AE1579" s="73" t="s">
        <v>11355</v>
      </c>
      <c r="AF1579" s="75" t="s">
        <v>6542</v>
      </c>
      <c r="CN1579" s="71">
        <v>29</v>
      </c>
      <c r="CO1579" s="71">
        <v>39</v>
      </c>
      <c r="CP1579" s="73" t="s">
        <v>11355</v>
      </c>
      <c r="CQ1579" s="75" t="s">
        <v>6542</v>
      </c>
    </row>
    <row r="1580" spans="17:95">
      <c r="Q1580" s="71">
        <v>4</v>
      </c>
      <c r="R1580" s="71">
        <v>3</v>
      </c>
      <c r="S1580" s="71">
        <v>31</v>
      </c>
      <c r="T1580" s="73" t="s">
        <v>11356</v>
      </c>
      <c r="U1580" s="75" t="s">
        <v>1652</v>
      </c>
      <c r="AC1580" s="71">
        <v>30</v>
      </c>
      <c r="AD1580" s="71">
        <v>1</v>
      </c>
      <c r="AE1580" s="73" t="s">
        <v>11357</v>
      </c>
      <c r="AF1580" s="75" t="s">
        <v>6543</v>
      </c>
      <c r="CN1580" s="71">
        <v>30</v>
      </c>
      <c r="CO1580" s="71">
        <v>1</v>
      </c>
      <c r="CP1580" s="73" t="s">
        <v>11357</v>
      </c>
      <c r="CQ1580" s="75" t="s">
        <v>6543</v>
      </c>
    </row>
    <row r="1581" spans="17:95">
      <c r="Q1581" s="71">
        <v>4</v>
      </c>
      <c r="R1581" s="71">
        <v>3</v>
      </c>
      <c r="S1581" s="71">
        <v>32</v>
      </c>
      <c r="T1581" s="73" t="s">
        <v>11358</v>
      </c>
      <c r="U1581" s="75" t="s">
        <v>1657</v>
      </c>
      <c r="AC1581" s="71">
        <v>30</v>
      </c>
      <c r="AD1581" s="71">
        <v>2</v>
      </c>
      <c r="AE1581" s="73" t="s">
        <v>11359</v>
      </c>
      <c r="AF1581" s="75" t="s">
        <v>6544</v>
      </c>
      <c r="CN1581" s="71">
        <v>30</v>
      </c>
      <c r="CO1581" s="71">
        <v>2</v>
      </c>
      <c r="CP1581" s="73" t="s">
        <v>11359</v>
      </c>
      <c r="CQ1581" s="75" t="s">
        <v>6544</v>
      </c>
    </row>
    <row r="1582" spans="17:95">
      <c r="Q1582" s="71">
        <v>4</v>
      </c>
      <c r="R1582" s="71">
        <v>3</v>
      </c>
      <c r="S1582" s="71">
        <v>33</v>
      </c>
      <c r="T1582" s="73" t="s">
        <v>11360</v>
      </c>
      <c r="U1582" s="75" t="s">
        <v>1658</v>
      </c>
      <c r="AC1582" s="71">
        <v>30</v>
      </c>
      <c r="AD1582" s="71">
        <v>3</v>
      </c>
      <c r="AE1582" s="73" t="s">
        <v>11361</v>
      </c>
      <c r="AF1582" s="75" t="s">
        <v>6545</v>
      </c>
      <c r="CN1582" s="71">
        <v>30</v>
      </c>
      <c r="CO1582" s="71">
        <v>3</v>
      </c>
      <c r="CP1582" s="73" t="s">
        <v>11361</v>
      </c>
      <c r="CQ1582" s="75" t="s">
        <v>6545</v>
      </c>
    </row>
    <row r="1583" spans="17:95">
      <c r="Q1583" s="71">
        <v>4</v>
      </c>
      <c r="R1583" s="71">
        <v>3</v>
      </c>
      <c r="S1583" s="71">
        <v>34</v>
      </c>
      <c r="T1583" s="73" t="s">
        <v>11362</v>
      </c>
      <c r="U1583" s="75" t="s">
        <v>1666</v>
      </c>
      <c r="AC1583" s="71">
        <v>30</v>
      </c>
      <c r="AD1583" s="71">
        <v>4</v>
      </c>
      <c r="AE1583" s="73" t="s">
        <v>11363</v>
      </c>
      <c r="AF1583" s="75" t="s">
        <v>6546</v>
      </c>
      <c r="CN1583" s="71">
        <v>30</v>
      </c>
      <c r="CO1583" s="71">
        <v>4</v>
      </c>
      <c r="CP1583" s="73" t="s">
        <v>11363</v>
      </c>
      <c r="CQ1583" s="75" t="s">
        <v>6546</v>
      </c>
    </row>
    <row r="1584" spans="17:95">
      <c r="Q1584" s="71">
        <v>4</v>
      </c>
      <c r="R1584" s="71">
        <v>3</v>
      </c>
      <c r="S1584" s="71">
        <v>35</v>
      </c>
      <c r="T1584" s="73" t="s">
        <v>11364</v>
      </c>
      <c r="U1584" s="75" t="s">
        <v>1659</v>
      </c>
      <c r="AC1584" s="71">
        <v>30</v>
      </c>
      <c r="AD1584" s="71">
        <v>5</v>
      </c>
      <c r="AE1584" s="73" t="s">
        <v>11365</v>
      </c>
      <c r="AF1584" s="75" t="s">
        <v>6547</v>
      </c>
      <c r="CN1584" s="71">
        <v>30</v>
      </c>
      <c r="CO1584" s="71">
        <v>5</v>
      </c>
      <c r="CP1584" s="73" t="s">
        <v>11365</v>
      </c>
      <c r="CQ1584" s="75" t="s">
        <v>6547</v>
      </c>
    </row>
    <row r="1585" spans="17:95">
      <c r="Q1585" s="71">
        <v>4</v>
      </c>
      <c r="R1585" s="71">
        <v>3</v>
      </c>
      <c r="S1585" s="71">
        <v>36</v>
      </c>
      <c r="T1585" s="73" t="s">
        <v>11366</v>
      </c>
      <c r="U1585" s="75" t="s">
        <v>1660</v>
      </c>
      <c r="AC1585" s="71">
        <v>30</v>
      </c>
      <c r="AD1585" s="71">
        <v>6</v>
      </c>
      <c r="AE1585" s="73" t="s">
        <v>11367</v>
      </c>
      <c r="AF1585" s="75" t="s">
        <v>6548</v>
      </c>
      <c r="CN1585" s="71">
        <v>30</v>
      </c>
      <c r="CO1585" s="71">
        <v>6</v>
      </c>
      <c r="CP1585" s="73" t="s">
        <v>11367</v>
      </c>
      <c r="CQ1585" s="75" t="s">
        <v>6548</v>
      </c>
    </row>
    <row r="1586" spans="17:95">
      <c r="Q1586" s="71">
        <v>4</v>
      </c>
      <c r="R1586" s="71">
        <v>3</v>
      </c>
      <c r="S1586" s="71">
        <v>37</v>
      </c>
      <c r="T1586" s="73" t="s">
        <v>11368</v>
      </c>
      <c r="U1586" s="75" t="s">
        <v>1661</v>
      </c>
      <c r="AC1586" s="71">
        <v>30</v>
      </c>
      <c r="AD1586" s="71">
        <v>7</v>
      </c>
      <c r="AE1586" s="73" t="s">
        <v>11369</v>
      </c>
      <c r="AF1586" s="75" t="s">
        <v>6549</v>
      </c>
      <c r="CN1586" s="71">
        <v>30</v>
      </c>
      <c r="CO1586" s="71">
        <v>7</v>
      </c>
      <c r="CP1586" s="73" t="s">
        <v>11369</v>
      </c>
      <c r="CQ1586" s="75" t="s">
        <v>6549</v>
      </c>
    </row>
    <row r="1587" spans="17:95">
      <c r="Q1587" s="71">
        <v>4</v>
      </c>
      <c r="R1587" s="71">
        <v>3</v>
      </c>
      <c r="S1587" s="71">
        <v>38</v>
      </c>
      <c r="T1587" s="73" t="s">
        <v>11370</v>
      </c>
      <c r="U1587" s="75" t="s">
        <v>1662</v>
      </c>
      <c r="AC1587" s="71">
        <v>30</v>
      </c>
      <c r="AD1587" s="71">
        <v>8</v>
      </c>
      <c r="AE1587" s="73" t="s">
        <v>11371</v>
      </c>
      <c r="AF1587" s="75" t="s">
        <v>8391</v>
      </c>
      <c r="CN1587" s="71">
        <v>30</v>
      </c>
      <c r="CO1587" s="71">
        <v>8</v>
      </c>
      <c r="CP1587" s="73" t="s">
        <v>11371</v>
      </c>
      <c r="CQ1587" s="75" t="s">
        <v>8391</v>
      </c>
    </row>
    <row r="1588" spans="17:95">
      <c r="Q1588" s="71">
        <v>4</v>
      </c>
      <c r="R1588" s="71">
        <v>3</v>
      </c>
      <c r="S1588" s="71">
        <v>39</v>
      </c>
      <c r="T1588" s="73" t="s">
        <v>11372</v>
      </c>
      <c r="U1588" s="75" t="s">
        <v>1663</v>
      </c>
      <c r="AC1588" s="71">
        <v>30</v>
      </c>
      <c r="AD1588" s="71">
        <v>9</v>
      </c>
      <c r="AE1588" s="73" t="s">
        <v>11373</v>
      </c>
      <c r="AF1588" s="75" t="s">
        <v>8392</v>
      </c>
      <c r="CN1588" s="71">
        <v>30</v>
      </c>
      <c r="CO1588" s="71">
        <v>9</v>
      </c>
      <c r="CP1588" s="73" t="s">
        <v>11373</v>
      </c>
      <c r="CQ1588" s="75" t="s">
        <v>8392</v>
      </c>
    </row>
    <row r="1589" spans="17:95">
      <c r="Q1589" s="71">
        <v>4</v>
      </c>
      <c r="R1589" s="71">
        <v>3</v>
      </c>
      <c r="S1589" s="71">
        <v>40</v>
      </c>
      <c r="T1589" s="73" t="s">
        <v>11374</v>
      </c>
      <c r="U1589" s="75" t="s">
        <v>1664</v>
      </c>
      <c r="AC1589" s="71">
        <v>30</v>
      </c>
      <c r="AD1589" s="71">
        <v>10</v>
      </c>
      <c r="AE1589" s="73" t="s">
        <v>11375</v>
      </c>
      <c r="AF1589" s="75" t="s">
        <v>8393</v>
      </c>
      <c r="CN1589" s="71">
        <v>30</v>
      </c>
      <c r="CO1589" s="71">
        <v>10</v>
      </c>
      <c r="CP1589" s="73" t="s">
        <v>11375</v>
      </c>
      <c r="CQ1589" s="75" t="s">
        <v>8393</v>
      </c>
    </row>
    <row r="1590" spans="17:95">
      <c r="Q1590" s="71">
        <v>4</v>
      </c>
      <c r="R1590" s="71">
        <v>3</v>
      </c>
      <c r="S1590" s="71">
        <v>41</v>
      </c>
      <c r="T1590" s="73" t="s">
        <v>11376</v>
      </c>
      <c r="U1590" s="75" t="s">
        <v>1665</v>
      </c>
      <c r="AC1590" s="71">
        <v>30</v>
      </c>
      <c r="AD1590" s="71">
        <v>11</v>
      </c>
      <c r="AE1590" s="73" t="s">
        <v>11377</v>
      </c>
      <c r="AF1590" s="75" t="s">
        <v>6550</v>
      </c>
      <c r="CN1590" s="71">
        <v>30</v>
      </c>
      <c r="CO1590" s="71">
        <v>11</v>
      </c>
      <c r="CP1590" s="73" t="s">
        <v>11377</v>
      </c>
      <c r="CQ1590" s="75" t="s">
        <v>6550</v>
      </c>
    </row>
    <row r="1591" spans="17:95">
      <c r="Q1591" s="71">
        <v>4</v>
      </c>
      <c r="R1591" s="71">
        <v>3</v>
      </c>
      <c r="S1591" s="71">
        <v>42</v>
      </c>
      <c r="T1591" s="73" t="s">
        <v>11193</v>
      </c>
      <c r="U1591" s="75" t="s">
        <v>1667</v>
      </c>
      <c r="AC1591" s="71">
        <v>30</v>
      </c>
      <c r="AD1591" s="71">
        <v>12</v>
      </c>
      <c r="AE1591" s="73" t="s">
        <v>11378</v>
      </c>
      <c r="AF1591" s="75" t="s">
        <v>6551</v>
      </c>
      <c r="CN1591" s="71">
        <v>30</v>
      </c>
      <c r="CO1591" s="71">
        <v>12</v>
      </c>
      <c r="CP1591" s="73" t="s">
        <v>11378</v>
      </c>
      <c r="CQ1591" s="75" t="s">
        <v>6551</v>
      </c>
    </row>
    <row r="1592" spans="17:95">
      <c r="Q1592" s="71">
        <v>4</v>
      </c>
      <c r="R1592" s="71">
        <v>3</v>
      </c>
      <c r="S1592" s="71">
        <v>43</v>
      </c>
      <c r="T1592" s="73" t="s">
        <v>11379</v>
      </c>
      <c r="U1592" s="75" t="s">
        <v>1668</v>
      </c>
      <c r="AC1592" s="71">
        <v>30</v>
      </c>
      <c r="AD1592" s="71">
        <v>13</v>
      </c>
      <c r="AE1592" s="73" t="s">
        <v>11380</v>
      </c>
      <c r="AF1592" s="75" t="s">
        <v>6552</v>
      </c>
      <c r="CN1592" s="71">
        <v>30</v>
      </c>
      <c r="CO1592" s="71">
        <v>13</v>
      </c>
      <c r="CP1592" s="73" t="s">
        <v>11380</v>
      </c>
      <c r="CQ1592" s="75" t="s">
        <v>6552</v>
      </c>
    </row>
    <row r="1593" spans="17:95">
      <c r="Q1593" s="71">
        <v>4</v>
      </c>
      <c r="R1593" s="71">
        <v>3</v>
      </c>
      <c r="S1593" s="71">
        <v>44</v>
      </c>
      <c r="T1593" s="73" t="s">
        <v>11381</v>
      </c>
      <c r="U1593" s="75" t="s">
        <v>1669</v>
      </c>
      <c r="AC1593" s="71">
        <v>30</v>
      </c>
      <c r="AD1593" s="71">
        <v>14</v>
      </c>
      <c r="AE1593" s="73" t="s">
        <v>11382</v>
      </c>
      <c r="AF1593" s="75" t="s">
        <v>6553</v>
      </c>
      <c r="CN1593" s="71">
        <v>30</v>
      </c>
      <c r="CO1593" s="71">
        <v>14</v>
      </c>
      <c r="CP1593" s="73" t="s">
        <v>11382</v>
      </c>
      <c r="CQ1593" s="75" t="s">
        <v>6553</v>
      </c>
    </row>
    <row r="1594" spans="17:95">
      <c r="Q1594" s="71">
        <v>4</v>
      </c>
      <c r="R1594" s="71">
        <v>3</v>
      </c>
      <c r="S1594" s="71">
        <v>45</v>
      </c>
      <c r="T1594" s="73" t="s">
        <v>11383</v>
      </c>
      <c r="U1594" s="75" t="s">
        <v>7188</v>
      </c>
      <c r="AC1594" s="71">
        <v>30</v>
      </c>
      <c r="AD1594" s="71">
        <v>15</v>
      </c>
      <c r="AE1594" s="73" t="s">
        <v>11384</v>
      </c>
      <c r="AF1594" s="75" t="s">
        <v>6554</v>
      </c>
      <c r="CN1594" s="71">
        <v>30</v>
      </c>
      <c r="CO1594" s="71">
        <v>15</v>
      </c>
      <c r="CP1594" s="73" t="s">
        <v>11384</v>
      </c>
      <c r="CQ1594" s="75" t="s">
        <v>6554</v>
      </c>
    </row>
    <row r="1595" spans="17:95">
      <c r="Q1595" s="71">
        <v>4</v>
      </c>
      <c r="R1595" s="71">
        <v>3</v>
      </c>
      <c r="S1595" s="71">
        <v>46</v>
      </c>
      <c r="T1595" s="73" t="s">
        <v>11201</v>
      </c>
      <c r="U1595" s="75" t="s">
        <v>1670</v>
      </c>
      <c r="AC1595" s="71">
        <v>30</v>
      </c>
      <c r="AD1595" s="71">
        <v>16</v>
      </c>
      <c r="AE1595" s="73" t="s">
        <v>11385</v>
      </c>
      <c r="AF1595" s="75" t="s">
        <v>8394</v>
      </c>
      <c r="CN1595" s="71">
        <v>30</v>
      </c>
      <c r="CO1595" s="71">
        <v>16</v>
      </c>
      <c r="CP1595" s="73" t="s">
        <v>11385</v>
      </c>
      <c r="CQ1595" s="75" t="s">
        <v>8394</v>
      </c>
    </row>
    <row r="1596" spans="17:95">
      <c r="Q1596" s="71">
        <v>4</v>
      </c>
      <c r="R1596" s="71">
        <v>3</v>
      </c>
      <c r="S1596" s="71">
        <v>47</v>
      </c>
      <c r="T1596" s="73" t="s">
        <v>11203</v>
      </c>
      <c r="U1596" s="75" t="s">
        <v>1671</v>
      </c>
      <c r="AC1596" s="71">
        <v>30</v>
      </c>
      <c r="AD1596" s="71">
        <v>17</v>
      </c>
      <c r="AE1596" s="73" t="s">
        <v>11386</v>
      </c>
      <c r="AF1596" s="75" t="s">
        <v>6555</v>
      </c>
      <c r="CN1596" s="71">
        <v>30</v>
      </c>
      <c r="CO1596" s="71">
        <v>17</v>
      </c>
      <c r="CP1596" s="73" t="s">
        <v>11386</v>
      </c>
      <c r="CQ1596" s="75" t="s">
        <v>6555</v>
      </c>
    </row>
    <row r="1597" spans="17:95">
      <c r="Q1597" s="71">
        <v>4</v>
      </c>
      <c r="R1597" s="71">
        <v>3</v>
      </c>
      <c r="S1597" s="71">
        <v>48</v>
      </c>
      <c r="T1597" s="73" t="s">
        <v>11205</v>
      </c>
      <c r="U1597" s="75" t="s">
        <v>1672</v>
      </c>
      <c r="AC1597" s="71">
        <v>30</v>
      </c>
      <c r="AD1597" s="71">
        <v>18</v>
      </c>
      <c r="AE1597" s="73" t="s">
        <v>11387</v>
      </c>
      <c r="AF1597" s="75" t="s">
        <v>6556</v>
      </c>
      <c r="CN1597" s="71">
        <v>30</v>
      </c>
      <c r="CO1597" s="71">
        <v>18</v>
      </c>
      <c r="CP1597" s="73" t="s">
        <v>11387</v>
      </c>
      <c r="CQ1597" s="75" t="s">
        <v>6556</v>
      </c>
    </row>
    <row r="1598" spans="17:95">
      <c r="Q1598" s="71">
        <v>4</v>
      </c>
      <c r="R1598" s="71">
        <v>3</v>
      </c>
      <c r="S1598" s="71">
        <v>49</v>
      </c>
      <c r="T1598" s="73" t="s">
        <v>11207</v>
      </c>
      <c r="U1598" s="75" t="s">
        <v>1673</v>
      </c>
      <c r="AC1598" s="71">
        <v>30</v>
      </c>
      <c r="AD1598" s="71">
        <v>19</v>
      </c>
      <c r="AE1598" s="73" t="s">
        <v>11388</v>
      </c>
      <c r="AF1598" s="75" t="s">
        <v>6557</v>
      </c>
      <c r="CN1598" s="71">
        <v>30</v>
      </c>
      <c r="CO1598" s="71">
        <v>19</v>
      </c>
      <c r="CP1598" s="73" t="s">
        <v>11388</v>
      </c>
      <c r="CQ1598" s="75" t="s">
        <v>6557</v>
      </c>
    </row>
    <row r="1599" spans="17:95">
      <c r="Q1599" s="71">
        <v>4</v>
      </c>
      <c r="R1599" s="71">
        <v>3</v>
      </c>
      <c r="S1599" s="71">
        <v>50</v>
      </c>
      <c r="T1599" s="73" t="s">
        <v>11209</v>
      </c>
      <c r="U1599" s="75" t="s">
        <v>1674</v>
      </c>
      <c r="AC1599" s="71">
        <v>30</v>
      </c>
      <c r="AD1599" s="71">
        <v>20</v>
      </c>
      <c r="AE1599" s="73" t="s">
        <v>11389</v>
      </c>
      <c r="AF1599" s="75" t="s">
        <v>6558</v>
      </c>
      <c r="CN1599" s="71">
        <v>30</v>
      </c>
      <c r="CO1599" s="71">
        <v>20</v>
      </c>
      <c r="CP1599" s="73" t="s">
        <v>11389</v>
      </c>
      <c r="CQ1599" s="75" t="s">
        <v>6558</v>
      </c>
    </row>
    <row r="1600" spans="17:95">
      <c r="Q1600" s="71">
        <v>4</v>
      </c>
      <c r="R1600" s="71">
        <v>3</v>
      </c>
      <c r="S1600" s="71">
        <v>51</v>
      </c>
      <c r="T1600" s="73" t="s">
        <v>11215</v>
      </c>
      <c r="U1600" s="75" t="s">
        <v>1675</v>
      </c>
      <c r="AC1600" s="71">
        <v>30</v>
      </c>
      <c r="AD1600" s="71">
        <v>21</v>
      </c>
      <c r="AE1600" s="73" t="s">
        <v>11390</v>
      </c>
      <c r="AF1600" s="75" t="s">
        <v>6559</v>
      </c>
      <c r="CN1600" s="71">
        <v>30</v>
      </c>
      <c r="CO1600" s="71">
        <v>21</v>
      </c>
      <c r="CP1600" s="73" t="s">
        <v>11390</v>
      </c>
      <c r="CQ1600" s="75" t="s">
        <v>6559</v>
      </c>
    </row>
    <row r="1601" spans="17:95">
      <c r="Q1601" s="71">
        <v>4</v>
      </c>
      <c r="R1601" s="71">
        <v>4</v>
      </c>
      <c r="S1601" s="71">
        <v>1</v>
      </c>
      <c r="T1601" s="73" t="s">
        <v>8641</v>
      </c>
      <c r="U1601" s="75" t="s">
        <v>1704</v>
      </c>
      <c r="AC1601" s="71">
        <v>30</v>
      </c>
      <c r="AD1601" s="71">
        <v>22</v>
      </c>
      <c r="AE1601" s="73" t="s">
        <v>11391</v>
      </c>
      <c r="AF1601" s="75" t="s">
        <v>6560</v>
      </c>
      <c r="CN1601" s="71">
        <v>30</v>
      </c>
      <c r="CO1601" s="71">
        <v>22</v>
      </c>
      <c r="CP1601" s="73" t="s">
        <v>11391</v>
      </c>
      <c r="CQ1601" s="75" t="s">
        <v>6560</v>
      </c>
    </row>
    <row r="1602" spans="17:95">
      <c r="Q1602" s="71">
        <v>4</v>
      </c>
      <c r="R1602" s="71">
        <v>4</v>
      </c>
      <c r="S1602" s="71">
        <v>2</v>
      </c>
      <c r="T1602" s="73" t="s">
        <v>11392</v>
      </c>
      <c r="U1602" s="75" t="s">
        <v>1705</v>
      </c>
      <c r="AC1602" s="71">
        <v>30</v>
      </c>
      <c r="AD1602" s="71">
        <v>23</v>
      </c>
      <c r="AE1602" s="73" t="s">
        <v>11393</v>
      </c>
      <c r="AF1602" s="75" t="s">
        <v>6561</v>
      </c>
      <c r="CN1602" s="71">
        <v>30</v>
      </c>
      <c r="CO1602" s="71">
        <v>23</v>
      </c>
      <c r="CP1602" s="73" t="s">
        <v>11393</v>
      </c>
      <c r="CQ1602" s="75" t="s">
        <v>6561</v>
      </c>
    </row>
    <row r="1603" spans="17:95">
      <c r="Q1603" s="71">
        <v>4</v>
      </c>
      <c r="R1603" s="71">
        <v>4</v>
      </c>
      <c r="S1603" s="71">
        <v>3</v>
      </c>
      <c r="T1603" s="73" t="s">
        <v>11042</v>
      </c>
      <c r="U1603" s="75" t="s">
        <v>1706</v>
      </c>
      <c r="AC1603" s="71">
        <v>30</v>
      </c>
      <c r="AD1603" s="71">
        <v>24</v>
      </c>
      <c r="AE1603" s="73" t="s">
        <v>11394</v>
      </c>
      <c r="AF1603" s="75" t="s">
        <v>6562</v>
      </c>
      <c r="CN1603" s="71">
        <v>30</v>
      </c>
      <c r="CO1603" s="71">
        <v>24</v>
      </c>
      <c r="CP1603" s="73" t="s">
        <v>11394</v>
      </c>
      <c r="CQ1603" s="75" t="s">
        <v>6562</v>
      </c>
    </row>
    <row r="1604" spans="17:95">
      <c r="Q1604" s="71">
        <v>4</v>
      </c>
      <c r="R1604" s="71">
        <v>4</v>
      </c>
      <c r="S1604" s="71">
        <v>4</v>
      </c>
      <c r="T1604" s="73" t="s">
        <v>11044</v>
      </c>
      <c r="U1604" s="75" t="s">
        <v>1707</v>
      </c>
      <c r="AC1604" s="71">
        <v>30</v>
      </c>
      <c r="AD1604" s="71">
        <v>25</v>
      </c>
      <c r="AE1604" s="73" t="s">
        <v>11395</v>
      </c>
      <c r="AF1604" s="75" t="s">
        <v>6563</v>
      </c>
      <c r="CN1604" s="71">
        <v>30</v>
      </c>
      <c r="CO1604" s="71">
        <v>25</v>
      </c>
      <c r="CP1604" s="73" t="s">
        <v>11395</v>
      </c>
      <c r="CQ1604" s="75" t="s">
        <v>6563</v>
      </c>
    </row>
    <row r="1605" spans="17:95">
      <c r="Q1605" s="71">
        <v>4</v>
      </c>
      <c r="R1605" s="71">
        <v>4</v>
      </c>
      <c r="S1605" s="71">
        <v>5</v>
      </c>
      <c r="T1605" s="73" t="s">
        <v>11396</v>
      </c>
      <c r="U1605" s="75" t="s">
        <v>7194</v>
      </c>
      <c r="AC1605" s="71">
        <v>30</v>
      </c>
      <c r="AD1605" s="71">
        <v>26</v>
      </c>
      <c r="AE1605" s="73" t="s">
        <v>11397</v>
      </c>
      <c r="AF1605" s="75" t="s">
        <v>6564</v>
      </c>
      <c r="CN1605" s="71">
        <v>30</v>
      </c>
      <c r="CO1605" s="71">
        <v>26</v>
      </c>
      <c r="CP1605" s="73" t="s">
        <v>11397</v>
      </c>
      <c r="CQ1605" s="75" t="s">
        <v>6564</v>
      </c>
    </row>
    <row r="1606" spans="17:95">
      <c r="Q1606" s="71">
        <v>4</v>
      </c>
      <c r="R1606" s="71">
        <v>4</v>
      </c>
      <c r="S1606" s="71">
        <v>6</v>
      </c>
      <c r="T1606" s="73" t="s">
        <v>9733</v>
      </c>
      <c r="U1606" s="75" t="s">
        <v>1708</v>
      </c>
      <c r="AC1606" s="71">
        <v>30</v>
      </c>
      <c r="AD1606" s="71">
        <v>27</v>
      </c>
      <c r="AE1606" s="73" t="s">
        <v>11398</v>
      </c>
      <c r="AF1606" s="75" t="s">
        <v>6565</v>
      </c>
      <c r="CN1606" s="71">
        <v>30</v>
      </c>
      <c r="CO1606" s="71">
        <v>27</v>
      </c>
      <c r="CP1606" s="73" t="s">
        <v>11398</v>
      </c>
      <c r="CQ1606" s="75" t="s">
        <v>6565</v>
      </c>
    </row>
    <row r="1607" spans="17:95">
      <c r="Q1607" s="71">
        <v>4</v>
      </c>
      <c r="R1607" s="71">
        <v>4</v>
      </c>
      <c r="S1607" s="71">
        <v>7</v>
      </c>
      <c r="T1607" s="73" t="s">
        <v>11399</v>
      </c>
      <c r="U1607" s="75" t="s">
        <v>1709</v>
      </c>
      <c r="AC1607" s="71">
        <v>30</v>
      </c>
      <c r="AD1607" s="71">
        <v>28</v>
      </c>
      <c r="AE1607" s="73" t="s">
        <v>11400</v>
      </c>
      <c r="AF1607" s="75" t="s">
        <v>6566</v>
      </c>
      <c r="CN1607" s="71">
        <v>30</v>
      </c>
      <c r="CO1607" s="71">
        <v>28</v>
      </c>
      <c r="CP1607" s="73" t="s">
        <v>11400</v>
      </c>
      <c r="CQ1607" s="75" t="s">
        <v>6566</v>
      </c>
    </row>
    <row r="1608" spans="17:95">
      <c r="Q1608" s="71">
        <v>4</v>
      </c>
      <c r="R1608" s="71">
        <v>4</v>
      </c>
      <c r="S1608" s="71">
        <v>8</v>
      </c>
      <c r="T1608" s="73" t="s">
        <v>11238</v>
      </c>
      <c r="U1608" s="75" t="s">
        <v>1710</v>
      </c>
      <c r="AC1608" s="71">
        <v>30</v>
      </c>
      <c r="AD1608" s="71">
        <v>29</v>
      </c>
      <c r="AE1608" s="73" t="s">
        <v>11401</v>
      </c>
      <c r="AF1608" s="75" t="s">
        <v>6567</v>
      </c>
      <c r="CN1608" s="71">
        <v>30</v>
      </c>
      <c r="CO1608" s="71">
        <v>29</v>
      </c>
      <c r="CP1608" s="73" t="s">
        <v>11401</v>
      </c>
      <c r="CQ1608" s="75" t="s">
        <v>6567</v>
      </c>
    </row>
    <row r="1609" spans="17:95">
      <c r="Q1609" s="71">
        <v>4</v>
      </c>
      <c r="R1609" s="71">
        <v>4</v>
      </c>
      <c r="S1609" s="71">
        <v>9</v>
      </c>
      <c r="T1609" s="73" t="s">
        <v>11055</v>
      </c>
      <c r="U1609" s="75" t="s">
        <v>1711</v>
      </c>
      <c r="AC1609" s="71">
        <v>30</v>
      </c>
      <c r="AD1609" s="71">
        <v>30</v>
      </c>
      <c r="AE1609" s="73" t="s">
        <v>11402</v>
      </c>
      <c r="AF1609" s="75" t="s">
        <v>6568</v>
      </c>
      <c r="CN1609" s="71">
        <v>30</v>
      </c>
      <c r="CO1609" s="71">
        <v>30</v>
      </c>
      <c r="CP1609" s="73" t="s">
        <v>11402</v>
      </c>
      <c r="CQ1609" s="75" t="s">
        <v>6568</v>
      </c>
    </row>
    <row r="1610" spans="17:95">
      <c r="Q1610" s="71">
        <v>4</v>
      </c>
      <c r="R1610" s="71">
        <v>4</v>
      </c>
      <c r="S1610" s="71">
        <v>10</v>
      </c>
      <c r="T1610" s="73" t="s">
        <v>11403</v>
      </c>
      <c r="U1610" s="75" t="s">
        <v>1712</v>
      </c>
      <c r="AC1610" s="71">
        <v>31</v>
      </c>
      <c r="AD1610" s="71">
        <v>1</v>
      </c>
      <c r="AE1610" s="73" t="s">
        <v>11404</v>
      </c>
      <c r="AF1610" s="75" t="s">
        <v>6569</v>
      </c>
      <c r="CN1610" s="71">
        <v>31</v>
      </c>
      <c r="CO1610" s="71">
        <v>1</v>
      </c>
      <c r="CP1610" s="73" t="s">
        <v>11404</v>
      </c>
      <c r="CQ1610" s="75" t="s">
        <v>6569</v>
      </c>
    </row>
    <row r="1611" spans="17:95">
      <c r="Q1611" s="71">
        <v>4</v>
      </c>
      <c r="R1611" s="71">
        <v>4</v>
      </c>
      <c r="S1611" s="71">
        <v>11</v>
      </c>
      <c r="T1611" s="73" t="s">
        <v>11405</v>
      </c>
      <c r="U1611" s="75" t="s">
        <v>1713</v>
      </c>
      <c r="AC1611" s="71">
        <v>31</v>
      </c>
      <c r="AD1611" s="71">
        <v>2</v>
      </c>
      <c r="AE1611" s="73" t="s">
        <v>11406</v>
      </c>
      <c r="AF1611" s="75" t="s">
        <v>6570</v>
      </c>
      <c r="CN1611" s="71">
        <v>31</v>
      </c>
      <c r="CO1611" s="71">
        <v>2</v>
      </c>
      <c r="CP1611" s="73" t="s">
        <v>11406</v>
      </c>
      <c r="CQ1611" s="75" t="s">
        <v>6570</v>
      </c>
    </row>
    <row r="1612" spans="17:95">
      <c r="Q1612" s="71">
        <v>4</v>
      </c>
      <c r="R1612" s="71">
        <v>4</v>
      </c>
      <c r="S1612" s="71">
        <v>12</v>
      </c>
      <c r="T1612" s="73" t="s">
        <v>11407</v>
      </c>
      <c r="U1612" s="75" t="s">
        <v>1714</v>
      </c>
      <c r="AC1612" s="71">
        <v>31</v>
      </c>
      <c r="AD1612" s="71">
        <v>3</v>
      </c>
      <c r="AE1612" s="73" t="s">
        <v>11408</v>
      </c>
      <c r="AF1612" s="75" t="s">
        <v>6571</v>
      </c>
      <c r="CN1612" s="71">
        <v>31</v>
      </c>
      <c r="CO1612" s="71">
        <v>3</v>
      </c>
      <c r="CP1612" s="73" t="s">
        <v>11408</v>
      </c>
      <c r="CQ1612" s="75" t="s">
        <v>6571</v>
      </c>
    </row>
    <row r="1613" spans="17:95">
      <c r="Q1613" s="71">
        <v>4</v>
      </c>
      <c r="R1613" s="71">
        <v>4</v>
      </c>
      <c r="S1613" s="71">
        <v>13</v>
      </c>
      <c r="T1613" s="73" t="s">
        <v>11409</v>
      </c>
      <c r="U1613" s="75" t="s">
        <v>1715</v>
      </c>
      <c r="AC1613" s="71">
        <v>31</v>
      </c>
      <c r="AD1613" s="71">
        <v>4</v>
      </c>
      <c r="AE1613" s="73" t="s">
        <v>11410</v>
      </c>
      <c r="AF1613" s="75" t="s">
        <v>6572</v>
      </c>
      <c r="CN1613" s="71">
        <v>31</v>
      </c>
      <c r="CO1613" s="71">
        <v>4</v>
      </c>
      <c r="CP1613" s="73" t="s">
        <v>11410</v>
      </c>
      <c r="CQ1613" s="75" t="s">
        <v>6572</v>
      </c>
    </row>
    <row r="1614" spans="17:95">
      <c r="Q1614" s="71">
        <v>4</v>
      </c>
      <c r="R1614" s="71">
        <v>4</v>
      </c>
      <c r="S1614" s="71">
        <v>14</v>
      </c>
      <c r="T1614" s="73" t="s">
        <v>11411</v>
      </c>
      <c r="U1614" s="75" t="s">
        <v>1717</v>
      </c>
      <c r="AC1614" s="71">
        <v>31</v>
      </c>
      <c r="AD1614" s="71">
        <v>5</v>
      </c>
      <c r="AE1614" s="73" t="s">
        <v>11412</v>
      </c>
      <c r="AF1614" s="75" t="s">
        <v>6573</v>
      </c>
      <c r="CN1614" s="71">
        <v>31</v>
      </c>
      <c r="CO1614" s="71">
        <v>5</v>
      </c>
      <c r="CP1614" s="73" t="s">
        <v>11412</v>
      </c>
      <c r="CQ1614" s="75" t="s">
        <v>6573</v>
      </c>
    </row>
    <row r="1615" spans="17:95">
      <c r="Q1615" s="71">
        <v>4</v>
      </c>
      <c r="R1615" s="71">
        <v>4</v>
      </c>
      <c r="S1615" s="71">
        <v>15</v>
      </c>
      <c r="T1615" s="73" t="s">
        <v>11413</v>
      </c>
      <c r="U1615" s="75" t="s">
        <v>1716</v>
      </c>
      <c r="AC1615" s="71">
        <v>31</v>
      </c>
      <c r="AD1615" s="71">
        <v>6</v>
      </c>
      <c r="AE1615" s="73" t="s">
        <v>11414</v>
      </c>
      <c r="AF1615" s="75" t="s">
        <v>6574</v>
      </c>
      <c r="CN1615" s="71">
        <v>31</v>
      </c>
      <c r="CO1615" s="71">
        <v>6</v>
      </c>
      <c r="CP1615" s="73" t="s">
        <v>11414</v>
      </c>
      <c r="CQ1615" s="75" t="s">
        <v>6574</v>
      </c>
    </row>
    <row r="1616" spans="17:95">
      <c r="Q1616" s="71">
        <v>4</v>
      </c>
      <c r="R1616" s="71">
        <v>4</v>
      </c>
      <c r="S1616" s="71">
        <v>16</v>
      </c>
      <c r="T1616" s="73" t="s">
        <v>11415</v>
      </c>
      <c r="U1616" s="75" t="s">
        <v>1718</v>
      </c>
      <c r="AC1616" s="71">
        <v>31</v>
      </c>
      <c r="AD1616" s="71">
        <v>7</v>
      </c>
      <c r="AE1616" s="73" t="s">
        <v>11416</v>
      </c>
      <c r="AF1616" s="75" t="s">
        <v>6575</v>
      </c>
      <c r="CN1616" s="71">
        <v>31</v>
      </c>
      <c r="CO1616" s="71">
        <v>7</v>
      </c>
      <c r="CP1616" s="73" t="s">
        <v>11416</v>
      </c>
      <c r="CQ1616" s="75" t="s">
        <v>6575</v>
      </c>
    </row>
    <row r="1617" spans="17:95">
      <c r="Q1617" s="71">
        <v>4</v>
      </c>
      <c r="R1617" s="71">
        <v>4</v>
      </c>
      <c r="S1617" s="71">
        <v>17</v>
      </c>
      <c r="T1617" s="73" t="s">
        <v>11417</v>
      </c>
      <c r="U1617" s="75" t="s">
        <v>1719</v>
      </c>
      <c r="AC1617" s="71">
        <v>31</v>
      </c>
      <c r="AD1617" s="71">
        <v>8</v>
      </c>
      <c r="AE1617" s="73" t="s">
        <v>11418</v>
      </c>
      <c r="AF1617" s="75" t="s">
        <v>6576</v>
      </c>
      <c r="CN1617" s="71">
        <v>31</v>
      </c>
      <c r="CO1617" s="71">
        <v>8</v>
      </c>
      <c r="CP1617" s="73" t="s">
        <v>11418</v>
      </c>
      <c r="CQ1617" s="75" t="s">
        <v>6576</v>
      </c>
    </row>
    <row r="1618" spans="17:95">
      <c r="Q1618" s="71">
        <v>4</v>
      </c>
      <c r="R1618" s="71">
        <v>4</v>
      </c>
      <c r="S1618" s="71">
        <v>18</v>
      </c>
      <c r="T1618" s="73" t="s">
        <v>11419</v>
      </c>
      <c r="U1618" s="75" t="s">
        <v>1720</v>
      </c>
      <c r="AC1618" s="71">
        <v>31</v>
      </c>
      <c r="AD1618" s="71">
        <v>9</v>
      </c>
      <c r="AE1618" s="73" t="s">
        <v>11420</v>
      </c>
      <c r="AF1618" s="75" t="s">
        <v>6577</v>
      </c>
      <c r="CN1618" s="71">
        <v>31</v>
      </c>
      <c r="CO1618" s="71">
        <v>9</v>
      </c>
      <c r="CP1618" s="73" t="s">
        <v>11420</v>
      </c>
      <c r="CQ1618" s="75" t="s">
        <v>6577</v>
      </c>
    </row>
    <row r="1619" spans="17:95">
      <c r="Q1619" s="71">
        <v>4</v>
      </c>
      <c r="R1619" s="71">
        <v>4</v>
      </c>
      <c r="S1619" s="71">
        <v>19</v>
      </c>
      <c r="T1619" s="73" t="s">
        <v>11421</v>
      </c>
      <c r="U1619" s="75" t="s">
        <v>1721</v>
      </c>
      <c r="AC1619" s="71">
        <v>31</v>
      </c>
      <c r="AD1619" s="71">
        <v>10</v>
      </c>
      <c r="AE1619" s="73" t="s">
        <v>11422</v>
      </c>
      <c r="AF1619" s="75" t="s">
        <v>6578</v>
      </c>
      <c r="CN1619" s="71">
        <v>31</v>
      </c>
      <c r="CO1619" s="71">
        <v>10</v>
      </c>
      <c r="CP1619" s="73" t="s">
        <v>11422</v>
      </c>
      <c r="CQ1619" s="75" t="s">
        <v>6578</v>
      </c>
    </row>
    <row r="1620" spans="17:95">
      <c r="Q1620" s="71">
        <v>4</v>
      </c>
      <c r="R1620" s="71">
        <v>4</v>
      </c>
      <c r="S1620" s="71">
        <v>20</v>
      </c>
      <c r="T1620" s="73" t="s">
        <v>11423</v>
      </c>
      <c r="U1620" s="75" t="s">
        <v>1722</v>
      </c>
      <c r="AC1620" s="71">
        <v>31</v>
      </c>
      <c r="AD1620" s="71">
        <v>11</v>
      </c>
      <c r="AE1620" s="73" t="s">
        <v>11424</v>
      </c>
      <c r="AF1620" s="75" t="s">
        <v>6579</v>
      </c>
      <c r="CN1620" s="71">
        <v>31</v>
      </c>
      <c r="CO1620" s="71">
        <v>11</v>
      </c>
      <c r="CP1620" s="73" t="s">
        <v>11424</v>
      </c>
      <c r="CQ1620" s="75" t="s">
        <v>6579</v>
      </c>
    </row>
    <row r="1621" spans="17:95">
      <c r="Q1621" s="71">
        <v>4</v>
      </c>
      <c r="R1621" s="71">
        <v>4</v>
      </c>
      <c r="S1621" s="71">
        <v>21</v>
      </c>
      <c r="T1621" s="73" t="s">
        <v>11425</v>
      </c>
      <c r="U1621" s="75" t="s">
        <v>1723</v>
      </c>
      <c r="AC1621" s="71">
        <v>31</v>
      </c>
      <c r="AD1621" s="71">
        <v>12</v>
      </c>
      <c r="AE1621" s="73" t="s">
        <v>11426</v>
      </c>
      <c r="AF1621" s="75" t="s">
        <v>8395</v>
      </c>
      <c r="CN1621" s="71">
        <v>31</v>
      </c>
      <c r="CO1621" s="71">
        <v>12</v>
      </c>
      <c r="CP1621" s="73" t="s">
        <v>11426</v>
      </c>
      <c r="CQ1621" s="75" t="s">
        <v>8395</v>
      </c>
    </row>
    <row r="1622" spans="17:95">
      <c r="Q1622" s="71">
        <v>4</v>
      </c>
      <c r="R1622" s="71">
        <v>4</v>
      </c>
      <c r="S1622" s="71">
        <v>22</v>
      </c>
      <c r="T1622" s="73" t="s">
        <v>11427</v>
      </c>
      <c r="U1622" s="75" t="s">
        <v>1725</v>
      </c>
      <c r="AC1622" s="71">
        <v>31</v>
      </c>
      <c r="AD1622" s="71">
        <v>13</v>
      </c>
      <c r="AE1622" s="73" t="s">
        <v>11428</v>
      </c>
      <c r="AF1622" s="75" t="s">
        <v>6580</v>
      </c>
      <c r="CN1622" s="71">
        <v>31</v>
      </c>
      <c r="CO1622" s="71">
        <v>13</v>
      </c>
      <c r="CP1622" s="73" t="s">
        <v>11428</v>
      </c>
      <c r="CQ1622" s="75" t="s">
        <v>6580</v>
      </c>
    </row>
    <row r="1623" spans="17:95">
      <c r="Q1623" s="71">
        <v>4</v>
      </c>
      <c r="R1623" s="71">
        <v>4</v>
      </c>
      <c r="S1623" s="71">
        <v>23</v>
      </c>
      <c r="T1623" s="73" t="s">
        <v>11429</v>
      </c>
      <c r="U1623" s="75" t="s">
        <v>1724</v>
      </c>
      <c r="AC1623" s="71">
        <v>31</v>
      </c>
      <c r="AD1623" s="71">
        <v>14</v>
      </c>
      <c r="AE1623" s="73" t="s">
        <v>11430</v>
      </c>
      <c r="AF1623" s="75" t="s">
        <v>6581</v>
      </c>
      <c r="CN1623" s="71">
        <v>31</v>
      </c>
      <c r="CO1623" s="71">
        <v>14</v>
      </c>
      <c r="CP1623" s="73" t="s">
        <v>11430</v>
      </c>
      <c r="CQ1623" s="75" t="s">
        <v>6581</v>
      </c>
    </row>
    <row r="1624" spans="17:95">
      <c r="Q1624" s="71">
        <v>4</v>
      </c>
      <c r="R1624" s="71">
        <v>4</v>
      </c>
      <c r="S1624" s="71">
        <v>24</v>
      </c>
      <c r="T1624" s="73" t="s">
        <v>11431</v>
      </c>
      <c r="U1624" s="75" t="s">
        <v>11432</v>
      </c>
      <c r="AC1624" s="71">
        <v>31</v>
      </c>
      <c r="AD1624" s="71">
        <v>15</v>
      </c>
      <c r="AE1624" s="73" t="s">
        <v>11433</v>
      </c>
      <c r="AF1624" s="75" t="s">
        <v>6582</v>
      </c>
      <c r="CN1624" s="71">
        <v>31</v>
      </c>
      <c r="CO1624" s="71">
        <v>15</v>
      </c>
      <c r="CP1624" s="73" t="s">
        <v>11433</v>
      </c>
      <c r="CQ1624" s="75" t="s">
        <v>6582</v>
      </c>
    </row>
    <row r="1625" spans="17:95">
      <c r="Q1625" s="71">
        <v>4</v>
      </c>
      <c r="R1625" s="71">
        <v>4</v>
      </c>
      <c r="S1625" s="71">
        <v>25</v>
      </c>
      <c r="T1625" s="73" t="s">
        <v>11434</v>
      </c>
      <c r="U1625" s="75" t="s">
        <v>1726</v>
      </c>
      <c r="AC1625" s="71">
        <v>31</v>
      </c>
      <c r="AD1625" s="71">
        <v>16</v>
      </c>
      <c r="AE1625" s="73" t="s">
        <v>11435</v>
      </c>
      <c r="AF1625" s="75" t="s">
        <v>6583</v>
      </c>
      <c r="CN1625" s="71">
        <v>31</v>
      </c>
      <c r="CO1625" s="71">
        <v>16</v>
      </c>
      <c r="CP1625" s="73" t="s">
        <v>11435</v>
      </c>
      <c r="CQ1625" s="75" t="s">
        <v>6583</v>
      </c>
    </row>
    <row r="1626" spans="17:95">
      <c r="Q1626" s="71">
        <v>4</v>
      </c>
      <c r="R1626" s="71">
        <v>4</v>
      </c>
      <c r="S1626" s="71">
        <v>26</v>
      </c>
      <c r="T1626" s="73" t="s">
        <v>11436</v>
      </c>
      <c r="U1626" s="75" t="s">
        <v>1727</v>
      </c>
      <c r="AC1626" s="71">
        <v>31</v>
      </c>
      <c r="AD1626" s="71">
        <v>17</v>
      </c>
      <c r="AE1626" s="73" t="s">
        <v>11437</v>
      </c>
      <c r="AF1626" s="75" t="s">
        <v>6584</v>
      </c>
      <c r="CN1626" s="71">
        <v>31</v>
      </c>
      <c r="CO1626" s="71">
        <v>17</v>
      </c>
      <c r="CP1626" s="73" t="s">
        <v>11437</v>
      </c>
      <c r="CQ1626" s="75" t="s">
        <v>6584</v>
      </c>
    </row>
    <row r="1627" spans="17:95">
      <c r="Q1627" s="71">
        <v>4</v>
      </c>
      <c r="R1627" s="71">
        <v>4</v>
      </c>
      <c r="S1627" s="71">
        <v>27</v>
      </c>
      <c r="T1627" s="73" t="s">
        <v>11438</v>
      </c>
      <c r="U1627" s="75" t="s">
        <v>1728</v>
      </c>
      <c r="AC1627" s="71">
        <v>31</v>
      </c>
      <c r="AD1627" s="71">
        <v>18</v>
      </c>
      <c r="AE1627" s="73" t="s">
        <v>11439</v>
      </c>
      <c r="AF1627" s="75" t="s">
        <v>6585</v>
      </c>
      <c r="CN1627" s="71">
        <v>31</v>
      </c>
      <c r="CO1627" s="71">
        <v>18</v>
      </c>
      <c r="CP1627" s="73" t="s">
        <v>11439</v>
      </c>
      <c r="CQ1627" s="75" t="s">
        <v>6585</v>
      </c>
    </row>
    <row r="1628" spans="17:95">
      <c r="Q1628" s="71">
        <v>4</v>
      </c>
      <c r="R1628" s="71">
        <v>4</v>
      </c>
      <c r="S1628" s="71">
        <v>28</v>
      </c>
      <c r="T1628" s="73" t="s">
        <v>11440</v>
      </c>
      <c r="U1628" s="75" t="s">
        <v>1729</v>
      </c>
      <c r="AC1628" s="71">
        <v>31</v>
      </c>
      <c r="AD1628" s="71">
        <v>19</v>
      </c>
      <c r="AE1628" s="73" t="s">
        <v>11441</v>
      </c>
      <c r="AF1628" s="75" t="s">
        <v>6586</v>
      </c>
      <c r="CN1628" s="71">
        <v>31</v>
      </c>
      <c r="CO1628" s="71">
        <v>19</v>
      </c>
      <c r="CP1628" s="73" t="s">
        <v>11441</v>
      </c>
      <c r="CQ1628" s="75" t="s">
        <v>6586</v>
      </c>
    </row>
    <row r="1629" spans="17:95">
      <c r="Q1629" s="71">
        <v>4</v>
      </c>
      <c r="R1629" s="71">
        <v>4</v>
      </c>
      <c r="S1629" s="71">
        <v>29</v>
      </c>
      <c r="T1629" s="73" t="s">
        <v>11442</v>
      </c>
      <c r="U1629" s="75" t="s">
        <v>1730</v>
      </c>
      <c r="AC1629" s="71">
        <v>32</v>
      </c>
      <c r="AD1629" s="71">
        <v>1</v>
      </c>
      <c r="AE1629" s="73" t="s">
        <v>11443</v>
      </c>
      <c r="AF1629" s="75" t="s">
        <v>6587</v>
      </c>
      <c r="CN1629" s="71">
        <v>32</v>
      </c>
      <c r="CO1629" s="71">
        <v>1</v>
      </c>
      <c r="CP1629" s="73" t="s">
        <v>11443</v>
      </c>
      <c r="CQ1629" s="75" t="s">
        <v>6587</v>
      </c>
    </row>
    <row r="1630" spans="17:95">
      <c r="Q1630" s="71">
        <v>4</v>
      </c>
      <c r="R1630" s="71">
        <v>4</v>
      </c>
      <c r="S1630" s="71">
        <v>30</v>
      </c>
      <c r="T1630" s="73" t="s">
        <v>11444</v>
      </c>
      <c r="U1630" s="75" t="s">
        <v>1731</v>
      </c>
      <c r="AC1630" s="71">
        <v>32</v>
      </c>
      <c r="AD1630" s="71">
        <v>2</v>
      </c>
      <c r="AE1630" s="73" t="s">
        <v>11445</v>
      </c>
      <c r="AF1630" s="75" t="s">
        <v>6588</v>
      </c>
      <c r="CN1630" s="71">
        <v>32</v>
      </c>
      <c r="CO1630" s="71">
        <v>2</v>
      </c>
      <c r="CP1630" s="73" t="s">
        <v>11445</v>
      </c>
      <c r="CQ1630" s="75" t="s">
        <v>6588</v>
      </c>
    </row>
    <row r="1631" spans="17:95">
      <c r="Q1631" s="71">
        <v>4</v>
      </c>
      <c r="R1631" s="71">
        <v>4</v>
      </c>
      <c r="S1631" s="71">
        <v>31</v>
      </c>
      <c r="T1631" s="73" t="s">
        <v>11446</v>
      </c>
      <c r="U1631" s="75" t="s">
        <v>1732</v>
      </c>
      <c r="AC1631" s="71">
        <v>32</v>
      </c>
      <c r="AD1631" s="71">
        <v>3</v>
      </c>
      <c r="AE1631" s="73" t="s">
        <v>11447</v>
      </c>
      <c r="AF1631" s="75" t="s">
        <v>6589</v>
      </c>
      <c r="CN1631" s="71">
        <v>32</v>
      </c>
      <c r="CO1631" s="71">
        <v>3</v>
      </c>
      <c r="CP1631" s="73" t="s">
        <v>11447</v>
      </c>
      <c r="CQ1631" s="75" t="s">
        <v>6589</v>
      </c>
    </row>
    <row r="1632" spans="17:95">
      <c r="Q1632" s="71">
        <v>4</v>
      </c>
      <c r="R1632" s="71">
        <v>4</v>
      </c>
      <c r="S1632" s="71">
        <v>32</v>
      </c>
      <c r="T1632" s="73" t="s">
        <v>11448</v>
      </c>
      <c r="U1632" s="75" t="s">
        <v>1734</v>
      </c>
      <c r="AC1632" s="71">
        <v>32</v>
      </c>
      <c r="AD1632" s="71">
        <v>4</v>
      </c>
      <c r="AE1632" s="73" t="s">
        <v>11449</v>
      </c>
      <c r="AF1632" s="75" t="s">
        <v>6590</v>
      </c>
      <c r="CN1632" s="71">
        <v>32</v>
      </c>
      <c r="CO1632" s="71">
        <v>4</v>
      </c>
      <c r="CP1632" s="73" t="s">
        <v>11449</v>
      </c>
      <c r="CQ1632" s="75" t="s">
        <v>6590</v>
      </c>
    </row>
    <row r="1633" spans="17:95">
      <c r="Q1633" s="71">
        <v>4</v>
      </c>
      <c r="R1633" s="71">
        <v>4</v>
      </c>
      <c r="S1633" s="71">
        <v>33</v>
      </c>
      <c r="T1633" s="73" t="s">
        <v>11450</v>
      </c>
      <c r="U1633" s="75" t="s">
        <v>1733</v>
      </c>
      <c r="AC1633" s="71">
        <v>32</v>
      </c>
      <c r="AD1633" s="71">
        <v>5</v>
      </c>
      <c r="AE1633" s="73" t="s">
        <v>11451</v>
      </c>
      <c r="AF1633" s="75" t="s">
        <v>6591</v>
      </c>
      <c r="CN1633" s="71">
        <v>32</v>
      </c>
      <c r="CO1633" s="71">
        <v>5</v>
      </c>
      <c r="CP1633" s="73" t="s">
        <v>11451</v>
      </c>
      <c r="CQ1633" s="75" t="s">
        <v>6591</v>
      </c>
    </row>
    <row r="1634" spans="17:95">
      <c r="Q1634" s="71">
        <v>4</v>
      </c>
      <c r="R1634" s="71">
        <v>4</v>
      </c>
      <c r="S1634" s="71">
        <v>34</v>
      </c>
      <c r="T1634" s="73" t="s">
        <v>11452</v>
      </c>
      <c r="U1634" s="75" t="s">
        <v>1735</v>
      </c>
      <c r="AC1634" s="71">
        <v>32</v>
      </c>
      <c r="AD1634" s="71">
        <v>6</v>
      </c>
      <c r="AE1634" s="73" t="s">
        <v>11453</v>
      </c>
      <c r="AF1634" s="75" t="s">
        <v>6592</v>
      </c>
      <c r="CN1634" s="71">
        <v>32</v>
      </c>
      <c r="CO1634" s="71">
        <v>6</v>
      </c>
      <c r="CP1634" s="73" t="s">
        <v>11453</v>
      </c>
      <c r="CQ1634" s="75" t="s">
        <v>6592</v>
      </c>
    </row>
    <row r="1635" spans="17:95">
      <c r="Q1635" s="71">
        <v>4</v>
      </c>
      <c r="R1635" s="71">
        <v>4</v>
      </c>
      <c r="S1635" s="71">
        <v>35</v>
      </c>
      <c r="T1635" s="73" t="s">
        <v>11454</v>
      </c>
      <c r="U1635" s="75" t="s">
        <v>1736</v>
      </c>
      <c r="AC1635" s="71">
        <v>32</v>
      </c>
      <c r="AD1635" s="71">
        <v>7</v>
      </c>
      <c r="AE1635" s="73" t="s">
        <v>11455</v>
      </c>
      <c r="AF1635" s="75" t="s">
        <v>6593</v>
      </c>
      <c r="CN1635" s="71">
        <v>32</v>
      </c>
      <c r="CO1635" s="71">
        <v>7</v>
      </c>
      <c r="CP1635" s="73" t="s">
        <v>11455</v>
      </c>
      <c r="CQ1635" s="75" t="s">
        <v>6593</v>
      </c>
    </row>
    <row r="1636" spans="17:95">
      <c r="Q1636" s="71">
        <v>4</v>
      </c>
      <c r="R1636" s="71">
        <v>4</v>
      </c>
      <c r="S1636" s="71">
        <v>36</v>
      </c>
      <c r="T1636" s="73" t="s">
        <v>11456</v>
      </c>
      <c r="U1636" s="75" t="s">
        <v>1737</v>
      </c>
      <c r="AC1636" s="71">
        <v>32</v>
      </c>
      <c r="AD1636" s="71">
        <v>8</v>
      </c>
      <c r="AE1636" s="73" t="s">
        <v>11457</v>
      </c>
      <c r="AF1636" s="75" t="s">
        <v>6594</v>
      </c>
      <c r="CN1636" s="71">
        <v>32</v>
      </c>
      <c r="CO1636" s="71">
        <v>8</v>
      </c>
      <c r="CP1636" s="73" t="s">
        <v>11457</v>
      </c>
      <c r="CQ1636" s="75" t="s">
        <v>6594</v>
      </c>
    </row>
    <row r="1637" spans="17:95">
      <c r="Q1637" s="71">
        <v>4</v>
      </c>
      <c r="R1637" s="71">
        <v>4</v>
      </c>
      <c r="S1637" s="71">
        <v>37</v>
      </c>
      <c r="T1637" s="73" t="s">
        <v>11458</v>
      </c>
      <c r="U1637" s="75" t="s">
        <v>1738</v>
      </c>
      <c r="AC1637" s="71">
        <v>32</v>
      </c>
      <c r="AD1637" s="71">
        <v>9</v>
      </c>
      <c r="AE1637" s="73" t="s">
        <v>11459</v>
      </c>
      <c r="AF1637" s="75" t="s">
        <v>6595</v>
      </c>
      <c r="CN1637" s="71">
        <v>32</v>
      </c>
      <c r="CO1637" s="71">
        <v>9</v>
      </c>
      <c r="CP1637" s="73" t="s">
        <v>11459</v>
      </c>
      <c r="CQ1637" s="75" t="s">
        <v>6595</v>
      </c>
    </row>
    <row r="1638" spans="17:95">
      <c r="Q1638" s="71">
        <v>4</v>
      </c>
      <c r="R1638" s="71">
        <v>4</v>
      </c>
      <c r="S1638" s="71">
        <v>38</v>
      </c>
      <c r="T1638" s="73" t="s">
        <v>11460</v>
      </c>
      <c r="U1638" s="75" t="s">
        <v>1739</v>
      </c>
      <c r="AC1638" s="71">
        <v>32</v>
      </c>
      <c r="AD1638" s="71">
        <v>10</v>
      </c>
      <c r="AE1638" s="73" t="s">
        <v>11461</v>
      </c>
      <c r="AF1638" s="75" t="s">
        <v>6596</v>
      </c>
      <c r="CN1638" s="71">
        <v>32</v>
      </c>
      <c r="CO1638" s="71">
        <v>10</v>
      </c>
      <c r="CP1638" s="73" t="s">
        <v>11461</v>
      </c>
      <c r="CQ1638" s="75" t="s">
        <v>6596</v>
      </c>
    </row>
    <row r="1639" spans="17:95">
      <c r="Q1639" s="71">
        <v>4</v>
      </c>
      <c r="R1639" s="71">
        <v>4</v>
      </c>
      <c r="S1639" s="71">
        <v>39</v>
      </c>
      <c r="T1639" s="73" t="s">
        <v>11462</v>
      </c>
      <c r="U1639" s="75" t="s">
        <v>1740</v>
      </c>
      <c r="AC1639" s="71">
        <v>32</v>
      </c>
      <c r="AD1639" s="71">
        <v>11</v>
      </c>
      <c r="AE1639" s="73" t="s">
        <v>11463</v>
      </c>
      <c r="AF1639" s="75" t="s">
        <v>6597</v>
      </c>
      <c r="CN1639" s="71">
        <v>32</v>
      </c>
      <c r="CO1639" s="71">
        <v>11</v>
      </c>
      <c r="CP1639" s="73" t="s">
        <v>11463</v>
      </c>
      <c r="CQ1639" s="75" t="s">
        <v>6597</v>
      </c>
    </row>
    <row r="1640" spans="17:95">
      <c r="Q1640" s="71">
        <v>4</v>
      </c>
      <c r="R1640" s="71">
        <v>4</v>
      </c>
      <c r="S1640" s="71">
        <v>40</v>
      </c>
      <c r="T1640" s="73" t="s">
        <v>11464</v>
      </c>
      <c r="U1640" s="75" t="s">
        <v>1741</v>
      </c>
      <c r="AC1640" s="71">
        <v>32</v>
      </c>
      <c r="AD1640" s="71">
        <v>12</v>
      </c>
      <c r="AE1640" s="73" t="s">
        <v>11465</v>
      </c>
      <c r="AF1640" s="75" t="s">
        <v>6598</v>
      </c>
      <c r="CN1640" s="71">
        <v>32</v>
      </c>
      <c r="CO1640" s="71">
        <v>12</v>
      </c>
      <c r="CP1640" s="73" t="s">
        <v>11465</v>
      </c>
      <c r="CQ1640" s="75" t="s">
        <v>6598</v>
      </c>
    </row>
    <row r="1641" spans="17:95">
      <c r="Q1641" s="71">
        <v>4</v>
      </c>
      <c r="R1641" s="71">
        <v>4</v>
      </c>
      <c r="S1641" s="71">
        <v>41</v>
      </c>
      <c r="T1641" s="73" t="s">
        <v>11466</v>
      </c>
      <c r="U1641" s="75" t="s">
        <v>1742</v>
      </c>
      <c r="AC1641" s="71">
        <v>32</v>
      </c>
      <c r="AD1641" s="71">
        <v>13</v>
      </c>
      <c r="AE1641" s="73" t="s">
        <v>11467</v>
      </c>
      <c r="AF1641" s="75" t="s">
        <v>6599</v>
      </c>
      <c r="CN1641" s="71">
        <v>32</v>
      </c>
      <c r="CO1641" s="71">
        <v>13</v>
      </c>
      <c r="CP1641" s="73" t="s">
        <v>11467</v>
      </c>
      <c r="CQ1641" s="75" t="s">
        <v>6599</v>
      </c>
    </row>
    <row r="1642" spans="17:95">
      <c r="Q1642" s="71">
        <v>4</v>
      </c>
      <c r="R1642" s="71">
        <v>4</v>
      </c>
      <c r="S1642" s="71">
        <v>42</v>
      </c>
      <c r="T1642" s="73" t="s">
        <v>11468</v>
      </c>
      <c r="U1642" s="75" t="s">
        <v>7195</v>
      </c>
      <c r="AC1642" s="71">
        <v>32</v>
      </c>
      <c r="AD1642" s="71">
        <v>14</v>
      </c>
      <c r="AE1642" s="73" t="s">
        <v>11469</v>
      </c>
      <c r="AF1642" s="75" t="s">
        <v>6600</v>
      </c>
      <c r="CN1642" s="71">
        <v>32</v>
      </c>
      <c r="CO1642" s="71">
        <v>14</v>
      </c>
      <c r="CP1642" s="73" t="s">
        <v>11469</v>
      </c>
      <c r="CQ1642" s="75" t="s">
        <v>6600</v>
      </c>
    </row>
    <row r="1643" spans="17:95">
      <c r="Q1643" s="71">
        <v>4</v>
      </c>
      <c r="R1643" s="71">
        <v>4</v>
      </c>
      <c r="S1643" s="71">
        <v>43</v>
      </c>
      <c r="T1643" s="73" t="s">
        <v>11193</v>
      </c>
      <c r="U1643" s="75" t="s">
        <v>1743</v>
      </c>
      <c r="AC1643" s="71">
        <v>32</v>
      </c>
      <c r="AD1643" s="71">
        <v>15</v>
      </c>
      <c r="AE1643" s="73" t="s">
        <v>11470</v>
      </c>
      <c r="AF1643" s="75" t="s">
        <v>8396</v>
      </c>
      <c r="CN1643" s="71">
        <v>32</v>
      </c>
      <c r="CO1643" s="71">
        <v>15</v>
      </c>
      <c r="CP1643" s="73" t="s">
        <v>11470</v>
      </c>
      <c r="CQ1643" s="75" t="s">
        <v>8396</v>
      </c>
    </row>
    <row r="1644" spans="17:95">
      <c r="Q1644" s="71">
        <v>4</v>
      </c>
      <c r="R1644" s="71">
        <v>4</v>
      </c>
      <c r="S1644" s="71">
        <v>44</v>
      </c>
      <c r="T1644" s="73" t="s">
        <v>11471</v>
      </c>
      <c r="U1644" s="75" t="s">
        <v>1744</v>
      </c>
      <c r="AC1644" s="71">
        <v>32</v>
      </c>
      <c r="AD1644" s="71">
        <v>16</v>
      </c>
      <c r="AE1644" s="73" t="s">
        <v>11472</v>
      </c>
      <c r="AF1644" s="75" t="s">
        <v>6601</v>
      </c>
      <c r="CN1644" s="71">
        <v>32</v>
      </c>
      <c r="CO1644" s="71">
        <v>16</v>
      </c>
      <c r="CP1644" s="73" t="s">
        <v>11472</v>
      </c>
      <c r="CQ1644" s="75" t="s">
        <v>6601</v>
      </c>
    </row>
    <row r="1645" spans="17:95">
      <c r="Q1645" s="71">
        <v>4</v>
      </c>
      <c r="R1645" s="71">
        <v>4</v>
      </c>
      <c r="S1645" s="71">
        <v>45</v>
      </c>
      <c r="T1645" s="73" t="s">
        <v>11473</v>
      </c>
      <c r="U1645" s="75" t="s">
        <v>1745</v>
      </c>
      <c r="AC1645" s="71">
        <v>32</v>
      </c>
      <c r="AD1645" s="71">
        <v>17</v>
      </c>
      <c r="AE1645" s="73" t="s">
        <v>11474</v>
      </c>
      <c r="AF1645" s="75" t="s">
        <v>6602</v>
      </c>
      <c r="CN1645" s="71">
        <v>32</v>
      </c>
      <c r="CO1645" s="71">
        <v>17</v>
      </c>
      <c r="CP1645" s="73" t="s">
        <v>11474</v>
      </c>
      <c r="CQ1645" s="75" t="s">
        <v>6602</v>
      </c>
    </row>
    <row r="1646" spans="17:95">
      <c r="Q1646" s="71">
        <v>4</v>
      </c>
      <c r="R1646" s="71">
        <v>4</v>
      </c>
      <c r="S1646" s="71">
        <v>46</v>
      </c>
      <c r="T1646" s="73" t="s">
        <v>11475</v>
      </c>
      <c r="U1646" s="75" t="s">
        <v>1746</v>
      </c>
      <c r="AC1646" s="71">
        <v>32</v>
      </c>
      <c r="AD1646" s="71">
        <v>18</v>
      </c>
      <c r="AE1646" s="73" t="s">
        <v>11476</v>
      </c>
      <c r="AF1646" s="75" t="s">
        <v>6603</v>
      </c>
      <c r="CN1646" s="71">
        <v>32</v>
      </c>
      <c r="CO1646" s="71">
        <v>18</v>
      </c>
      <c r="CP1646" s="73" t="s">
        <v>11476</v>
      </c>
      <c r="CQ1646" s="75" t="s">
        <v>6603</v>
      </c>
    </row>
    <row r="1647" spans="17:95">
      <c r="Q1647" s="71">
        <v>4</v>
      </c>
      <c r="R1647" s="71">
        <v>4</v>
      </c>
      <c r="S1647" s="71">
        <v>47</v>
      </c>
      <c r="T1647" s="73" t="s">
        <v>11477</v>
      </c>
      <c r="U1647" s="75" t="s">
        <v>1747</v>
      </c>
      <c r="AC1647" s="71">
        <v>32</v>
      </c>
      <c r="AD1647" s="71">
        <v>19</v>
      </c>
      <c r="AE1647" s="73" t="s">
        <v>11478</v>
      </c>
      <c r="AF1647" s="75" t="s">
        <v>6604</v>
      </c>
      <c r="CN1647" s="71">
        <v>32</v>
      </c>
      <c r="CO1647" s="71">
        <v>19</v>
      </c>
      <c r="CP1647" s="73" t="s">
        <v>11478</v>
      </c>
      <c r="CQ1647" s="75" t="s">
        <v>6604</v>
      </c>
    </row>
    <row r="1648" spans="17:95">
      <c r="Q1648" s="71">
        <v>4</v>
      </c>
      <c r="R1648" s="71">
        <v>4</v>
      </c>
      <c r="S1648" s="71">
        <v>48</v>
      </c>
      <c r="T1648" s="73" t="s">
        <v>11479</v>
      </c>
      <c r="U1648" s="75" t="s">
        <v>1748</v>
      </c>
      <c r="AC1648" s="71">
        <v>33</v>
      </c>
      <c r="AD1648" s="71">
        <v>1</v>
      </c>
      <c r="AE1648" s="73" t="s">
        <v>8863</v>
      </c>
      <c r="AF1648" s="75" t="s">
        <v>8397</v>
      </c>
      <c r="CN1648" s="71">
        <v>33</v>
      </c>
      <c r="CO1648" s="71">
        <v>1</v>
      </c>
      <c r="CP1648" s="73" t="s">
        <v>8863</v>
      </c>
      <c r="CQ1648" s="75" t="s">
        <v>8397</v>
      </c>
    </row>
    <row r="1649" spans="17:95">
      <c r="Q1649" s="71">
        <v>4</v>
      </c>
      <c r="R1649" s="71">
        <v>4</v>
      </c>
      <c r="S1649" s="71">
        <v>49</v>
      </c>
      <c r="T1649" s="73" t="s">
        <v>11480</v>
      </c>
      <c r="U1649" s="75" t="s">
        <v>1749</v>
      </c>
      <c r="AC1649" s="71">
        <v>33</v>
      </c>
      <c r="AD1649" s="71">
        <v>2</v>
      </c>
      <c r="AE1649" s="73" t="s">
        <v>11481</v>
      </c>
      <c r="AF1649" s="75" t="s">
        <v>8398</v>
      </c>
      <c r="CN1649" s="71">
        <v>33</v>
      </c>
      <c r="CO1649" s="71">
        <v>2</v>
      </c>
      <c r="CP1649" s="73" t="s">
        <v>11481</v>
      </c>
      <c r="CQ1649" s="75" t="s">
        <v>8398</v>
      </c>
    </row>
    <row r="1650" spans="17:95">
      <c r="Q1650" s="71">
        <v>4</v>
      </c>
      <c r="R1650" s="71">
        <v>4</v>
      </c>
      <c r="S1650" s="71">
        <v>50</v>
      </c>
      <c r="T1650" s="73" t="s">
        <v>11482</v>
      </c>
      <c r="U1650" s="75" t="s">
        <v>1750</v>
      </c>
      <c r="AC1650" s="71">
        <v>33</v>
      </c>
      <c r="AD1650" s="71">
        <v>3</v>
      </c>
      <c r="AE1650" s="73" t="s">
        <v>11483</v>
      </c>
      <c r="AF1650" s="75" t="s">
        <v>8399</v>
      </c>
      <c r="CN1650" s="71">
        <v>33</v>
      </c>
      <c r="CO1650" s="71">
        <v>3</v>
      </c>
      <c r="CP1650" s="73" t="s">
        <v>11483</v>
      </c>
      <c r="CQ1650" s="75" t="s">
        <v>8399</v>
      </c>
    </row>
    <row r="1651" spans="17:95">
      <c r="Q1651" s="71">
        <v>4</v>
      </c>
      <c r="R1651" s="71">
        <v>4</v>
      </c>
      <c r="S1651" s="71">
        <v>51</v>
      </c>
      <c r="T1651" s="73" t="s">
        <v>11484</v>
      </c>
      <c r="U1651" s="75" t="s">
        <v>1751</v>
      </c>
      <c r="AC1651" s="71">
        <v>33</v>
      </c>
      <c r="AD1651" s="71">
        <v>4</v>
      </c>
      <c r="AE1651" s="73" t="s">
        <v>11485</v>
      </c>
      <c r="AF1651" s="75" t="s">
        <v>8400</v>
      </c>
      <c r="CN1651" s="71">
        <v>33</v>
      </c>
      <c r="CO1651" s="71">
        <v>4</v>
      </c>
      <c r="CP1651" s="73" t="s">
        <v>11485</v>
      </c>
      <c r="CQ1651" s="75" t="s">
        <v>8400</v>
      </c>
    </row>
    <row r="1652" spans="17:95">
      <c r="Q1652" s="71">
        <v>4</v>
      </c>
      <c r="R1652" s="71">
        <v>4</v>
      </c>
      <c r="S1652" s="71">
        <v>52</v>
      </c>
      <c r="T1652" s="73" t="s">
        <v>11486</v>
      </c>
      <c r="U1652" s="75" t="s">
        <v>7198</v>
      </c>
      <c r="AC1652" s="71">
        <v>33</v>
      </c>
      <c r="AD1652" s="71">
        <v>5</v>
      </c>
      <c r="AE1652" s="73" t="s">
        <v>11487</v>
      </c>
      <c r="AF1652" s="75" t="s">
        <v>8401</v>
      </c>
      <c r="CN1652" s="71">
        <v>33</v>
      </c>
      <c r="CO1652" s="71">
        <v>5</v>
      </c>
      <c r="CP1652" s="73" t="s">
        <v>11487</v>
      </c>
      <c r="CQ1652" s="75" t="s">
        <v>8401</v>
      </c>
    </row>
    <row r="1653" spans="17:95">
      <c r="Q1653" s="71">
        <v>4</v>
      </c>
      <c r="R1653" s="71">
        <v>4</v>
      </c>
      <c r="S1653" s="71">
        <v>53</v>
      </c>
      <c r="T1653" s="73" t="s">
        <v>11488</v>
      </c>
      <c r="U1653" s="75" t="s">
        <v>7197</v>
      </c>
      <c r="AC1653" s="71">
        <v>33</v>
      </c>
      <c r="AD1653" s="71">
        <v>6</v>
      </c>
      <c r="AE1653" s="73" t="s">
        <v>11489</v>
      </c>
      <c r="AF1653" s="75" t="s">
        <v>6605</v>
      </c>
      <c r="CN1653" s="71">
        <v>33</v>
      </c>
      <c r="CO1653" s="71">
        <v>6</v>
      </c>
      <c r="CP1653" s="73" t="s">
        <v>11489</v>
      </c>
      <c r="CQ1653" s="75" t="s">
        <v>6605</v>
      </c>
    </row>
    <row r="1654" spans="17:95">
      <c r="Q1654" s="71">
        <v>4</v>
      </c>
      <c r="R1654" s="71">
        <v>4</v>
      </c>
      <c r="S1654" s="71">
        <v>54</v>
      </c>
      <c r="T1654" s="73" t="s">
        <v>11490</v>
      </c>
      <c r="U1654" s="75" t="s">
        <v>1752</v>
      </c>
      <c r="AC1654" s="71">
        <v>33</v>
      </c>
      <c r="AD1654" s="71">
        <v>7</v>
      </c>
      <c r="AE1654" s="73" t="s">
        <v>11491</v>
      </c>
      <c r="AF1654" s="75" t="s">
        <v>6606</v>
      </c>
      <c r="CN1654" s="71">
        <v>33</v>
      </c>
      <c r="CO1654" s="71">
        <v>7</v>
      </c>
      <c r="CP1654" s="73" t="s">
        <v>11491</v>
      </c>
      <c r="CQ1654" s="75" t="s">
        <v>6606</v>
      </c>
    </row>
    <row r="1655" spans="17:95">
      <c r="Q1655" s="71">
        <v>4</v>
      </c>
      <c r="R1655" s="71">
        <v>4</v>
      </c>
      <c r="S1655" s="71">
        <v>55</v>
      </c>
      <c r="T1655" s="73" t="s">
        <v>11203</v>
      </c>
      <c r="U1655" s="75" t="s">
        <v>1753</v>
      </c>
      <c r="AC1655" s="71">
        <v>33</v>
      </c>
      <c r="AD1655" s="71">
        <v>8</v>
      </c>
      <c r="AE1655" s="73" t="s">
        <v>11492</v>
      </c>
      <c r="AF1655" s="75" t="s">
        <v>6607</v>
      </c>
      <c r="CN1655" s="71">
        <v>33</v>
      </c>
      <c r="CO1655" s="71">
        <v>8</v>
      </c>
      <c r="CP1655" s="73" t="s">
        <v>11492</v>
      </c>
      <c r="CQ1655" s="75" t="s">
        <v>6607</v>
      </c>
    </row>
    <row r="1656" spans="17:95">
      <c r="Q1656" s="71">
        <v>4</v>
      </c>
      <c r="R1656" s="71">
        <v>4</v>
      </c>
      <c r="S1656" s="71">
        <v>56</v>
      </c>
      <c r="T1656" s="73" t="s">
        <v>11205</v>
      </c>
      <c r="U1656" s="75" t="s">
        <v>7196</v>
      </c>
      <c r="AC1656" s="71">
        <v>33</v>
      </c>
      <c r="AD1656" s="71">
        <v>9</v>
      </c>
      <c r="AE1656" s="73" t="s">
        <v>11493</v>
      </c>
      <c r="AF1656" s="75" t="s">
        <v>6608</v>
      </c>
      <c r="CN1656" s="71">
        <v>33</v>
      </c>
      <c r="CO1656" s="71">
        <v>9</v>
      </c>
      <c r="CP1656" s="73" t="s">
        <v>11493</v>
      </c>
      <c r="CQ1656" s="75" t="s">
        <v>6608</v>
      </c>
    </row>
    <row r="1657" spans="17:95">
      <c r="Q1657" s="71">
        <v>4</v>
      </c>
      <c r="R1657" s="71">
        <v>4</v>
      </c>
      <c r="S1657" s="71">
        <v>57</v>
      </c>
      <c r="T1657" s="73" t="s">
        <v>11207</v>
      </c>
      <c r="U1657" s="75" t="s">
        <v>1754</v>
      </c>
      <c r="AC1657" s="71">
        <v>33</v>
      </c>
      <c r="AD1657" s="71">
        <v>10</v>
      </c>
      <c r="AE1657" s="73" t="s">
        <v>11494</v>
      </c>
      <c r="AF1657" s="75" t="s">
        <v>6609</v>
      </c>
      <c r="CN1657" s="71">
        <v>33</v>
      </c>
      <c r="CO1657" s="71">
        <v>10</v>
      </c>
      <c r="CP1657" s="73" t="s">
        <v>11494</v>
      </c>
      <c r="CQ1657" s="75" t="s">
        <v>6609</v>
      </c>
    </row>
    <row r="1658" spans="17:95">
      <c r="Q1658" s="71">
        <v>4</v>
      </c>
      <c r="R1658" s="71">
        <v>4</v>
      </c>
      <c r="S1658" s="71">
        <v>58</v>
      </c>
      <c r="T1658" s="73" t="s">
        <v>11209</v>
      </c>
      <c r="U1658" s="75" t="s">
        <v>1755</v>
      </c>
      <c r="AC1658" s="71">
        <v>33</v>
      </c>
      <c r="AD1658" s="71">
        <v>11</v>
      </c>
      <c r="AE1658" s="73" t="s">
        <v>11495</v>
      </c>
      <c r="AF1658" s="75" t="s">
        <v>6610</v>
      </c>
      <c r="CN1658" s="71">
        <v>33</v>
      </c>
      <c r="CO1658" s="71">
        <v>11</v>
      </c>
      <c r="CP1658" s="73" t="s">
        <v>11495</v>
      </c>
      <c r="CQ1658" s="75" t="s">
        <v>6610</v>
      </c>
    </row>
    <row r="1659" spans="17:95">
      <c r="Q1659" s="71">
        <v>4</v>
      </c>
      <c r="R1659" s="71">
        <v>4</v>
      </c>
      <c r="S1659" s="71">
        <v>59</v>
      </c>
      <c r="T1659" s="73" t="s">
        <v>11215</v>
      </c>
      <c r="U1659" s="75" t="s">
        <v>1756</v>
      </c>
      <c r="AC1659" s="71">
        <v>33</v>
      </c>
      <c r="AD1659" s="71">
        <v>12</v>
      </c>
      <c r="AE1659" s="73" t="s">
        <v>11496</v>
      </c>
      <c r="AF1659" s="75" t="s">
        <v>6611</v>
      </c>
      <c r="CN1659" s="71">
        <v>33</v>
      </c>
      <c r="CO1659" s="71">
        <v>12</v>
      </c>
      <c r="CP1659" s="73" t="s">
        <v>11496</v>
      </c>
      <c r="CQ1659" s="75" t="s">
        <v>6611</v>
      </c>
    </row>
    <row r="1660" spans="17:95">
      <c r="Q1660" s="71">
        <v>4</v>
      </c>
      <c r="R1660" s="71">
        <v>5</v>
      </c>
      <c r="S1660" s="71">
        <v>1</v>
      </c>
      <c r="T1660" s="73" t="s">
        <v>8641</v>
      </c>
      <c r="U1660" s="75" t="s">
        <v>1810</v>
      </c>
      <c r="AC1660" s="71">
        <v>33</v>
      </c>
      <c r="AD1660" s="71">
        <v>13</v>
      </c>
      <c r="AE1660" s="73" t="s">
        <v>11497</v>
      </c>
      <c r="AF1660" s="75" t="s">
        <v>6612</v>
      </c>
      <c r="CN1660" s="71">
        <v>33</v>
      </c>
      <c r="CO1660" s="71">
        <v>13</v>
      </c>
      <c r="CP1660" s="73" t="s">
        <v>11497</v>
      </c>
      <c r="CQ1660" s="75" t="s">
        <v>6612</v>
      </c>
    </row>
    <row r="1661" spans="17:95">
      <c r="Q1661" s="71">
        <v>4</v>
      </c>
      <c r="R1661" s="71">
        <v>5</v>
      </c>
      <c r="S1661" s="71">
        <v>2</v>
      </c>
      <c r="T1661" s="73" t="s">
        <v>11498</v>
      </c>
      <c r="U1661" s="75" t="s">
        <v>1811</v>
      </c>
      <c r="AC1661" s="71">
        <v>33</v>
      </c>
      <c r="AD1661" s="71">
        <v>14</v>
      </c>
      <c r="AE1661" s="73" t="s">
        <v>11499</v>
      </c>
      <c r="AF1661" s="75" t="s">
        <v>6613</v>
      </c>
      <c r="CN1661" s="71">
        <v>33</v>
      </c>
      <c r="CO1661" s="71">
        <v>14</v>
      </c>
      <c r="CP1661" s="73" t="s">
        <v>11499</v>
      </c>
      <c r="CQ1661" s="75" t="s">
        <v>6613</v>
      </c>
    </row>
    <row r="1662" spans="17:95">
      <c r="Q1662" s="71">
        <v>4</v>
      </c>
      <c r="R1662" s="71">
        <v>5</v>
      </c>
      <c r="S1662" s="71">
        <v>3</v>
      </c>
      <c r="T1662" s="73" t="s">
        <v>11500</v>
      </c>
      <c r="U1662" s="75" t="s">
        <v>11501</v>
      </c>
      <c r="AC1662" s="71">
        <v>33</v>
      </c>
      <c r="AD1662" s="71">
        <v>15</v>
      </c>
      <c r="AE1662" s="73" t="s">
        <v>11502</v>
      </c>
      <c r="AF1662" s="75" t="s">
        <v>6614</v>
      </c>
      <c r="CN1662" s="71">
        <v>33</v>
      </c>
      <c r="CO1662" s="71">
        <v>15</v>
      </c>
      <c r="CP1662" s="73" t="s">
        <v>11502</v>
      </c>
      <c r="CQ1662" s="75" t="s">
        <v>6614</v>
      </c>
    </row>
    <row r="1663" spans="17:95">
      <c r="Q1663" s="71">
        <v>4</v>
      </c>
      <c r="R1663" s="71">
        <v>5</v>
      </c>
      <c r="S1663" s="71">
        <v>4</v>
      </c>
      <c r="T1663" s="73" t="s">
        <v>11503</v>
      </c>
      <c r="U1663" s="75" t="s">
        <v>7210</v>
      </c>
      <c r="AC1663" s="71">
        <v>33</v>
      </c>
      <c r="AD1663" s="71">
        <v>16</v>
      </c>
      <c r="AE1663" s="73" t="s">
        <v>11504</v>
      </c>
      <c r="AF1663" s="75" t="s">
        <v>6615</v>
      </c>
      <c r="CN1663" s="71">
        <v>33</v>
      </c>
      <c r="CO1663" s="71">
        <v>16</v>
      </c>
      <c r="CP1663" s="73" t="s">
        <v>11504</v>
      </c>
      <c r="CQ1663" s="75" t="s">
        <v>6615</v>
      </c>
    </row>
    <row r="1664" spans="17:95">
      <c r="Q1664" s="71">
        <v>4</v>
      </c>
      <c r="R1664" s="71">
        <v>5</v>
      </c>
      <c r="S1664" s="71">
        <v>5</v>
      </c>
      <c r="T1664" s="73" t="s">
        <v>11221</v>
      </c>
      <c r="U1664" s="75" t="s">
        <v>1812</v>
      </c>
      <c r="AC1664" s="71">
        <v>33</v>
      </c>
      <c r="AD1664" s="71">
        <v>17</v>
      </c>
      <c r="AE1664" s="73" t="s">
        <v>11505</v>
      </c>
      <c r="AF1664" s="75" t="s">
        <v>6616</v>
      </c>
      <c r="CN1664" s="71">
        <v>33</v>
      </c>
      <c r="CO1664" s="71">
        <v>17</v>
      </c>
      <c r="CP1664" s="73" t="s">
        <v>11505</v>
      </c>
      <c r="CQ1664" s="75" t="s">
        <v>6616</v>
      </c>
    </row>
    <row r="1665" spans="17:95">
      <c r="Q1665" s="71">
        <v>4</v>
      </c>
      <c r="R1665" s="71">
        <v>5</v>
      </c>
      <c r="S1665" s="71">
        <v>6</v>
      </c>
      <c r="T1665" s="73" t="s">
        <v>11506</v>
      </c>
      <c r="U1665" s="75" t="s">
        <v>1813</v>
      </c>
      <c r="AC1665" s="71">
        <v>33</v>
      </c>
      <c r="AD1665" s="71">
        <v>18</v>
      </c>
      <c r="AE1665" s="73" t="s">
        <v>11507</v>
      </c>
      <c r="AF1665" s="75" t="s">
        <v>6617</v>
      </c>
      <c r="CN1665" s="71">
        <v>33</v>
      </c>
      <c r="CO1665" s="71">
        <v>18</v>
      </c>
      <c r="CP1665" s="73" t="s">
        <v>11507</v>
      </c>
      <c r="CQ1665" s="75" t="s">
        <v>6617</v>
      </c>
    </row>
    <row r="1666" spans="17:95">
      <c r="Q1666" s="71">
        <v>4</v>
      </c>
      <c r="R1666" s="71">
        <v>5</v>
      </c>
      <c r="S1666" s="71">
        <v>7</v>
      </c>
      <c r="T1666" s="73" t="s">
        <v>9733</v>
      </c>
      <c r="U1666" s="75" t="s">
        <v>7209</v>
      </c>
      <c r="AC1666" s="71">
        <v>33</v>
      </c>
      <c r="AD1666" s="71">
        <v>19</v>
      </c>
      <c r="AE1666" s="73" t="s">
        <v>11508</v>
      </c>
      <c r="AF1666" s="75" t="s">
        <v>8402</v>
      </c>
      <c r="CN1666" s="71">
        <v>33</v>
      </c>
      <c r="CO1666" s="71">
        <v>19</v>
      </c>
      <c r="CP1666" s="73" t="s">
        <v>11508</v>
      </c>
      <c r="CQ1666" s="75" t="s">
        <v>8402</v>
      </c>
    </row>
    <row r="1667" spans="17:95">
      <c r="Q1667" s="71">
        <v>4</v>
      </c>
      <c r="R1667" s="71">
        <v>5</v>
      </c>
      <c r="S1667" s="71">
        <v>8</v>
      </c>
      <c r="T1667" s="73" t="s">
        <v>11509</v>
      </c>
      <c r="U1667" s="75" t="s">
        <v>1814</v>
      </c>
      <c r="AC1667" s="71">
        <v>33</v>
      </c>
      <c r="AD1667" s="71">
        <v>20</v>
      </c>
      <c r="AE1667" s="73" t="s">
        <v>11510</v>
      </c>
      <c r="AF1667" s="75" t="s">
        <v>6618</v>
      </c>
      <c r="CN1667" s="71">
        <v>33</v>
      </c>
      <c r="CO1667" s="71">
        <v>20</v>
      </c>
      <c r="CP1667" s="73" t="s">
        <v>11510</v>
      </c>
      <c r="CQ1667" s="75" t="s">
        <v>6618</v>
      </c>
    </row>
    <row r="1668" spans="17:95">
      <c r="Q1668" s="71">
        <v>4</v>
      </c>
      <c r="R1668" s="71">
        <v>5</v>
      </c>
      <c r="S1668" s="71">
        <v>9</v>
      </c>
      <c r="T1668" s="73" t="s">
        <v>11051</v>
      </c>
      <c r="U1668" s="75" t="s">
        <v>1815</v>
      </c>
      <c r="AC1668" s="71">
        <v>33</v>
      </c>
      <c r="AD1668" s="71">
        <v>21</v>
      </c>
      <c r="AE1668" s="73" t="s">
        <v>11511</v>
      </c>
      <c r="AF1668" s="75" t="s">
        <v>6619</v>
      </c>
      <c r="CN1668" s="71">
        <v>33</v>
      </c>
      <c r="CO1668" s="71">
        <v>21</v>
      </c>
      <c r="CP1668" s="73" t="s">
        <v>11511</v>
      </c>
      <c r="CQ1668" s="75" t="s">
        <v>6619</v>
      </c>
    </row>
    <row r="1669" spans="17:95">
      <c r="Q1669" s="71">
        <v>4</v>
      </c>
      <c r="R1669" s="71">
        <v>5</v>
      </c>
      <c r="S1669" s="71">
        <v>10</v>
      </c>
      <c r="T1669" s="73" t="s">
        <v>11512</v>
      </c>
      <c r="U1669" s="75" t="s">
        <v>1816</v>
      </c>
      <c r="AC1669" s="71">
        <v>33</v>
      </c>
      <c r="AD1669" s="71">
        <v>22</v>
      </c>
      <c r="AE1669" s="73" t="s">
        <v>11513</v>
      </c>
      <c r="AF1669" s="75" t="s">
        <v>6620</v>
      </c>
      <c r="CN1669" s="71">
        <v>33</v>
      </c>
      <c r="CO1669" s="71">
        <v>22</v>
      </c>
      <c r="CP1669" s="73" t="s">
        <v>11513</v>
      </c>
      <c r="CQ1669" s="75" t="s">
        <v>6620</v>
      </c>
    </row>
    <row r="1670" spans="17:95">
      <c r="Q1670" s="71">
        <v>4</v>
      </c>
      <c r="R1670" s="71">
        <v>5</v>
      </c>
      <c r="S1670" s="71">
        <v>11</v>
      </c>
      <c r="T1670" s="73" t="s">
        <v>11053</v>
      </c>
      <c r="U1670" s="75" t="s">
        <v>1817</v>
      </c>
      <c r="AC1670" s="71">
        <v>33</v>
      </c>
      <c r="AD1670" s="71">
        <v>23</v>
      </c>
      <c r="AE1670" s="73" t="s">
        <v>11514</v>
      </c>
      <c r="AF1670" s="75" t="s">
        <v>6621</v>
      </c>
      <c r="CN1670" s="71">
        <v>33</v>
      </c>
      <c r="CO1670" s="71">
        <v>23</v>
      </c>
      <c r="CP1670" s="73" t="s">
        <v>11514</v>
      </c>
      <c r="CQ1670" s="75" t="s">
        <v>6621</v>
      </c>
    </row>
    <row r="1671" spans="17:95">
      <c r="Q1671" s="71">
        <v>4</v>
      </c>
      <c r="R1671" s="71">
        <v>5</v>
      </c>
      <c r="S1671" s="71">
        <v>12</v>
      </c>
      <c r="T1671" s="73" t="s">
        <v>11055</v>
      </c>
      <c r="U1671" s="75" t="s">
        <v>1818</v>
      </c>
      <c r="AC1671" s="71">
        <v>33</v>
      </c>
      <c r="AD1671" s="71">
        <v>24</v>
      </c>
      <c r="AE1671" s="73" t="s">
        <v>11515</v>
      </c>
      <c r="AF1671" s="75" t="s">
        <v>6622</v>
      </c>
      <c r="CN1671" s="71">
        <v>33</v>
      </c>
      <c r="CO1671" s="71">
        <v>24</v>
      </c>
      <c r="CP1671" s="73" t="s">
        <v>11515</v>
      </c>
      <c r="CQ1671" s="75" t="s">
        <v>6622</v>
      </c>
    </row>
    <row r="1672" spans="17:95">
      <c r="Q1672" s="71">
        <v>4</v>
      </c>
      <c r="R1672" s="71">
        <v>5</v>
      </c>
      <c r="S1672" s="71">
        <v>13</v>
      </c>
      <c r="T1672" s="73" t="s">
        <v>11516</v>
      </c>
      <c r="U1672" s="75" t="s">
        <v>1819</v>
      </c>
      <c r="AC1672" s="71">
        <v>33</v>
      </c>
      <c r="AD1672" s="71">
        <v>25</v>
      </c>
      <c r="AE1672" s="73" t="s">
        <v>11517</v>
      </c>
      <c r="AF1672" s="75" t="s">
        <v>6623</v>
      </c>
      <c r="CN1672" s="71">
        <v>33</v>
      </c>
      <c r="CO1672" s="71">
        <v>25</v>
      </c>
      <c r="CP1672" s="73" t="s">
        <v>11517</v>
      </c>
      <c r="CQ1672" s="75" t="s">
        <v>6623</v>
      </c>
    </row>
    <row r="1673" spans="17:95">
      <c r="Q1673" s="71">
        <v>4</v>
      </c>
      <c r="R1673" s="71">
        <v>5</v>
      </c>
      <c r="S1673" s="71">
        <v>14</v>
      </c>
      <c r="T1673" s="73" t="s">
        <v>11518</v>
      </c>
      <c r="U1673" s="75" t="s">
        <v>1828</v>
      </c>
      <c r="AC1673" s="71">
        <v>33</v>
      </c>
      <c r="AD1673" s="71">
        <v>26</v>
      </c>
      <c r="AE1673" s="73" t="s">
        <v>11519</v>
      </c>
      <c r="AF1673" s="75" t="s">
        <v>6624</v>
      </c>
      <c r="CN1673" s="71">
        <v>33</v>
      </c>
      <c r="CO1673" s="71">
        <v>26</v>
      </c>
      <c r="CP1673" s="73" t="s">
        <v>11519</v>
      </c>
      <c r="CQ1673" s="75" t="s">
        <v>6624</v>
      </c>
    </row>
    <row r="1674" spans="17:95">
      <c r="Q1674" s="71">
        <v>4</v>
      </c>
      <c r="R1674" s="71">
        <v>5</v>
      </c>
      <c r="S1674" s="71">
        <v>15</v>
      </c>
      <c r="T1674" s="73" t="s">
        <v>11520</v>
      </c>
      <c r="U1674" s="75" t="s">
        <v>1851</v>
      </c>
      <c r="AC1674" s="71">
        <v>33</v>
      </c>
      <c r="AD1674" s="71">
        <v>27</v>
      </c>
      <c r="AE1674" s="73" t="s">
        <v>11521</v>
      </c>
      <c r="AF1674" s="75" t="s">
        <v>6625</v>
      </c>
      <c r="CN1674" s="71">
        <v>33</v>
      </c>
      <c r="CO1674" s="71">
        <v>27</v>
      </c>
      <c r="CP1674" s="73" t="s">
        <v>11521</v>
      </c>
      <c r="CQ1674" s="75" t="s">
        <v>6625</v>
      </c>
    </row>
    <row r="1675" spans="17:95">
      <c r="Q1675" s="71">
        <v>4</v>
      </c>
      <c r="R1675" s="71">
        <v>5</v>
      </c>
      <c r="S1675" s="71">
        <v>16</v>
      </c>
      <c r="T1675" s="73" t="s">
        <v>11522</v>
      </c>
      <c r="U1675" s="75" t="s">
        <v>7216</v>
      </c>
      <c r="AC1675" s="71">
        <v>33</v>
      </c>
      <c r="AD1675" s="71">
        <v>28</v>
      </c>
      <c r="AE1675" s="73" t="s">
        <v>11523</v>
      </c>
      <c r="AF1675" s="75" t="s">
        <v>6626</v>
      </c>
      <c r="CN1675" s="71">
        <v>33</v>
      </c>
      <c r="CO1675" s="71">
        <v>28</v>
      </c>
      <c r="CP1675" s="73" t="s">
        <v>11523</v>
      </c>
      <c r="CQ1675" s="75" t="s">
        <v>6626</v>
      </c>
    </row>
    <row r="1676" spans="17:95">
      <c r="Q1676" s="71">
        <v>4</v>
      </c>
      <c r="R1676" s="71">
        <v>5</v>
      </c>
      <c r="S1676" s="71">
        <v>17</v>
      </c>
      <c r="T1676" s="73" t="s">
        <v>11524</v>
      </c>
      <c r="U1676" s="75" t="s">
        <v>1820</v>
      </c>
      <c r="AC1676" s="71">
        <v>33</v>
      </c>
      <c r="AD1676" s="71">
        <v>29</v>
      </c>
      <c r="AE1676" s="73" t="s">
        <v>11525</v>
      </c>
      <c r="AF1676" s="75" t="s">
        <v>6627</v>
      </c>
      <c r="CN1676" s="71">
        <v>33</v>
      </c>
      <c r="CO1676" s="71">
        <v>29</v>
      </c>
      <c r="CP1676" s="73" t="s">
        <v>11525</v>
      </c>
      <c r="CQ1676" s="75" t="s">
        <v>6627</v>
      </c>
    </row>
    <row r="1677" spans="17:95">
      <c r="Q1677" s="71">
        <v>4</v>
      </c>
      <c r="R1677" s="71">
        <v>5</v>
      </c>
      <c r="S1677" s="71">
        <v>18</v>
      </c>
      <c r="T1677" s="73" t="s">
        <v>11526</v>
      </c>
      <c r="U1677" s="75" t="s">
        <v>1829</v>
      </c>
      <c r="AC1677" s="71">
        <v>33</v>
      </c>
      <c r="AD1677" s="71">
        <v>30</v>
      </c>
      <c r="AE1677" s="73" t="s">
        <v>11527</v>
      </c>
      <c r="AF1677" s="75" t="s">
        <v>6628</v>
      </c>
      <c r="CN1677" s="71">
        <v>33</v>
      </c>
      <c r="CO1677" s="71">
        <v>30</v>
      </c>
      <c r="CP1677" s="73" t="s">
        <v>11527</v>
      </c>
      <c r="CQ1677" s="75" t="s">
        <v>6628</v>
      </c>
    </row>
    <row r="1678" spans="17:95">
      <c r="Q1678" s="71">
        <v>4</v>
      </c>
      <c r="R1678" s="71">
        <v>5</v>
      </c>
      <c r="S1678" s="71">
        <v>19</v>
      </c>
      <c r="T1678" s="73" t="s">
        <v>11528</v>
      </c>
      <c r="U1678" s="75" t="s">
        <v>1830</v>
      </c>
      <c r="AC1678" s="71">
        <v>33</v>
      </c>
      <c r="AD1678" s="71">
        <v>31</v>
      </c>
      <c r="AE1678" s="73" t="s">
        <v>11529</v>
      </c>
      <c r="AF1678" s="75" t="s">
        <v>6629</v>
      </c>
      <c r="CN1678" s="71">
        <v>33</v>
      </c>
      <c r="CO1678" s="71">
        <v>31</v>
      </c>
      <c r="CP1678" s="73" t="s">
        <v>11529</v>
      </c>
      <c r="CQ1678" s="75" t="s">
        <v>6629</v>
      </c>
    </row>
    <row r="1679" spans="17:95">
      <c r="Q1679" s="71">
        <v>4</v>
      </c>
      <c r="R1679" s="71">
        <v>5</v>
      </c>
      <c r="S1679" s="71">
        <v>20</v>
      </c>
      <c r="T1679" s="73" t="s">
        <v>11530</v>
      </c>
      <c r="U1679" s="75" t="s">
        <v>7213</v>
      </c>
      <c r="AC1679" s="71">
        <v>34</v>
      </c>
      <c r="AD1679" s="71">
        <v>1</v>
      </c>
      <c r="AE1679" s="73" t="s">
        <v>8866</v>
      </c>
      <c r="AF1679" s="75" t="s">
        <v>6630</v>
      </c>
      <c r="CN1679" s="71">
        <v>34</v>
      </c>
      <c r="CO1679" s="71">
        <v>1</v>
      </c>
      <c r="CP1679" s="73" t="s">
        <v>8866</v>
      </c>
      <c r="CQ1679" s="75" t="s">
        <v>6630</v>
      </c>
    </row>
    <row r="1680" spans="17:95">
      <c r="Q1680" s="71">
        <v>4</v>
      </c>
      <c r="R1680" s="71">
        <v>5</v>
      </c>
      <c r="S1680" s="71">
        <v>21</v>
      </c>
      <c r="T1680" s="73" t="s">
        <v>11531</v>
      </c>
      <c r="U1680" s="75" t="s">
        <v>1831</v>
      </c>
      <c r="AC1680" s="71">
        <v>34</v>
      </c>
      <c r="AD1680" s="71">
        <v>2</v>
      </c>
      <c r="AE1680" s="73" t="s">
        <v>4324</v>
      </c>
      <c r="AF1680" s="75" t="s">
        <v>6631</v>
      </c>
      <c r="CN1680" s="71">
        <v>34</v>
      </c>
      <c r="CO1680" s="71">
        <v>2</v>
      </c>
      <c r="CP1680" s="73" t="s">
        <v>4324</v>
      </c>
      <c r="CQ1680" s="75" t="s">
        <v>6631</v>
      </c>
    </row>
    <row r="1681" spans="17:95">
      <c r="Q1681" s="71">
        <v>4</v>
      </c>
      <c r="R1681" s="71">
        <v>5</v>
      </c>
      <c r="S1681" s="71">
        <v>22</v>
      </c>
      <c r="T1681" s="73" t="s">
        <v>11532</v>
      </c>
      <c r="U1681" s="75" t="s">
        <v>1832</v>
      </c>
      <c r="AC1681" s="71">
        <v>34</v>
      </c>
      <c r="AD1681" s="71">
        <v>3</v>
      </c>
      <c r="AE1681" s="73" t="s">
        <v>4326</v>
      </c>
      <c r="AF1681" s="75" t="s">
        <v>6632</v>
      </c>
      <c r="CN1681" s="71">
        <v>34</v>
      </c>
      <c r="CO1681" s="71">
        <v>3</v>
      </c>
      <c r="CP1681" s="73" t="s">
        <v>4326</v>
      </c>
      <c r="CQ1681" s="75" t="s">
        <v>6632</v>
      </c>
    </row>
    <row r="1682" spans="17:95">
      <c r="Q1682" s="71">
        <v>4</v>
      </c>
      <c r="R1682" s="71">
        <v>5</v>
      </c>
      <c r="S1682" s="71">
        <v>23</v>
      </c>
      <c r="T1682" s="73" t="s">
        <v>11533</v>
      </c>
      <c r="U1682" s="75" t="s">
        <v>7217</v>
      </c>
      <c r="AC1682" s="71">
        <v>34</v>
      </c>
      <c r="AD1682" s="71">
        <v>4</v>
      </c>
      <c r="AE1682" s="73" t="s">
        <v>4328</v>
      </c>
      <c r="AF1682" s="75" t="s">
        <v>6633</v>
      </c>
      <c r="CN1682" s="71">
        <v>34</v>
      </c>
      <c r="CO1682" s="71">
        <v>4</v>
      </c>
      <c r="CP1682" s="73" t="s">
        <v>4328</v>
      </c>
      <c r="CQ1682" s="75" t="s">
        <v>6633</v>
      </c>
    </row>
    <row r="1683" spans="17:95">
      <c r="Q1683" s="71">
        <v>4</v>
      </c>
      <c r="R1683" s="71">
        <v>5</v>
      </c>
      <c r="S1683" s="71">
        <v>24</v>
      </c>
      <c r="T1683" s="73" t="s">
        <v>11534</v>
      </c>
      <c r="U1683" s="75" t="s">
        <v>1821</v>
      </c>
      <c r="AC1683" s="71">
        <v>34</v>
      </c>
      <c r="AD1683" s="71">
        <v>5</v>
      </c>
      <c r="AE1683" s="73" t="s">
        <v>4330</v>
      </c>
      <c r="AF1683" s="75" t="s">
        <v>6634</v>
      </c>
      <c r="CN1683" s="71">
        <v>34</v>
      </c>
      <c r="CO1683" s="71">
        <v>5</v>
      </c>
      <c r="CP1683" s="73" t="s">
        <v>4330</v>
      </c>
      <c r="CQ1683" s="75" t="s">
        <v>6634</v>
      </c>
    </row>
    <row r="1684" spans="17:95">
      <c r="Q1684" s="71">
        <v>4</v>
      </c>
      <c r="R1684" s="71">
        <v>5</v>
      </c>
      <c r="S1684" s="71">
        <v>25</v>
      </c>
      <c r="T1684" s="73" t="s">
        <v>11535</v>
      </c>
      <c r="U1684" s="75" t="s">
        <v>1833</v>
      </c>
      <c r="AC1684" s="71">
        <v>34</v>
      </c>
      <c r="AD1684" s="71">
        <v>6</v>
      </c>
      <c r="AE1684" s="73" t="s">
        <v>4332</v>
      </c>
      <c r="AF1684" s="75" t="s">
        <v>6635</v>
      </c>
      <c r="CN1684" s="71">
        <v>34</v>
      </c>
      <c r="CO1684" s="71">
        <v>6</v>
      </c>
      <c r="CP1684" s="73" t="s">
        <v>4332</v>
      </c>
      <c r="CQ1684" s="75" t="s">
        <v>6635</v>
      </c>
    </row>
    <row r="1685" spans="17:95">
      <c r="Q1685" s="71">
        <v>4</v>
      </c>
      <c r="R1685" s="71">
        <v>5</v>
      </c>
      <c r="S1685" s="71">
        <v>26</v>
      </c>
      <c r="T1685" s="73" t="s">
        <v>11536</v>
      </c>
      <c r="U1685" s="75" t="s">
        <v>1834</v>
      </c>
      <c r="AC1685" s="71">
        <v>34</v>
      </c>
      <c r="AD1685" s="71">
        <v>7</v>
      </c>
      <c r="AE1685" s="73" t="s">
        <v>4334</v>
      </c>
      <c r="AF1685" s="75" t="s">
        <v>6636</v>
      </c>
      <c r="CN1685" s="71">
        <v>34</v>
      </c>
      <c r="CO1685" s="71">
        <v>7</v>
      </c>
      <c r="CP1685" s="73" t="s">
        <v>4334</v>
      </c>
      <c r="CQ1685" s="75" t="s">
        <v>6636</v>
      </c>
    </row>
    <row r="1686" spans="17:95">
      <c r="Q1686" s="71">
        <v>4</v>
      </c>
      <c r="R1686" s="71">
        <v>5</v>
      </c>
      <c r="S1686" s="71">
        <v>27</v>
      </c>
      <c r="T1686" s="73" t="s">
        <v>11537</v>
      </c>
      <c r="U1686" s="75" t="s">
        <v>7214</v>
      </c>
      <c r="AC1686" s="71">
        <v>34</v>
      </c>
      <c r="AD1686" s="71">
        <v>8</v>
      </c>
      <c r="AE1686" s="73" t="s">
        <v>4336</v>
      </c>
      <c r="AF1686" s="75" t="s">
        <v>6637</v>
      </c>
      <c r="CN1686" s="71">
        <v>34</v>
      </c>
      <c r="CO1686" s="71">
        <v>8</v>
      </c>
      <c r="CP1686" s="73" t="s">
        <v>4336</v>
      </c>
      <c r="CQ1686" s="75" t="s">
        <v>6637</v>
      </c>
    </row>
    <row r="1687" spans="17:95">
      <c r="Q1687" s="71">
        <v>4</v>
      </c>
      <c r="R1687" s="71">
        <v>5</v>
      </c>
      <c r="S1687" s="71">
        <v>28</v>
      </c>
      <c r="T1687" s="73" t="s">
        <v>11538</v>
      </c>
      <c r="U1687" s="75" t="s">
        <v>7218</v>
      </c>
      <c r="AC1687" s="71">
        <v>34</v>
      </c>
      <c r="AD1687" s="71">
        <v>9</v>
      </c>
      <c r="AE1687" s="73" t="s">
        <v>4338</v>
      </c>
      <c r="AF1687" s="75" t="s">
        <v>6638</v>
      </c>
      <c r="CN1687" s="71">
        <v>34</v>
      </c>
      <c r="CO1687" s="71">
        <v>9</v>
      </c>
      <c r="CP1687" s="73" t="s">
        <v>4338</v>
      </c>
      <c r="CQ1687" s="75" t="s">
        <v>6638</v>
      </c>
    </row>
    <row r="1688" spans="17:95">
      <c r="Q1688" s="71">
        <v>4</v>
      </c>
      <c r="R1688" s="71">
        <v>5</v>
      </c>
      <c r="S1688" s="71">
        <v>29</v>
      </c>
      <c r="T1688" s="73" t="s">
        <v>11539</v>
      </c>
      <c r="U1688" s="75" t="s">
        <v>1822</v>
      </c>
      <c r="AC1688" s="71">
        <v>34</v>
      </c>
      <c r="AD1688" s="71">
        <v>10</v>
      </c>
      <c r="AE1688" s="73" t="s">
        <v>11540</v>
      </c>
      <c r="AF1688" s="75" t="s">
        <v>6639</v>
      </c>
      <c r="CN1688" s="71">
        <v>34</v>
      </c>
      <c r="CO1688" s="71">
        <v>10</v>
      </c>
      <c r="CP1688" s="73" t="s">
        <v>11540</v>
      </c>
      <c r="CQ1688" s="75" t="s">
        <v>6639</v>
      </c>
    </row>
    <row r="1689" spans="17:95">
      <c r="Q1689" s="71">
        <v>4</v>
      </c>
      <c r="R1689" s="71">
        <v>5</v>
      </c>
      <c r="S1689" s="71">
        <v>30</v>
      </c>
      <c r="T1689" s="73" t="s">
        <v>11541</v>
      </c>
      <c r="U1689" s="75" t="s">
        <v>1823</v>
      </c>
      <c r="AC1689" s="71">
        <v>34</v>
      </c>
      <c r="AD1689" s="71">
        <v>11</v>
      </c>
      <c r="AE1689" s="73" t="s">
        <v>11542</v>
      </c>
      <c r="AF1689" s="75" t="s">
        <v>6640</v>
      </c>
      <c r="CN1689" s="71">
        <v>34</v>
      </c>
      <c r="CO1689" s="71">
        <v>11</v>
      </c>
      <c r="CP1689" s="73" t="s">
        <v>11542</v>
      </c>
      <c r="CQ1689" s="75" t="s">
        <v>6640</v>
      </c>
    </row>
    <row r="1690" spans="17:95">
      <c r="Q1690" s="71">
        <v>4</v>
      </c>
      <c r="R1690" s="71">
        <v>5</v>
      </c>
      <c r="S1690" s="71">
        <v>31</v>
      </c>
      <c r="T1690" s="73" t="s">
        <v>11543</v>
      </c>
      <c r="U1690" s="75" t="s">
        <v>1835</v>
      </c>
      <c r="AC1690" s="71">
        <v>34</v>
      </c>
      <c r="AD1690" s="71">
        <v>12</v>
      </c>
      <c r="AE1690" s="73" t="s">
        <v>11544</v>
      </c>
      <c r="AF1690" s="75" t="s">
        <v>6641</v>
      </c>
      <c r="CN1690" s="71">
        <v>34</v>
      </c>
      <c r="CO1690" s="71">
        <v>12</v>
      </c>
      <c r="CP1690" s="73" t="s">
        <v>11544</v>
      </c>
      <c r="CQ1690" s="75" t="s">
        <v>6641</v>
      </c>
    </row>
    <row r="1691" spans="17:95">
      <c r="Q1691" s="71">
        <v>4</v>
      </c>
      <c r="R1691" s="71">
        <v>5</v>
      </c>
      <c r="S1691" s="71">
        <v>32</v>
      </c>
      <c r="T1691" s="73" t="s">
        <v>11545</v>
      </c>
      <c r="U1691" s="75" t="s">
        <v>1836</v>
      </c>
      <c r="AC1691" s="71">
        <v>34</v>
      </c>
      <c r="AD1691" s="71">
        <v>13</v>
      </c>
      <c r="AE1691" s="73" t="s">
        <v>11546</v>
      </c>
      <c r="AF1691" s="75" t="s">
        <v>6642</v>
      </c>
      <c r="CN1691" s="71">
        <v>34</v>
      </c>
      <c r="CO1691" s="71">
        <v>13</v>
      </c>
      <c r="CP1691" s="73" t="s">
        <v>11546</v>
      </c>
      <c r="CQ1691" s="75" t="s">
        <v>6642</v>
      </c>
    </row>
    <row r="1692" spans="17:95">
      <c r="Q1692" s="71">
        <v>4</v>
      </c>
      <c r="R1692" s="71">
        <v>5</v>
      </c>
      <c r="S1692" s="71">
        <v>33</v>
      </c>
      <c r="T1692" s="73" t="s">
        <v>11547</v>
      </c>
      <c r="U1692" s="75" t="s">
        <v>1837</v>
      </c>
      <c r="AC1692" s="71">
        <v>34</v>
      </c>
      <c r="AD1692" s="71">
        <v>14</v>
      </c>
      <c r="AE1692" s="73" t="s">
        <v>11548</v>
      </c>
      <c r="AF1692" s="75" t="s">
        <v>6643</v>
      </c>
      <c r="CN1692" s="71">
        <v>34</v>
      </c>
      <c r="CO1692" s="71">
        <v>14</v>
      </c>
      <c r="CP1692" s="73" t="s">
        <v>11548</v>
      </c>
      <c r="CQ1692" s="75" t="s">
        <v>6643</v>
      </c>
    </row>
    <row r="1693" spans="17:95">
      <c r="Q1693" s="71">
        <v>4</v>
      </c>
      <c r="R1693" s="71">
        <v>5</v>
      </c>
      <c r="S1693" s="71">
        <v>34</v>
      </c>
      <c r="T1693" s="73" t="s">
        <v>11549</v>
      </c>
      <c r="U1693" s="75" t="s">
        <v>7219</v>
      </c>
      <c r="AC1693" s="71">
        <v>34</v>
      </c>
      <c r="AD1693" s="71">
        <v>15</v>
      </c>
      <c r="AE1693" s="73" t="s">
        <v>10042</v>
      </c>
      <c r="AF1693" s="75" t="s">
        <v>6644</v>
      </c>
      <c r="CN1693" s="71">
        <v>34</v>
      </c>
      <c r="CO1693" s="71">
        <v>15</v>
      </c>
      <c r="CP1693" s="73" t="s">
        <v>10042</v>
      </c>
      <c r="CQ1693" s="75" t="s">
        <v>6644</v>
      </c>
    </row>
    <row r="1694" spans="17:95">
      <c r="Q1694" s="71">
        <v>4</v>
      </c>
      <c r="R1694" s="71">
        <v>5</v>
      </c>
      <c r="S1694" s="71">
        <v>35</v>
      </c>
      <c r="T1694" s="73" t="s">
        <v>11550</v>
      </c>
      <c r="U1694" s="75" t="s">
        <v>1824</v>
      </c>
      <c r="AC1694" s="71">
        <v>34</v>
      </c>
      <c r="AD1694" s="71">
        <v>16</v>
      </c>
      <c r="AE1694" s="73" t="s">
        <v>11551</v>
      </c>
      <c r="AF1694" s="75" t="s">
        <v>6645</v>
      </c>
      <c r="CN1694" s="71">
        <v>34</v>
      </c>
      <c r="CO1694" s="71">
        <v>16</v>
      </c>
      <c r="CP1694" s="73" t="s">
        <v>11551</v>
      </c>
      <c r="CQ1694" s="75" t="s">
        <v>6645</v>
      </c>
    </row>
    <row r="1695" spans="17:95">
      <c r="Q1695" s="71">
        <v>4</v>
      </c>
      <c r="R1695" s="71">
        <v>5</v>
      </c>
      <c r="S1695" s="71">
        <v>36</v>
      </c>
      <c r="T1695" s="73" t="s">
        <v>11552</v>
      </c>
      <c r="U1695" s="75" t="s">
        <v>1838</v>
      </c>
      <c r="AC1695" s="71">
        <v>34</v>
      </c>
      <c r="AD1695" s="71">
        <v>17</v>
      </c>
      <c r="AE1695" s="73" t="s">
        <v>11553</v>
      </c>
      <c r="AF1695" s="75" t="s">
        <v>6646</v>
      </c>
      <c r="CN1695" s="71">
        <v>34</v>
      </c>
      <c r="CO1695" s="71">
        <v>17</v>
      </c>
      <c r="CP1695" s="73" t="s">
        <v>11553</v>
      </c>
      <c r="CQ1695" s="75" t="s">
        <v>6646</v>
      </c>
    </row>
    <row r="1696" spans="17:95">
      <c r="Q1696" s="71">
        <v>4</v>
      </c>
      <c r="R1696" s="71">
        <v>5</v>
      </c>
      <c r="S1696" s="71">
        <v>37</v>
      </c>
      <c r="T1696" s="73" t="s">
        <v>11554</v>
      </c>
      <c r="U1696" s="75" t="s">
        <v>7215</v>
      </c>
      <c r="AC1696" s="71">
        <v>34</v>
      </c>
      <c r="AD1696" s="71">
        <v>18</v>
      </c>
      <c r="AE1696" s="73" t="s">
        <v>11555</v>
      </c>
      <c r="AF1696" s="75" t="s">
        <v>6647</v>
      </c>
      <c r="CN1696" s="71">
        <v>34</v>
      </c>
      <c r="CO1696" s="71">
        <v>18</v>
      </c>
      <c r="CP1696" s="73" t="s">
        <v>11555</v>
      </c>
      <c r="CQ1696" s="75" t="s">
        <v>6647</v>
      </c>
    </row>
    <row r="1697" spans="17:95">
      <c r="Q1697" s="71">
        <v>4</v>
      </c>
      <c r="R1697" s="71">
        <v>5</v>
      </c>
      <c r="S1697" s="71">
        <v>38</v>
      </c>
      <c r="T1697" s="73" t="s">
        <v>11556</v>
      </c>
      <c r="U1697" s="75" t="s">
        <v>7220</v>
      </c>
      <c r="AC1697" s="71">
        <v>34</v>
      </c>
      <c r="AD1697" s="71">
        <v>19</v>
      </c>
      <c r="AE1697" s="73" t="s">
        <v>11557</v>
      </c>
      <c r="AF1697" s="75" t="s">
        <v>6648</v>
      </c>
      <c r="CN1697" s="71">
        <v>34</v>
      </c>
      <c r="CO1697" s="71">
        <v>19</v>
      </c>
      <c r="CP1697" s="73" t="s">
        <v>11557</v>
      </c>
      <c r="CQ1697" s="75" t="s">
        <v>6648</v>
      </c>
    </row>
    <row r="1698" spans="17:95">
      <c r="Q1698" s="71">
        <v>4</v>
      </c>
      <c r="R1698" s="71">
        <v>5</v>
      </c>
      <c r="S1698" s="71">
        <v>39</v>
      </c>
      <c r="T1698" s="73" t="s">
        <v>11558</v>
      </c>
      <c r="U1698" s="75" t="s">
        <v>1825</v>
      </c>
      <c r="AC1698" s="71">
        <v>34</v>
      </c>
      <c r="AD1698" s="71">
        <v>20</v>
      </c>
      <c r="AE1698" s="73" t="s">
        <v>11559</v>
      </c>
      <c r="AF1698" s="75" t="s">
        <v>6649</v>
      </c>
      <c r="CN1698" s="71">
        <v>34</v>
      </c>
      <c r="CO1698" s="71">
        <v>20</v>
      </c>
      <c r="CP1698" s="73" t="s">
        <v>11559</v>
      </c>
      <c r="CQ1698" s="75" t="s">
        <v>6649</v>
      </c>
    </row>
    <row r="1699" spans="17:95">
      <c r="Q1699" s="71">
        <v>4</v>
      </c>
      <c r="R1699" s="71">
        <v>5</v>
      </c>
      <c r="S1699" s="71">
        <v>40</v>
      </c>
      <c r="T1699" s="73" t="s">
        <v>11560</v>
      </c>
      <c r="U1699" s="75" t="s">
        <v>1839</v>
      </c>
      <c r="AC1699" s="71">
        <v>34</v>
      </c>
      <c r="AD1699" s="71">
        <v>21</v>
      </c>
      <c r="AE1699" s="73" t="s">
        <v>11561</v>
      </c>
      <c r="AF1699" s="75" t="s">
        <v>6650</v>
      </c>
      <c r="CN1699" s="71">
        <v>34</v>
      </c>
      <c r="CO1699" s="71">
        <v>21</v>
      </c>
      <c r="CP1699" s="73" t="s">
        <v>11561</v>
      </c>
      <c r="CQ1699" s="75" t="s">
        <v>6650</v>
      </c>
    </row>
    <row r="1700" spans="17:95">
      <c r="Q1700" s="71">
        <v>4</v>
      </c>
      <c r="R1700" s="71">
        <v>5</v>
      </c>
      <c r="S1700" s="71">
        <v>41</v>
      </c>
      <c r="T1700" s="73" t="s">
        <v>11562</v>
      </c>
      <c r="U1700" s="75" t="s">
        <v>1840</v>
      </c>
      <c r="AC1700" s="71">
        <v>34</v>
      </c>
      <c r="AD1700" s="71">
        <v>22</v>
      </c>
      <c r="AE1700" s="73" t="s">
        <v>11563</v>
      </c>
      <c r="AF1700" s="75" t="s">
        <v>6651</v>
      </c>
      <c r="CN1700" s="71">
        <v>34</v>
      </c>
      <c r="CO1700" s="71">
        <v>22</v>
      </c>
      <c r="CP1700" s="73" t="s">
        <v>11563</v>
      </c>
      <c r="CQ1700" s="75" t="s">
        <v>6651</v>
      </c>
    </row>
    <row r="1701" spans="17:95">
      <c r="Q1701" s="71">
        <v>4</v>
      </c>
      <c r="R1701" s="71">
        <v>5</v>
      </c>
      <c r="S1701" s="71">
        <v>42</v>
      </c>
      <c r="T1701" s="73" t="s">
        <v>11564</v>
      </c>
      <c r="U1701" s="75" t="s">
        <v>1841</v>
      </c>
      <c r="AC1701" s="71">
        <v>34</v>
      </c>
      <c r="AD1701" s="71">
        <v>23</v>
      </c>
      <c r="AE1701" s="73" t="s">
        <v>11565</v>
      </c>
      <c r="AF1701" s="75" t="s">
        <v>6652</v>
      </c>
      <c r="CN1701" s="71">
        <v>34</v>
      </c>
      <c r="CO1701" s="71">
        <v>23</v>
      </c>
      <c r="CP1701" s="73" t="s">
        <v>11565</v>
      </c>
      <c r="CQ1701" s="75" t="s">
        <v>6652</v>
      </c>
    </row>
    <row r="1702" spans="17:95">
      <c r="Q1702" s="71">
        <v>4</v>
      </c>
      <c r="R1702" s="71">
        <v>5</v>
      </c>
      <c r="S1702" s="71">
        <v>43</v>
      </c>
      <c r="T1702" s="73" t="s">
        <v>11566</v>
      </c>
      <c r="U1702" s="75" t="s">
        <v>7221</v>
      </c>
      <c r="AC1702" s="71">
        <v>34</v>
      </c>
      <c r="AD1702" s="71">
        <v>24</v>
      </c>
      <c r="AE1702" s="73" t="s">
        <v>11567</v>
      </c>
      <c r="AF1702" s="75" t="s">
        <v>6653</v>
      </c>
      <c r="CN1702" s="71">
        <v>34</v>
      </c>
      <c r="CO1702" s="71">
        <v>24</v>
      </c>
      <c r="CP1702" s="73" t="s">
        <v>11567</v>
      </c>
      <c r="CQ1702" s="75" t="s">
        <v>6653</v>
      </c>
    </row>
    <row r="1703" spans="17:95">
      <c r="Q1703" s="71">
        <v>4</v>
      </c>
      <c r="R1703" s="71">
        <v>5</v>
      </c>
      <c r="S1703" s="71">
        <v>44</v>
      </c>
      <c r="T1703" s="73" t="s">
        <v>11568</v>
      </c>
      <c r="U1703" s="75" t="s">
        <v>1826</v>
      </c>
      <c r="AC1703" s="71">
        <v>34</v>
      </c>
      <c r="AD1703" s="71">
        <v>25</v>
      </c>
      <c r="AE1703" s="73" t="s">
        <v>11569</v>
      </c>
      <c r="AF1703" s="75" t="s">
        <v>6654</v>
      </c>
      <c r="CN1703" s="71">
        <v>34</v>
      </c>
      <c r="CO1703" s="71">
        <v>25</v>
      </c>
      <c r="CP1703" s="73" t="s">
        <v>11569</v>
      </c>
      <c r="CQ1703" s="75" t="s">
        <v>6654</v>
      </c>
    </row>
    <row r="1704" spans="17:95">
      <c r="Q1704" s="71">
        <v>4</v>
      </c>
      <c r="R1704" s="71">
        <v>5</v>
      </c>
      <c r="S1704" s="71">
        <v>45</v>
      </c>
      <c r="T1704" s="73" t="s">
        <v>11570</v>
      </c>
      <c r="U1704" s="75" t="s">
        <v>1842</v>
      </c>
      <c r="AC1704" s="71">
        <v>34</v>
      </c>
      <c r="AD1704" s="71">
        <v>26</v>
      </c>
      <c r="AE1704" s="73" t="s">
        <v>11571</v>
      </c>
      <c r="AF1704" s="75" t="s">
        <v>6655</v>
      </c>
      <c r="CN1704" s="71">
        <v>34</v>
      </c>
      <c r="CO1704" s="71">
        <v>26</v>
      </c>
      <c r="CP1704" s="73" t="s">
        <v>11571</v>
      </c>
      <c r="CQ1704" s="75" t="s">
        <v>6655</v>
      </c>
    </row>
    <row r="1705" spans="17:95">
      <c r="Q1705" s="71">
        <v>4</v>
      </c>
      <c r="R1705" s="71">
        <v>5</v>
      </c>
      <c r="S1705" s="71">
        <v>46</v>
      </c>
      <c r="T1705" s="73" t="s">
        <v>11572</v>
      </c>
      <c r="U1705" s="75" t="s">
        <v>1843</v>
      </c>
      <c r="AC1705" s="71">
        <v>34</v>
      </c>
      <c r="AD1705" s="71">
        <v>27</v>
      </c>
      <c r="AE1705" s="73" t="s">
        <v>11573</v>
      </c>
      <c r="AF1705" s="75" t="s">
        <v>6656</v>
      </c>
      <c r="CN1705" s="71">
        <v>34</v>
      </c>
      <c r="CO1705" s="71">
        <v>27</v>
      </c>
      <c r="CP1705" s="73" t="s">
        <v>11573</v>
      </c>
      <c r="CQ1705" s="75" t="s">
        <v>6656</v>
      </c>
    </row>
    <row r="1706" spans="17:95">
      <c r="Q1706" s="71">
        <v>4</v>
      </c>
      <c r="R1706" s="71">
        <v>5</v>
      </c>
      <c r="S1706" s="71">
        <v>47</v>
      </c>
      <c r="T1706" s="73" t="s">
        <v>11574</v>
      </c>
      <c r="U1706" s="75" t="s">
        <v>7222</v>
      </c>
      <c r="AC1706" s="71">
        <v>34</v>
      </c>
      <c r="AD1706" s="71">
        <v>28</v>
      </c>
      <c r="AE1706" s="73" t="s">
        <v>11575</v>
      </c>
      <c r="AF1706" s="75" t="s">
        <v>6657</v>
      </c>
      <c r="CN1706" s="71">
        <v>34</v>
      </c>
      <c r="CO1706" s="71">
        <v>28</v>
      </c>
      <c r="CP1706" s="73" t="s">
        <v>11575</v>
      </c>
      <c r="CQ1706" s="75" t="s">
        <v>6657</v>
      </c>
    </row>
    <row r="1707" spans="17:95">
      <c r="Q1707" s="71">
        <v>4</v>
      </c>
      <c r="R1707" s="71">
        <v>5</v>
      </c>
      <c r="S1707" s="71">
        <v>48</v>
      </c>
      <c r="T1707" s="73" t="s">
        <v>11576</v>
      </c>
      <c r="U1707" s="75" t="s">
        <v>1827</v>
      </c>
      <c r="AC1707" s="71">
        <v>34</v>
      </c>
      <c r="AD1707" s="71">
        <v>29</v>
      </c>
      <c r="AE1707" s="73" t="s">
        <v>11577</v>
      </c>
      <c r="AF1707" s="75" t="s">
        <v>6658</v>
      </c>
      <c r="CN1707" s="71">
        <v>34</v>
      </c>
      <c r="CO1707" s="71">
        <v>29</v>
      </c>
      <c r="CP1707" s="73" t="s">
        <v>11577</v>
      </c>
      <c r="CQ1707" s="75" t="s">
        <v>6658</v>
      </c>
    </row>
    <row r="1708" spans="17:95">
      <c r="Q1708" s="71">
        <v>4</v>
      </c>
      <c r="R1708" s="71">
        <v>5</v>
      </c>
      <c r="S1708" s="71">
        <v>49</v>
      </c>
      <c r="T1708" s="73" t="s">
        <v>11578</v>
      </c>
      <c r="U1708" s="75" t="s">
        <v>1844</v>
      </c>
      <c r="AC1708" s="71">
        <v>34</v>
      </c>
      <c r="AD1708" s="71">
        <v>30</v>
      </c>
      <c r="AE1708" s="73" t="s">
        <v>11579</v>
      </c>
      <c r="AF1708" s="75" t="s">
        <v>6659</v>
      </c>
      <c r="CN1708" s="71">
        <v>34</v>
      </c>
      <c r="CO1708" s="71">
        <v>30</v>
      </c>
      <c r="CP1708" s="73" t="s">
        <v>11579</v>
      </c>
      <c r="CQ1708" s="75" t="s">
        <v>6659</v>
      </c>
    </row>
    <row r="1709" spans="17:95">
      <c r="Q1709" s="71">
        <v>4</v>
      </c>
      <c r="R1709" s="71">
        <v>5</v>
      </c>
      <c r="S1709" s="71">
        <v>50</v>
      </c>
      <c r="T1709" s="73" t="s">
        <v>11580</v>
      </c>
      <c r="U1709" s="75" t="s">
        <v>1845</v>
      </c>
      <c r="AC1709" s="71">
        <v>34</v>
      </c>
      <c r="AD1709" s="71">
        <v>31</v>
      </c>
      <c r="AE1709" s="73" t="s">
        <v>11581</v>
      </c>
      <c r="AF1709" s="75" t="s">
        <v>6660</v>
      </c>
      <c r="CN1709" s="71">
        <v>34</v>
      </c>
      <c r="CO1709" s="71">
        <v>31</v>
      </c>
      <c r="CP1709" s="73" t="s">
        <v>11581</v>
      </c>
      <c r="CQ1709" s="75" t="s">
        <v>6660</v>
      </c>
    </row>
    <row r="1710" spans="17:95">
      <c r="Q1710" s="71">
        <v>4</v>
      </c>
      <c r="R1710" s="71">
        <v>5</v>
      </c>
      <c r="S1710" s="71">
        <v>51</v>
      </c>
      <c r="T1710" s="73" t="s">
        <v>11582</v>
      </c>
      <c r="U1710" s="75" t="s">
        <v>7223</v>
      </c>
      <c r="AC1710" s="71">
        <v>35</v>
      </c>
      <c r="AD1710" s="71">
        <v>1</v>
      </c>
      <c r="AE1710" s="73" t="s">
        <v>11583</v>
      </c>
      <c r="AF1710" s="75" t="s">
        <v>6661</v>
      </c>
      <c r="CN1710" s="71">
        <v>35</v>
      </c>
      <c r="CO1710" s="71">
        <v>1</v>
      </c>
      <c r="CP1710" s="73" t="s">
        <v>11583</v>
      </c>
      <c r="CQ1710" s="75" t="s">
        <v>6661</v>
      </c>
    </row>
    <row r="1711" spans="17:95">
      <c r="Q1711" s="71">
        <v>4</v>
      </c>
      <c r="R1711" s="71">
        <v>5</v>
      </c>
      <c r="S1711" s="71">
        <v>52</v>
      </c>
      <c r="T1711" s="73" t="s">
        <v>9165</v>
      </c>
      <c r="U1711" s="75" t="s">
        <v>1848</v>
      </c>
      <c r="AC1711" s="71">
        <v>35</v>
      </c>
      <c r="AD1711" s="71">
        <v>2</v>
      </c>
      <c r="AE1711" s="73" t="s">
        <v>11584</v>
      </c>
      <c r="AF1711" s="75" t="s">
        <v>6662</v>
      </c>
      <c r="CN1711" s="71">
        <v>35</v>
      </c>
      <c r="CO1711" s="71">
        <v>2</v>
      </c>
      <c r="CP1711" s="73" t="s">
        <v>11584</v>
      </c>
      <c r="CQ1711" s="75" t="s">
        <v>6662</v>
      </c>
    </row>
    <row r="1712" spans="17:95">
      <c r="Q1712" s="71">
        <v>4</v>
      </c>
      <c r="R1712" s="71">
        <v>5</v>
      </c>
      <c r="S1712" s="71">
        <v>53</v>
      </c>
      <c r="T1712" s="73" t="s">
        <v>11585</v>
      </c>
      <c r="U1712" s="75" t="s">
        <v>1849</v>
      </c>
      <c r="AC1712" s="71">
        <v>35</v>
      </c>
      <c r="AD1712" s="71">
        <v>3</v>
      </c>
      <c r="AE1712" s="73" t="s">
        <v>11586</v>
      </c>
      <c r="AF1712" s="75" t="s">
        <v>6663</v>
      </c>
      <c r="CN1712" s="71">
        <v>35</v>
      </c>
      <c r="CO1712" s="71">
        <v>3</v>
      </c>
      <c r="CP1712" s="73" t="s">
        <v>11586</v>
      </c>
      <c r="CQ1712" s="75" t="s">
        <v>6663</v>
      </c>
    </row>
    <row r="1713" spans="17:95">
      <c r="Q1713" s="71">
        <v>4</v>
      </c>
      <c r="R1713" s="71">
        <v>5</v>
      </c>
      <c r="S1713" s="71">
        <v>54</v>
      </c>
      <c r="T1713" s="73" t="s">
        <v>11587</v>
      </c>
      <c r="U1713" s="75" t="s">
        <v>1850</v>
      </c>
      <c r="AC1713" s="71">
        <v>35</v>
      </c>
      <c r="AD1713" s="71">
        <v>4</v>
      </c>
      <c r="AE1713" s="73" t="s">
        <v>11588</v>
      </c>
      <c r="AF1713" s="75" t="s">
        <v>6664</v>
      </c>
      <c r="CN1713" s="71">
        <v>35</v>
      </c>
      <c r="CO1713" s="71">
        <v>4</v>
      </c>
      <c r="CP1713" s="73" t="s">
        <v>11588</v>
      </c>
      <c r="CQ1713" s="75" t="s">
        <v>6664</v>
      </c>
    </row>
    <row r="1714" spans="17:95">
      <c r="Q1714" s="71">
        <v>4</v>
      </c>
      <c r="R1714" s="71">
        <v>5</v>
      </c>
      <c r="S1714" s="71">
        <v>55</v>
      </c>
      <c r="T1714" s="73" t="s">
        <v>11589</v>
      </c>
      <c r="U1714" s="75" t="s">
        <v>1852</v>
      </c>
      <c r="AC1714" s="71">
        <v>35</v>
      </c>
      <c r="AD1714" s="71">
        <v>5</v>
      </c>
      <c r="AE1714" s="73" t="s">
        <v>11590</v>
      </c>
      <c r="AF1714" s="75" t="s">
        <v>6665</v>
      </c>
      <c r="CN1714" s="71">
        <v>35</v>
      </c>
      <c r="CO1714" s="71">
        <v>5</v>
      </c>
      <c r="CP1714" s="73" t="s">
        <v>11590</v>
      </c>
      <c r="CQ1714" s="75" t="s">
        <v>6665</v>
      </c>
    </row>
    <row r="1715" spans="17:95">
      <c r="Q1715" s="71">
        <v>4</v>
      </c>
      <c r="R1715" s="71">
        <v>5</v>
      </c>
      <c r="S1715" s="71">
        <v>56</v>
      </c>
      <c r="T1715" s="73" t="s">
        <v>11591</v>
      </c>
      <c r="U1715" s="75" t="s">
        <v>1853</v>
      </c>
      <c r="AC1715" s="71">
        <v>35</v>
      </c>
      <c r="AD1715" s="71">
        <v>6</v>
      </c>
      <c r="AE1715" s="73" t="s">
        <v>11592</v>
      </c>
      <c r="AF1715" s="75" t="s">
        <v>6666</v>
      </c>
      <c r="CN1715" s="71">
        <v>35</v>
      </c>
      <c r="CO1715" s="71">
        <v>6</v>
      </c>
      <c r="CP1715" s="73" t="s">
        <v>11592</v>
      </c>
      <c r="CQ1715" s="75" t="s">
        <v>6666</v>
      </c>
    </row>
    <row r="1716" spans="17:95">
      <c r="Q1716" s="71">
        <v>4</v>
      </c>
      <c r="R1716" s="71">
        <v>5</v>
      </c>
      <c r="S1716" s="71">
        <v>57</v>
      </c>
      <c r="T1716" s="73" t="s">
        <v>11593</v>
      </c>
      <c r="U1716" s="75" t="s">
        <v>7211</v>
      </c>
      <c r="AC1716" s="71">
        <v>35</v>
      </c>
      <c r="AD1716" s="71">
        <v>7</v>
      </c>
      <c r="AE1716" s="73" t="s">
        <v>11594</v>
      </c>
      <c r="AF1716" s="75" t="s">
        <v>6667</v>
      </c>
      <c r="CN1716" s="71">
        <v>35</v>
      </c>
      <c r="CO1716" s="71">
        <v>7</v>
      </c>
      <c r="CP1716" s="73" t="s">
        <v>11594</v>
      </c>
      <c r="CQ1716" s="75" t="s">
        <v>6667</v>
      </c>
    </row>
    <row r="1717" spans="17:95">
      <c r="Q1717" s="71">
        <v>4</v>
      </c>
      <c r="R1717" s="71">
        <v>5</v>
      </c>
      <c r="S1717" s="71">
        <v>58</v>
      </c>
      <c r="T1717" s="73" t="s">
        <v>11595</v>
      </c>
      <c r="U1717" s="75" t="s">
        <v>7212</v>
      </c>
      <c r="AC1717" s="71">
        <v>35</v>
      </c>
      <c r="AD1717" s="71">
        <v>8</v>
      </c>
      <c r="AE1717" s="73" t="s">
        <v>11596</v>
      </c>
      <c r="AF1717" s="75" t="s">
        <v>6668</v>
      </c>
      <c r="CN1717" s="71">
        <v>35</v>
      </c>
      <c r="CO1717" s="71">
        <v>8</v>
      </c>
      <c r="CP1717" s="73" t="s">
        <v>11596</v>
      </c>
      <c r="CQ1717" s="75" t="s">
        <v>6668</v>
      </c>
    </row>
    <row r="1718" spans="17:95">
      <c r="Q1718" s="71">
        <v>4</v>
      </c>
      <c r="R1718" s="71">
        <v>5</v>
      </c>
      <c r="S1718" s="71">
        <v>59</v>
      </c>
      <c r="T1718" s="73" t="s">
        <v>11597</v>
      </c>
      <c r="U1718" s="75" t="s">
        <v>7224</v>
      </c>
      <c r="AC1718" s="71">
        <v>35</v>
      </c>
      <c r="AD1718" s="71">
        <v>9</v>
      </c>
      <c r="AE1718" s="73" t="s">
        <v>11598</v>
      </c>
      <c r="AF1718" s="75" t="s">
        <v>6669</v>
      </c>
      <c r="CN1718" s="71">
        <v>35</v>
      </c>
      <c r="CO1718" s="71">
        <v>9</v>
      </c>
      <c r="CP1718" s="73" t="s">
        <v>11598</v>
      </c>
      <c r="CQ1718" s="75" t="s">
        <v>6669</v>
      </c>
    </row>
    <row r="1719" spans="17:95">
      <c r="Q1719" s="71">
        <v>4</v>
      </c>
      <c r="R1719" s="71">
        <v>5</v>
      </c>
      <c r="S1719" s="71">
        <v>60</v>
      </c>
      <c r="T1719" s="73" t="s">
        <v>11599</v>
      </c>
      <c r="U1719" s="75" t="s">
        <v>1847</v>
      </c>
      <c r="AC1719" s="71">
        <v>35</v>
      </c>
      <c r="AD1719" s="71">
        <v>10</v>
      </c>
      <c r="AE1719" s="73" t="s">
        <v>11600</v>
      </c>
      <c r="AF1719" s="75" t="s">
        <v>6670</v>
      </c>
      <c r="CN1719" s="71">
        <v>35</v>
      </c>
      <c r="CO1719" s="71">
        <v>10</v>
      </c>
      <c r="CP1719" s="73" t="s">
        <v>11600</v>
      </c>
      <c r="CQ1719" s="75" t="s">
        <v>6670</v>
      </c>
    </row>
    <row r="1720" spans="17:95">
      <c r="Q1720" s="71">
        <v>4</v>
      </c>
      <c r="R1720" s="71">
        <v>5</v>
      </c>
      <c r="S1720" s="71">
        <v>61</v>
      </c>
      <c r="T1720" s="73" t="s">
        <v>11601</v>
      </c>
      <c r="U1720" s="75" t="s">
        <v>1846</v>
      </c>
      <c r="AC1720" s="71">
        <v>35</v>
      </c>
      <c r="AD1720" s="71">
        <v>11</v>
      </c>
      <c r="AE1720" s="73" t="s">
        <v>11602</v>
      </c>
      <c r="AF1720" s="75" t="s">
        <v>6671</v>
      </c>
      <c r="CN1720" s="71">
        <v>35</v>
      </c>
      <c r="CO1720" s="71">
        <v>11</v>
      </c>
      <c r="CP1720" s="73" t="s">
        <v>11602</v>
      </c>
      <c r="CQ1720" s="75" t="s">
        <v>6671</v>
      </c>
    </row>
    <row r="1721" spans="17:95">
      <c r="Q1721" s="71">
        <v>4</v>
      </c>
      <c r="R1721" s="71">
        <v>5</v>
      </c>
      <c r="S1721" s="71">
        <v>62</v>
      </c>
      <c r="T1721" s="73" t="s">
        <v>11603</v>
      </c>
      <c r="U1721" s="75" t="s">
        <v>1854</v>
      </c>
      <c r="AC1721" s="71">
        <v>35</v>
      </c>
      <c r="AD1721" s="71">
        <v>12</v>
      </c>
      <c r="AE1721" s="73" t="s">
        <v>11604</v>
      </c>
      <c r="AF1721" s="75" t="s">
        <v>6672</v>
      </c>
      <c r="CN1721" s="71">
        <v>35</v>
      </c>
      <c r="CO1721" s="71">
        <v>12</v>
      </c>
      <c r="CP1721" s="73" t="s">
        <v>11604</v>
      </c>
      <c r="CQ1721" s="75" t="s">
        <v>6672</v>
      </c>
    </row>
    <row r="1722" spans="17:95">
      <c r="Q1722" s="71">
        <v>4</v>
      </c>
      <c r="R1722" s="71">
        <v>5</v>
      </c>
      <c r="S1722" s="71">
        <v>63</v>
      </c>
      <c r="T1722" s="73" t="s">
        <v>11215</v>
      </c>
      <c r="U1722" s="75" t="s">
        <v>1855</v>
      </c>
      <c r="AC1722" s="71">
        <v>35</v>
      </c>
      <c r="AD1722" s="71">
        <v>13</v>
      </c>
      <c r="AE1722" s="73" t="s">
        <v>11605</v>
      </c>
      <c r="AF1722" s="75" t="s">
        <v>6673</v>
      </c>
      <c r="CN1722" s="71">
        <v>35</v>
      </c>
      <c r="CO1722" s="71">
        <v>13</v>
      </c>
      <c r="CP1722" s="73" t="s">
        <v>11605</v>
      </c>
      <c r="CQ1722" s="75" t="s">
        <v>6673</v>
      </c>
    </row>
    <row r="1723" spans="17:95">
      <c r="Q1723" s="71">
        <v>4</v>
      </c>
      <c r="R1723" s="71">
        <v>6</v>
      </c>
      <c r="S1723" s="71">
        <v>1</v>
      </c>
      <c r="T1723" s="73" t="s">
        <v>8641</v>
      </c>
      <c r="U1723" s="75" t="s">
        <v>1877</v>
      </c>
      <c r="AC1723" s="71">
        <v>35</v>
      </c>
      <c r="AD1723" s="71">
        <v>14</v>
      </c>
      <c r="AE1723" s="73" t="s">
        <v>11606</v>
      </c>
      <c r="AF1723" s="75" t="s">
        <v>6674</v>
      </c>
      <c r="CN1723" s="71">
        <v>35</v>
      </c>
      <c r="CO1723" s="71">
        <v>14</v>
      </c>
      <c r="CP1723" s="73" t="s">
        <v>11606</v>
      </c>
      <c r="CQ1723" s="75" t="s">
        <v>6674</v>
      </c>
    </row>
    <row r="1724" spans="17:95">
      <c r="Q1724" s="71">
        <v>4</v>
      </c>
      <c r="R1724" s="71">
        <v>6</v>
      </c>
      <c r="S1724" s="71">
        <v>2</v>
      </c>
      <c r="T1724" s="73" t="s">
        <v>11498</v>
      </c>
      <c r="U1724" s="75" t="s">
        <v>7232</v>
      </c>
      <c r="AC1724" s="71">
        <v>35</v>
      </c>
      <c r="AD1724" s="71">
        <v>15</v>
      </c>
      <c r="AE1724" s="73" t="s">
        <v>11607</v>
      </c>
      <c r="AF1724" s="75" t="s">
        <v>6675</v>
      </c>
      <c r="CN1724" s="71">
        <v>35</v>
      </c>
      <c r="CO1724" s="71">
        <v>15</v>
      </c>
      <c r="CP1724" s="73" t="s">
        <v>11607</v>
      </c>
      <c r="CQ1724" s="75" t="s">
        <v>6675</v>
      </c>
    </row>
    <row r="1725" spans="17:95">
      <c r="Q1725" s="71">
        <v>4</v>
      </c>
      <c r="R1725" s="71">
        <v>6</v>
      </c>
      <c r="S1725" s="71">
        <v>3</v>
      </c>
      <c r="T1725" s="73" t="s">
        <v>11608</v>
      </c>
      <c r="U1725" s="75" t="s">
        <v>7233</v>
      </c>
      <c r="AC1725" s="71">
        <v>35</v>
      </c>
      <c r="AD1725" s="71">
        <v>16</v>
      </c>
      <c r="AE1725" s="73" t="s">
        <v>11609</v>
      </c>
      <c r="AF1725" s="75" t="s">
        <v>6676</v>
      </c>
      <c r="CN1725" s="71">
        <v>35</v>
      </c>
      <c r="CO1725" s="71">
        <v>16</v>
      </c>
      <c r="CP1725" s="73" t="s">
        <v>11609</v>
      </c>
      <c r="CQ1725" s="75" t="s">
        <v>6676</v>
      </c>
    </row>
    <row r="1726" spans="17:95">
      <c r="Q1726" s="71">
        <v>4</v>
      </c>
      <c r="R1726" s="71">
        <v>6</v>
      </c>
      <c r="S1726" s="71">
        <v>4</v>
      </c>
      <c r="T1726" s="73" t="s">
        <v>11610</v>
      </c>
      <c r="U1726" s="75" t="s">
        <v>7231</v>
      </c>
      <c r="AC1726" s="71">
        <v>35</v>
      </c>
      <c r="AD1726" s="71">
        <v>17</v>
      </c>
      <c r="AE1726" s="73" t="s">
        <v>11611</v>
      </c>
      <c r="AF1726" s="75" t="s">
        <v>6677</v>
      </c>
      <c r="CN1726" s="71">
        <v>35</v>
      </c>
      <c r="CO1726" s="71">
        <v>17</v>
      </c>
      <c r="CP1726" s="73" t="s">
        <v>11611</v>
      </c>
      <c r="CQ1726" s="75" t="s">
        <v>6677</v>
      </c>
    </row>
    <row r="1727" spans="17:95">
      <c r="Q1727" s="71">
        <v>4</v>
      </c>
      <c r="R1727" s="71">
        <v>6</v>
      </c>
      <c r="S1727" s="71">
        <v>5</v>
      </c>
      <c r="T1727" s="73" t="s">
        <v>11221</v>
      </c>
      <c r="U1727" s="75" t="s">
        <v>7229</v>
      </c>
      <c r="AC1727" s="71">
        <v>35</v>
      </c>
      <c r="AD1727" s="71">
        <v>18</v>
      </c>
      <c r="AE1727" s="73" t="s">
        <v>11612</v>
      </c>
      <c r="AF1727" s="75" t="s">
        <v>6678</v>
      </c>
      <c r="CN1727" s="71">
        <v>35</v>
      </c>
      <c r="CO1727" s="71">
        <v>18</v>
      </c>
      <c r="CP1727" s="73" t="s">
        <v>11612</v>
      </c>
      <c r="CQ1727" s="75" t="s">
        <v>6678</v>
      </c>
    </row>
    <row r="1728" spans="17:95">
      <c r="Q1728" s="71">
        <v>4</v>
      </c>
      <c r="R1728" s="71">
        <v>6</v>
      </c>
      <c r="S1728" s="71">
        <v>6</v>
      </c>
      <c r="T1728" s="73" t="s">
        <v>11223</v>
      </c>
      <c r="U1728" s="75" t="s">
        <v>7230</v>
      </c>
      <c r="AC1728" s="71">
        <v>35</v>
      </c>
      <c r="AD1728" s="71">
        <v>19</v>
      </c>
      <c r="AE1728" s="73" t="s">
        <v>11613</v>
      </c>
      <c r="AF1728" s="75" t="s">
        <v>6679</v>
      </c>
      <c r="CN1728" s="71">
        <v>35</v>
      </c>
      <c r="CO1728" s="71">
        <v>19</v>
      </c>
      <c r="CP1728" s="73" t="s">
        <v>11613</v>
      </c>
      <c r="CQ1728" s="75" t="s">
        <v>6679</v>
      </c>
    </row>
    <row r="1729" spans="17:95">
      <c r="Q1729" s="71">
        <v>4</v>
      </c>
      <c r="R1729" s="71">
        <v>6</v>
      </c>
      <c r="S1729" s="71">
        <v>7</v>
      </c>
      <c r="T1729" s="73" t="s">
        <v>11503</v>
      </c>
      <c r="U1729" s="75" t="s">
        <v>11614</v>
      </c>
      <c r="AC1729" s="71">
        <v>36</v>
      </c>
      <c r="AD1729" s="71">
        <v>1</v>
      </c>
      <c r="AE1729" s="73" t="s">
        <v>11615</v>
      </c>
      <c r="AF1729" s="75" t="s">
        <v>6680</v>
      </c>
      <c r="CN1729" s="71">
        <v>36</v>
      </c>
      <c r="CO1729" s="71">
        <v>1</v>
      </c>
      <c r="CP1729" s="73" t="s">
        <v>11615</v>
      </c>
      <c r="CQ1729" s="75" t="s">
        <v>6680</v>
      </c>
    </row>
    <row r="1730" spans="17:95">
      <c r="Q1730" s="71">
        <v>4</v>
      </c>
      <c r="R1730" s="71">
        <v>6</v>
      </c>
      <c r="S1730" s="71">
        <v>8</v>
      </c>
      <c r="T1730" s="73" t="s">
        <v>9733</v>
      </c>
      <c r="U1730" s="75" t="s">
        <v>1878</v>
      </c>
      <c r="AC1730" s="71">
        <v>36</v>
      </c>
      <c r="AD1730" s="71">
        <v>2</v>
      </c>
      <c r="AE1730" s="73" t="s">
        <v>11616</v>
      </c>
      <c r="AF1730" s="75" t="s">
        <v>6681</v>
      </c>
      <c r="CN1730" s="71">
        <v>36</v>
      </c>
      <c r="CO1730" s="71">
        <v>2</v>
      </c>
      <c r="CP1730" s="73" t="s">
        <v>11616</v>
      </c>
      <c r="CQ1730" s="75" t="s">
        <v>6681</v>
      </c>
    </row>
    <row r="1731" spans="17:95">
      <c r="Q1731" s="71">
        <v>4</v>
      </c>
      <c r="R1731" s="71">
        <v>6</v>
      </c>
      <c r="S1731" s="71">
        <v>9</v>
      </c>
      <c r="T1731" s="73" t="s">
        <v>11226</v>
      </c>
      <c r="U1731" s="75" t="s">
        <v>1879</v>
      </c>
      <c r="AC1731" s="71">
        <v>36</v>
      </c>
      <c r="AD1731" s="71">
        <v>3</v>
      </c>
      <c r="AE1731" s="73" t="s">
        <v>11617</v>
      </c>
      <c r="AF1731" s="75" t="s">
        <v>6682</v>
      </c>
      <c r="CN1731" s="71">
        <v>36</v>
      </c>
      <c r="CO1731" s="71">
        <v>3</v>
      </c>
      <c r="CP1731" s="73" t="s">
        <v>11617</v>
      </c>
      <c r="CQ1731" s="75" t="s">
        <v>6682</v>
      </c>
    </row>
    <row r="1732" spans="17:95">
      <c r="Q1732" s="71">
        <v>4</v>
      </c>
      <c r="R1732" s="71">
        <v>6</v>
      </c>
      <c r="S1732" s="71">
        <v>10</v>
      </c>
      <c r="T1732" s="73" t="s">
        <v>11053</v>
      </c>
      <c r="U1732" s="75" t="s">
        <v>1880</v>
      </c>
      <c r="AC1732" s="71">
        <v>36</v>
      </c>
      <c r="AD1732" s="71">
        <v>4</v>
      </c>
      <c r="AE1732" s="73" t="s">
        <v>11618</v>
      </c>
      <c r="AF1732" s="75" t="s">
        <v>6683</v>
      </c>
      <c r="CN1732" s="71">
        <v>36</v>
      </c>
      <c r="CO1732" s="71">
        <v>4</v>
      </c>
      <c r="CP1732" s="73" t="s">
        <v>11618</v>
      </c>
      <c r="CQ1732" s="75" t="s">
        <v>6683</v>
      </c>
    </row>
    <row r="1733" spans="17:95">
      <c r="Q1733" s="71">
        <v>4</v>
      </c>
      <c r="R1733" s="71">
        <v>6</v>
      </c>
      <c r="S1733" s="71">
        <v>11</v>
      </c>
      <c r="T1733" s="73" t="s">
        <v>11055</v>
      </c>
      <c r="U1733" s="75" t="s">
        <v>1881</v>
      </c>
      <c r="AC1733" s="71">
        <v>36</v>
      </c>
      <c r="AD1733" s="71">
        <v>5</v>
      </c>
      <c r="AE1733" s="73" t="s">
        <v>11619</v>
      </c>
      <c r="AF1733" s="75" t="s">
        <v>6684</v>
      </c>
      <c r="CN1733" s="71">
        <v>36</v>
      </c>
      <c r="CO1733" s="71">
        <v>5</v>
      </c>
      <c r="CP1733" s="73" t="s">
        <v>11619</v>
      </c>
      <c r="CQ1733" s="75" t="s">
        <v>6684</v>
      </c>
    </row>
    <row r="1734" spans="17:95">
      <c r="Q1734" s="71">
        <v>4</v>
      </c>
      <c r="R1734" s="71">
        <v>6</v>
      </c>
      <c r="S1734" s="71">
        <v>12</v>
      </c>
      <c r="T1734" s="73" t="s">
        <v>11620</v>
      </c>
      <c r="U1734" s="75" t="s">
        <v>1882</v>
      </c>
      <c r="AC1734" s="71">
        <v>36</v>
      </c>
      <c r="AD1734" s="71">
        <v>6</v>
      </c>
      <c r="AE1734" s="73" t="s">
        <v>11621</v>
      </c>
      <c r="AF1734" s="75" t="s">
        <v>6685</v>
      </c>
      <c r="CN1734" s="71">
        <v>36</v>
      </c>
      <c r="CO1734" s="71">
        <v>6</v>
      </c>
      <c r="CP1734" s="73" t="s">
        <v>11621</v>
      </c>
      <c r="CQ1734" s="75" t="s">
        <v>6685</v>
      </c>
    </row>
    <row r="1735" spans="17:95">
      <c r="Q1735" s="71">
        <v>4</v>
      </c>
      <c r="R1735" s="71">
        <v>6</v>
      </c>
      <c r="S1735" s="71">
        <v>13</v>
      </c>
      <c r="T1735" s="73" t="s">
        <v>11622</v>
      </c>
      <c r="U1735" s="75" t="s">
        <v>1885</v>
      </c>
      <c r="AC1735" s="71">
        <v>36</v>
      </c>
      <c r="AD1735" s="71">
        <v>7</v>
      </c>
      <c r="AE1735" s="73" t="s">
        <v>11623</v>
      </c>
      <c r="AF1735" s="75" t="s">
        <v>6686</v>
      </c>
      <c r="CN1735" s="71">
        <v>36</v>
      </c>
      <c r="CO1735" s="71">
        <v>7</v>
      </c>
      <c r="CP1735" s="73" t="s">
        <v>11623</v>
      </c>
      <c r="CQ1735" s="75" t="s">
        <v>6686</v>
      </c>
    </row>
    <row r="1736" spans="17:95">
      <c r="Q1736" s="71">
        <v>4</v>
      </c>
      <c r="R1736" s="71">
        <v>6</v>
      </c>
      <c r="S1736" s="71">
        <v>14</v>
      </c>
      <c r="T1736" s="73" t="s">
        <v>11624</v>
      </c>
      <c r="U1736" s="75" t="s">
        <v>1886</v>
      </c>
      <c r="AC1736" s="71">
        <v>36</v>
      </c>
      <c r="AD1736" s="71">
        <v>8</v>
      </c>
      <c r="AE1736" s="73" t="s">
        <v>11625</v>
      </c>
      <c r="AF1736" s="75" t="s">
        <v>8403</v>
      </c>
      <c r="CN1736" s="71">
        <v>36</v>
      </c>
      <c r="CO1736" s="71">
        <v>8</v>
      </c>
      <c r="CP1736" s="73" t="s">
        <v>11625</v>
      </c>
      <c r="CQ1736" s="75" t="s">
        <v>8403</v>
      </c>
    </row>
    <row r="1737" spans="17:95">
      <c r="Q1737" s="71">
        <v>4</v>
      </c>
      <c r="R1737" s="71">
        <v>6</v>
      </c>
      <c r="S1737" s="71">
        <v>15</v>
      </c>
      <c r="T1737" s="73" t="s">
        <v>11626</v>
      </c>
      <c r="U1737" s="75" t="s">
        <v>1887</v>
      </c>
      <c r="AC1737" s="71">
        <v>36</v>
      </c>
      <c r="AD1737" s="71">
        <v>9</v>
      </c>
      <c r="AE1737" s="73" t="s">
        <v>11627</v>
      </c>
      <c r="AF1737" s="75" t="s">
        <v>6687</v>
      </c>
      <c r="CN1737" s="71">
        <v>36</v>
      </c>
      <c r="CO1737" s="71">
        <v>9</v>
      </c>
      <c r="CP1737" s="73" t="s">
        <v>11627</v>
      </c>
      <c r="CQ1737" s="75" t="s">
        <v>6687</v>
      </c>
    </row>
    <row r="1738" spans="17:95">
      <c r="Q1738" s="71">
        <v>4</v>
      </c>
      <c r="R1738" s="71">
        <v>6</v>
      </c>
      <c r="S1738" s="71">
        <v>16</v>
      </c>
      <c r="T1738" s="73" t="s">
        <v>11628</v>
      </c>
      <c r="U1738" s="75" t="s">
        <v>1888</v>
      </c>
      <c r="AC1738" s="71">
        <v>36</v>
      </c>
      <c r="AD1738" s="71">
        <v>10</v>
      </c>
      <c r="AE1738" s="73" t="s">
        <v>11629</v>
      </c>
      <c r="AF1738" s="75" t="s">
        <v>6688</v>
      </c>
      <c r="CN1738" s="71">
        <v>36</v>
      </c>
      <c r="CO1738" s="71">
        <v>10</v>
      </c>
      <c r="CP1738" s="73" t="s">
        <v>11629</v>
      </c>
      <c r="CQ1738" s="75" t="s">
        <v>6688</v>
      </c>
    </row>
    <row r="1739" spans="17:95">
      <c r="Q1739" s="71">
        <v>4</v>
      </c>
      <c r="R1739" s="71">
        <v>6</v>
      </c>
      <c r="S1739" s="71">
        <v>17</v>
      </c>
      <c r="T1739" s="73" t="s">
        <v>11630</v>
      </c>
      <c r="U1739" s="75" t="s">
        <v>1883</v>
      </c>
      <c r="AC1739" s="71">
        <v>36</v>
      </c>
      <c r="AD1739" s="71">
        <v>11</v>
      </c>
      <c r="AE1739" s="73" t="s">
        <v>11631</v>
      </c>
      <c r="AF1739" s="75" t="s">
        <v>6689</v>
      </c>
      <c r="CN1739" s="71">
        <v>36</v>
      </c>
      <c r="CO1739" s="71">
        <v>11</v>
      </c>
      <c r="CP1739" s="73" t="s">
        <v>11631</v>
      </c>
      <c r="CQ1739" s="75" t="s">
        <v>6689</v>
      </c>
    </row>
    <row r="1740" spans="17:95">
      <c r="Q1740" s="71">
        <v>4</v>
      </c>
      <c r="R1740" s="71">
        <v>6</v>
      </c>
      <c r="S1740" s="71">
        <v>18</v>
      </c>
      <c r="T1740" s="73" t="s">
        <v>11632</v>
      </c>
      <c r="U1740" s="75" t="s">
        <v>1892</v>
      </c>
      <c r="AC1740" s="71">
        <v>36</v>
      </c>
      <c r="AD1740" s="71">
        <v>12</v>
      </c>
      <c r="AE1740" s="73" t="s">
        <v>11633</v>
      </c>
      <c r="AF1740" s="75" t="s">
        <v>6690</v>
      </c>
      <c r="CN1740" s="71">
        <v>36</v>
      </c>
      <c r="CO1740" s="71">
        <v>12</v>
      </c>
      <c r="CP1740" s="73" t="s">
        <v>11633</v>
      </c>
      <c r="CQ1740" s="75" t="s">
        <v>6690</v>
      </c>
    </row>
    <row r="1741" spans="17:95">
      <c r="Q1741" s="71">
        <v>4</v>
      </c>
      <c r="R1741" s="71">
        <v>6</v>
      </c>
      <c r="S1741" s="71">
        <v>19</v>
      </c>
      <c r="T1741" s="73" t="s">
        <v>11634</v>
      </c>
      <c r="U1741" s="75" t="s">
        <v>1893</v>
      </c>
      <c r="AC1741" s="71">
        <v>36</v>
      </c>
      <c r="AD1741" s="71">
        <v>13</v>
      </c>
      <c r="AE1741" s="73" t="s">
        <v>11635</v>
      </c>
      <c r="AF1741" s="75" t="s">
        <v>6691</v>
      </c>
      <c r="CN1741" s="71">
        <v>36</v>
      </c>
      <c r="CO1741" s="71">
        <v>13</v>
      </c>
      <c r="CP1741" s="73" t="s">
        <v>11635</v>
      </c>
      <c r="CQ1741" s="75" t="s">
        <v>6691</v>
      </c>
    </row>
    <row r="1742" spans="17:95">
      <c r="Q1742" s="71">
        <v>4</v>
      </c>
      <c r="R1742" s="71">
        <v>6</v>
      </c>
      <c r="S1742" s="71">
        <v>20</v>
      </c>
      <c r="T1742" s="73" t="s">
        <v>11636</v>
      </c>
      <c r="U1742" s="75" t="s">
        <v>1884</v>
      </c>
      <c r="AC1742" s="71">
        <v>36</v>
      </c>
      <c r="AD1742" s="71">
        <v>14</v>
      </c>
      <c r="AE1742" s="73" t="s">
        <v>11637</v>
      </c>
      <c r="AF1742" s="75" t="s">
        <v>6692</v>
      </c>
      <c r="CN1742" s="71">
        <v>36</v>
      </c>
      <c r="CO1742" s="71">
        <v>14</v>
      </c>
      <c r="CP1742" s="73" t="s">
        <v>11637</v>
      </c>
      <c r="CQ1742" s="75" t="s">
        <v>6692</v>
      </c>
    </row>
    <row r="1743" spans="17:95">
      <c r="Q1743" s="71">
        <v>4</v>
      </c>
      <c r="R1743" s="71">
        <v>6</v>
      </c>
      <c r="S1743" s="71">
        <v>21</v>
      </c>
      <c r="T1743" s="73" t="s">
        <v>11638</v>
      </c>
      <c r="U1743" s="75" t="s">
        <v>1889</v>
      </c>
      <c r="AC1743" s="71">
        <v>36</v>
      </c>
      <c r="AD1743" s="71">
        <v>15</v>
      </c>
      <c r="AE1743" s="73" t="s">
        <v>11639</v>
      </c>
      <c r="AF1743" s="75" t="s">
        <v>6693</v>
      </c>
      <c r="CN1743" s="71">
        <v>36</v>
      </c>
      <c r="CO1743" s="71">
        <v>15</v>
      </c>
      <c r="CP1743" s="73" t="s">
        <v>11639</v>
      </c>
      <c r="CQ1743" s="75" t="s">
        <v>6693</v>
      </c>
    </row>
    <row r="1744" spans="17:95">
      <c r="Q1744" s="71">
        <v>4</v>
      </c>
      <c r="R1744" s="71">
        <v>6</v>
      </c>
      <c r="S1744" s="71">
        <v>22</v>
      </c>
      <c r="T1744" s="73" t="s">
        <v>11640</v>
      </c>
      <c r="U1744" s="75" t="s">
        <v>1890</v>
      </c>
      <c r="AC1744" s="71">
        <v>36</v>
      </c>
      <c r="AD1744" s="71">
        <v>16</v>
      </c>
      <c r="AE1744" s="73" t="s">
        <v>11641</v>
      </c>
      <c r="AF1744" s="75" t="s">
        <v>8404</v>
      </c>
      <c r="CN1744" s="71">
        <v>36</v>
      </c>
      <c r="CO1744" s="71">
        <v>16</v>
      </c>
      <c r="CP1744" s="73" t="s">
        <v>11641</v>
      </c>
      <c r="CQ1744" s="75" t="s">
        <v>8404</v>
      </c>
    </row>
    <row r="1745" spans="17:95">
      <c r="Q1745" s="71">
        <v>4</v>
      </c>
      <c r="R1745" s="71">
        <v>6</v>
      </c>
      <c r="S1745" s="71">
        <v>23</v>
      </c>
      <c r="T1745" s="73" t="s">
        <v>11642</v>
      </c>
      <c r="U1745" s="75" t="s">
        <v>1891</v>
      </c>
      <c r="AC1745" s="71">
        <v>36</v>
      </c>
      <c r="AD1745" s="71">
        <v>17</v>
      </c>
      <c r="AE1745" s="73" t="s">
        <v>11643</v>
      </c>
      <c r="AF1745" s="75" t="s">
        <v>8405</v>
      </c>
      <c r="CN1745" s="71">
        <v>36</v>
      </c>
      <c r="CO1745" s="71">
        <v>17</v>
      </c>
      <c r="CP1745" s="73" t="s">
        <v>11643</v>
      </c>
      <c r="CQ1745" s="75" t="s">
        <v>8405</v>
      </c>
    </row>
    <row r="1746" spans="17:95">
      <c r="Q1746" s="71">
        <v>4</v>
      </c>
      <c r="R1746" s="71">
        <v>6</v>
      </c>
      <c r="S1746" s="71">
        <v>24</v>
      </c>
      <c r="T1746" s="73" t="s">
        <v>11644</v>
      </c>
      <c r="U1746" s="75" t="s">
        <v>1894</v>
      </c>
      <c r="AC1746" s="71">
        <v>36</v>
      </c>
      <c r="AD1746" s="71">
        <v>18</v>
      </c>
      <c r="AE1746" s="73" t="s">
        <v>11645</v>
      </c>
      <c r="AF1746" s="75" t="s">
        <v>6694</v>
      </c>
      <c r="CN1746" s="71">
        <v>36</v>
      </c>
      <c r="CO1746" s="71">
        <v>18</v>
      </c>
      <c r="CP1746" s="73" t="s">
        <v>11645</v>
      </c>
      <c r="CQ1746" s="75" t="s">
        <v>6694</v>
      </c>
    </row>
    <row r="1747" spans="17:95">
      <c r="Q1747" s="71">
        <v>4</v>
      </c>
      <c r="R1747" s="71">
        <v>6</v>
      </c>
      <c r="S1747" s="71">
        <v>25</v>
      </c>
      <c r="T1747" s="73" t="s">
        <v>11646</v>
      </c>
      <c r="U1747" s="75" t="s">
        <v>1895</v>
      </c>
      <c r="AC1747" s="71">
        <v>36</v>
      </c>
      <c r="AD1747" s="71">
        <v>19</v>
      </c>
      <c r="AE1747" s="73" t="s">
        <v>11647</v>
      </c>
      <c r="AF1747" s="75" t="s">
        <v>6695</v>
      </c>
      <c r="CN1747" s="71">
        <v>36</v>
      </c>
      <c r="CO1747" s="71">
        <v>19</v>
      </c>
      <c r="CP1747" s="73" t="s">
        <v>11647</v>
      </c>
      <c r="CQ1747" s="75" t="s">
        <v>6695</v>
      </c>
    </row>
    <row r="1748" spans="17:95">
      <c r="Q1748" s="71">
        <v>4</v>
      </c>
      <c r="R1748" s="71">
        <v>6</v>
      </c>
      <c r="S1748" s="71">
        <v>26</v>
      </c>
      <c r="T1748" s="73" t="s">
        <v>11648</v>
      </c>
      <c r="U1748" s="75" t="s">
        <v>7234</v>
      </c>
      <c r="AC1748" s="71">
        <v>36</v>
      </c>
      <c r="AD1748" s="71">
        <v>20</v>
      </c>
      <c r="AE1748" s="73" t="s">
        <v>11649</v>
      </c>
      <c r="AF1748" s="75" t="s">
        <v>6696</v>
      </c>
      <c r="CN1748" s="71">
        <v>36</v>
      </c>
      <c r="CO1748" s="71">
        <v>20</v>
      </c>
      <c r="CP1748" s="73" t="s">
        <v>11649</v>
      </c>
      <c r="CQ1748" s="75" t="s">
        <v>6696</v>
      </c>
    </row>
    <row r="1749" spans="17:95">
      <c r="Q1749" s="71">
        <v>4</v>
      </c>
      <c r="R1749" s="71">
        <v>6</v>
      </c>
      <c r="S1749" s="71">
        <v>27</v>
      </c>
      <c r="T1749" s="73" t="s">
        <v>11650</v>
      </c>
      <c r="U1749" s="75" t="s">
        <v>1896</v>
      </c>
      <c r="AC1749" s="71">
        <v>36</v>
      </c>
      <c r="AD1749" s="71">
        <v>21</v>
      </c>
      <c r="AE1749" s="73" t="s">
        <v>11651</v>
      </c>
      <c r="AF1749" s="75" t="s">
        <v>6697</v>
      </c>
      <c r="CN1749" s="71">
        <v>36</v>
      </c>
      <c r="CO1749" s="71">
        <v>21</v>
      </c>
      <c r="CP1749" s="73" t="s">
        <v>11651</v>
      </c>
      <c r="CQ1749" s="75" t="s">
        <v>6697</v>
      </c>
    </row>
    <row r="1750" spans="17:95">
      <c r="Q1750" s="71">
        <v>4</v>
      </c>
      <c r="R1750" s="71">
        <v>6</v>
      </c>
      <c r="S1750" s="71">
        <v>28</v>
      </c>
      <c r="T1750" s="73" t="s">
        <v>11652</v>
      </c>
      <c r="U1750" s="75" t="s">
        <v>1897</v>
      </c>
      <c r="AC1750" s="71">
        <v>36</v>
      </c>
      <c r="AD1750" s="71">
        <v>22</v>
      </c>
      <c r="AE1750" s="73" t="s">
        <v>11653</v>
      </c>
      <c r="AF1750" s="75" t="s">
        <v>6698</v>
      </c>
      <c r="CN1750" s="71">
        <v>36</v>
      </c>
      <c r="CO1750" s="71">
        <v>22</v>
      </c>
      <c r="CP1750" s="73" t="s">
        <v>11653</v>
      </c>
      <c r="CQ1750" s="75" t="s">
        <v>6698</v>
      </c>
    </row>
    <row r="1751" spans="17:95">
      <c r="Q1751" s="71">
        <v>4</v>
      </c>
      <c r="R1751" s="71">
        <v>6</v>
      </c>
      <c r="S1751" s="71">
        <v>29</v>
      </c>
      <c r="T1751" s="73" t="s">
        <v>11654</v>
      </c>
      <c r="U1751" s="75" t="s">
        <v>1898</v>
      </c>
      <c r="AC1751" s="71">
        <v>36</v>
      </c>
      <c r="AD1751" s="71">
        <v>23</v>
      </c>
      <c r="AE1751" s="73" t="s">
        <v>11655</v>
      </c>
      <c r="AF1751" s="75" t="s">
        <v>6699</v>
      </c>
      <c r="CN1751" s="71">
        <v>36</v>
      </c>
      <c r="CO1751" s="71">
        <v>23</v>
      </c>
      <c r="CP1751" s="73" t="s">
        <v>11655</v>
      </c>
      <c r="CQ1751" s="75" t="s">
        <v>6699</v>
      </c>
    </row>
    <row r="1752" spans="17:95">
      <c r="Q1752" s="71">
        <v>4</v>
      </c>
      <c r="R1752" s="71">
        <v>6</v>
      </c>
      <c r="S1752" s="71">
        <v>30</v>
      </c>
      <c r="T1752" s="73" t="s">
        <v>11656</v>
      </c>
      <c r="U1752" s="75" t="s">
        <v>1899</v>
      </c>
      <c r="AC1752" s="71">
        <v>36</v>
      </c>
      <c r="AD1752" s="71">
        <v>24</v>
      </c>
      <c r="AE1752" s="73" t="s">
        <v>11657</v>
      </c>
      <c r="AF1752" s="75" t="s">
        <v>8406</v>
      </c>
      <c r="CN1752" s="71">
        <v>36</v>
      </c>
      <c r="CO1752" s="71">
        <v>24</v>
      </c>
      <c r="CP1752" s="73" t="s">
        <v>11657</v>
      </c>
      <c r="CQ1752" s="75" t="s">
        <v>8406</v>
      </c>
    </row>
    <row r="1753" spans="17:95">
      <c r="Q1753" s="71">
        <v>4</v>
      </c>
      <c r="R1753" s="71">
        <v>6</v>
      </c>
      <c r="S1753" s="71">
        <v>31</v>
      </c>
      <c r="T1753" s="73" t="s">
        <v>11658</v>
      </c>
      <c r="U1753" s="75" t="s">
        <v>1900</v>
      </c>
      <c r="AC1753" s="71">
        <v>37</v>
      </c>
      <c r="AD1753" s="71">
        <v>1</v>
      </c>
      <c r="AE1753" s="73" t="s">
        <v>11659</v>
      </c>
      <c r="AF1753" s="75" t="s">
        <v>6700</v>
      </c>
      <c r="CN1753" s="71">
        <v>37</v>
      </c>
      <c r="CO1753" s="71">
        <v>1</v>
      </c>
      <c r="CP1753" s="73" t="s">
        <v>11659</v>
      </c>
      <c r="CQ1753" s="75" t="s">
        <v>6700</v>
      </c>
    </row>
    <row r="1754" spans="17:95">
      <c r="Q1754" s="71">
        <v>4</v>
      </c>
      <c r="R1754" s="71">
        <v>6</v>
      </c>
      <c r="S1754" s="71">
        <v>32</v>
      </c>
      <c r="T1754" s="73" t="s">
        <v>11660</v>
      </c>
      <c r="U1754" s="75" t="s">
        <v>1901</v>
      </c>
      <c r="AC1754" s="71">
        <v>37</v>
      </c>
      <c r="AD1754" s="71">
        <v>2</v>
      </c>
      <c r="AE1754" s="73" t="s">
        <v>11661</v>
      </c>
      <c r="AF1754" s="75" t="s">
        <v>6701</v>
      </c>
      <c r="CN1754" s="71">
        <v>37</v>
      </c>
      <c r="CO1754" s="71">
        <v>2</v>
      </c>
      <c r="CP1754" s="73" t="s">
        <v>11661</v>
      </c>
      <c r="CQ1754" s="75" t="s">
        <v>6701</v>
      </c>
    </row>
    <row r="1755" spans="17:95">
      <c r="Q1755" s="71">
        <v>4</v>
      </c>
      <c r="R1755" s="71">
        <v>6</v>
      </c>
      <c r="S1755" s="71">
        <v>33</v>
      </c>
      <c r="T1755" s="73" t="s">
        <v>11662</v>
      </c>
      <c r="U1755" s="75" t="s">
        <v>1902</v>
      </c>
      <c r="AC1755" s="71">
        <v>37</v>
      </c>
      <c r="AD1755" s="71">
        <v>3</v>
      </c>
      <c r="AE1755" s="73" t="s">
        <v>11663</v>
      </c>
      <c r="AF1755" s="75" t="s">
        <v>6702</v>
      </c>
      <c r="CN1755" s="71">
        <v>37</v>
      </c>
      <c r="CO1755" s="71">
        <v>3</v>
      </c>
      <c r="CP1755" s="73" t="s">
        <v>11663</v>
      </c>
      <c r="CQ1755" s="75" t="s">
        <v>6702</v>
      </c>
    </row>
    <row r="1756" spans="17:95">
      <c r="Q1756" s="71">
        <v>4</v>
      </c>
      <c r="R1756" s="71">
        <v>6</v>
      </c>
      <c r="S1756" s="71">
        <v>34</v>
      </c>
      <c r="T1756" s="73" t="s">
        <v>11664</v>
      </c>
      <c r="U1756" s="75" t="s">
        <v>1903</v>
      </c>
      <c r="AC1756" s="71">
        <v>37</v>
      </c>
      <c r="AD1756" s="71">
        <v>4</v>
      </c>
      <c r="AE1756" s="73" t="s">
        <v>11665</v>
      </c>
      <c r="AF1756" s="75" t="s">
        <v>6703</v>
      </c>
      <c r="CN1756" s="71">
        <v>37</v>
      </c>
      <c r="CO1756" s="71">
        <v>4</v>
      </c>
      <c r="CP1756" s="73" t="s">
        <v>11665</v>
      </c>
      <c r="CQ1756" s="75" t="s">
        <v>6703</v>
      </c>
    </row>
    <row r="1757" spans="17:95">
      <c r="Q1757" s="71">
        <v>4</v>
      </c>
      <c r="R1757" s="71">
        <v>6</v>
      </c>
      <c r="S1757" s="71">
        <v>35</v>
      </c>
      <c r="T1757" s="73" t="s">
        <v>11666</v>
      </c>
      <c r="U1757" s="75" t="s">
        <v>1905</v>
      </c>
      <c r="AC1757" s="71">
        <v>37</v>
      </c>
      <c r="AD1757" s="71">
        <v>5</v>
      </c>
      <c r="AE1757" s="73" t="s">
        <v>11667</v>
      </c>
      <c r="AF1757" s="75" t="s">
        <v>6704</v>
      </c>
      <c r="CN1757" s="71">
        <v>37</v>
      </c>
      <c r="CO1757" s="71">
        <v>5</v>
      </c>
      <c r="CP1757" s="73" t="s">
        <v>11667</v>
      </c>
      <c r="CQ1757" s="75" t="s">
        <v>6704</v>
      </c>
    </row>
    <row r="1758" spans="17:95">
      <c r="Q1758" s="71">
        <v>4</v>
      </c>
      <c r="R1758" s="71">
        <v>6</v>
      </c>
      <c r="S1758" s="71">
        <v>36</v>
      </c>
      <c r="T1758" s="73" t="s">
        <v>11668</v>
      </c>
      <c r="U1758" s="75" t="s">
        <v>1906</v>
      </c>
      <c r="AC1758" s="71">
        <v>37</v>
      </c>
      <c r="AD1758" s="71">
        <v>6</v>
      </c>
      <c r="AE1758" s="73" t="s">
        <v>11669</v>
      </c>
      <c r="AF1758" s="75" t="s">
        <v>6705</v>
      </c>
      <c r="CN1758" s="71">
        <v>37</v>
      </c>
      <c r="CO1758" s="71">
        <v>6</v>
      </c>
      <c r="CP1758" s="73" t="s">
        <v>11669</v>
      </c>
      <c r="CQ1758" s="75" t="s">
        <v>6705</v>
      </c>
    </row>
    <row r="1759" spans="17:95">
      <c r="Q1759" s="71">
        <v>4</v>
      </c>
      <c r="R1759" s="71">
        <v>6</v>
      </c>
      <c r="S1759" s="71">
        <v>37</v>
      </c>
      <c r="T1759" s="73" t="s">
        <v>11670</v>
      </c>
      <c r="U1759" s="75" t="s">
        <v>1904</v>
      </c>
      <c r="AC1759" s="71">
        <v>37</v>
      </c>
      <c r="AD1759" s="71">
        <v>7</v>
      </c>
      <c r="AE1759" s="73" t="s">
        <v>11671</v>
      </c>
      <c r="AF1759" s="75" t="s">
        <v>6706</v>
      </c>
      <c r="CN1759" s="71">
        <v>37</v>
      </c>
      <c r="CO1759" s="71">
        <v>7</v>
      </c>
      <c r="CP1759" s="73" t="s">
        <v>11671</v>
      </c>
      <c r="CQ1759" s="75" t="s">
        <v>6706</v>
      </c>
    </row>
    <row r="1760" spans="17:95">
      <c r="Q1760" s="71">
        <v>4</v>
      </c>
      <c r="R1760" s="71">
        <v>6</v>
      </c>
      <c r="S1760" s="71">
        <v>38</v>
      </c>
      <c r="T1760" s="73" t="s">
        <v>11672</v>
      </c>
      <c r="U1760" s="75" t="s">
        <v>1908</v>
      </c>
      <c r="AC1760" s="71">
        <v>37</v>
      </c>
      <c r="AD1760" s="71">
        <v>8</v>
      </c>
      <c r="AE1760" s="73" t="s">
        <v>11673</v>
      </c>
      <c r="AF1760" s="75" t="s">
        <v>8407</v>
      </c>
      <c r="CN1760" s="71">
        <v>37</v>
      </c>
      <c r="CO1760" s="71">
        <v>8</v>
      </c>
      <c r="CP1760" s="73" t="s">
        <v>11673</v>
      </c>
      <c r="CQ1760" s="75" t="s">
        <v>8407</v>
      </c>
    </row>
    <row r="1761" spans="17:95">
      <c r="Q1761" s="71">
        <v>4</v>
      </c>
      <c r="R1761" s="71">
        <v>6</v>
      </c>
      <c r="S1761" s="71">
        <v>39</v>
      </c>
      <c r="T1761" s="73" t="s">
        <v>11674</v>
      </c>
      <c r="U1761" s="75" t="s">
        <v>1907</v>
      </c>
      <c r="AC1761" s="71">
        <v>37</v>
      </c>
      <c r="AD1761" s="71">
        <v>9</v>
      </c>
      <c r="AE1761" s="73" t="s">
        <v>11675</v>
      </c>
      <c r="AF1761" s="75" t="s">
        <v>6707</v>
      </c>
      <c r="CN1761" s="71">
        <v>37</v>
      </c>
      <c r="CO1761" s="71">
        <v>9</v>
      </c>
      <c r="CP1761" s="73" t="s">
        <v>11675</v>
      </c>
      <c r="CQ1761" s="75" t="s">
        <v>6707</v>
      </c>
    </row>
    <row r="1762" spans="17:95">
      <c r="Q1762" s="71">
        <v>4</v>
      </c>
      <c r="R1762" s="71">
        <v>6</v>
      </c>
      <c r="S1762" s="71">
        <v>40</v>
      </c>
      <c r="T1762" s="73" t="s">
        <v>11193</v>
      </c>
      <c r="U1762" s="75" t="s">
        <v>1909</v>
      </c>
      <c r="AC1762" s="71">
        <v>37</v>
      </c>
      <c r="AD1762" s="71">
        <v>10</v>
      </c>
      <c r="AE1762" s="73" t="s">
        <v>11676</v>
      </c>
      <c r="AF1762" s="75" t="s">
        <v>8408</v>
      </c>
      <c r="CN1762" s="71">
        <v>37</v>
      </c>
      <c r="CO1762" s="71">
        <v>10</v>
      </c>
      <c r="CP1762" s="73" t="s">
        <v>11676</v>
      </c>
      <c r="CQ1762" s="75" t="s">
        <v>8408</v>
      </c>
    </row>
    <row r="1763" spans="17:95">
      <c r="Q1763" s="71">
        <v>4</v>
      </c>
      <c r="R1763" s="71">
        <v>6</v>
      </c>
      <c r="S1763" s="71">
        <v>41</v>
      </c>
      <c r="T1763" s="73" t="s">
        <v>11677</v>
      </c>
      <c r="U1763" s="75" t="s">
        <v>7236</v>
      </c>
      <c r="AC1763" s="71">
        <v>37</v>
      </c>
      <c r="AD1763" s="71">
        <v>11</v>
      </c>
      <c r="AE1763" s="73" t="s">
        <v>11678</v>
      </c>
      <c r="AF1763" s="75" t="s">
        <v>6708</v>
      </c>
      <c r="CN1763" s="71">
        <v>37</v>
      </c>
      <c r="CO1763" s="71">
        <v>11</v>
      </c>
      <c r="CP1763" s="73" t="s">
        <v>11678</v>
      </c>
      <c r="CQ1763" s="75" t="s">
        <v>6708</v>
      </c>
    </row>
    <row r="1764" spans="17:95">
      <c r="Q1764" s="71">
        <v>4</v>
      </c>
      <c r="R1764" s="71">
        <v>6</v>
      </c>
      <c r="S1764" s="71">
        <v>42</v>
      </c>
      <c r="T1764" s="73" t="s">
        <v>11679</v>
      </c>
      <c r="U1764" s="75" t="s">
        <v>7238</v>
      </c>
      <c r="AC1764" s="71">
        <v>37</v>
      </c>
      <c r="AD1764" s="71">
        <v>12</v>
      </c>
      <c r="AE1764" s="73" t="s">
        <v>11680</v>
      </c>
      <c r="AF1764" s="75" t="s">
        <v>6709</v>
      </c>
      <c r="CN1764" s="71">
        <v>37</v>
      </c>
      <c r="CO1764" s="71">
        <v>12</v>
      </c>
      <c r="CP1764" s="73" t="s">
        <v>11680</v>
      </c>
      <c r="CQ1764" s="75" t="s">
        <v>6709</v>
      </c>
    </row>
    <row r="1765" spans="17:95">
      <c r="Q1765" s="71">
        <v>4</v>
      </c>
      <c r="R1765" s="71">
        <v>6</v>
      </c>
      <c r="S1765" s="71">
        <v>43</v>
      </c>
      <c r="T1765" s="73" t="s">
        <v>11681</v>
      </c>
      <c r="U1765" s="75" t="s">
        <v>7237</v>
      </c>
      <c r="AC1765" s="71">
        <v>37</v>
      </c>
      <c r="AD1765" s="71">
        <v>13</v>
      </c>
      <c r="AE1765" s="73" t="s">
        <v>11682</v>
      </c>
      <c r="AF1765" s="75" t="s">
        <v>6710</v>
      </c>
      <c r="CN1765" s="71">
        <v>37</v>
      </c>
      <c r="CO1765" s="71">
        <v>13</v>
      </c>
      <c r="CP1765" s="73" t="s">
        <v>11682</v>
      </c>
      <c r="CQ1765" s="75" t="s">
        <v>6710</v>
      </c>
    </row>
    <row r="1766" spans="17:95">
      <c r="Q1766" s="71">
        <v>4</v>
      </c>
      <c r="R1766" s="71">
        <v>6</v>
      </c>
      <c r="S1766" s="71">
        <v>44</v>
      </c>
      <c r="T1766" s="73" t="s">
        <v>11683</v>
      </c>
      <c r="U1766" s="75" t="s">
        <v>7235</v>
      </c>
      <c r="AC1766" s="71">
        <v>37</v>
      </c>
      <c r="AD1766" s="71">
        <v>14</v>
      </c>
      <c r="AE1766" s="73" t="s">
        <v>11684</v>
      </c>
      <c r="AF1766" s="75" t="s">
        <v>8409</v>
      </c>
      <c r="CN1766" s="71">
        <v>37</v>
      </c>
      <c r="CO1766" s="71">
        <v>14</v>
      </c>
      <c r="CP1766" s="73" t="s">
        <v>11684</v>
      </c>
      <c r="CQ1766" s="75" t="s">
        <v>8409</v>
      </c>
    </row>
    <row r="1767" spans="17:95">
      <c r="Q1767" s="71">
        <v>4</v>
      </c>
      <c r="R1767" s="71">
        <v>6</v>
      </c>
      <c r="S1767" s="71">
        <v>45</v>
      </c>
      <c r="T1767" s="73" t="s">
        <v>11685</v>
      </c>
      <c r="U1767" s="75" t="s">
        <v>7239</v>
      </c>
      <c r="AC1767" s="71">
        <v>37</v>
      </c>
      <c r="AD1767" s="71">
        <v>15</v>
      </c>
      <c r="AE1767" s="73" t="s">
        <v>11686</v>
      </c>
      <c r="AF1767" s="75" t="s">
        <v>6711</v>
      </c>
      <c r="CN1767" s="71">
        <v>37</v>
      </c>
      <c r="CO1767" s="71">
        <v>15</v>
      </c>
      <c r="CP1767" s="73" t="s">
        <v>11686</v>
      </c>
      <c r="CQ1767" s="75" t="s">
        <v>6711</v>
      </c>
    </row>
    <row r="1768" spans="17:95">
      <c r="Q1768" s="71">
        <v>4</v>
      </c>
      <c r="R1768" s="71">
        <v>6</v>
      </c>
      <c r="S1768" s="71">
        <v>46</v>
      </c>
      <c r="T1768" s="73" t="s">
        <v>11687</v>
      </c>
      <c r="U1768" s="75" t="s">
        <v>1910</v>
      </c>
      <c r="AC1768" s="71">
        <v>37</v>
      </c>
      <c r="AD1768" s="71">
        <v>16</v>
      </c>
      <c r="AE1768" s="73" t="s">
        <v>11688</v>
      </c>
      <c r="AF1768" s="75" t="s">
        <v>6712</v>
      </c>
      <c r="CN1768" s="71">
        <v>37</v>
      </c>
      <c r="CO1768" s="71">
        <v>16</v>
      </c>
      <c r="CP1768" s="73" t="s">
        <v>11688</v>
      </c>
      <c r="CQ1768" s="75" t="s">
        <v>6712</v>
      </c>
    </row>
    <row r="1769" spans="17:95">
      <c r="Q1769" s="71">
        <v>4</v>
      </c>
      <c r="R1769" s="71">
        <v>6</v>
      </c>
      <c r="S1769" s="71">
        <v>47</v>
      </c>
      <c r="T1769" s="73" t="s">
        <v>11689</v>
      </c>
      <c r="U1769" s="75" t="s">
        <v>1911</v>
      </c>
      <c r="AC1769" s="71">
        <v>37</v>
      </c>
      <c r="AD1769" s="71">
        <v>17</v>
      </c>
      <c r="AE1769" s="73" t="s">
        <v>11690</v>
      </c>
      <c r="AF1769" s="75" t="s">
        <v>8410</v>
      </c>
      <c r="CN1769" s="71">
        <v>37</v>
      </c>
      <c r="CO1769" s="71">
        <v>17</v>
      </c>
      <c r="CP1769" s="73" t="s">
        <v>11690</v>
      </c>
      <c r="CQ1769" s="75" t="s">
        <v>8410</v>
      </c>
    </row>
    <row r="1770" spans="17:95">
      <c r="Q1770" s="71">
        <v>4</v>
      </c>
      <c r="R1770" s="71">
        <v>6</v>
      </c>
      <c r="S1770" s="71">
        <v>48</v>
      </c>
      <c r="T1770" s="73" t="s">
        <v>11691</v>
      </c>
      <c r="U1770" s="75" t="s">
        <v>1912</v>
      </c>
      <c r="AC1770" s="71">
        <v>38</v>
      </c>
      <c r="AD1770" s="71">
        <v>1</v>
      </c>
      <c r="AE1770" s="73" t="s">
        <v>11692</v>
      </c>
      <c r="AF1770" s="75" t="s">
        <v>6713</v>
      </c>
      <c r="CN1770" s="71">
        <v>38</v>
      </c>
      <c r="CO1770" s="71">
        <v>1</v>
      </c>
      <c r="CP1770" s="73" t="s">
        <v>11692</v>
      </c>
      <c r="CQ1770" s="75" t="s">
        <v>6713</v>
      </c>
    </row>
    <row r="1771" spans="17:95">
      <c r="Q1771" s="71">
        <v>4</v>
      </c>
      <c r="R1771" s="71">
        <v>6</v>
      </c>
      <c r="S1771" s="71">
        <v>49</v>
      </c>
      <c r="T1771" s="73" t="s">
        <v>11693</v>
      </c>
      <c r="U1771" s="75" t="s">
        <v>7240</v>
      </c>
      <c r="AC1771" s="71">
        <v>38</v>
      </c>
      <c r="AD1771" s="71">
        <v>2</v>
      </c>
      <c r="AE1771" s="73" t="s">
        <v>11694</v>
      </c>
      <c r="AF1771" s="75" t="s">
        <v>6714</v>
      </c>
      <c r="CN1771" s="71">
        <v>38</v>
      </c>
      <c r="CO1771" s="71">
        <v>2</v>
      </c>
      <c r="CP1771" s="73" t="s">
        <v>11694</v>
      </c>
      <c r="CQ1771" s="75" t="s">
        <v>6714</v>
      </c>
    </row>
    <row r="1772" spans="17:95">
      <c r="Q1772" s="71">
        <v>4</v>
      </c>
      <c r="R1772" s="71">
        <v>6</v>
      </c>
      <c r="S1772" s="71">
        <v>50</v>
      </c>
      <c r="T1772" s="73" t="s">
        <v>11201</v>
      </c>
      <c r="U1772" s="75" t="s">
        <v>1913</v>
      </c>
      <c r="AC1772" s="71">
        <v>38</v>
      </c>
      <c r="AD1772" s="71">
        <v>3</v>
      </c>
      <c r="AE1772" s="73" t="s">
        <v>11695</v>
      </c>
      <c r="AF1772" s="75" t="s">
        <v>6715</v>
      </c>
      <c r="CN1772" s="71">
        <v>38</v>
      </c>
      <c r="CO1772" s="71">
        <v>3</v>
      </c>
      <c r="CP1772" s="73" t="s">
        <v>11695</v>
      </c>
      <c r="CQ1772" s="75" t="s">
        <v>6715</v>
      </c>
    </row>
    <row r="1773" spans="17:95">
      <c r="Q1773" s="71">
        <v>4</v>
      </c>
      <c r="R1773" s="71">
        <v>6</v>
      </c>
      <c r="S1773" s="71">
        <v>51</v>
      </c>
      <c r="T1773" s="73" t="s">
        <v>11203</v>
      </c>
      <c r="U1773" s="75" t="s">
        <v>1914</v>
      </c>
      <c r="AC1773" s="71">
        <v>38</v>
      </c>
      <c r="AD1773" s="71">
        <v>4</v>
      </c>
      <c r="AE1773" s="73" t="s">
        <v>11696</v>
      </c>
      <c r="AF1773" s="75" t="s">
        <v>6716</v>
      </c>
      <c r="CN1773" s="71">
        <v>38</v>
      </c>
      <c r="CO1773" s="71">
        <v>4</v>
      </c>
      <c r="CP1773" s="73" t="s">
        <v>11696</v>
      </c>
      <c r="CQ1773" s="75" t="s">
        <v>6716</v>
      </c>
    </row>
    <row r="1774" spans="17:95">
      <c r="Q1774" s="71">
        <v>4</v>
      </c>
      <c r="R1774" s="71">
        <v>6</v>
      </c>
      <c r="S1774" s="71">
        <v>52</v>
      </c>
      <c r="T1774" s="73" t="s">
        <v>11205</v>
      </c>
      <c r="U1774" s="75" t="s">
        <v>1915</v>
      </c>
      <c r="AC1774" s="71">
        <v>38</v>
      </c>
      <c r="AD1774" s="71">
        <v>5</v>
      </c>
      <c r="AE1774" s="73" t="s">
        <v>11697</v>
      </c>
      <c r="AF1774" s="75" t="s">
        <v>6717</v>
      </c>
      <c r="CN1774" s="71">
        <v>38</v>
      </c>
      <c r="CO1774" s="71">
        <v>5</v>
      </c>
      <c r="CP1774" s="73" t="s">
        <v>11697</v>
      </c>
      <c r="CQ1774" s="75" t="s">
        <v>6717</v>
      </c>
    </row>
    <row r="1775" spans="17:95">
      <c r="Q1775" s="71">
        <v>4</v>
      </c>
      <c r="R1775" s="71">
        <v>6</v>
      </c>
      <c r="S1775" s="71">
        <v>53</v>
      </c>
      <c r="T1775" s="73" t="s">
        <v>11207</v>
      </c>
      <c r="U1775" s="75" t="s">
        <v>1916</v>
      </c>
      <c r="AC1775" s="71">
        <v>38</v>
      </c>
      <c r="AD1775" s="71">
        <v>6</v>
      </c>
      <c r="AE1775" s="73" t="s">
        <v>11698</v>
      </c>
      <c r="AF1775" s="75" t="s">
        <v>6718</v>
      </c>
      <c r="CN1775" s="71">
        <v>38</v>
      </c>
      <c r="CO1775" s="71">
        <v>6</v>
      </c>
      <c r="CP1775" s="73" t="s">
        <v>11698</v>
      </c>
      <c r="CQ1775" s="75" t="s">
        <v>6718</v>
      </c>
    </row>
    <row r="1776" spans="17:95">
      <c r="Q1776" s="71">
        <v>4</v>
      </c>
      <c r="R1776" s="71">
        <v>6</v>
      </c>
      <c r="S1776" s="71">
        <v>54</v>
      </c>
      <c r="T1776" s="73" t="s">
        <v>11209</v>
      </c>
      <c r="U1776" s="75" t="s">
        <v>1917</v>
      </c>
      <c r="AC1776" s="71">
        <v>38</v>
      </c>
      <c r="AD1776" s="71">
        <v>7</v>
      </c>
      <c r="AE1776" s="73" t="s">
        <v>11699</v>
      </c>
      <c r="AF1776" s="75" t="s">
        <v>6719</v>
      </c>
      <c r="CN1776" s="71">
        <v>38</v>
      </c>
      <c r="CO1776" s="71">
        <v>7</v>
      </c>
      <c r="CP1776" s="73" t="s">
        <v>11699</v>
      </c>
      <c r="CQ1776" s="75" t="s">
        <v>6719</v>
      </c>
    </row>
    <row r="1777" spans="17:95">
      <c r="Q1777" s="71">
        <v>4</v>
      </c>
      <c r="R1777" s="71">
        <v>6</v>
      </c>
      <c r="S1777" s="71">
        <v>55</v>
      </c>
      <c r="T1777" s="73" t="s">
        <v>11215</v>
      </c>
      <c r="U1777" s="75" t="s">
        <v>1918</v>
      </c>
      <c r="AC1777" s="71">
        <v>38</v>
      </c>
      <c r="AD1777" s="71">
        <v>8</v>
      </c>
      <c r="AE1777" s="73" t="s">
        <v>11700</v>
      </c>
      <c r="AF1777" s="75" t="s">
        <v>6720</v>
      </c>
      <c r="CN1777" s="71">
        <v>38</v>
      </c>
      <c r="CO1777" s="71">
        <v>8</v>
      </c>
      <c r="CP1777" s="73" t="s">
        <v>11700</v>
      </c>
      <c r="CQ1777" s="75" t="s">
        <v>6720</v>
      </c>
    </row>
    <row r="1778" spans="17:95">
      <c r="Q1778" s="71">
        <v>4</v>
      </c>
      <c r="R1778" s="71">
        <v>7</v>
      </c>
      <c r="S1778" s="71">
        <v>1</v>
      </c>
      <c r="T1778" s="73" t="s">
        <v>8641</v>
      </c>
      <c r="U1778" s="75" t="s">
        <v>1954</v>
      </c>
      <c r="AC1778" s="71">
        <v>38</v>
      </c>
      <c r="AD1778" s="71">
        <v>9</v>
      </c>
      <c r="AE1778" s="73" t="s">
        <v>11701</v>
      </c>
      <c r="AF1778" s="75" t="s">
        <v>6721</v>
      </c>
      <c r="CN1778" s="71">
        <v>38</v>
      </c>
      <c r="CO1778" s="71">
        <v>9</v>
      </c>
      <c r="CP1778" s="73" t="s">
        <v>11701</v>
      </c>
      <c r="CQ1778" s="75" t="s">
        <v>6721</v>
      </c>
    </row>
    <row r="1779" spans="17:95">
      <c r="Q1779" s="71">
        <v>4</v>
      </c>
      <c r="R1779" s="71">
        <v>7</v>
      </c>
      <c r="S1779" s="71">
        <v>2</v>
      </c>
      <c r="T1779" s="73" t="s">
        <v>11702</v>
      </c>
      <c r="U1779" s="75" t="s">
        <v>1955</v>
      </c>
      <c r="AC1779" s="71">
        <v>38</v>
      </c>
      <c r="AD1779" s="71">
        <v>10</v>
      </c>
      <c r="AE1779" s="73" t="s">
        <v>11703</v>
      </c>
      <c r="AF1779" s="75" t="s">
        <v>6722</v>
      </c>
      <c r="CN1779" s="71">
        <v>38</v>
      </c>
      <c r="CO1779" s="71">
        <v>10</v>
      </c>
      <c r="CP1779" s="73" t="s">
        <v>11703</v>
      </c>
      <c r="CQ1779" s="75" t="s">
        <v>6722</v>
      </c>
    </row>
    <row r="1780" spans="17:95">
      <c r="Q1780" s="71">
        <v>4</v>
      </c>
      <c r="R1780" s="71">
        <v>7</v>
      </c>
      <c r="S1780" s="71">
        <v>3</v>
      </c>
      <c r="T1780" s="73" t="s">
        <v>11704</v>
      </c>
      <c r="U1780" s="75" t="s">
        <v>7246</v>
      </c>
      <c r="AC1780" s="71">
        <v>38</v>
      </c>
      <c r="AD1780" s="71">
        <v>11</v>
      </c>
      <c r="AE1780" s="73" t="s">
        <v>11705</v>
      </c>
      <c r="AF1780" s="75" t="s">
        <v>6723</v>
      </c>
      <c r="CN1780" s="71">
        <v>38</v>
      </c>
      <c r="CO1780" s="71">
        <v>11</v>
      </c>
      <c r="CP1780" s="73" t="s">
        <v>11705</v>
      </c>
      <c r="CQ1780" s="75" t="s">
        <v>6723</v>
      </c>
    </row>
    <row r="1781" spans="17:95">
      <c r="Q1781" s="71">
        <v>4</v>
      </c>
      <c r="R1781" s="71">
        <v>7</v>
      </c>
      <c r="S1781" s="71">
        <v>4</v>
      </c>
      <c r="T1781" s="73" t="s">
        <v>11706</v>
      </c>
      <c r="U1781" s="75" t="s">
        <v>1956</v>
      </c>
      <c r="AC1781" s="71">
        <v>38</v>
      </c>
      <c r="AD1781" s="71">
        <v>12</v>
      </c>
      <c r="AE1781" s="73" t="s">
        <v>11707</v>
      </c>
      <c r="AF1781" s="75" t="s">
        <v>6724</v>
      </c>
      <c r="CN1781" s="71">
        <v>38</v>
      </c>
      <c r="CO1781" s="71">
        <v>12</v>
      </c>
      <c r="CP1781" s="73" t="s">
        <v>11707</v>
      </c>
      <c r="CQ1781" s="75" t="s">
        <v>6724</v>
      </c>
    </row>
    <row r="1782" spans="17:95">
      <c r="Q1782" s="71">
        <v>4</v>
      </c>
      <c r="R1782" s="71">
        <v>7</v>
      </c>
      <c r="S1782" s="71">
        <v>5</v>
      </c>
      <c r="T1782" s="73" t="s">
        <v>11708</v>
      </c>
      <c r="U1782" s="75" t="s">
        <v>7243</v>
      </c>
      <c r="AC1782" s="71">
        <v>38</v>
      </c>
      <c r="AD1782" s="71">
        <v>13</v>
      </c>
      <c r="AE1782" s="73" t="s">
        <v>11709</v>
      </c>
      <c r="AF1782" s="75" t="s">
        <v>6725</v>
      </c>
      <c r="CN1782" s="71">
        <v>38</v>
      </c>
      <c r="CO1782" s="71">
        <v>13</v>
      </c>
      <c r="CP1782" s="73" t="s">
        <v>11709</v>
      </c>
      <c r="CQ1782" s="75" t="s">
        <v>6725</v>
      </c>
    </row>
    <row r="1783" spans="17:95">
      <c r="Q1783" s="71">
        <v>4</v>
      </c>
      <c r="R1783" s="71">
        <v>7</v>
      </c>
      <c r="S1783" s="71">
        <v>6</v>
      </c>
      <c r="T1783" s="73" t="s">
        <v>11710</v>
      </c>
      <c r="U1783" s="75" t="s">
        <v>7244</v>
      </c>
      <c r="AC1783" s="71">
        <v>38</v>
      </c>
      <c r="AD1783" s="71">
        <v>14</v>
      </c>
      <c r="AE1783" s="73" t="s">
        <v>11711</v>
      </c>
      <c r="AF1783" s="75" t="s">
        <v>6726</v>
      </c>
      <c r="CN1783" s="71">
        <v>38</v>
      </c>
      <c r="CO1783" s="71">
        <v>14</v>
      </c>
      <c r="CP1783" s="73" t="s">
        <v>11711</v>
      </c>
      <c r="CQ1783" s="75" t="s">
        <v>6726</v>
      </c>
    </row>
    <row r="1784" spans="17:95">
      <c r="Q1784" s="71">
        <v>4</v>
      </c>
      <c r="R1784" s="71">
        <v>7</v>
      </c>
      <c r="S1784" s="71">
        <v>7</v>
      </c>
      <c r="T1784" s="73" t="s">
        <v>11506</v>
      </c>
      <c r="U1784" s="75" t="s">
        <v>1957</v>
      </c>
      <c r="AC1784" s="71">
        <v>38</v>
      </c>
      <c r="AD1784" s="71">
        <v>15</v>
      </c>
      <c r="AE1784" s="73" t="s">
        <v>11712</v>
      </c>
      <c r="AF1784" s="75" t="s">
        <v>6727</v>
      </c>
      <c r="CN1784" s="71">
        <v>38</v>
      </c>
      <c r="CO1784" s="71">
        <v>15</v>
      </c>
      <c r="CP1784" s="73" t="s">
        <v>11712</v>
      </c>
      <c r="CQ1784" s="75" t="s">
        <v>6727</v>
      </c>
    </row>
    <row r="1785" spans="17:95">
      <c r="Q1785" s="71">
        <v>4</v>
      </c>
      <c r="R1785" s="71">
        <v>7</v>
      </c>
      <c r="S1785" s="71">
        <v>8</v>
      </c>
      <c r="T1785" s="73" t="s">
        <v>11044</v>
      </c>
      <c r="U1785" s="75" t="s">
        <v>7241</v>
      </c>
      <c r="AC1785" s="71">
        <v>38</v>
      </c>
      <c r="AD1785" s="71">
        <v>16</v>
      </c>
      <c r="AE1785" s="73" t="s">
        <v>11713</v>
      </c>
      <c r="AF1785" s="75" t="s">
        <v>6728</v>
      </c>
      <c r="CN1785" s="71">
        <v>38</v>
      </c>
      <c r="CO1785" s="71">
        <v>16</v>
      </c>
      <c r="CP1785" s="73" t="s">
        <v>11713</v>
      </c>
      <c r="CQ1785" s="75" t="s">
        <v>6728</v>
      </c>
    </row>
    <row r="1786" spans="17:95">
      <c r="Q1786" s="71">
        <v>4</v>
      </c>
      <c r="R1786" s="71">
        <v>7</v>
      </c>
      <c r="S1786" s="71">
        <v>9</v>
      </c>
      <c r="T1786" s="73" t="s">
        <v>11714</v>
      </c>
      <c r="U1786" s="75" t="s">
        <v>7247</v>
      </c>
      <c r="AC1786" s="71">
        <v>38</v>
      </c>
      <c r="AD1786" s="71">
        <v>17</v>
      </c>
      <c r="AE1786" s="73" t="s">
        <v>11715</v>
      </c>
      <c r="AF1786" s="75" t="s">
        <v>6729</v>
      </c>
      <c r="CN1786" s="71">
        <v>38</v>
      </c>
      <c r="CO1786" s="71">
        <v>17</v>
      </c>
      <c r="CP1786" s="73" t="s">
        <v>11715</v>
      </c>
      <c r="CQ1786" s="75" t="s">
        <v>6729</v>
      </c>
    </row>
    <row r="1787" spans="17:95">
      <c r="Q1787" s="71">
        <v>4</v>
      </c>
      <c r="R1787" s="71">
        <v>7</v>
      </c>
      <c r="S1787" s="71">
        <v>10</v>
      </c>
      <c r="T1787" s="73" t="s">
        <v>11223</v>
      </c>
      <c r="U1787" s="75" t="s">
        <v>7242</v>
      </c>
      <c r="AC1787" s="71">
        <v>38</v>
      </c>
      <c r="AD1787" s="71">
        <v>18</v>
      </c>
      <c r="AE1787" s="73" t="s">
        <v>11716</v>
      </c>
      <c r="AF1787" s="75" t="s">
        <v>6730</v>
      </c>
      <c r="CN1787" s="71">
        <v>38</v>
      </c>
      <c r="CO1787" s="71">
        <v>18</v>
      </c>
      <c r="CP1787" s="73" t="s">
        <v>11716</v>
      </c>
      <c r="CQ1787" s="75" t="s">
        <v>6730</v>
      </c>
    </row>
    <row r="1788" spans="17:95">
      <c r="Q1788" s="71">
        <v>4</v>
      </c>
      <c r="R1788" s="71">
        <v>7</v>
      </c>
      <c r="S1788" s="71">
        <v>11</v>
      </c>
      <c r="T1788" s="73" t="s">
        <v>11717</v>
      </c>
      <c r="U1788" s="75" t="s">
        <v>7245</v>
      </c>
      <c r="AC1788" s="71">
        <v>38</v>
      </c>
      <c r="AD1788" s="71">
        <v>19</v>
      </c>
      <c r="AE1788" s="73" t="s">
        <v>11718</v>
      </c>
      <c r="AF1788" s="75" t="s">
        <v>6731</v>
      </c>
      <c r="CN1788" s="71">
        <v>38</v>
      </c>
      <c r="CO1788" s="71">
        <v>19</v>
      </c>
      <c r="CP1788" s="73" t="s">
        <v>11718</v>
      </c>
      <c r="CQ1788" s="75" t="s">
        <v>6731</v>
      </c>
    </row>
    <row r="1789" spans="17:95">
      <c r="Q1789" s="71">
        <v>4</v>
      </c>
      <c r="R1789" s="71">
        <v>7</v>
      </c>
      <c r="S1789" s="71">
        <v>12</v>
      </c>
      <c r="T1789" s="73" t="s">
        <v>9733</v>
      </c>
      <c r="U1789" s="75" t="s">
        <v>1958</v>
      </c>
      <c r="AC1789" s="71">
        <v>38</v>
      </c>
      <c r="AD1789" s="71">
        <v>20</v>
      </c>
      <c r="AE1789" s="73" t="s">
        <v>11719</v>
      </c>
      <c r="AF1789" s="75" t="s">
        <v>6732</v>
      </c>
      <c r="CN1789" s="71">
        <v>38</v>
      </c>
      <c r="CO1789" s="71">
        <v>20</v>
      </c>
      <c r="CP1789" s="73" t="s">
        <v>11719</v>
      </c>
      <c r="CQ1789" s="75" t="s">
        <v>6732</v>
      </c>
    </row>
    <row r="1790" spans="17:95">
      <c r="Q1790" s="71">
        <v>4</v>
      </c>
      <c r="R1790" s="71">
        <v>7</v>
      </c>
      <c r="S1790" s="71">
        <v>13</v>
      </c>
      <c r="T1790" s="73" t="s">
        <v>11399</v>
      </c>
      <c r="U1790" s="75" t="s">
        <v>1959</v>
      </c>
      <c r="AC1790" s="71">
        <v>39</v>
      </c>
      <c r="AD1790" s="71">
        <v>1</v>
      </c>
      <c r="AE1790" s="73" t="s">
        <v>11720</v>
      </c>
      <c r="AF1790" s="75" t="s">
        <v>6733</v>
      </c>
      <c r="CN1790" s="71">
        <v>39</v>
      </c>
      <c r="CO1790" s="71">
        <v>1</v>
      </c>
      <c r="CP1790" s="73" t="s">
        <v>11720</v>
      </c>
      <c r="CQ1790" s="75" t="s">
        <v>6733</v>
      </c>
    </row>
    <row r="1791" spans="17:95">
      <c r="Q1791" s="71">
        <v>4</v>
      </c>
      <c r="R1791" s="71">
        <v>7</v>
      </c>
      <c r="S1791" s="71">
        <v>14</v>
      </c>
      <c r="T1791" s="73" t="s">
        <v>11053</v>
      </c>
      <c r="U1791" s="75" t="s">
        <v>1960</v>
      </c>
      <c r="AC1791" s="71">
        <v>39</v>
      </c>
      <c r="AD1791" s="71">
        <v>2</v>
      </c>
      <c r="AE1791" s="73" t="s">
        <v>11721</v>
      </c>
      <c r="AF1791" s="75" t="s">
        <v>6734</v>
      </c>
      <c r="CN1791" s="71">
        <v>39</v>
      </c>
      <c r="CO1791" s="71">
        <v>2</v>
      </c>
      <c r="CP1791" s="73" t="s">
        <v>11721</v>
      </c>
      <c r="CQ1791" s="75" t="s">
        <v>6734</v>
      </c>
    </row>
    <row r="1792" spans="17:95">
      <c r="Q1792" s="71">
        <v>4</v>
      </c>
      <c r="R1792" s="71">
        <v>7</v>
      </c>
      <c r="S1792" s="71">
        <v>15</v>
      </c>
      <c r="T1792" s="73" t="s">
        <v>11055</v>
      </c>
      <c r="U1792" s="75" t="s">
        <v>1961</v>
      </c>
      <c r="AC1792" s="71">
        <v>39</v>
      </c>
      <c r="AD1792" s="71">
        <v>3</v>
      </c>
      <c r="AE1792" s="73" t="s">
        <v>11722</v>
      </c>
      <c r="AF1792" s="75" t="s">
        <v>6735</v>
      </c>
      <c r="CN1792" s="71">
        <v>39</v>
      </c>
      <c r="CO1792" s="71">
        <v>3</v>
      </c>
      <c r="CP1792" s="73" t="s">
        <v>11722</v>
      </c>
      <c r="CQ1792" s="75" t="s">
        <v>6735</v>
      </c>
    </row>
    <row r="1793" spans="17:95">
      <c r="Q1793" s="71">
        <v>4</v>
      </c>
      <c r="R1793" s="71">
        <v>7</v>
      </c>
      <c r="S1793" s="71">
        <v>16</v>
      </c>
      <c r="T1793" s="73" t="s">
        <v>11723</v>
      </c>
      <c r="U1793" s="75" t="s">
        <v>1962</v>
      </c>
      <c r="AC1793" s="71">
        <v>39</v>
      </c>
      <c r="AD1793" s="71">
        <v>4</v>
      </c>
      <c r="AE1793" s="73" t="s">
        <v>11724</v>
      </c>
      <c r="AF1793" s="75" t="s">
        <v>6736</v>
      </c>
      <c r="CN1793" s="71">
        <v>39</v>
      </c>
      <c r="CO1793" s="71">
        <v>4</v>
      </c>
      <c r="CP1793" s="73" t="s">
        <v>11724</v>
      </c>
      <c r="CQ1793" s="75" t="s">
        <v>6736</v>
      </c>
    </row>
    <row r="1794" spans="17:95">
      <c r="Q1794" s="71">
        <v>4</v>
      </c>
      <c r="R1794" s="71">
        <v>7</v>
      </c>
      <c r="S1794" s="71">
        <v>17</v>
      </c>
      <c r="T1794" s="73" t="s">
        <v>11725</v>
      </c>
      <c r="U1794" s="75" t="s">
        <v>1963</v>
      </c>
      <c r="AC1794" s="71">
        <v>39</v>
      </c>
      <c r="AD1794" s="71">
        <v>5</v>
      </c>
      <c r="AE1794" s="73" t="s">
        <v>11726</v>
      </c>
      <c r="AF1794" s="75" t="s">
        <v>6737</v>
      </c>
      <c r="CN1794" s="71">
        <v>39</v>
      </c>
      <c r="CO1794" s="71">
        <v>5</v>
      </c>
      <c r="CP1794" s="73" t="s">
        <v>11726</v>
      </c>
      <c r="CQ1794" s="75" t="s">
        <v>6737</v>
      </c>
    </row>
    <row r="1795" spans="17:95">
      <c r="Q1795" s="71">
        <v>4</v>
      </c>
      <c r="R1795" s="71">
        <v>7</v>
      </c>
      <c r="S1795" s="71">
        <v>18</v>
      </c>
      <c r="T1795" s="73" t="s">
        <v>11727</v>
      </c>
      <c r="U1795" s="75" t="s">
        <v>1964</v>
      </c>
      <c r="AC1795" s="71">
        <v>39</v>
      </c>
      <c r="AD1795" s="71">
        <v>6</v>
      </c>
      <c r="AE1795" s="73" t="s">
        <v>11728</v>
      </c>
      <c r="AF1795" s="75" t="s">
        <v>6738</v>
      </c>
      <c r="CN1795" s="71">
        <v>39</v>
      </c>
      <c r="CO1795" s="71">
        <v>6</v>
      </c>
      <c r="CP1795" s="73" t="s">
        <v>11728</v>
      </c>
      <c r="CQ1795" s="75" t="s">
        <v>6738</v>
      </c>
    </row>
    <row r="1796" spans="17:95">
      <c r="Q1796" s="71">
        <v>4</v>
      </c>
      <c r="R1796" s="71">
        <v>7</v>
      </c>
      <c r="S1796" s="71">
        <v>19</v>
      </c>
      <c r="T1796" s="73" t="s">
        <v>11729</v>
      </c>
      <c r="U1796" s="75" t="s">
        <v>1965</v>
      </c>
      <c r="AC1796" s="71">
        <v>39</v>
      </c>
      <c r="AD1796" s="71">
        <v>7</v>
      </c>
      <c r="AE1796" s="73" t="s">
        <v>11730</v>
      </c>
      <c r="AF1796" s="75" t="s">
        <v>6739</v>
      </c>
      <c r="CN1796" s="71">
        <v>39</v>
      </c>
      <c r="CO1796" s="71">
        <v>7</v>
      </c>
      <c r="CP1796" s="73" t="s">
        <v>11730</v>
      </c>
      <c r="CQ1796" s="75" t="s">
        <v>6739</v>
      </c>
    </row>
    <row r="1797" spans="17:95">
      <c r="Q1797" s="71">
        <v>4</v>
      </c>
      <c r="R1797" s="71">
        <v>7</v>
      </c>
      <c r="S1797" s="71">
        <v>20</v>
      </c>
      <c r="T1797" s="73" t="s">
        <v>11731</v>
      </c>
      <c r="U1797" s="75" t="s">
        <v>1966</v>
      </c>
      <c r="AC1797" s="71">
        <v>39</v>
      </c>
      <c r="AD1797" s="71">
        <v>8</v>
      </c>
      <c r="AE1797" s="73" t="s">
        <v>11732</v>
      </c>
      <c r="AF1797" s="75" t="s">
        <v>6740</v>
      </c>
      <c r="CN1797" s="71">
        <v>39</v>
      </c>
      <c r="CO1797" s="71">
        <v>8</v>
      </c>
      <c r="CP1797" s="73" t="s">
        <v>11732</v>
      </c>
      <c r="CQ1797" s="75" t="s">
        <v>6740</v>
      </c>
    </row>
    <row r="1798" spans="17:95">
      <c r="Q1798" s="71">
        <v>4</v>
      </c>
      <c r="R1798" s="71">
        <v>7</v>
      </c>
      <c r="S1798" s="71">
        <v>21</v>
      </c>
      <c r="T1798" s="73" t="s">
        <v>11733</v>
      </c>
      <c r="U1798" s="75" t="s">
        <v>1967</v>
      </c>
      <c r="AC1798" s="71">
        <v>39</v>
      </c>
      <c r="AD1798" s="71">
        <v>9</v>
      </c>
      <c r="AE1798" s="73" t="s">
        <v>11734</v>
      </c>
      <c r="AF1798" s="75" t="s">
        <v>6741</v>
      </c>
      <c r="CN1798" s="71">
        <v>39</v>
      </c>
      <c r="CO1798" s="71">
        <v>9</v>
      </c>
      <c r="CP1798" s="73" t="s">
        <v>11734</v>
      </c>
      <c r="CQ1798" s="75" t="s">
        <v>6741</v>
      </c>
    </row>
    <row r="1799" spans="17:95">
      <c r="Q1799" s="71">
        <v>4</v>
      </c>
      <c r="R1799" s="71">
        <v>7</v>
      </c>
      <c r="S1799" s="71">
        <v>22</v>
      </c>
      <c r="T1799" s="73" t="s">
        <v>11735</v>
      </c>
      <c r="U1799" s="75" t="s">
        <v>7248</v>
      </c>
      <c r="AC1799" s="71">
        <v>39</v>
      </c>
      <c r="AD1799" s="71">
        <v>10</v>
      </c>
      <c r="AE1799" s="73" t="s">
        <v>11736</v>
      </c>
      <c r="AF1799" s="75" t="s">
        <v>8411</v>
      </c>
      <c r="CN1799" s="71">
        <v>39</v>
      </c>
      <c r="CO1799" s="71">
        <v>10</v>
      </c>
      <c r="CP1799" s="73" t="s">
        <v>11736</v>
      </c>
      <c r="CQ1799" s="75" t="s">
        <v>8411</v>
      </c>
    </row>
    <row r="1800" spans="17:95">
      <c r="Q1800" s="71">
        <v>4</v>
      </c>
      <c r="R1800" s="71">
        <v>7</v>
      </c>
      <c r="S1800" s="71">
        <v>23</v>
      </c>
      <c r="T1800" s="73" t="s">
        <v>11737</v>
      </c>
      <c r="U1800" s="75" t="s">
        <v>1968</v>
      </c>
      <c r="AC1800" s="71">
        <v>39</v>
      </c>
      <c r="AD1800" s="71">
        <v>11</v>
      </c>
      <c r="AE1800" s="73" t="s">
        <v>11738</v>
      </c>
      <c r="AF1800" s="75" t="s">
        <v>8412</v>
      </c>
      <c r="CN1800" s="71">
        <v>39</v>
      </c>
      <c r="CO1800" s="71">
        <v>11</v>
      </c>
      <c r="CP1800" s="73" t="s">
        <v>11738</v>
      </c>
      <c r="CQ1800" s="75" t="s">
        <v>8412</v>
      </c>
    </row>
    <row r="1801" spans="17:95">
      <c r="Q1801" s="71">
        <v>4</v>
      </c>
      <c r="R1801" s="71">
        <v>7</v>
      </c>
      <c r="S1801" s="71">
        <v>24</v>
      </c>
      <c r="T1801" s="73" t="s">
        <v>11739</v>
      </c>
      <c r="U1801" s="75" t="s">
        <v>1969</v>
      </c>
      <c r="AC1801" s="71">
        <v>39</v>
      </c>
      <c r="AD1801" s="71">
        <v>12</v>
      </c>
      <c r="AE1801" s="73" t="s">
        <v>11740</v>
      </c>
      <c r="AF1801" s="75" t="s">
        <v>6742</v>
      </c>
      <c r="CN1801" s="71">
        <v>39</v>
      </c>
      <c r="CO1801" s="71">
        <v>12</v>
      </c>
      <c r="CP1801" s="73" t="s">
        <v>11740</v>
      </c>
      <c r="CQ1801" s="75" t="s">
        <v>6742</v>
      </c>
    </row>
    <row r="1802" spans="17:95">
      <c r="Q1802" s="71">
        <v>4</v>
      </c>
      <c r="R1802" s="71">
        <v>7</v>
      </c>
      <c r="S1802" s="71">
        <v>25</v>
      </c>
      <c r="T1802" s="73" t="s">
        <v>11741</v>
      </c>
      <c r="U1802" s="75" t="s">
        <v>1983</v>
      </c>
      <c r="AC1802" s="71">
        <v>39</v>
      </c>
      <c r="AD1802" s="71">
        <v>13</v>
      </c>
      <c r="AE1802" s="73" t="s">
        <v>11742</v>
      </c>
      <c r="AF1802" s="75" t="s">
        <v>6743</v>
      </c>
      <c r="CN1802" s="71">
        <v>39</v>
      </c>
      <c r="CO1802" s="71">
        <v>13</v>
      </c>
      <c r="CP1802" s="73" t="s">
        <v>11742</v>
      </c>
      <c r="CQ1802" s="75" t="s">
        <v>6743</v>
      </c>
    </row>
    <row r="1803" spans="17:95">
      <c r="Q1803" s="71">
        <v>4</v>
      </c>
      <c r="R1803" s="71">
        <v>7</v>
      </c>
      <c r="S1803" s="71">
        <v>26</v>
      </c>
      <c r="T1803" s="73" t="s">
        <v>11743</v>
      </c>
      <c r="U1803" s="75" t="s">
        <v>1984</v>
      </c>
      <c r="AC1803" s="71">
        <v>39</v>
      </c>
      <c r="AD1803" s="71">
        <v>14</v>
      </c>
      <c r="AE1803" s="73" t="s">
        <v>11744</v>
      </c>
      <c r="AF1803" s="75" t="s">
        <v>6744</v>
      </c>
      <c r="CN1803" s="71">
        <v>39</v>
      </c>
      <c r="CO1803" s="71">
        <v>14</v>
      </c>
      <c r="CP1803" s="73" t="s">
        <v>11744</v>
      </c>
      <c r="CQ1803" s="75" t="s">
        <v>6744</v>
      </c>
    </row>
    <row r="1804" spans="17:95">
      <c r="Q1804" s="71">
        <v>4</v>
      </c>
      <c r="R1804" s="71">
        <v>7</v>
      </c>
      <c r="S1804" s="71">
        <v>27</v>
      </c>
      <c r="T1804" s="73" t="s">
        <v>11745</v>
      </c>
      <c r="U1804" s="75" t="s">
        <v>1970</v>
      </c>
      <c r="AC1804" s="71">
        <v>39</v>
      </c>
      <c r="AD1804" s="71">
        <v>15</v>
      </c>
      <c r="AE1804" s="73" t="s">
        <v>11746</v>
      </c>
      <c r="AF1804" s="75" t="s">
        <v>6745</v>
      </c>
      <c r="CN1804" s="71">
        <v>39</v>
      </c>
      <c r="CO1804" s="71">
        <v>15</v>
      </c>
      <c r="CP1804" s="73" t="s">
        <v>11746</v>
      </c>
      <c r="CQ1804" s="75" t="s">
        <v>6745</v>
      </c>
    </row>
    <row r="1805" spans="17:95">
      <c r="Q1805" s="71">
        <v>4</v>
      </c>
      <c r="R1805" s="71">
        <v>7</v>
      </c>
      <c r="S1805" s="71">
        <v>28</v>
      </c>
      <c r="T1805" s="73" t="s">
        <v>11747</v>
      </c>
      <c r="U1805" s="75" t="s">
        <v>1985</v>
      </c>
      <c r="AC1805" s="71">
        <v>39</v>
      </c>
      <c r="AD1805" s="71">
        <v>16</v>
      </c>
      <c r="AE1805" s="73" t="s">
        <v>11748</v>
      </c>
      <c r="AF1805" s="75" t="s">
        <v>6746</v>
      </c>
      <c r="CN1805" s="71">
        <v>39</v>
      </c>
      <c r="CO1805" s="71">
        <v>16</v>
      </c>
      <c r="CP1805" s="73" t="s">
        <v>11748</v>
      </c>
      <c r="CQ1805" s="75" t="s">
        <v>6746</v>
      </c>
    </row>
    <row r="1806" spans="17:95">
      <c r="Q1806" s="71">
        <v>4</v>
      </c>
      <c r="R1806" s="71">
        <v>7</v>
      </c>
      <c r="S1806" s="71">
        <v>29</v>
      </c>
      <c r="T1806" s="73" t="s">
        <v>11749</v>
      </c>
      <c r="U1806" s="75" t="s">
        <v>1986</v>
      </c>
      <c r="AC1806" s="71">
        <v>39</v>
      </c>
      <c r="AD1806" s="71">
        <v>17</v>
      </c>
      <c r="AE1806" s="73" t="s">
        <v>11750</v>
      </c>
      <c r="AF1806" s="75" t="s">
        <v>6747</v>
      </c>
      <c r="CN1806" s="71">
        <v>39</v>
      </c>
      <c r="CO1806" s="71">
        <v>17</v>
      </c>
      <c r="CP1806" s="73" t="s">
        <v>11750</v>
      </c>
      <c r="CQ1806" s="75" t="s">
        <v>6747</v>
      </c>
    </row>
    <row r="1807" spans="17:95">
      <c r="Q1807" s="71">
        <v>4</v>
      </c>
      <c r="R1807" s="71">
        <v>7</v>
      </c>
      <c r="S1807" s="71">
        <v>30</v>
      </c>
      <c r="T1807" s="73" t="s">
        <v>11751</v>
      </c>
      <c r="U1807" s="75" t="s">
        <v>1987</v>
      </c>
      <c r="AC1807" s="71">
        <v>39</v>
      </c>
      <c r="AD1807" s="71">
        <v>18</v>
      </c>
      <c r="AE1807" s="73" t="s">
        <v>11752</v>
      </c>
      <c r="AF1807" s="75" t="s">
        <v>6748</v>
      </c>
      <c r="CN1807" s="71">
        <v>39</v>
      </c>
      <c r="CO1807" s="71">
        <v>18</v>
      </c>
      <c r="CP1807" s="73" t="s">
        <v>11752</v>
      </c>
      <c r="CQ1807" s="75" t="s">
        <v>6748</v>
      </c>
    </row>
    <row r="1808" spans="17:95">
      <c r="Q1808" s="71">
        <v>4</v>
      </c>
      <c r="R1808" s="71">
        <v>7</v>
      </c>
      <c r="S1808" s="71">
        <v>31</v>
      </c>
      <c r="T1808" s="73" t="s">
        <v>11753</v>
      </c>
      <c r="U1808" s="75" t="s">
        <v>1977</v>
      </c>
      <c r="AC1808" s="71">
        <v>39</v>
      </c>
      <c r="AD1808" s="71">
        <v>19</v>
      </c>
      <c r="AE1808" s="73" t="s">
        <v>11754</v>
      </c>
      <c r="AF1808" s="75" t="s">
        <v>6749</v>
      </c>
      <c r="CN1808" s="71">
        <v>39</v>
      </c>
      <c r="CO1808" s="71">
        <v>19</v>
      </c>
      <c r="CP1808" s="73" t="s">
        <v>11754</v>
      </c>
      <c r="CQ1808" s="75" t="s">
        <v>6749</v>
      </c>
    </row>
    <row r="1809" spans="17:95">
      <c r="Q1809" s="71">
        <v>4</v>
      </c>
      <c r="R1809" s="71">
        <v>7</v>
      </c>
      <c r="S1809" s="71">
        <v>32</v>
      </c>
      <c r="T1809" s="73" t="s">
        <v>11755</v>
      </c>
      <c r="U1809" s="75" t="s">
        <v>1971</v>
      </c>
      <c r="AC1809" s="71">
        <v>39</v>
      </c>
      <c r="AD1809" s="71">
        <v>20</v>
      </c>
      <c r="AE1809" s="73" t="s">
        <v>11756</v>
      </c>
      <c r="AF1809" s="75" t="s">
        <v>6750</v>
      </c>
      <c r="CN1809" s="71">
        <v>39</v>
      </c>
      <c r="CO1809" s="71">
        <v>20</v>
      </c>
      <c r="CP1809" s="73" t="s">
        <v>11756</v>
      </c>
      <c r="CQ1809" s="75" t="s">
        <v>6750</v>
      </c>
    </row>
    <row r="1810" spans="17:95">
      <c r="Q1810" s="71">
        <v>4</v>
      </c>
      <c r="R1810" s="71">
        <v>7</v>
      </c>
      <c r="S1810" s="71">
        <v>33</v>
      </c>
      <c r="T1810" s="73" t="s">
        <v>11757</v>
      </c>
      <c r="U1810" s="75" t="s">
        <v>1988</v>
      </c>
      <c r="AC1810" s="71">
        <v>39</v>
      </c>
      <c r="AD1810" s="71">
        <v>21</v>
      </c>
      <c r="AE1810" s="73" t="s">
        <v>11758</v>
      </c>
      <c r="AF1810" s="75" t="s">
        <v>6751</v>
      </c>
      <c r="CN1810" s="71">
        <v>39</v>
      </c>
      <c r="CO1810" s="71">
        <v>21</v>
      </c>
      <c r="CP1810" s="73" t="s">
        <v>11758</v>
      </c>
      <c r="CQ1810" s="75" t="s">
        <v>6751</v>
      </c>
    </row>
    <row r="1811" spans="17:95">
      <c r="Q1811" s="71">
        <v>4</v>
      </c>
      <c r="R1811" s="71">
        <v>7</v>
      </c>
      <c r="S1811" s="71">
        <v>34</v>
      </c>
      <c r="T1811" s="73" t="s">
        <v>11759</v>
      </c>
      <c r="U1811" s="75" t="s">
        <v>1972</v>
      </c>
      <c r="AC1811" s="71">
        <v>39</v>
      </c>
      <c r="AD1811" s="71">
        <v>22</v>
      </c>
      <c r="AE1811" s="73" t="s">
        <v>11760</v>
      </c>
      <c r="AF1811" s="75" t="s">
        <v>6752</v>
      </c>
      <c r="CN1811" s="71">
        <v>39</v>
      </c>
      <c r="CO1811" s="71">
        <v>22</v>
      </c>
      <c r="CP1811" s="73" t="s">
        <v>11760</v>
      </c>
      <c r="CQ1811" s="75" t="s">
        <v>6752</v>
      </c>
    </row>
    <row r="1812" spans="17:95">
      <c r="Q1812" s="71">
        <v>4</v>
      </c>
      <c r="R1812" s="71">
        <v>7</v>
      </c>
      <c r="S1812" s="71">
        <v>35</v>
      </c>
      <c r="T1812" s="73" t="s">
        <v>11761</v>
      </c>
      <c r="U1812" s="75" t="s">
        <v>1991</v>
      </c>
      <c r="AC1812" s="71">
        <v>39</v>
      </c>
      <c r="AD1812" s="71">
        <v>23</v>
      </c>
      <c r="AE1812" s="73" t="s">
        <v>11762</v>
      </c>
      <c r="AF1812" s="75" t="s">
        <v>6753</v>
      </c>
      <c r="CN1812" s="71">
        <v>39</v>
      </c>
      <c r="CO1812" s="71">
        <v>23</v>
      </c>
      <c r="CP1812" s="73" t="s">
        <v>11762</v>
      </c>
      <c r="CQ1812" s="75" t="s">
        <v>6753</v>
      </c>
    </row>
    <row r="1813" spans="17:95">
      <c r="Q1813" s="71">
        <v>4</v>
      </c>
      <c r="R1813" s="71">
        <v>7</v>
      </c>
      <c r="S1813" s="71">
        <v>36</v>
      </c>
      <c r="T1813" s="73" t="s">
        <v>11763</v>
      </c>
      <c r="U1813" s="75" t="s">
        <v>1973</v>
      </c>
      <c r="AC1813" s="71">
        <v>39</v>
      </c>
      <c r="AD1813" s="71">
        <v>24</v>
      </c>
      <c r="AE1813" s="73" t="s">
        <v>11764</v>
      </c>
      <c r="AF1813" s="75" t="s">
        <v>8413</v>
      </c>
      <c r="CN1813" s="71">
        <v>39</v>
      </c>
      <c r="CO1813" s="71">
        <v>24</v>
      </c>
      <c r="CP1813" s="73" t="s">
        <v>11764</v>
      </c>
      <c r="CQ1813" s="75" t="s">
        <v>8413</v>
      </c>
    </row>
    <row r="1814" spans="17:95">
      <c r="Q1814" s="71">
        <v>4</v>
      </c>
      <c r="R1814" s="71">
        <v>7</v>
      </c>
      <c r="S1814" s="71">
        <v>37</v>
      </c>
      <c r="T1814" s="73" t="s">
        <v>11765</v>
      </c>
      <c r="U1814" s="75" t="s">
        <v>1989</v>
      </c>
      <c r="AC1814" s="71">
        <v>39</v>
      </c>
      <c r="AD1814" s="71">
        <v>25</v>
      </c>
      <c r="AE1814" s="73" t="s">
        <v>11766</v>
      </c>
      <c r="AF1814" s="75" t="s">
        <v>6754</v>
      </c>
      <c r="CN1814" s="71">
        <v>39</v>
      </c>
      <c r="CO1814" s="71">
        <v>25</v>
      </c>
      <c r="CP1814" s="73" t="s">
        <v>11766</v>
      </c>
      <c r="CQ1814" s="75" t="s">
        <v>6754</v>
      </c>
    </row>
    <row r="1815" spans="17:95">
      <c r="Q1815" s="71">
        <v>4</v>
      </c>
      <c r="R1815" s="71">
        <v>7</v>
      </c>
      <c r="S1815" s="71">
        <v>38</v>
      </c>
      <c r="T1815" s="73" t="s">
        <v>11767</v>
      </c>
      <c r="U1815" s="75" t="s">
        <v>1990</v>
      </c>
      <c r="AC1815" s="71">
        <v>39</v>
      </c>
      <c r="AD1815" s="71">
        <v>26</v>
      </c>
      <c r="AE1815" s="73" t="s">
        <v>11768</v>
      </c>
      <c r="AF1815" s="75" t="s">
        <v>6755</v>
      </c>
      <c r="CN1815" s="71">
        <v>39</v>
      </c>
      <c r="CO1815" s="71">
        <v>26</v>
      </c>
      <c r="CP1815" s="73" t="s">
        <v>11768</v>
      </c>
      <c r="CQ1815" s="75" t="s">
        <v>6755</v>
      </c>
    </row>
    <row r="1816" spans="17:95">
      <c r="Q1816" s="71">
        <v>4</v>
      </c>
      <c r="R1816" s="71">
        <v>7</v>
      </c>
      <c r="S1816" s="71">
        <v>39</v>
      </c>
      <c r="T1816" s="73" t="s">
        <v>11769</v>
      </c>
      <c r="U1816" s="75" t="s">
        <v>1974</v>
      </c>
      <c r="AC1816" s="71">
        <v>39</v>
      </c>
      <c r="AD1816" s="71">
        <v>27</v>
      </c>
      <c r="AE1816" s="73" t="s">
        <v>11770</v>
      </c>
      <c r="AF1816" s="75" t="s">
        <v>6756</v>
      </c>
      <c r="CN1816" s="71">
        <v>39</v>
      </c>
      <c r="CO1816" s="71">
        <v>27</v>
      </c>
      <c r="CP1816" s="73" t="s">
        <v>11770</v>
      </c>
      <c r="CQ1816" s="75" t="s">
        <v>6756</v>
      </c>
    </row>
    <row r="1817" spans="17:95">
      <c r="Q1817" s="71">
        <v>4</v>
      </c>
      <c r="R1817" s="71">
        <v>7</v>
      </c>
      <c r="S1817" s="71">
        <v>40</v>
      </c>
      <c r="T1817" s="73" t="s">
        <v>11771</v>
      </c>
      <c r="U1817" s="75" t="s">
        <v>1992</v>
      </c>
      <c r="AC1817" s="71">
        <v>39</v>
      </c>
      <c r="AD1817" s="71">
        <v>28</v>
      </c>
      <c r="AE1817" s="73" t="s">
        <v>11772</v>
      </c>
      <c r="AF1817" s="75" t="s">
        <v>6757</v>
      </c>
      <c r="CN1817" s="71">
        <v>39</v>
      </c>
      <c r="CO1817" s="71">
        <v>28</v>
      </c>
      <c r="CP1817" s="73" t="s">
        <v>11772</v>
      </c>
      <c r="CQ1817" s="75" t="s">
        <v>6757</v>
      </c>
    </row>
    <row r="1818" spans="17:95">
      <c r="Q1818" s="71">
        <v>4</v>
      </c>
      <c r="R1818" s="71">
        <v>7</v>
      </c>
      <c r="S1818" s="71">
        <v>41</v>
      </c>
      <c r="T1818" s="73" t="s">
        <v>11773</v>
      </c>
      <c r="U1818" s="75" t="s">
        <v>1975</v>
      </c>
      <c r="AC1818" s="71">
        <v>39</v>
      </c>
      <c r="AD1818" s="71">
        <v>29</v>
      </c>
      <c r="AE1818" s="73" t="s">
        <v>11774</v>
      </c>
      <c r="AF1818" s="75" t="s">
        <v>6758</v>
      </c>
      <c r="CN1818" s="71">
        <v>39</v>
      </c>
      <c r="CO1818" s="71">
        <v>29</v>
      </c>
      <c r="CP1818" s="73" t="s">
        <v>11774</v>
      </c>
      <c r="CQ1818" s="75" t="s">
        <v>6758</v>
      </c>
    </row>
    <row r="1819" spans="17:95">
      <c r="Q1819" s="71">
        <v>4</v>
      </c>
      <c r="R1819" s="71">
        <v>7</v>
      </c>
      <c r="S1819" s="71">
        <v>42</v>
      </c>
      <c r="T1819" s="73" t="s">
        <v>11775</v>
      </c>
      <c r="U1819" s="75" t="s">
        <v>1993</v>
      </c>
      <c r="AC1819" s="71">
        <v>39</v>
      </c>
      <c r="AD1819" s="71">
        <v>30</v>
      </c>
      <c r="AE1819" s="73" t="s">
        <v>11776</v>
      </c>
      <c r="AF1819" s="75" t="s">
        <v>6759</v>
      </c>
      <c r="CN1819" s="71">
        <v>39</v>
      </c>
      <c r="CO1819" s="71">
        <v>30</v>
      </c>
      <c r="CP1819" s="73" t="s">
        <v>11776</v>
      </c>
      <c r="CQ1819" s="75" t="s">
        <v>6759</v>
      </c>
    </row>
    <row r="1820" spans="17:95">
      <c r="Q1820" s="71">
        <v>4</v>
      </c>
      <c r="R1820" s="71">
        <v>7</v>
      </c>
      <c r="S1820" s="71">
        <v>43</v>
      </c>
      <c r="T1820" s="73" t="s">
        <v>11777</v>
      </c>
      <c r="U1820" s="75" t="s">
        <v>1976</v>
      </c>
      <c r="AC1820" s="71">
        <v>39</v>
      </c>
      <c r="AD1820" s="71">
        <v>31</v>
      </c>
      <c r="AE1820" s="73" t="s">
        <v>11778</v>
      </c>
      <c r="AF1820" s="75" t="s">
        <v>8414</v>
      </c>
      <c r="CN1820" s="71">
        <v>39</v>
      </c>
      <c r="CO1820" s="71">
        <v>31</v>
      </c>
      <c r="CP1820" s="73" t="s">
        <v>11778</v>
      </c>
      <c r="CQ1820" s="75" t="s">
        <v>8414</v>
      </c>
    </row>
    <row r="1821" spans="17:95">
      <c r="Q1821" s="71">
        <v>4</v>
      </c>
      <c r="R1821" s="71">
        <v>7</v>
      </c>
      <c r="S1821" s="71">
        <v>44</v>
      </c>
      <c r="T1821" s="73" t="s">
        <v>11779</v>
      </c>
      <c r="U1821" s="75" t="s">
        <v>1994</v>
      </c>
      <c r="AC1821" s="71">
        <v>39</v>
      </c>
      <c r="AD1821" s="71">
        <v>32</v>
      </c>
      <c r="AE1821" s="73" t="s">
        <v>11780</v>
      </c>
      <c r="AF1821" s="75" t="s">
        <v>6760</v>
      </c>
      <c r="CN1821" s="71">
        <v>39</v>
      </c>
      <c r="CO1821" s="71">
        <v>32</v>
      </c>
      <c r="CP1821" s="73" t="s">
        <v>11780</v>
      </c>
      <c r="CQ1821" s="75" t="s">
        <v>6760</v>
      </c>
    </row>
    <row r="1822" spans="17:95">
      <c r="Q1822" s="71">
        <v>4</v>
      </c>
      <c r="R1822" s="71">
        <v>7</v>
      </c>
      <c r="S1822" s="71">
        <v>45</v>
      </c>
      <c r="T1822" s="73" t="s">
        <v>11781</v>
      </c>
      <c r="U1822" s="75" t="s">
        <v>1995</v>
      </c>
      <c r="AC1822" s="71">
        <v>39</v>
      </c>
      <c r="AD1822" s="71">
        <v>33</v>
      </c>
      <c r="AE1822" s="73" t="s">
        <v>11782</v>
      </c>
      <c r="AF1822" s="75" t="s">
        <v>6761</v>
      </c>
      <c r="CN1822" s="71">
        <v>39</v>
      </c>
      <c r="CO1822" s="71">
        <v>33</v>
      </c>
      <c r="CP1822" s="73" t="s">
        <v>11782</v>
      </c>
      <c r="CQ1822" s="75" t="s">
        <v>6761</v>
      </c>
    </row>
    <row r="1823" spans="17:95">
      <c r="Q1823" s="71">
        <v>4</v>
      </c>
      <c r="R1823" s="71">
        <v>7</v>
      </c>
      <c r="S1823" s="71">
        <v>46</v>
      </c>
      <c r="T1823" s="73" t="s">
        <v>11783</v>
      </c>
      <c r="U1823" s="75" t="s">
        <v>1996</v>
      </c>
      <c r="AC1823" s="71">
        <v>39</v>
      </c>
      <c r="AD1823" s="71">
        <v>34</v>
      </c>
      <c r="AE1823" s="73" t="s">
        <v>11784</v>
      </c>
      <c r="AF1823" s="75" t="s">
        <v>8415</v>
      </c>
      <c r="CN1823" s="71">
        <v>39</v>
      </c>
      <c r="CO1823" s="71">
        <v>34</v>
      </c>
      <c r="CP1823" s="73" t="s">
        <v>11784</v>
      </c>
      <c r="CQ1823" s="75" t="s">
        <v>8415</v>
      </c>
    </row>
    <row r="1824" spans="17:95">
      <c r="Q1824" s="71">
        <v>4</v>
      </c>
      <c r="R1824" s="71">
        <v>7</v>
      </c>
      <c r="S1824" s="71">
        <v>47</v>
      </c>
      <c r="T1824" s="73" t="s">
        <v>11785</v>
      </c>
      <c r="U1824" s="75" t="s">
        <v>1978</v>
      </c>
      <c r="AC1824" s="71">
        <v>40</v>
      </c>
      <c r="AD1824" s="71">
        <v>1</v>
      </c>
      <c r="AE1824" s="73" t="s">
        <v>8869</v>
      </c>
      <c r="AF1824" s="75" t="s">
        <v>6762</v>
      </c>
      <c r="CN1824" s="71">
        <v>40</v>
      </c>
      <c r="CO1824" s="71">
        <v>1</v>
      </c>
      <c r="CP1824" s="73" t="s">
        <v>8869</v>
      </c>
      <c r="CQ1824" s="75" t="s">
        <v>6762</v>
      </c>
    </row>
    <row r="1825" spans="17:95">
      <c r="Q1825" s="71">
        <v>4</v>
      </c>
      <c r="R1825" s="71">
        <v>7</v>
      </c>
      <c r="S1825" s="71">
        <v>48</v>
      </c>
      <c r="T1825" s="73" t="s">
        <v>11786</v>
      </c>
      <c r="U1825" s="75" t="s">
        <v>1979</v>
      </c>
      <c r="AC1825" s="71">
        <v>40</v>
      </c>
      <c r="AD1825" s="71">
        <v>2</v>
      </c>
      <c r="AE1825" s="73" t="s">
        <v>11787</v>
      </c>
      <c r="AF1825" s="75" t="s">
        <v>6763</v>
      </c>
      <c r="CN1825" s="71">
        <v>40</v>
      </c>
      <c r="CO1825" s="71">
        <v>2</v>
      </c>
      <c r="CP1825" s="73" t="s">
        <v>11787</v>
      </c>
      <c r="CQ1825" s="75" t="s">
        <v>6763</v>
      </c>
    </row>
    <row r="1826" spans="17:95">
      <c r="Q1826" s="71">
        <v>4</v>
      </c>
      <c r="R1826" s="71">
        <v>7</v>
      </c>
      <c r="S1826" s="71">
        <v>49</v>
      </c>
      <c r="T1826" s="73" t="s">
        <v>11788</v>
      </c>
      <c r="U1826" s="75" t="s">
        <v>1980</v>
      </c>
      <c r="AC1826" s="71">
        <v>40</v>
      </c>
      <c r="AD1826" s="71">
        <v>3</v>
      </c>
      <c r="AE1826" s="73" t="s">
        <v>11789</v>
      </c>
      <c r="AF1826" s="75" t="s">
        <v>6764</v>
      </c>
      <c r="CN1826" s="71">
        <v>40</v>
      </c>
      <c r="CO1826" s="71">
        <v>3</v>
      </c>
      <c r="CP1826" s="73" t="s">
        <v>11789</v>
      </c>
      <c r="CQ1826" s="75" t="s">
        <v>6764</v>
      </c>
    </row>
    <row r="1827" spans="17:95">
      <c r="Q1827" s="71">
        <v>4</v>
      </c>
      <c r="R1827" s="71">
        <v>7</v>
      </c>
      <c r="S1827" s="71">
        <v>50</v>
      </c>
      <c r="T1827" s="73" t="s">
        <v>11790</v>
      </c>
      <c r="U1827" s="75" t="s">
        <v>1981</v>
      </c>
      <c r="AC1827" s="71">
        <v>40</v>
      </c>
      <c r="AD1827" s="71">
        <v>4</v>
      </c>
      <c r="AE1827" s="73" t="s">
        <v>11791</v>
      </c>
      <c r="AF1827" s="75" t="s">
        <v>6765</v>
      </c>
      <c r="CN1827" s="71">
        <v>40</v>
      </c>
      <c r="CO1827" s="71">
        <v>4</v>
      </c>
      <c r="CP1827" s="73" t="s">
        <v>11791</v>
      </c>
      <c r="CQ1827" s="75" t="s">
        <v>6765</v>
      </c>
    </row>
    <row r="1828" spans="17:95">
      <c r="Q1828" s="71">
        <v>4</v>
      </c>
      <c r="R1828" s="71">
        <v>7</v>
      </c>
      <c r="S1828" s="71">
        <v>51</v>
      </c>
      <c r="T1828" s="73" t="s">
        <v>11792</v>
      </c>
      <c r="U1828" s="75" t="s">
        <v>1982</v>
      </c>
      <c r="AC1828" s="71">
        <v>40</v>
      </c>
      <c r="AD1828" s="71">
        <v>5</v>
      </c>
      <c r="AE1828" s="73" t="s">
        <v>11793</v>
      </c>
      <c r="AF1828" s="75" t="s">
        <v>6766</v>
      </c>
      <c r="CN1828" s="71">
        <v>40</v>
      </c>
      <c r="CO1828" s="71">
        <v>5</v>
      </c>
      <c r="CP1828" s="73" t="s">
        <v>11793</v>
      </c>
      <c r="CQ1828" s="75" t="s">
        <v>6766</v>
      </c>
    </row>
    <row r="1829" spans="17:95">
      <c r="Q1829" s="71">
        <v>4</v>
      </c>
      <c r="R1829" s="71">
        <v>7</v>
      </c>
      <c r="S1829" s="71">
        <v>52</v>
      </c>
      <c r="T1829" s="73" t="s">
        <v>11193</v>
      </c>
      <c r="U1829" s="75" t="s">
        <v>1997</v>
      </c>
      <c r="AC1829" s="71">
        <v>40</v>
      </c>
      <c r="AD1829" s="71">
        <v>6</v>
      </c>
      <c r="AE1829" s="73" t="s">
        <v>11794</v>
      </c>
      <c r="AF1829" s="75" t="s">
        <v>6767</v>
      </c>
      <c r="CN1829" s="71">
        <v>40</v>
      </c>
      <c r="CO1829" s="71">
        <v>6</v>
      </c>
      <c r="CP1829" s="73" t="s">
        <v>11794</v>
      </c>
      <c r="CQ1829" s="75" t="s">
        <v>6767</v>
      </c>
    </row>
    <row r="1830" spans="17:95">
      <c r="Q1830" s="71">
        <v>4</v>
      </c>
      <c r="R1830" s="71">
        <v>7</v>
      </c>
      <c r="S1830" s="71">
        <v>53</v>
      </c>
      <c r="T1830" s="73" t="s">
        <v>11795</v>
      </c>
      <c r="U1830" s="75" t="s">
        <v>1998</v>
      </c>
      <c r="AC1830" s="71">
        <v>40</v>
      </c>
      <c r="AD1830" s="71">
        <v>7</v>
      </c>
      <c r="AE1830" s="73" t="s">
        <v>11796</v>
      </c>
      <c r="AF1830" s="75" t="s">
        <v>6768</v>
      </c>
      <c r="CN1830" s="71">
        <v>40</v>
      </c>
      <c r="CO1830" s="71">
        <v>7</v>
      </c>
      <c r="CP1830" s="73" t="s">
        <v>11796</v>
      </c>
      <c r="CQ1830" s="75" t="s">
        <v>6768</v>
      </c>
    </row>
    <row r="1831" spans="17:95">
      <c r="Q1831" s="71">
        <v>4</v>
      </c>
      <c r="R1831" s="71">
        <v>7</v>
      </c>
      <c r="S1831" s="71">
        <v>54</v>
      </c>
      <c r="T1831" s="73" t="s">
        <v>11797</v>
      </c>
      <c r="U1831" s="75" t="s">
        <v>1999</v>
      </c>
      <c r="AC1831" s="71">
        <v>40</v>
      </c>
      <c r="AD1831" s="71">
        <v>8</v>
      </c>
      <c r="AE1831" s="73" t="s">
        <v>11798</v>
      </c>
      <c r="AF1831" s="75" t="s">
        <v>6769</v>
      </c>
      <c r="CN1831" s="71">
        <v>40</v>
      </c>
      <c r="CO1831" s="71">
        <v>8</v>
      </c>
      <c r="CP1831" s="73" t="s">
        <v>11798</v>
      </c>
      <c r="CQ1831" s="75" t="s">
        <v>6769</v>
      </c>
    </row>
    <row r="1832" spans="17:95">
      <c r="Q1832" s="71">
        <v>4</v>
      </c>
      <c r="R1832" s="71">
        <v>7</v>
      </c>
      <c r="S1832" s="71">
        <v>55</v>
      </c>
      <c r="T1832" s="73" t="s">
        <v>11799</v>
      </c>
      <c r="U1832" s="75" t="s">
        <v>2002</v>
      </c>
      <c r="AC1832" s="71">
        <v>40</v>
      </c>
      <c r="AD1832" s="71">
        <v>9</v>
      </c>
      <c r="AE1832" s="73" t="s">
        <v>8872</v>
      </c>
      <c r="AF1832" s="75" t="s">
        <v>6770</v>
      </c>
      <c r="CN1832" s="71">
        <v>40</v>
      </c>
      <c r="CO1832" s="71">
        <v>9</v>
      </c>
      <c r="CP1832" s="73" t="s">
        <v>8872</v>
      </c>
      <c r="CQ1832" s="75" t="s">
        <v>6770</v>
      </c>
    </row>
    <row r="1833" spans="17:95">
      <c r="Q1833" s="71">
        <v>4</v>
      </c>
      <c r="R1833" s="71">
        <v>7</v>
      </c>
      <c r="S1833" s="71">
        <v>56</v>
      </c>
      <c r="T1833" s="73" t="s">
        <v>11201</v>
      </c>
      <c r="U1833" s="75" t="s">
        <v>2000</v>
      </c>
      <c r="AC1833" s="71">
        <v>40</v>
      </c>
      <c r="AD1833" s="71">
        <v>10</v>
      </c>
      <c r="AE1833" s="73" t="s">
        <v>11800</v>
      </c>
      <c r="AF1833" s="75" t="s">
        <v>6771</v>
      </c>
      <c r="CN1833" s="71">
        <v>40</v>
      </c>
      <c r="CO1833" s="71">
        <v>10</v>
      </c>
      <c r="CP1833" s="73" t="s">
        <v>11800</v>
      </c>
      <c r="CQ1833" s="75" t="s">
        <v>6771</v>
      </c>
    </row>
    <row r="1834" spans="17:95">
      <c r="Q1834" s="71">
        <v>4</v>
      </c>
      <c r="R1834" s="71">
        <v>7</v>
      </c>
      <c r="S1834" s="71">
        <v>57</v>
      </c>
      <c r="T1834" s="73" t="s">
        <v>11203</v>
      </c>
      <c r="U1834" s="75" t="s">
        <v>2001</v>
      </c>
      <c r="AC1834" s="71">
        <v>40</v>
      </c>
      <c r="AD1834" s="71">
        <v>11</v>
      </c>
      <c r="AE1834" s="73" t="s">
        <v>11801</v>
      </c>
      <c r="AF1834" s="75" t="s">
        <v>6772</v>
      </c>
      <c r="CN1834" s="71">
        <v>40</v>
      </c>
      <c r="CO1834" s="71">
        <v>11</v>
      </c>
      <c r="CP1834" s="73" t="s">
        <v>11801</v>
      </c>
      <c r="CQ1834" s="75" t="s">
        <v>6772</v>
      </c>
    </row>
    <row r="1835" spans="17:95">
      <c r="Q1835" s="71">
        <v>4</v>
      </c>
      <c r="R1835" s="71">
        <v>7</v>
      </c>
      <c r="S1835" s="71">
        <v>58</v>
      </c>
      <c r="T1835" s="73" t="s">
        <v>11207</v>
      </c>
      <c r="U1835" s="75" t="s">
        <v>2003</v>
      </c>
      <c r="AC1835" s="71">
        <v>40</v>
      </c>
      <c r="AD1835" s="71">
        <v>12</v>
      </c>
      <c r="AE1835" s="73" t="s">
        <v>11802</v>
      </c>
      <c r="AF1835" s="75" t="s">
        <v>6773</v>
      </c>
      <c r="CN1835" s="71">
        <v>40</v>
      </c>
      <c r="CO1835" s="71">
        <v>12</v>
      </c>
      <c r="CP1835" s="73" t="s">
        <v>11802</v>
      </c>
      <c r="CQ1835" s="75" t="s">
        <v>6773</v>
      </c>
    </row>
    <row r="1836" spans="17:95">
      <c r="Q1836" s="71">
        <v>4</v>
      </c>
      <c r="R1836" s="71">
        <v>7</v>
      </c>
      <c r="S1836" s="71">
        <v>59</v>
      </c>
      <c r="T1836" s="73" t="s">
        <v>11209</v>
      </c>
      <c r="U1836" s="75" t="s">
        <v>2004</v>
      </c>
      <c r="AC1836" s="71">
        <v>40</v>
      </c>
      <c r="AD1836" s="71">
        <v>13</v>
      </c>
      <c r="AE1836" s="73" t="s">
        <v>11803</v>
      </c>
      <c r="AF1836" s="75" t="s">
        <v>6774</v>
      </c>
      <c r="CN1836" s="71">
        <v>40</v>
      </c>
      <c r="CO1836" s="71">
        <v>13</v>
      </c>
      <c r="CP1836" s="73" t="s">
        <v>11803</v>
      </c>
      <c r="CQ1836" s="75" t="s">
        <v>6774</v>
      </c>
    </row>
    <row r="1837" spans="17:95">
      <c r="Q1837" s="71">
        <v>4</v>
      </c>
      <c r="R1837" s="71">
        <v>7</v>
      </c>
      <c r="S1837" s="71">
        <v>60</v>
      </c>
      <c r="T1837" s="73" t="s">
        <v>11215</v>
      </c>
      <c r="U1837" s="75" t="s">
        <v>2005</v>
      </c>
      <c r="AC1837" s="71">
        <v>40</v>
      </c>
      <c r="AD1837" s="71">
        <v>14</v>
      </c>
      <c r="AE1837" s="73" t="s">
        <v>11804</v>
      </c>
      <c r="AF1837" s="75" t="s">
        <v>6775</v>
      </c>
      <c r="CN1837" s="71">
        <v>40</v>
      </c>
      <c r="CO1837" s="71">
        <v>14</v>
      </c>
      <c r="CP1837" s="73" t="s">
        <v>11804</v>
      </c>
      <c r="CQ1837" s="75" t="s">
        <v>6775</v>
      </c>
    </row>
    <row r="1838" spans="17:95">
      <c r="Q1838" s="71">
        <v>4</v>
      </c>
      <c r="R1838" s="71">
        <v>8</v>
      </c>
      <c r="S1838" s="71">
        <v>1</v>
      </c>
      <c r="T1838" s="73" t="s">
        <v>8641</v>
      </c>
      <c r="U1838" s="75" t="s">
        <v>2060</v>
      </c>
      <c r="AC1838" s="71">
        <v>40</v>
      </c>
      <c r="AD1838" s="71">
        <v>15</v>
      </c>
      <c r="AE1838" s="73" t="s">
        <v>11805</v>
      </c>
      <c r="AF1838" s="75" t="s">
        <v>6776</v>
      </c>
      <c r="CN1838" s="71">
        <v>40</v>
      </c>
      <c r="CO1838" s="71">
        <v>15</v>
      </c>
      <c r="CP1838" s="73" t="s">
        <v>11805</v>
      </c>
      <c r="CQ1838" s="75" t="s">
        <v>6776</v>
      </c>
    </row>
    <row r="1839" spans="17:95">
      <c r="Q1839" s="71">
        <v>4</v>
      </c>
      <c r="R1839" s="71">
        <v>8</v>
      </c>
      <c r="S1839" s="71">
        <v>2</v>
      </c>
      <c r="T1839" s="73" t="s">
        <v>8644</v>
      </c>
      <c r="U1839" s="75" t="s">
        <v>2061</v>
      </c>
      <c r="AC1839" s="71">
        <v>40</v>
      </c>
      <c r="AD1839" s="71">
        <v>16</v>
      </c>
      <c r="AE1839" s="73" t="s">
        <v>11806</v>
      </c>
      <c r="AF1839" s="75" t="s">
        <v>6777</v>
      </c>
      <c r="CN1839" s="71">
        <v>40</v>
      </c>
      <c r="CO1839" s="71">
        <v>16</v>
      </c>
      <c r="CP1839" s="73" t="s">
        <v>11806</v>
      </c>
      <c r="CQ1839" s="75" t="s">
        <v>6777</v>
      </c>
    </row>
    <row r="1840" spans="17:95">
      <c r="Q1840" s="71">
        <v>4</v>
      </c>
      <c r="R1840" s="71">
        <v>8</v>
      </c>
      <c r="S1840" s="71">
        <v>3</v>
      </c>
      <c r="T1840" s="73" t="s">
        <v>11506</v>
      </c>
      <c r="U1840" s="75" t="s">
        <v>2062</v>
      </c>
      <c r="AC1840" s="71">
        <v>40</v>
      </c>
      <c r="AD1840" s="71">
        <v>17</v>
      </c>
      <c r="AE1840" s="73" t="s">
        <v>11807</v>
      </c>
      <c r="AF1840" s="75" t="s">
        <v>6778</v>
      </c>
      <c r="CN1840" s="71">
        <v>40</v>
      </c>
      <c r="CO1840" s="71">
        <v>17</v>
      </c>
      <c r="CP1840" s="73" t="s">
        <v>11807</v>
      </c>
      <c r="CQ1840" s="75" t="s">
        <v>6778</v>
      </c>
    </row>
    <row r="1841" spans="17:95">
      <c r="Q1841" s="71">
        <v>4</v>
      </c>
      <c r="R1841" s="71">
        <v>8</v>
      </c>
      <c r="S1841" s="71">
        <v>4</v>
      </c>
      <c r="T1841" s="73" t="s">
        <v>11044</v>
      </c>
      <c r="U1841" s="75" t="s">
        <v>2063</v>
      </c>
      <c r="AC1841" s="71">
        <v>40</v>
      </c>
      <c r="AD1841" s="71">
        <v>18</v>
      </c>
      <c r="AE1841" s="73" t="s">
        <v>11808</v>
      </c>
      <c r="AF1841" s="75" t="s">
        <v>6779</v>
      </c>
      <c r="CN1841" s="71">
        <v>40</v>
      </c>
      <c r="CO1841" s="71">
        <v>18</v>
      </c>
      <c r="CP1841" s="73" t="s">
        <v>11808</v>
      </c>
      <c r="CQ1841" s="75" t="s">
        <v>6779</v>
      </c>
    </row>
    <row r="1842" spans="17:95">
      <c r="Q1842" s="71">
        <v>4</v>
      </c>
      <c r="R1842" s="71">
        <v>8</v>
      </c>
      <c r="S1842" s="71">
        <v>5</v>
      </c>
      <c r="T1842" s="73" t="s">
        <v>11311</v>
      </c>
      <c r="U1842" s="75" t="s">
        <v>2064</v>
      </c>
      <c r="AC1842" s="71">
        <v>40</v>
      </c>
      <c r="AD1842" s="71">
        <v>19</v>
      </c>
      <c r="AE1842" s="73" t="s">
        <v>11809</v>
      </c>
      <c r="AF1842" s="75" t="s">
        <v>6780</v>
      </c>
      <c r="CN1842" s="71">
        <v>40</v>
      </c>
      <c r="CO1842" s="71">
        <v>19</v>
      </c>
      <c r="CP1842" s="73" t="s">
        <v>11809</v>
      </c>
      <c r="CQ1842" s="75" t="s">
        <v>6780</v>
      </c>
    </row>
    <row r="1843" spans="17:95">
      <c r="Q1843" s="71">
        <v>4</v>
      </c>
      <c r="R1843" s="71">
        <v>8</v>
      </c>
      <c r="S1843" s="71">
        <v>6</v>
      </c>
      <c r="T1843" s="73" t="s">
        <v>9733</v>
      </c>
      <c r="U1843" s="75" t="s">
        <v>2065</v>
      </c>
      <c r="AC1843" s="71">
        <v>40</v>
      </c>
      <c r="AD1843" s="71">
        <v>20</v>
      </c>
      <c r="AE1843" s="73" t="s">
        <v>11810</v>
      </c>
      <c r="AF1843" s="75" t="s">
        <v>6781</v>
      </c>
      <c r="CN1843" s="71">
        <v>40</v>
      </c>
      <c r="CO1843" s="71">
        <v>20</v>
      </c>
      <c r="CP1843" s="73" t="s">
        <v>11810</v>
      </c>
      <c r="CQ1843" s="75" t="s">
        <v>6781</v>
      </c>
    </row>
    <row r="1844" spans="17:95">
      <c r="Q1844" s="71">
        <v>4</v>
      </c>
      <c r="R1844" s="71">
        <v>8</v>
      </c>
      <c r="S1844" s="71">
        <v>7</v>
      </c>
      <c r="T1844" s="73" t="s">
        <v>11399</v>
      </c>
      <c r="U1844" s="75" t="s">
        <v>2066</v>
      </c>
      <c r="AC1844" s="71">
        <v>40</v>
      </c>
      <c r="AD1844" s="71">
        <v>21</v>
      </c>
      <c r="AE1844" s="73" t="s">
        <v>11811</v>
      </c>
      <c r="AF1844" s="75" t="s">
        <v>6782</v>
      </c>
      <c r="CN1844" s="71">
        <v>40</v>
      </c>
      <c r="CO1844" s="71">
        <v>21</v>
      </c>
      <c r="CP1844" s="73" t="s">
        <v>11811</v>
      </c>
      <c r="CQ1844" s="75" t="s">
        <v>6782</v>
      </c>
    </row>
    <row r="1845" spans="17:95">
      <c r="Q1845" s="71">
        <v>4</v>
      </c>
      <c r="R1845" s="71">
        <v>8</v>
      </c>
      <c r="S1845" s="71">
        <v>8</v>
      </c>
      <c r="T1845" s="73" t="s">
        <v>11812</v>
      </c>
      <c r="U1845" s="75" t="s">
        <v>2067</v>
      </c>
      <c r="AC1845" s="71">
        <v>40</v>
      </c>
      <c r="AD1845" s="71">
        <v>22</v>
      </c>
      <c r="AE1845" s="73" t="s">
        <v>11813</v>
      </c>
      <c r="AF1845" s="75" t="s">
        <v>6783</v>
      </c>
      <c r="CN1845" s="71">
        <v>40</v>
      </c>
      <c r="CO1845" s="71">
        <v>22</v>
      </c>
      <c r="CP1845" s="73" t="s">
        <v>11813</v>
      </c>
      <c r="CQ1845" s="75" t="s">
        <v>6783</v>
      </c>
    </row>
    <row r="1846" spans="17:95">
      <c r="Q1846" s="71">
        <v>4</v>
      </c>
      <c r="R1846" s="71">
        <v>8</v>
      </c>
      <c r="S1846" s="71">
        <v>9</v>
      </c>
      <c r="T1846" s="73" t="s">
        <v>11814</v>
      </c>
      <c r="U1846" s="75" t="s">
        <v>2068</v>
      </c>
      <c r="AC1846" s="71">
        <v>40</v>
      </c>
      <c r="AD1846" s="71">
        <v>23</v>
      </c>
      <c r="AE1846" s="73" t="s">
        <v>11815</v>
      </c>
      <c r="AF1846" s="75" t="s">
        <v>6784</v>
      </c>
      <c r="CN1846" s="71">
        <v>40</v>
      </c>
      <c r="CO1846" s="71">
        <v>23</v>
      </c>
      <c r="CP1846" s="73" t="s">
        <v>11815</v>
      </c>
      <c r="CQ1846" s="75" t="s">
        <v>6784</v>
      </c>
    </row>
    <row r="1847" spans="17:95">
      <c r="Q1847" s="71">
        <v>4</v>
      </c>
      <c r="R1847" s="71">
        <v>8</v>
      </c>
      <c r="S1847" s="71">
        <v>10</v>
      </c>
      <c r="T1847" s="73" t="s">
        <v>11816</v>
      </c>
      <c r="U1847" s="75" t="s">
        <v>7254</v>
      </c>
      <c r="AC1847" s="71">
        <v>40</v>
      </c>
      <c r="AD1847" s="71">
        <v>24</v>
      </c>
      <c r="AE1847" s="73" t="s">
        <v>11817</v>
      </c>
      <c r="AF1847" s="75" t="s">
        <v>6785</v>
      </c>
      <c r="CN1847" s="71">
        <v>40</v>
      </c>
      <c r="CO1847" s="71">
        <v>24</v>
      </c>
      <c r="CP1847" s="73" t="s">
        <v>11817</v>
      </c>
      <c r="CQ1847" s="75" t="s">
        <v>6785</v>
      </c>
    </row>
    <row r="1848" spans="17:95">
      <c r="Q1848" s="71">
        <v>4</v>
      </c>
      <c r="R1848" s="71">
        <v>8</v>
      </c>
      <c r="S1848" s="71">
        <v>11</v>
      </c>
      <c r="T1848" s="73" t="s">
        <v>11818</v>
      </c>
      <c r="U1848" s="75" t="s">
        <v>2069</v>
      </c>
      <c r="AC1848" s="71">
        <v>40</v>
      </c>
      <c r="AD1848" s="71">
        <v>25</v>
      </c>
      <c r="AE1848" s="73" t="s">
        <v>11819</v>
      </c>
      <c r="AF1848" s="75" t="s">
        <v>6786</v>
      </c>
      <c r="CN1848" s="71">
        <v>40</v>
      </c>
      <c r="CO1848" s="71">
        <v>25</v>
      </c>
      <c r="CP1848" s="73" t="s">
        <v>11819</v>
      </c>
      <c r="CQ1848" s="75" t="s">
        <v>6786</v>
      </c>
    </row>
    <row r="1849" spans="17:95">
      <c r="Q1849" s="71">
        <v>4</v>
      </c>
      <c r="R1849" s="71">
        <v>8</v>
      </c>
      <c r="S1849" s="71">
        <v>12</v>
      </c>
      <c r="T1849" s="73" t="s">
        <v>11053</v>
      </c>
      <c r="U1849" s="75" t="s">
        <v>2070</v>
      </c>
      <c r="AC1849" s="71">
        <v>40</v>
      </c>
      <c r="AD1849" s="71">
        <v>26</v>
      </c>
      <c r="AE1849" s="73" t="s">
        <v>11820</v>
      </c>
      <c r="AF1849" s="75" t="s">
        <v>6787</v>
      </c>
      <c r="CN1849" s="71">
        <v>40</v>
      </c>
      <c r="CO1849" s="71">
        <v>26</v>
      </c>
      <c r="CP1849" s="73" t="s">
        <v>11820</v>
      </c>
      <c r="CQ1849" s="75" t="s">
        <v>6787</v>
      </c>
    </row>
    <row r="1850" spans="17:95">
      <c r="Q1850" s="71">
        <v>4</v>
      </c>
      <c r="R1850" s="71">
        <v>8</v>
      </c>
      <c r="S1850" s="71">
        <v>13</v>
      </c>
      <c r="T1850" s="73" t="s">
        <v>11055</v>
      </c>
      <c r="U1850" s="75" t="s">
        <v>2071</v>
      </c>
      <c r="AC1850" s="71">
        <v>40</v>
      </c>
      <c r="AD1850" s="71">
        <v>27</v>
      </c>
      <c r="AE1850" s="73" t="s">
        <v>11821</v>
      </c>
      <c r="AF1850" s="75" t="s">
        <v>6788</v>
      </c>
      <c r="CN1850" s="71">
        <v>40</v>
      </c>
      <c r="CO1850" s="71">
        <v>27</v>
      </c>
      <c r="CP1850" s="73" t="s">
        <v>11821</v>
      </c>
      <c r="CQ1850" s="75" t="s">
        <v>6788</v>
      </c>
    </row>
    <row r="1851" spans="17:95">
      <c r="Q1851" s="71">
        <v>4</v>
      </c>
      <c r="R1851" s="71">
        <v>8</v>
      </c>
      <c r="S1851" s="71">
        <v>14</v>
      </c>
      <c r="T1851" s="73" t="s">
        <v>11822</v>
      </c>
      <c r="U1851" s="75" t="s">
        <v>2072</v>
      </c>
      <c r="AC1851" s="71">
        <v>40</v>
      </c>
      <c r="AD1851" s="71">
        <v>28</v>
      </c>
      <c r="AE1851" s="73" t="s">
        <v>11823</v>
      </c>
      <c r="AF1851" s="75" t="s">
        <v>6789</v>
      </c>
      <c r="CN1851" s="71">
        <v>40</v>
      </c>
      <c r="CO1851" s="71">
        <v>28</v>
      </c>
      <c r="CP1851" s="73" t="s">
        <v>11823</v>
      </c>
      <c r="CQ1851" s="75" t="s">
        <v>6789</v>
      </c>
    </row>
    <row r="1852" spans="17:95">
      <c r="Q1852" s="71">
        <v>4</v>
      </c>
      <c r="R1852" s="71">
        <v>8</v>
      </c>
      <c r="S1852" s="71">
        <v>15</v>
      </c>
      <c r="T1852" s="73" t="s">
        <v>11824</v>
      </c>
      <c r="U1852" s="75" t="s">
        <v>2073</v>
      </c>
      <c r="AC1852" s="71">
        <v>40</v>
      </c>
      <c r="AD1852" s="71">
        <v>29</v>
      </c>
      <c r="AE1852" s="73" t="s">
        <v>11825</v>
      </c>
      <c r="AF1852" s="75" t="s">
        <v>6790</v>
      </c>
      <c r="CN1852" s="71">
        <v>40</v>
      </c>
      <c r="CO1852" s="71">
        <v>29</v>
      </c>
      <c r="CP1852" s="73" t="s">
        <v>11825</v>
      </c>
      <c r="CQ1852" s="75" t="s">
        <v>6790</v>
      </c>
    </row>
    <row r="1853" spans="17:95">
      <c r="Q1853" s="71">
        <v>4</v>
      </c>
      <c r="R1853" s="71">
        <v>8</v>
      </c>
      <c r="S1853" s="71">
        <v>16</v>
      </c>
      <c r="T1853" s="73" t="s">
        <v>11826</v>
      </c>
      <c r="U1853" s="75" t="s">
        <v>2074</v>
      </c>
      <c r="AC1853" s="71">
        <v>40</v>
      </c>
      <c r="AD1853" s="71">
        <v>30</v>
      </c>
      <c r="AE1853" s="73" t="s">
        <v>11827</v>
      </c>
      <c r="AF1853" s="75" t="s">
        <v>6791</v>
      </c>
      <c r="CN1853" s="71">
        <v>40</v>
      </c>
      <c r="CO1853" s="71">
        <v>30</v>
      </c>
      <c r="CP1853" s="73" t="s">
        <v>11827</v>
      </c>
      <c r="CQ1853" s="75" t="s">
        <v>6791</v>
      </c>
    </row>
    <row r="1854" spans="17:95">
      <c r="Q1854" s="71">
        <v>4</v>
      </c>
      <c r="R1854" s="71">
        <v>8</v>
      </c>
      <c r="S1854" s="71">
        <v>17</v>
      </c>
      <c r="T1854" s="73" t="s">
        <v>11828</v>
      </c>
      <c r="U1854" s="75" t="s">
        <v>2075</v>
      </c>
      <c r="AC1854" s="71">
        <v>40</v>
      </c>
      <c r="AD1854" s="71">
        <v>31</v>
      </c>
      <c r="AE1854" s="73" t="s">
        <v>11829</v>
      </c>
      <c r="AF1854" s="75" t="s">
        <v>6792</v>
      </c>
      <c r="CN1854" s="71">
        <v>40</v>
      </c>
      <c r="CO1854" s="71">
        <v>31</v>
      </c>
      <c r="CP1854" s="73" t="s">
        <v>11829</v>
      </c>
      <c r="CQ1854" s="75" t="s">
        <v>6792</v>
      </c>
    </row>
    <row r="1855" spans="17:95">
      <c r="Q1855" s="71">
        <v>4</v>
      </c>
      <c r="R1855" s="71">
        <v>8</v>
      </c>
      <c r="S1855" s="71">
        <v>18</v>
      </c>
      <c r="T1855" s="73" t="s">
        <v>11830</v>
      </c>
      <c r="U1855" s="75" t="s">
        <v>7255</v>
      </c>
      <c r="AC1855" s="71">
        <v>40</v>
      </c>
      <c r="AD1855" s="71">
        <v>32</v>
      </c>
      <c r="AE1855" s="73" t="s">
        <v>11831</v>
      </c>
      <c r="AF1855" s="75" t="s">
        <v>6793</v>
      </c>
      <c r="CN1855" s="71">
        <v>40</v>
      </c>
      <c r="CO1855" s="71">
        <v>32</v>
      </c>
      <c r="CP1855" s="73" t="s">
        <v>11831</v>
      </c>
      <c r="CQ1855" s="75" t="s">
        <v>6793</v>
      </c>
    </row>
    <row r="1856" spans="17:95">
      <c r="Q1856" s="71">
        <v>4</v>
      </c>
      <c r="R1856" s="71">
        <v>8</v>
      </c>
      <c r="S1856" s="71">
        <v>19</v>
      </c>
      <c r="T1856" s="73" t="s">
        <v>11832</v>
      </c>
      <c r="U1856" s="75" t="s">
        <v>7256</v>
      </c>
      <c r="AC1856" s="71">
        <v>40</v>
      </c>
      <c r="AD1856" s="71">
        <v>33</v>
      </c>
      <c r="AE1856" s="73" t="s">
        <v>11833</v>
      </c>
      <c r="AF1856" s="75" t="s">
        <v>6794</v>
      </c>
      <c r="CN1856" s="71">
        <v>40</v>
      </c>
      <c r="CO1856" s="71">
        <v>33</v>
      </c>
      <c r="CP1856" s="73" t="s">
        <v>11833</v>
      </c>
      <c r="CQ1856" s="75" t="s">
        <v>6794</v>
      </c>
    </row>
    <row r="1857" spans="17:95">
      <c r="Q1857" s="71">
        <v>4</v>
      </c>
      <c r="R1857" s="71">
        <v>8</v>
      </c>
      <c r="S1857" s="71">
        <v>20</v>
      </c>
      <c r="T1857" s="73" t="s">
        <v>11834</v>
      </c>
      <c r="U1857" s="75" t="s">
        <v>2077</v>
      </c>
      <c r="AC1857" s="71">
        <v>40</v>
      </c>
      <c r="AD1857" s="71">
        <v>34</v>
      </c>
      <c r="AE1857" s="73" t="s">
        <v>11835</v>
      </c>
      <c r="AF1857" s="75" t="s">
        <v>6795</v>
      </c>
      <c r="CN1857" s="71">
        <v>40</v>
      </c>
      <c r="CO1857" s="71">
        <v>34</v>
      </c>
      <c r="CP1857" s="73" t="s">
        <v>11835</v>
      </c>
      <c r="CQ1857" s="75" t="s">
        <v>6795</v>
      </c>
    </row>
    <row r="1858" spans="17:95">
      <c r="Q1858" s="71">
        <v>4</v>
      </c>
      <c r="R1858" s="71">
        <v>8</v>
      </c>
      <c r="S1858" s="71">
        <v>21</v>
      </c>
      <c r="T1858" s="73" t="s">
        <v>11836</v>
      </c>
      <c r="U1858" s="75" t="s">
        <v>2078</v>
      </c>
      <c r="AC1858" s="71">
        <v>40</v>
      </c>
      <c r="AD1858" s="71">
        <v>35</v>
      </c>
      <c r="AE1858" s="73" t="s">
        <v>11837</v>
      </c>
      <c r="AF1858" s="75" t="s">
        <v>6796</v>
      </c>
      <c r="CN1858" s="71">
        <v>40</v>
      </c>
      <c r="CO1858" s="71">
        <v>35</v>
      </c>
      <c r="CP1858" s="73" t="s">
        <v>11837</v>
      </c>
      <c r="CQ1858" s="75" t="s">
        <v>6796</v>
      </c>
    </row>
    <row r="1859" spans="17:95">
      <c r="Q1859" s="71">
        <v>4</v>
      </c>
      <c r="R1859" s="71">
        <v>8</v>
      </c>
      <c r="S1859" s="71">
        <v>22</v>
      </c>
      <c r="T1859" s="73" t="s">
        <v>11838</v>
      </c>
      <c r="U1859" s="75" t="s">
        <v>7257</v>
      </c>
      <c r="AC1859" s="71">
        <v>40</v>
      </c>
      <c r="AD1859" s="71">
        <v>36</v>
      </c>
      <c r="AE1859" s="73" t="s">
        <v>11839</v>
      </c>
      <c r="AF1859" s="75" t="s">
        <v>6797</v>
      </c>
      <c r="CN1859" s="71">
        <v>40</v>
      </c>
      <c r="CO1859" s="71">
        <v>36</v>
      </c>
      <c r="CP1859" s="73" t="s">
        <v>11839</v>
      </c>
      <c r="CQ1859" s="75" t="s">
        <v>6797</v>
      </c>
    </row>
    <row r="1860" spans="17:95">
      <c r="Q1860" s="71">
        <v>4</v>
      </c>
      <c r="R1860" s="71">
        <v>8</v>
      </c>
      <c r="S1860" s="71">
        <v>23</v>
      </c>
      <c r="T1860" s="73" t="s">
        <v>11840</v>
      </c>
      <c r="U1860" s="75" t="s">
        <v>7258</v>
      </c>
      <c r="AC1860" s="71">
        <v>40</v>
      </c>
      <c r="AD1860" s="71">
        <v>37</v>
      </c>
      <c r="AE1860" s="73" t="s">
        <v>11841</v>
      </c>
      <c r="AF1860" s="75" t="s">
        <v>6798</v>
      </c>
      <c r="CN1860" s="71">
        <v>40</v>
      </c>
      <c r="CO1860" s="71">
        <v>37</v>
      </c>
      <c r="CP1860" s="73" t="s">
        <v>11841</v>
      </c>
      <c r="CQ1860" s="75" t="s">
        <v>6798</v>
      </c>
    </row>
    <row r="1861" spans="17:95">
      <c r="Q1861" s="71">
        <v>4</v>
      </c>
      <c r="R1861" s="71">
        <v>8</v>
      </c>
      <c r="S1861" s="71">
        <v>24</v>
      </c>
      <c r="T1861" s="73" t="s">
        <v>11842</v>
      </c>
      <c r="U1861" s="75" t="s">
        <v>7259</v>
      </c>
      <c r="AC1861" s="71">
        <v>40</v>
      </c>
      <c r="AD1861" s="71">
        <v>38</v>
      </c>
      <c r="AE1861" s="73" t="s">
        <v>11843</v>
      </c>
      <c r="AF1861" s="75" t="s">
        <v>8416</v>
      </c>
      <c r="CN1861" s="71">
        <v>40</v>
      </c>
      <c r="CO1861" s="71">
        <v>38</v>
      </c>
      <c r="CP1861" s="73" t="s">
        <v>11843</v>
      </c>
      <c r="CQ1861" s="75" t="s">
        <v>8416</v>
      </c>
    </row>
    <row r="1862" spans="17:95">
      <c r="Q1862" s="71">
        <v>4</v>
      </c>
      <c r="R1862" s="71">
        <v>8</v>
      </c>
      <c r="S1862" s="71">
        <v>25</v>
      </c>
      <c r="T1862" s="73" t="s">
        <v>11844</v>
      </c>
      <c r="U1862" s="75" t="s">
        <v>7260</v>
      </c>
      <c r="AC1862" s="71">
        <v>40</v>
      </c>
      <c r="AD1862" s="71">
        <v>39</v>
      </c>
      <c r="AE1862" s="73" t="s">
        <v>11845</v>
      </c>
      <c r="AF1862" s="75" t="s">
        <v>8417</v>
      </c>
      <c r="CN1862" s="71">
        <v>40</v>
      </c>
      <c r="CO1862" s="71">
        <v>39</v>
      </c>
      <c r="CP1862" s="73" t="s">
        <v>11845</v>
      </c>
      <c r="CQ1862" s="75" t="s">
        <v>8417</v>
      </c>
    </row>
    <row r="1863" spans="17:95">
      <c r="Q1863" s="71">
        <v>4</v>
      </c>
      <c r="R1863" s="71">
        <v>8</v>
      </c>
      <c r="S1863" s="71">
        <v>26</v>
      </c>
      <c r="T1863" s="73" t="s">
        <v>11846</v>
      </c>
      <c r="U1863" s="75" t="s">
        <v>2076</v>
      </c>
      <c r="AC1863" s="71">
        <v>40</v>
      </c>
      <c r="AD1863" s="71">
        <v>40</v>
      </c>
      <c r="AE1863" s="73" t="s">
        <v>11847</v>
      </c>
      <c r="AF1863" s="75" t="s">
        <v>8418</v>
      </c>
      <c r="CN1863" s="71">
        <v>40</v>
      </c>
      <c r="CO1863" s="71">
        <v>40</v>
      </c>
      <c r="CP1863" s="73" t="s">
        <v>11847</v>
      </c>
      <c r="CQ1863" s="75" t="s">
        <v>8418</v>
      </c>
    </row>
    <row r="1864" spans="17:95">
      <c r="Q1864" s="71">
        <v>4</v>
      </c>
      <c r="R1864" s="71">
        <v>8</v>
      </c>
      <c r="S1864" s="71">
        <v>27</v>
      </c>
      <c r="T1864" s="73" t="s">
        <v>11848</v>
      </c>
      <c r="U1864" s="75" t="s">
        <v>7261</v>
      </c>
      <c r="AC1864" s="71">
        <v>40</v>
      </c>
      <c r="AD1864" s="71">
        <v>41</v>
      </c>
      <c r="AE1864" s="73" t="s">
        <v>11849</v>
      </c>
      <c r="AF1864" s="75" t="s">
        <v>8419</v>
      </c>
      <c r="CN1864" s="71">
        <v>40</v>
      </c>
      <c r="CO1864" s="71">
        <v>41</v>
      </c>
      <c r="CP1864" s="73" t="s">
        <v>11849</v>
      </c>
      <c r="CQ1864" s="75" t="s">
        <v>8419</v>
      </c>
    </row>
    <row r="1865" spans="17:95">
      <c r="Q1865" s="71">
        <v>4</v>
      </c>
      <c r="R1865" s="71">
        <v>8</v>
      </c>
      <c r="S1865" s="71">
        <v>28</v>
      </c>
      <c r="T1865" s="73" t="s">
        <v>11850</v>
      </c>
      <c r="U1865" s="75" t="s">
        <v>7262</v>
      </c>
      <c r="AC1865" s="71">
        <v>40</v>
      </c>
      <c r="AD1865" s="71">
        <v>42</v>
      </c>
      <c r="AE1865" s="73" t="s">
        <v>11851</v>
      </c>
      <c r="AF1865" s="75" t="s">
        <v>8420</v>
      </c>
      <c r="CN1865" s="71">
        <v>40</v>
      </c>
      <c r="CO1865" s="71">
        <v>42</v>
      </c>
      <c r="CP1865" s="73" t="s">
        <v>11851</v>
      </c>
      <c r="CQ1865" s="75" t="s">
        <v>8420</v>
      </c>
    </row>
    <row r="1866" spans="17:95">
      <c r="Q1866" s="71">
        <v>4</v>
      </c>
      <c r="R1866" s="71">
        <v>8</v>
      </c>
      <c r="S1866" s="71">
        <v>29</v>
      </c>
      <c r="T1866" s="73" t="s">
        <v>11852</v>
      </c>
      <c r="U1866" s="75" t="s">
        <v>7263</v>
      </c>
      <c r="AC1866" s="71">
        <v>40</v>
      </c>
      <c r="AD1866" s="71">
        <v>43</v>
      </c>
      <c r="AE1866" s="73" t="s">
        <v>11853</v>
      </c>
      <c r="AF1866" s="75" t="s">
        <v>6799</v>
      </c>
      <c r="CN1866" s="71">
        <v>40</v>
      </c>
      <c r="CO1866" s="71">
        <v>43</v>
      </c>
      <c r="CP1866" s="73" t="s">
        <v>11853</v>
      </c>
      <c r="CQ1866" s="75" t="s">
        <v>6799</v>
      </c>
    </row>
    <row r="1867" spans="17:95">
      <c r="Q1867" s="71">
        <v>4</v>
      </c>
      <c r="R1867" s="71">
        <v>8</v>
      </c>
      <c r="S1867" s="71">
        <v>30</v>
      </c>
      <c r="T1867" s="73" t="s">
        <v>11854</v>
      </c>
      <c r="U1867" s="75" t="s">
        <v>2079</v>
      </c>
      <c r="AC1867" s="71">
        <v>40</v>
      </c>
      <c r="AD1867" s="71">
        <v>44</v>
      </c>
      <c r="AE1867" s="73" t="s">
        <v>11855</v>
      </c>
      <c r="AF1867" s="75" t="s">
        <v>6800</v>
      </c>
      <c r="CN1867" s="71">
        <v>40</v>
      </c>
      <c r="CO1867" s="71">
        <v>44</v>
      </c>
      <c r="CP1867" s="73" t="s">
        <v>11855</v>
      </c>
      <c r="CQ1867" s="75" t="s">
        <v>6800</v>
      </c>
    </row>
    <row r="1868" spans="17:95">
      <c r="Q1868" s="71">
        <v>4</v>
      </c>
      <c r="R1868" s="71">
        <v>8</v>
      </c>
      <c r="S1868" s="71">
        <v>31</v>
      </c>
      <c r="T1868" s="73" t="s">
        <v>11856</v>
      </c>
      <c r="U1868" s="75" t="s">
        <v>7264</v>
      </c>
      <c r="AC1868" s="71">
        <v>40</v>
      </c>
      <c r="AD1868" s="71">
        <v>45</v>
      </c>
      <c r="AE1868" s="73" t="s">
        <v>11857</v>
      </c>
      <c r="AF1868" s="75" t="s">
        <v>6801</v>
      </c>
      <c r="CN1868" s="71">
        <v>40</v>
      </c>
      <c r="CO1868" s="71">
        <v>45</v>
      </c>
      <c r="CP1868" s="73" t="s">
        <v>11857</v>
      </c>
      <c r="CQ1868" s="75" t="s">
        <v>6801</v>
      </c>
    </row>
    <row r="1869" spans="17:95">
      <c r="Q1869" s="71">
        <v>4</v>
      </c>
      <c r="R1869" s="71">
        <v>8</v>
      </c>
      <c r="S1869" s="71">
        <v>32</v>
      </c>
      <c r="T1869" s="73" t="s">
        <v>11858</v>
      </c>
      <c r="U1869" s="75" t="s">
        <v>7265</v>
      </c>
      <c r="AC1869" s="71">
        <v>40</v>
      </c>
      <c r="AD1869" s="71">
        <v>46</v>
      </c>
      <c r="AE1869" s="73" t="s">
        <v>11859</v>
      </c>
      <c r="AF1869" s="75" t="s">
        <v>6802</v>
      </c>
      <c r="CN1869" s="71">
        <v>40</v>
      </c>
      <c r="CO1869" s="71">
        <v>46</v>
      </c>
      <c r="CP1869" s="73" t="s">
        <v>11859</v>
      </c>
      <c r="CQ1869" s="75" t="s">
        <v>6802</v>
      </c>
    </row>
    <row r="1870" spans="17:95">
      <c r="Q1870" s="71">
        <v>4</v>
      </c>
      <c r="R1870" s="71">
        <v>8</v>
      </c>
      <c r="S1870" s="71">
        <v>33</v>
      </c>
      <c r="T1870" s="73" t="s">
        <v>11860</v>
      </c>
      <c r="U1870" s="75" t="s">
        <v>7266</v>
      </c>
      <c r="AC1870" s="71">
        <v>40</v>
      </c>
      <c r="AD1870" s="71">
        <v>47</v>
      </c>
      <c r="AE1870" s="73" t="s">
        <v>11861</v>
      </c>
      <c r="AF1870" s="75" t="s">
        <v>6803</v>
      </c>
      <c r="CN1870" s="71">
        <v>40</v>
      </c>
      <c r="CO1870" s="71">
        <v>47</v>
      </c>
      <c r="CP1870" s="73" t="s">
        <v>11861</v>
      </c>
      <c r="CQ1870" s="75" t="s">
        <v>6803</v>
      </c>
    </row>
    <row r="1871" spans="17:95">
      <c r="Q1871" s="71">
        <v>4</v>
      </c>
      <c r="R1871" s="71">
        <v>8</v>
      </c>
      <c r="S1871" s="71">
        <v>34</v>
      </c>
      <c r="T1871" s="73" t="s">
        <v>11862</v>
      </c>
      <c r="U1871" s="75" t="s">
        <v>7267</v>
      </c>
      <c r="AC1871" s="71">
        <v>40</v>
      </c>
      <c r="AD1871" s="71">
        <v>48</v>
      </c>
      <c r="AE1871" s="73" t="s">
        <v>11863</v>
      </c>
      <c r="AF1871" s="75" t="s">
        <v>6804</v>
      </c>
      <c r="CN1871" s="71">
        <v>40</v>
      </c>
      <c r="CO1871" s="71">
        <v>48</v>
      </c>
      <c r="CP1871" s="73" t="s">
        <v>11863</v>
      </c>
      <c r="CQ1871" s="75" t="s">
        <v>6804</v>
      </c>
    </row>
    <row r="1872" spans="17:95">
      <c r="Q1872" s="71">
        <v>4</v>
      </c>
      <c r="R1872" s="71">
        <v>8</v>
      </c>
      <c r="S1872" s="71">
        <v>35</v>
      </c>
      <c r="T1872" s="73" t="s">
        <v>11864</v>
      </c>
      <c r="U1872" s="75" t="s">
        <v>2081</v>
      </c>
      <c r="AC1872" s="71">
        <v>40</v>
      </c>
      <c r="AD1872" s="71">
        <v>49</v>
      </c>
      <c r="AE1872" s="73" t="s">
        <v>11865</v>
      </c>
      <c r="AF1872" s="75" t="s">
        <v>6805</v>
      </c>
      <c r="CN1872" s="71">
        <v>40</v>
      </c>
      <c r="CO1872" s="71">
        <v>49</v>
      </c>
      <c r="CP1872" s="73" t="s">
        <v>11865</v>
      </c>
      <c r="CQ1872" s="75" t="s">
        <v>6805</v>
      </c>
    </row>
    <row r="1873" spans="17:95">
      <c r="Q1873" s="71">
        <v>4</v>
      </c>
      <c r="R1873" s="71">
        <v>8</v>
      </c>
      <c r="S1873" s="71">
        <v>36</v>
      </c>
      <c r="T1873" s="73" t="s">
        <v>11866</v>
      </c>
      <c r="U1873" s="75" t="s">
        <v>2080</v>
      </c>
      <c r="AC1873" s="71">
        <v>40</v>
      </c>
      <c r="AD1873" s="71">
        <v>50</v>
      </c>
      <c r="AE1873" s="73" t="s">
        <v>11867</v>
      </c>
      <c r="AF1873" s="75" t="s">
        <v>6806</v>
      </c>
      <c r="CN1873" s="71">
        <v>40</v>
      </c>
      <c r="CO1873" s="71">
        <v>50</v>
      </c>
      <c r="CP1873" s="73" t="s">
        <v>11867</v>
      </c>
      <c r="CQ1873" s="75" t="s">
        <v>6806</v>
      </c>
    </row>
    <row r="1874" spans="17:95">
      <c r="Q1874" s="71">
        <v>4</v>
      </c>
      <c r="R1874" s="71">
        <v>8</v>
      </c>
      <c r="S1874" s="71">
        <v>37</v>
      </c>
      <c r="T1874" s="73" t="s">
        <v>11868</v>
      </c>
      <c r="U1874" s="75" t="s">
        <v>7268</v>
      </c>
      <c r="AC1874" s="71">
        <v>40</v>
      </c>
      <c r="AD1874" s="71">
        <v>51</v>
      </c>
      <c r="AE1874" s="73" t="s">
        <v>11869</v>
      </c>
      <c r="AF1874" s="75" t="s">
        <v>6807</v>
      </c>
      <c r="CN1874" s="71">
        <v>40</v>
      </c>
      <c r="CO1874" s="71">
        <v>51</v>
      </c>
      <c r="CP1874" s="73" t="s">
        <v>11869</v>
      </c>
      <c r="CQ1874" s="75" t="s">
        <v>6807</v>
      </c>
    </row>
    <row r="1875" spans="17:95">
      <c r="Q1875" s="71">
        <v>4</v>
      </c>
      <c r="R1875" s="71">
        <v>8</v>
      </c>
      <c r="S1875" s="71">
        <v>38</v>
      </c>
      <c r="T1875" s="73" t="s">
        <v>11870</v>
      </c>
      <c r="U1875" s="75" t="s">
        <v>7269</v>
      </c>
      <c r="AC1875" s="71">
        <v>40</v>
      </c>
      <c r="AD1875" s="71">
        <v>52</v>
      </c>
      <c r="AE1875" s="73" t="s">
        <v>11871</v>
      </c>
      <c r="AF1875" s="75" t="s">
        <v>6808</v>
      </c>
      <c r="CN1875" s="71">
        <v>40</v>
      </c>
      <c r="CO1875" s="71">
        <v>52</v>
      </c>
      <c r="CP1875" s="73" t="s">
        <v>11871</v>
      </c>
      <c r="CQ1875" s="75" t="s">
        <v>6808</v>
      </c>
    </row>
    <row r="1876" spans="17:95">
      <c r="Q1876" s="71">
        <v>4</v>
      </c>
      <c r="R1876" s="71">
        <v>8</v>
      </c>
      <c r="S1876" s="71">
        <v>39</v>
      </c>
      <c r="T1876" s="73" t="s">
        <v>11872</v>
      </c>
      <c r="U1876" s="75" t="s">
        <v>7270</v>
      </c>
      <c r="AC1876" s="71">
        <v>40</v>
      </c>
      <c r="AD1876" s="71">
        <v>53</v>
      </c>
      <c r="AE1876" s="73" t="s">
        <v>11873</v>
      </c>
      <c r="AF1876" s="75" t="s">
        <v>6809</v>
      </c>
      <c r="CN1876" s="71">
        <v>40</v>
      </c>
      <c r="CO1876" s="71">
        <v>53</v>
      </c>
      <c r="CP1876" s="73" t="s">
        <v>11873</v>
      </c>
      <c r="CQ1876" s="75" t="s">
        <v>6809</v>
      </c>
    </row>
    <row r="1877" spans="17:95">
      <c r="Q1877" s="71">
        <v>4</v>
      </c>
      <c r="R1877" s="71">
        <v>8</v>
      </c>
      <c r="S1877" s="71">
        <v>40</v>
      </c>
      <c r="T1877" s="73" t="s">
        <v>11874</v>
      </c>
      <c r="U1877" s="75" t="s">
        <v>7271</v>
      </c>
      <c r="AC1877" s="71">
        <v>40</v>
      </c>
      <c r="AD1877" s="71">
        <v>54</v>
      </c>
      <c r="AE1877" s="73" t="s">
        <v>11875</v>
      </c>
      <c r="AF1877" s="75" t="s">
        <v>6810</v>
      </c>
      <c r="CN1877" s="71">
        <v>40</v>
      </c>
      <c r="CO1877" s="71">
        <v>54</v>
      </c>
      <c r="CP1877" s="73" t="s">
        <v>11875</v>
      </c>
      <c r="CQ1877" s="75" t="s">
        <v>6810</v>
      </c>
    </row>
    <row r="1878" spans="17:95">
      <c r="Q1878" s="71">
        <v>4</v>
      </c>
      <c r="R1878" s="71">
        <v>8</v>
      </c>
      <c r="S1878" s="71">
        <v>41</v>
      </c>
      <c r="T1878" s="73" t="s">
        <v>11876</v>
      </c>
      <c r="U1878" s="75" t="s">
        <v>2082</v>
      </c>
      <c r="AC1878" s="71">
        <v>40</v>
      </c>
      <c r="AD1878" s="71">
        <v>55</v>
      </c>
      <c r="AE1878" s="73" t="s">
        <v>11877</v>
      </c>
      <c r="AF1878" s="75" t="s">
        <v>6811</v>
      </c>
      <c r="CN1878" s="71">
        <v>40</v>
      </c>
      <c r="CO1878" s="71">
        <v>55</v>
      </c>
      <c r="CP1878" s="73" t="s">
        <v>11877</v>
      </c>
      <c r="CQ1878" s="75" t="s">
        <v>6811</v>
      </c>
    </row>
    <row r="1879" spans="17:95">
      <c r="Q1879" s="71">
        <v>4</v>
      </c>
      <c r="R1879" s="71">
        <v>8</v>
      </c>
      <c r="S1879" s="71">
        <v>42</v>
      </c>
      <c r="T1879" s="73" t="s">
        <v>11878</v>
      </c>
      <c r="U1879" s="75" t="s">
        <v>2084</v>
      </c>
      <c r="AC1879" s="71">
        <v>40</v>
      </c>
      <c r="AD1879" s="71">
        <v>56</v>
      </c>
      <c r="AE1879" s="73" t="s">
        <v>11879</v>
      </c>
      <c r="AF1879" s="75" t="s">
        <v>6812</v>
      </c>
      <c r="CN1879" s="71">
        <v>40</v>
      </c>
      <c r="CO1879" s="71">
        <v>56</v>
      </c>
      <c r="CP1879" s="73" t="s">
        <v>11879</v>
      </c>
      <c r="CQ1879" s="75" t="s">
        <v>6812</v>
      </c>
    </row>
    <row r="1880" spans="17:95">
      <c r="Q1880" s="71">
        <v>4</v>
      </c>
      <c r="R1880" s="71">
        <v>8</v>
      </c>
      <c r="S1880" s="71">
        <v>43</v>
      </c>
      <c r="T1880" s="73" t="s">
        <v>11880</v>
      </c>
      <c r="U1880" s="75" t="s">
        <v>2083</v>
      </c>
      <c r="AC1880" s="71">
        <v>40</v>
      </c>
      <c r="AD1880" s="71">
        <v>57</v>
      </c>
      <c r="AE1880" s="73" t="s">
        <v>11881</v>
      </c>
      <c r="AF1880" s="75" t="s">
        <v>6813</v>
      </c>
      <c r="CN1880" s="71">
        <v>40</v>
      </c>
      <c r="CO1880" s="71">
        <v>57</v>
      </c>
      <c r="CP1880" s="73" t="s">
        <v>11881</v>
      </c>
      <c r="CQ1880" s="75" t="s">
        <v>6813</v>
      </c>
    </row>
    <row r="1881" spans="17:95">
      <c r="Q1881" s="71">
        <v>4</v>
      </c>
      <c r="R1881" s="71">
        <v>8</v>
      </c>
      <c r="S1881" s="71">
        <v>44</v>
      </c>
      <c r="T1881" s="73" t="s">
        <v>11882</v>
      </c>
      <c r="U1881" s="75" t="s">
        <v>2085</v>
      </c>
      <c r="AC1881" s="71">
        <v>40</v>
      </c>
      <c r="AD1881" s="71">
        <v>58</v>
      </c>
      <c r="AE1881" s="73" t="s">
        <v>11883</v>
      </c>
      <c r="AF1881" s="75" t="s">
        <v>6814</v>
      </c>
      <c r="CN1881" s="71">
        <v>40</v>
      </c>
      <c r="CO1881" s="71">
        <v>58</v>
      </c>
      <c r="CP1881" s="73" t="s">
        <v>11883</v>
      </c>
      <c r="CQ1881" s="75" t="s">
        <v>6814</v>
      </c>
    </row>
    <row r="1882" spans="17:95">
      <c r="Q1882" s="71">
        <v>4</v>
      </c>
      <c r="R1882" s="71">
        <v>8</v>
      </c>
      <c r="S1882" s="71">
        <v>45</v>
      </c>
      <c r="T1882" s="73" t="s">
        <v>11884</v>
      </c>
      <c r="U1882" s="75" t="s">
        <v>2086</v>
      </c>
      <c r="AC1882" s="71">
        <v>40</v>
      </c>
      <c r="AD1882" s="71">
        <v>59</v>
      </c>
      <c r="AE1882" s="73" t="s">
        <v>11885</v>
      </c>
      <c r="AF1882" s="75" t="s">
        <v>6815</v>
      </c>
      <c r="CN1882" s="71">
        <v>40</v>
      </c>
      <c r="CO1882" s="71">
        <v>59</v>
      </c>
      <c r="CP1882" s="73" t="s">
        <v>11885</v>
      </c>
      <c r="CQ1882" s="75" t="s">
        <v>6815</v>
      </c>
    </row>
    <row r="1883" spans="17:95">
      <c r="Q1883" s="71">
        <v>4</v>
      </c>
      <c r="R1883" s="71">
        <v>8</v>
      </c>
      <c r="S1883" s="71">
        <v>46</v>
      </c>
      <c r="T1883" s="73" t="s">
        <v>11886</v>
      </c>
      <c r="U1883" s="75" t="s">
        <v>2087</v>
      </c>
      <c r="AC1883" s="71">
        <v>40</v>
      </c>
      <c r="AD1883" s="71">
        <v>60</v>
      </c>
      <c r="AE1883" s="73" t="s">
        <v>11887</v>
      </c>
      <c r="AF1883" s="75" t="s">
        <v>6816</v>
      </c>
      <c r="CN1883" s="71">
        <v>40</v>
      </c>
      <c r="CO1883" s="71">
        <v>60</v>
      </c>
      <c r="CP1883" s="73" t="s">
        <v>11887</v>
      </c>
      <c r="CQ1883" s="75" t="s">
        <v>6816</v>
      </c>
    </row>
    <row r="1884" spans="17:95">
      <c r="Q1884" s="71">
        <v>4</v>
      </c>
      <c r="R1884" s="71">
        <v>8</v>
      </c>
      <c r="S1884" s="71">
        <v>47</v>
      </c>
      <c r="T1884" s="73" t="s">
        <v>11888</v>
      </c>
      <c r="U1884" s="75" t="s">
        <v>2091</v>
      </c>
      <c r="AC1884" s="71">
        <v>40</v>
      </c>
      <c r="AD1884" s="71">
        <v>61</v>
      </c>
      <c r="AE1884" s="73" t="s">
        <v>11889</v>
      </c>
      <c r="AF1884" s="75" t="s">
        <v>6817</v>
      </c>
      <c r="CN1884" s="71">
        <v>40</v>
      </c>
      <c r="CO1884" s="71">
        <v>61</v>
      </c>
      <c r="CP1884" s="73" t="s">
        <v>11889</v>
      </c>
      <c r="CQ1884" s="75" t="s">
        <v>6817</v>
      </c>
    </row>
    <row r="1885" spans="17:95">
      <c r="Q1885" s="71">
        <v>4</v>
      </c>
      <c r="R1885" s="71">
        <v>8</v>
      </c>
      <c r="S1885" s="71">
        <v>48</v>
      </c>
      <c r="T1885" s="73" t="s">
        <v>11890</v>
      </c>
      <c r="U1885" s="75" t="s">
        <v>2093</v>
      </c>
      <c r="AC1885" s="71">
        <v>40</v>
      </c>
      <c r="AD1885" s="71">
        <v>62</v>
      </c>
      <c r="AE1885" s="73" t="s">
        <v>11891</v>
      </c>
      <c r="AF1885" s="75" t="s">
        <v>6818</v>
      </c>
      <c r="CN1885" s="71">
        <v>40</v>
      </c>
      <c r="CO1885" s="71">
        <v>62</v>
      </c>
      <c r="CP1885" s="73" t="s">
        <v>11891</v>
      </c>
      <c r="CQ1885" s="75" t="s">
        <v>6818</v>
      </c>
    </row>
    <row r="1886" spans="17:95">
      <c r="Q1886" s="71">
        <v>4</v>
      </c>
      <c r="R1886" s="71">
        <v>8</v>
      </c>
      <c r="S1886" s="71">
        <v>49</v>
      </c>
      <c r="T1886" s="73" t="s">
        <v>11892</v>
      </c>
      <c r="U1886" s="75" t="s">
        <v>2106</v>
      </c>
      <c r="AC1886" s="71">
        <v>40</v>
      </c>
      <c r="AD1886" s="71">
        <v>63</v>
      </c>
      <c r="AE1886" s="73" t="s">
        <v>11893</v>
      </c>
      <c r="AF1886" s="75" t="s">
        <v>6819</v>
      </c>
      <c r="CN1886" s="71">
        <v>40</v>
      </c>
      <c r="CO1886" s="71">
        <v>63</v>
      </c>
      <c r="CP1886" s="73" t="s">
        <v>11893</v>
      </c>
      <c r="CQ1886" s="75" t="s">
        <v>6819</v>
      </c>
    </row>
    <row r="1887" spans="17:95">
      <c r="Q1887" s="71">
        <v>4</v>
      </c>
      <c r="R1887" s="71">
        <v>8</v>
      </c>
      <c r="S1887" s="71">
        <v>50</v>
      </c>
      <c r="T1887" s="73" t="s">
        <v>11894</v>
      </c>
      <c r="U1887" s="75" t="s">
        <v>2094</v>
      </c>
      <c r="AC1887" s="71">
        <v>40</v>
      </c>
      <c r="AD1887" s="71">
        <v>64</v>
      </c>
      <c r="AE1887" s="73" t="s">
        <v>11895</v>
      </c>
      <c r="AF1887" s="75" t="s">
        <v>6820</v>
      </c>
      <c r="CN1887" s="71">
        <v>40</v>
      </c>
      <c r="CO1887" s="71">
        <v>64</v>
      </c>
      <c r="CP1887" s="73" t="s">
        <v>11895</v>
      </c>
      <c r="CQ1887" s="75" t="s">
        <v>6820</v>
      </c>
    </row>
    <row r="1888" spans="17:95">
      <c r="Q1888" s="71">
        <v>4</v>
      </c>
      <c r="R1888" s="71">
        <v>8</v>
      </c>
      <c r="S1888" s="71">
        <v>51</v>
      </c>
      <c r="T1888" s="73" t="s">
        <v>11896</v>
      </c>
      <c r="U1888" s="75" t="s">
        <v>2088</v>
      </c>
      <c r="AC1888" s="71">
        <v>40</v>
      </c>
      <c r="AD1888" s="71">
        <v>65</v>
      </c>
      <c r="AE1888" s="73" t="s">
        <v>11897</v>
      </c>
      <c r="AF1888" s="75" t="s">
        <v>6821</v>
      </c>
      <c r="CN1888" s="71">
        <v>40</v>
      </c>
      <c r="CO1888" s="71">
        <v>65</v>
      </c>
      <c r="CP1888" s="73" t="s">
        <v>11897</v>
      </c>
      <c r="CQ1888" s="75" t="s">
        <v>6821</v>
      </c>
    </row>
    <row r="1889" spans="17:95">
      <c r="Q1889" s="71">
        <v>4</v>
      </c>
      <c r="R1889" s="71">
        <v>8</v>
      </c>
      <c r="S1889" s="71">
        <v>52</v>
      </c>
      <c r="T1889" s="73" t="s">
        <v>11898</v>
      </c>
      <c r="U1889" s="75" t="s">
        <v>2089</v>
      </c>
      <c r="AC1889" s="71">
        <v>40</v>
      </c>
      <c r="AD1889" s="71">
        <v>66</v>
      </c>
      <c r="AE1889" s="73" t="s">
        <v>11899</v>
      </c>
      <c r="AF1889" s="75" t="s">
        <v>6822</v>
      </c>
      <c r="CN1889" s="71">
        <v>40</v>
      </c>
      <c r="CO1889" s="71">
        <v>66</v>
      </c>
      <c r="CP1889" s="73" t="s">
        <v>11899</v>
      </c>
      <c r="CQ1889" s="75" t="s">
        <v>6822</v>
      </c>
    </row>
    <row r="1890" spans="17:95">
      <c r="Q1890" s="71">
        <v>4</v>
      </c>
      <c r="R1890" s="71">
        <v>8</v>
      </c>
      <c r="S1890" s="71">
        <v>53</v>
      </c>
      <c r="T1890" s="73" t="s">
        <v>11900</v>
      </c>
      <c r="U1890" s="75" t="s">
        <v>2090</v>
      </c>
      <c r="AC1890" s="71">
        <v>40</v>
      </c>
      <c r="AD1890" s="71">
        <v>67</v>
      </c>
      <c r="AE1890" s="73" t="s">
        <v>11901</v>
      </c>
      <c r="AF1890" s="75" t="s">
        <v>6823</v>
      </c>
      <c r="CN1890" s="71">
        <v>40</v>
      </c>
      <c r="CO1890" s="71">
        <v>67</v>
      </c>
      <c r="CP1890" s="73" t="s">
        <v>11901</v>
      </c>
      <c r="CQ1890" s="75" t="s">
        <v>6823</v>
      </c>
    </row>
    <row r="1891" spans="17:95">
      <c r="Q1891" s="71">
        <v>4</v>
      </c>
      <c r="R1891" s="71">
        <v>8</v>
      </c>
      <c r="S1891" s="71">
        <v>54</v>
      </c>
      <c r="T1891" s="73" t="s">
        <v>11902</v>
      </c>
      <c r="U1891" s="75" t="s">
        <v>2092</v>
      </c>
      <c r="AC1891" s="71">
        <v>40</v>
      </c>
      <c r="AD1891" s="71">
        <v>68</v>
      </c>
      <c r="AE1891" s="73" t="s">
        <v>11903</v>
      </c>
      <c r="AF1891" s="75" t="s">
        <v>6824</v>
      </c>
      <c r="CN1891" s="71">
        <v>40</v>
      </c>
      <c r="CO1891" s="71">
        <v>68</v>
      </c>
      <c r="CP1891" s="73" t="s">
        <v>11903</v>
      </c>
      <c r="CQ1891" s="75" t="s">
        <v>6824</v>
      </c>
    </row>
    <row r="1892" spans="17:95">
      <c r="Q1892" s="71">
        <v>4</v>
      </c>
      <c r="R1892" s="71">
        <v>8</v>
      </c>
      <c r="S1892" s="71">
        <v>55</v>
      </c>
      <c r="T1892" s="73" t="s">
        <v>11904</v>
      </c>
      <c r="U1892" s="75" t="s">
        <v>2095</v>
      </c>
      <c r="AC1892" s="71">
        <v>40</v>
      </c>
      <c r="AD1892" s="71">
        <v>69</v>
      </c>
      <c r="AE1892" s="73" t="s">
        <v>11905</v>
      </c>
      <c r="AF1892" s="75" t="s">
        <v>8421</v>
      </c>
      <c r="CN1892" s="71">
        <v>40</v>
      </c>
      <c r="CO1892" s="71">
        <v>69</v>
      </c>
      <c r="CP1892" s="73" t="s">
        <v>11905</v>
      </c>
      <c r="CQ1892" s="75" t="s">
        <v>8421</v>
      </c>
    </row>
    <row r="1893" spans="17:95">
      <c r="Q1893" s="71">
        <v>4</v>
      </c>
      <c r="R1893" s="71">
        <v>8</v>
      </c>
      <c r="S1893" s="71">
        <v>56</v>
      </c>
      <c r="T1893" s="73" t="s">
        <v>11906</v>
      </c>
      <c r="U1893" s="75" t="s">
        <v>2096</v>
      </c>
      <c r="AC1893" s="71">
        <v>40</v>
      </c>
      <c r="AD1893" s="71">
        <v>70</v>
      </c>
      <c r="AE1893" s="73" t="s">
        <v>11907</v>
      </c>
      <c r="AF1893" s="75" t="s">
        <v>6825</v>
      </c>
      <c r="CN1893" s="71">
        <v>40</v>
      </c>
      <c r="CO1893" s="71">
        <v>70</v>
      </c>
      <c r="CP1893" s="73" t="s">
        <v>11907</v>
      </c>
      <c r="CQ1893" s="75" t="s">
        <v>6825</v>
      </c>
    </row>
    <row r="1894" spans="17:95">
      <c r="Q1894" s="71">
        <v>4</v>
      </c>
      <c r="R1894" s="71">
        <v>8</v>
      </c>
      <c r="S1894" s="71">
        <v>57</v>
      </c>
      <c r="T1894" s="73" t="s">
        <v>11908</v>
      </c>
      <c r="U1894" s="75" t="s">
        <v>2105</v>
      </c>
      <c r="AC1894" s="71">
        <v>40</v>
      </c>
      <c r="AD1894" s="71">
        <v>71</v>
      </c>
      <c r="AE1894" s="73" t="s">
        <v>11909</v>
      </c>
      <c r="AF1894" s="75" t="s">
        <v>8422</v>
      </c>
      <c r="CN1894" s="71">
        <v>40</v>
      </c>
      <c r="CO1894" s="71">
        <v>71</v>
      </c>
      <c r="CP1894" s="73" t="s">
        <v>11909</v>
      </c>
      <c r="CQ1894" s="75" t="s">
        <v>8422</v>
      </c>
    </row>
    <row r="1895" spans="17:95">
      <c r="Q1895" s="71">
        <v>4</v>
      </c>
      <c r="R1895" s="71">
        <v>8</v>
      </c>
      <c r="S1895" s="71">
        <v>58</v>
      </c>
      <c r="T1895" s="73" t="s">
        <v>11910</v>
      </c>
      <c r="U1895" s="75" t="s">
        <v>2097</v>
      </c>
      <c r="AC1895" s="71">
        <v>40</v>
      </c>
      <c r="AD1895" s="71">
        <v>72</v>
      </c>
      <c r="AE1895" s="73" t="s">
        <v>11911</v>
      </c>
      <c r="AF1895" s="75" t="s">
        <v>6826</v>
      </c>
      <c r="CN1895" s="71">
        <v>40</v>
      </c>
      <c r="CO1895" s="71">
        <v>72</v>
      </c>
      <c r="CP1895" s="73" t="s">
        <v>11911</v>
      </c>
      <c r="CQ1895" s="75" t="s">
        <v>6826</v>
      </c>
    </row>
    <row r="1896" spans="17:95">
      <c r="Q1896" s="71">
        <v>4</v>
      </c>
      <c r="R1896" s="71">
        <v>8</v>
      </c>
      <c r="S1896" s="71">
        <v>59</v>
      </c>
      <c r="T1896" s="73" t="s">
        <v>11912</v>
      </c>
      <c r="U1896" s="75" t="s">
        <v>2098</v>
      </c>
      <c r="AC1896" s="71">
        <v>40</v>
      </c>
      <c r="AD1896" s="71">
        <v>73</v>
      </c>
      <c r="AE1896" s="73" t="s">
        <v>11913</v>
      </c>
      <c r="AF1896" s="75" t="s">
        <v>8423</v>
      </c>
      <c r="CN1896" s="71">
        <v>40</v>
      </c>
      <c r="CO1896" s="71">
        <v>73</v>
      </c>
      <c r="CP1896" s="73" t="s">
        <v>11913</v>
      </c>
      <c r="CQ1896" s="75" t="s">
        <v>8423</v>
      </c>
    </row>
    <row r="1897" spans="17:95">
      <c r="Q1897" s="71">
        <v>4</v>
      </c>
      <c r="R1897" s="71">
        <v>8</v>
      </c>
      <c r="S1897" s="71">
        <v>60</v>
      </c>
      <c r="T1897" s="73" t="s">
        <v>11914</v>
      </c>
      <c r="U1897" s="75" t="s">
        <v>2099</v>
      </c>
      <c r="AC1897" s="71">
        <v>40</v>
      </c>
      <c r="AD1897" s="71">
        <v>74</v>
      </c>
      <c r="AE1897" s="73" t="s">
        <v>11915</v>
      </c>
      <c r="AF1897" s="75" t="s">
        <v>8424</v>
      </c>
      <c r="CN1897" s="71">
        <v>40</v>
      </c>
      <c r="CO1897" s="71">
        <v>74</v>
      </c>
      <c r="CP1897" s="73" t="s">
        <v>11915</v>
      </c>
      <c r="CQ1897" s="75" t="s">
        <v>8424</v>
      </c>
    </row>
    <row r="1898" spans="17:95">
      <c r="Q1898" s="71">
        <v>4</v>
      </c>
      <c r="R1898" s="71">
        <v>8</v>
      </c>
      <c r="S1898" s="71">
        <v>61</v>
      </c>
      <c r="T1898" s="73" t="s">
        <v>11916</v>
      </c>
      <c r="U1898" s="75" t="s">
        <v>2100</v>
      </c>
      <c r="AC1898" s="71">
        <v>41</v>
      </c>
      <c r="AD1898" s="71">
        <v>1</v>
      </c>
      <c r="AE1898" s="73" t="s">
        <v>11917</v>
      </c>
      <c r="AF1898" s="75" t="s">
        <v>6827</v>
      </c>
      <c r="CN1898" s="71">
        <v>41</v>
      </c>
      <c r="CO1898" s="71">
        <v>1</v>
      </c>
      <c r="CP1898" s="73" t="s">
        <v>11917</v>
      </c>
      <c r="CQ1898" s="75" t="s">
        <v>6827</v>
      </c>
    </row>
    <row r="1899" spans="17:95">
      <c r="Q1899" s="71">
        <v>4</v>
      </c>
      <c r="R1899" s="71">
        <v>8</v>
      </c>
      <c r="S1899" s="71">
        <v>62</v>
      </c>
      <c r="T1899" s="73" t="s">
        <v>11918</v>
      </c>
      <c r="U1899" s="75" t="s">
        <v>7272</v>
      </c>
      <c r="AC1899" s="71">
        <v>41</v>
      </c>
      <c r="AD1899" s="71">
        <v>2</v>
      </c>
      <c r="AE1899" s="73" t="s">
        <v>11919</v>
      </c>
      <c r="AF1899" s="75" t="s">
        <v>6828</v>
      </c>
      <c r="CN1899" s="71">
        <v>41</v>
      </c>
      <c r="CO1899" s="71">
        <v>2</v>
      </c>
      <c r="CP1899" s="73" t="s">
        <v>11919</v>
      </c>
      <c r="CQ1899" s="75" t="s">
        <v>6828</v>
      </c>
    </row>
    <row r="1900" spans="17:95">
      <c r="Q1900" s="71">
        <v>4</v>
      </c>
      <c r="R1900" s="71">
        <v>8</v>
      </c>
      <c r="S1900" s="71">
        <v>63</v>
      </c>
      <c r="T1900" s="73" t="s">
        <v>11920</v>
      </c>
      <c r="U1900" s="75" t="s">
        <v>2102</v>
      </c>
      <c r="AC1900" s="71">
        <v>41</v>
      </c>
      <c r="AD1900" s="71">
        <v>3</v>
      </c>
      <c r="AE1900" s="73" t="s">
        <v>11921</v>
      </c>
      <c r="AF1900" s="75" t="s">
        <v>6829</v>
      </c>
      <c r="CN1900" s="71">
        <v>41</v>
      </c>
      <c r="CO1900" s="71">
        <v>3</v>
      </c>
      <c r="CP1900" s="73" t="s">
        <v>11921</v>
      </c>
      <c r="CQ1900" s="75" t="s">
        <v>6829</v>
      </c>
    </row>
    <row r="1901" spans="17:95">
      <c r="Q1901" s="71">
        <v>4</v>
      </c>
      <c r="R1901" s="71">
        <v>8</v>
      </c>
      <c r="S1901" s="71">
        <v>64</v>
      </c>
      <c r="T1901" s="73" t="s">
        <v>11922</v>
      </c>
      <c r="U1901" s="75" t="s">
        <v>2103</v>
      </c>
      <c r="AC1901" s="71">
        <v>41</v>
      </c>
      <c r="AD1901" s="71">
        <v>4</v>
      </c>
      <c r="AE1901" s="73" t="s">
        <v>11923</v>
      </c>
      <c r="AF1901" s="75" t="s">
        <v>6830</v>
      </c>
      <c r="CN1901" s="71">
        <v>41</v>
      </c>
      <c r="CO1901" s="71">
        <v>4</v>
      </c>
      <c r="CP1901" s="73" t="s">
        <v>11923</v>
      </c>
      <c r="CQ1901" s="75" t="s">
        <v>6830</v>
      </c>
    </row>
    <row r="1902" spans="17:95">
      <c r="Q1902" s="71">
        <v>4</v>
      </c>
      <c r="R1902" s="71">
        <v>8</v>
      </c>
      <c r="S1902" s="71">
        <v>65</v>
      </c>
      <c r="T1902" s="73" t="s">
        <v>11924</v>
      </c>
      <c r="U1902" s="75" t="s">
        <v>2101</v>
      </c>
      <c r="AC1902" s="71">
        <v>41</v>
      </c>
      <c r="AD1902" s="71">
        <v>5</v>
      </c>
      <c r="AE1902" s="73" t="s">
        <v>11925</v>
      </c>
      <c r="AF1902" s="75" t="s">
        <v>6831</v>
      </c>
      <c r="CN1902" s="71">
        <v>41</v>
      </c>
      <c r="CO1902" s="71">
        <v>5</v>
      </c>
      <c r="CP1902" s="73" t="s">
        <v>11925</v>
      </c>
      <c r="CQ1902" s="75" t="s">
        <v>6831</v>
      </c>
    </row>
    <row r="1903" spans="17:95">
      <c r="Q1903" s="71">
        <v>4</v>
      </c>
      <c r="R1903" s="71">
        <v>8</v>
      </c>
      <c r="S1903" s="71">
        <v>66</v>
      </c>
      <c r="T1903" s="73" t="s">
        <v>11926</v>
      </c>
      <c r="U1903" s="75" t="s">
        <v>2104</v>
      </c>
      <c r="AC1903" s="71">
        <v>41</v>
      </c>
      <c r="AD1903" s="71">
        <v>6</v>
      </c>
      <c r="AE1903" s="73" t="s">
        <v>11927</v>
      </c>
      <c r="AF1903" s="75" t="s">
        <v>6832</v>
      </c>
      <c r="CN1903" s="71">
        <v>41</v>
      </c>
      <c r="CO1903" s="71">
        <v>6</v>
      </c>
      <c r="CP1903" s="73" t="s">
        <v>11927</v>
      </c>
      <c r="CQ1903" s="75" t="s">
        <v>6832</v>
      </c>
    </row>
    <row r="1904" spans="17:95">
      <c r="Q1904" s="71">
        <v>4</v>
      </c>
      <c r="R1904" s="71">
        <v>8</v>
      </c>
      <c r="S1904" s="71">
        <v>67</v>
      </c>
      <c r="T1904" s="73" t="s">
        <v>11193</v>
      </c>
      <c r="U1904" s="75" t="s">
        <v>2107</v>
      </c>
      <c r="AC1904" s="71">
        <v>41</v>
      </c>
      <c r="AD1904" s="71">
        <v>7</v>
      </c>
      <c r="AE1904" s="73" t="s">
        <v>11928</v>
      </c>
      <c r="AF1904" s="75" t="s">
        <v>6833</v>
      </c>
      <c r="CN1904" s="71">
        <v>41</v>
      </c>
      <c r="CO1904" s="71">
        <v>7</v>
      </c>
      <c r="CP1904" s="73" t="s">
        <v>11928</v>
      </c>
      <c r="CQ1904" s="75" t="s">
        <v>6833</v>
      </c>
    </row>
    <row r="1905" spans="17:95">
      <c r="Q1905" s="71">
        <v>4</v>
      </c>
      <c r="R1905" s="71">
        <v>8</v>
      </c>
      <c r="S1905" s="71">
        <v>68</v>
      </c>
      <c r="T1905" s="73" t="s">
        <v>11929</v>
      </c>
      <c r="U1905" s="75" t="s">
        <v>2110</v>
      </c>
      <c r="AC1905" s="71">
        <v>41</v>
      </c>
      <c r="AD1905" s="71">
        <v>8</v>
      </c>
      <c r="AE1905" s="73" t="s">
        <v>11930</v>
      </c>
      <c r="AF1905" s="75" t="s">
        <v>6834</v>
      </c>
      <c r="CN1905" s="71">
        <v>41</v>
      </c>
      <c r="CO1905" s="71">
        <v>8</v>
      </c>
      <c r="CP1905" s="73" t="s">
        <v>11930</v>
      </c>
      <c r="CQ1905" s="75" t="s">
        <v>6834</v>
      </c>
    </row>
    <row r="1906" spans="17:95">
      <c r="Q1906" s="71">
        <v>4</v>
      </c>
      <c r="R1906" s="71">
        <v>8</v>
      </c>
      <c r="S1906" s="71">
        <v>69</v>
      </c>
      <c r="T1906" s="73" t="s">
        <v>11931</v>
      </c>
      <c r="U1906" s="75" t="s">
        <v>7273</v>
      </c>
      <c r="AC1906" s="71">
        <v>41</v>
      </c>
      <c r="AD1906" s="71">
        <v>9</v>
      </c>
      <c r="AE1906" s="73" t="s">
        <v>11932</v>
      </c>
      <c r="AF1906" s="75" t="s">
        <v>8425</v>
      </c>
      <c r="CN1906" s="71">
        <v>41</v>
      </c>
      <c r="CO1906" s="71">
        <v>9</v>
      </c>
      <c r="CP1906" s="73" t="s">
        <v>11932</v>
      </c>
      <c r="CQ1906" s="75" t="s">
        <v>8425</v>
      </c>
    </row>
    <row r="1907" spans="17:95">
      <c r="Q1907" s="71">
        <v>4</v>
      </c>
      <c r="R1907" s="71">
        <v>8</v>
      </c>
      <c r="S1907" s="71">
        <v>70</v>
      </c>
      <c r="T1907" s="73" t="s">
        <v>11933</v>
      </c>
      <c r="U1907" s="75" t="s">
        <v>7278</v>
      </c>
      <c r="AC1907" s="71">
        <v>41</v>
      </c>
      <c r="AD1907" s="71">
        <v>10</v>
      </c>
      <c r="AE1907" s="73" t="s">
        <v>11934</v>
      </c>
      <c r="AF1907" s="75" t="s">
        <v>8426</v>
      </c>
      <c r="CN1907" s="71">
        <v>41</v>
      </c>
      <c r="CO1907" s="71">
        <v>10</v>
      </c>
      <c r="CP1907" s="73" t="s">
        <v>11934</v>
      </c>
      <c r="CQ1907" s="75" t="s">
        <v>8426</v>
      </c>
    </row>
    <row r="1908" spans="17:95">
      <c r="Q1908" s="71">
        <v>4</v>
      </c>
      <c r="R1908" s="71">
        <v>8</v>
      </c>
      <c r="S1908" s="71">
        <v>71</v>
      </c>
      <c r="T1908" s="73" t="s">
        <v>11935</v>
      </c>
      <c r="U1908" s="75" t="s">
        <v>2109</v>
      </c>
      <c r="AC1908" s="71">
        <v>41</v>
      </c>
      <c r="AD1908" s="71">
        <v>11</v>
      </c>
      <c r="AE1908" s="73" t="s">
        <v>11936</v>
      </c>
      <c r="AF1908" s="75" t="s">
        <v>8427</v>
      </c>
      <c r="CN1908" s="71">
        <v>41</v>
      </c>
      <c r="CO1908" s="71">
        <v>11</v>
      </c>
      <c r="CP1908" s="73" t="s">
        <v>11936</v>
      </c>
      <c r="CQ1908" s="75" t="s">
        <v>8427</v>
      </c>
    </row>
    <row r="1909" spans="17:95">
      <c r="Q1909" s="71">
        <v>4</v>
      </c>
      <c r="R1909" s="71">
        <v>8</v>
      </c>
      <c r="S1909" s="71">
        <v>72</v>
      </c>
      <c r="T1909" s="73" t="s">
        <v>11937</v>
      </c>
      <c r="U1909" s="75" t="s">
        <v>7277</v>
      </c>
      <c r="AC1909" s="71">
        <v>41</v>
      </c>
      <c r="AD1909" s="71">
        <v>12</v>
      </c>
      <c r="AE1909" s="73" t="s">
        <v>11938</v>
      </c>
      <c r="AF1909" s="75" t="s">
        <v>6835</v>
      </c>
      <c r="CN1909" s="71">
        <v>41</v>
      </c>
      <c r="CO1909" s="71">
        <v>12</v>
      </c>
      <c r="CP1909" s="73" t="s">
        <v>11938</v>
      </c>
      <c r="CQ1909" s="75" t="s">
        <v>6835</v>
      </c>
    </row>
    <row r="1910" spans="17:95">
      <c r="Q1910" s="71">
        <v>4</v>
      </c>
      <c r="R1910" s="71">
        <v>8</v>
      </c>
      <c r="S1910" s="71">
        <v>73</v>
      </c>
      <c r="T1910" s="73" t="s">
        <v>11939</v>
      </c>
      <c r="U1910" s="75" t="s">
        <v>2111</v>
      </c>
      <c r="AC1910" s="71">
        <v>41</v>
      </c>
      <c r="AD1910" s="71">
        <v>13</v>
      </c>
      <c r="AE1910" s="73" t="s">
        <v>11940</v>
      </c>
      <c r="AF1910" s="75" t="s">
        <v>6836</v>
      </c>
      <c r="CN1910" s="71">
        <v>41</v>
      </c>
      <c r="CO1910" s="71">
        <v>13</v>
      </c>
      <c r="CP1910" s="73" t="s">
        <v>11940</v>
      </c>
      <c r="CQ1910" s="75" t="s">
        <v>6836</v>
      </c>
    </row>
    <row r="1911" spans="17:95">
      <c r="Q1911" s="71">
        <v>4</v>
      </c>
      <c r="R1911" s="71">
        <v>8</v>
      </c>
      <c r="S1911" s="71">
        <v>74</v>
      </c>
      <c r="T1911" s="73" t="s">
        <v>11941</v>
      </c>
      <c r="U1911" s="75" t="s">
        <v>7274</v>
      </c>
      <c r="AC1911" s="71">
        <v>41</v>
      </c>
      <c r="AD1911" s="71">
        <v>14</v>
      </c>
      <c r="AE1911" s="73" t="s">
        <v>11942</v>
      </c>
      <c r="AF1911" s="75" t="s">
        <v>6837</v>
      </c>
      <c r="CN1911" s="71">
        <v>41</v>
      </c>
      <c r="CO1911" s="71">
        <v>14</v>
      </c>
      <c r="CP1911" s="73" t="s">
        <v>11942</v>
      </c>
      <c r="CQ1911" s="75" t="s">
        <v>6837</v>
      </c>
    </row>
    <row r="1912" spans="17:95">
      <c r="Q1912" s="71">
        <v>4</v>
      </c>
      <c r="R1912" s="71">
        <v>8</v>
      </c>
      <c r="S1912" s="71">
        <v>75</v>
      </c>
      <c r="T1912" s="73" t="s">
        <v>11943</v>
      </c>
      <c r="U1912" s="75" t="s">
        <v>7276</v>
      </c>
      <c r="AC1912" s="71">
        <v>41</v>
      </c>
      <c r="AD1912" s="71">
        <v>15</v>
      </c>
      <c r="AE1912" s="73" t="s">
        <v>11944</v>
      </c>
      <c r="AF1912" s="75" t="s">
        <v>6838</v>
      </c>
      <c r="CN1912" s="71">
        <v>41</v>
      </c>
      <c r="CO1912" s="71">
        <v>15</v>
      </c>
      <c r="CP1912" s="73" t="s">
        <v>11944</v>
      </c>
      <c r="CQ1912" s="75" t="s">
        <v>6838</v>
      </c>
    </row>
    <row r="1913" spans="17:95">
      <c r="Q1913" s="71">
        <v>4</v>
      </c>
      <c r="R1913" s="71">
        <v>8</v>
      </c>
      <c r="S1913" s="71">
        <v>76</v>
      </c>
      <c r="T1913" s="73" t="s">
        <v>11945</v>
      </c>
      <c r="U1913" s="75" t="s">
        <v>2108</v>
      </c>
      <c r="AC1913" s="71">
        <v>41</v>
      </c>
      <c r="AD1913" s="71">
        <v>16</v>
      </c>
      <c r="AE1913" s="73" t="s">
        <v>11946</v>
      </c>
      <c r="AF1913" s="75" t="s">
        <v>6839</v>
      </c>
      <c r="CN1913" s="71">
        <v>41</v>
      </c>
      <c r="CO1913" s="71">
        <v>16</v>
      </c>
      <c r="CP1913" s="73" t="s">
        <v>11946</v>
      </c>
      <c r="CQ1913" s="75" t="s">
        <v>6839</v>
      </c>
    </row>
    <row r="1914" spans="17:95">
      <c r="Q1914" s="71">
        <v>4</v>
      </c>
      <c r="R1914" s="71">
        <v>8</v>
      </c>
      <c r="S1914" s="71">
        <v>77</v>
      </c>
      <c r="T1914" s="73" t="s">
        <v>11947</v>
      </c>
      <c r="U1914" s="75" t="s">
        <v>7275</v>
      </c>
      <c r="AC1914" s="71">
        <v>41</v>
      </c>
      <c r="AD1914" s="71">
        <v>17</v>
      </c>
      <c r="AE1914" s="73" t="s">
        <v>11948</v>
      </c>
      <c r="AF1914" s="75" t="s">
        <v>6840</v>
      </c>
      <c r="CN1914" s="71">
        <v>41</v>
      </c>
      <c r="CO1914" s="71">
        <v>17</v>
      </c>
      <c r="CP1914" s="73" t="s">
        <v>11948</v>
      </c>
      <c r="CQ1914" s="75" t="s">
        <v>6840</v>
      </c>
    </row>
    <row r="1915" spans="17:95">
      <c r="Q1915" s="71">
        <v>4</v>
      </c>
      <c r="R1915" s="71">
        <v>8</v>
      </c>
      <c r="S1915" s="71">
        <v>78</v>
      </c>
      <c r="T1915" s="73" t="s">
        <v>11949</v>
      </c>
      <c r="U1915" s="75" t="s">
        <v>7280</v>
      </c>
      <c r="AC1915" s="71">
        <v>41</v>
      </c>
      <c r="AD1915" s="71">
        <v>18</v>
      </c>
      <c r="AE1915" s="73" t="s">
        <v>11950</v>
      </c>
      <c r="AF1915" s="75" t="s">
        <v>6841</v>
      </c>
      <c r="CN1915" s="71">
        <v>41</v>
      </c>
      <c r="CO1915" s="71">
        <v>18</v>
      </c>
      <c r="CP1915" s="73" t="s">
        <v>11950</v>
      </c>
      <c r="CQ1915" s="75" t="s">
        <v>6841</v>
      </c>
    </row>
    <row r="1916" spans="17:95">
      <c r="Q1916" s="71">
        <v>4</v>
      </c>
      <c r="R1916" s="71">
        <v>8</v>
      </c>
      <c r="S1916" s="71">
        <v>79</v>
      </c>
      <c r="T1916" s="73" t="s">
        <v>11951</v>
      </c>
      <c r="U1916" s="75" t="s">
        <v>7279</v>
      </c>
      <c r="AC1916" s="71">
        <v>41</v>
      </c>
      <c r="AD1916" s="71">
        <v>19</v>
      </c>
      <c r="AE1916" s="73" t="s">
        <v>11952</v>
      </c>
      <c r="AF1916" s="75" t="s">
        <v>6842</v>
      </c>
      <c r="CN1916" s="71">
        <v>41</v>
      </c>
      <c r="CO1916" s="71">
        <v>19</v>
      </c>
      <c r="CP1916" s="73" t="s">
        <v>11952</v>
      </c>
      <c r="CQ1916" s="75" t="s">
        <v>6842</v>
      </c>
    </row>
    <row r="1917" spans="17:95">
      <c r="Q1917" s="71">
        <v>4</v>
      </c>
      <c r="R1917" s="71">
        <v>8</v>
      </c>
      <c r="S1917" s="71">
        <v>80</v>
      </c>
      <c r="T1917" s="73" t="s">
        <v>11953</v>
      </c>
      <c r="U1917" s="75" t="s">
        <v>2112</v>
      </c>
      <c r="AC1917" s="71">
        <v>41</v>
      </c>
      <c r="AD1917" s="71">
        <v>20</v>
      </c>
      <c r="AE1917" s="73" t="s">
        <v>11954</v>
      </c>
      <c r="AF1917" s="75" t="s">
        <v>6843</v>
      </c>
      <c r="CN1917" s="71">
        <v>41</v>
      </c>
      <c r="CO1917" s="71">
        <v>20</v>
      </c>
      <c r="CP1917" s="73" t="s">
        <v>11954</v>
      </c>
      <c r="CQ1917" s="75" t="s">
        <v>6843</v>
      </c>
    </row>
    <row r="1918" spans="17:95">
      <c r="Q1918" s="71">
        <v>4</v>
      </c>
      <c r="R1918" s="71">
        <v>8</v>
      </c>
      <c r="S1918" s="71">
        <v>81</v>
      </c>
      <c r="T1918" s="73" t="s">
        <v>11955</v>
      </c>
      <c r="U1918" s="75" t="s">
        <v>2113</v>
      </c>
      <c r="AC1918" s="71">
        <v>42</v>
      </c>
      <c r="AD1918" s="71">
        <v>1</v>
      </c>
      <c r="AE1918" s="73" t="s">
        <v>11956</v>
      </c>
      <c r="AF1918" s="75" t="s">
        <v>6844</v>
      </c>
      <c r="CN1918" s="71">
        <v>42</v>
      </c>
      <c r="CO1918" s="71">
        <v>1</v>
      </c>
      <c r="CP1918" s="73" t="s">
        <v>11956</v>
      </c>
      <c r="CQ1918" s="75" t="s">
        <v>6844</v>
      </c>
    </row>
    <row r="1919" spans="17:95">
      <c r="Q1919" s="71">
        <v>4</v>
      </c>
      <c r="R1919" s="71">
        <v>8</v>
      </c>
      <c r="S1919" s="71">
        <v>82</v>
      </c>
      <c r="T1919" s="73" t="s">
        <v>11201</v>
      </c>
      <c r="U1919" s="75" t="s">
        <v>2114</v>
      </c>
      <c r="AC1919" s="71">
        <v>42</v>
      </c>
      <c r="AD1919" s="71">
        <v>2</v>
      </c>
      <c r="AE1919" s="73" t="s">
        <v>11957</v>
      </c>
      <c r="AF1919" s="75" t="s">
        <v>6845</v>
      </c>
      <c r="CN1919" s="71">
        <v>42</v>
      </c>
      <c r="CO1919" s="71">
        <v>2</v>
      </c>
      <c r="CP1919" s="73" t="s">
        <v>11957</v>
      </c>
      <c r="CQ1919" s="75" t="s">
        <v>6845</v>
      </c>
    </row>
    <row r="1920" spans="17:95">
      <c r="Q1920" s="71">
        <v>4</v>
      </c>
      <c r="R1920" s="71">
        <v>8</v>
      </c>
      <c r="S1920" s="71">
        <v>83</v>
      </c>
      <c r="T1920" s="73" t="s">
        <v>11203</v>
      </c>
      <c r="U1920" s="75" t="s">
        <v>2115</v>
      </c>
      <c r="AC1920" s="71">
        <v>42</v>
      </c>
      <c r="AD1920" s="71">
        <v>3</v>
      </c>
      <c r="AE1920" s="73" t="s">
        <v>11958</v>
      </c>
      <c r="AF1920" s="75" t="s">
        <v>6846</v>
      </c>
      <c r="CN1920" s="71">
        <v>42</v>
      </c>
      <c r="CO1920" s="71">
        <v>3</v>
      </c>
      <c r="CP1920" s="73" t="s">
        <v>11958</v>
      </c>
      <c r="CQ1920" s="75" t="s">
        <v>6846</v>
      </c>
    </row>
    <row r="1921" spans="17:95">
      <c r="Q1921" s="71">
        <v>4</v>
      </c>
      <c r="R1921" s="71">
        <v>8</v>
      </c>
      <c r="S1921" s="71">
        <v>84</v>
      </c>
      <c r="T1921" s="73" t="s">
        <v>11205</v>
      </c>
      <c r="U1921" s="75" t="s">
        <v>2116</v>
      </c>
      <c r="AC1921" s="71">
        <v>42</v>
      </c>
      <c r="AD1921" s="71">
        <v>4</v>
      </c>
      <c r="AE1921" s="73" t="s">
        <v>11959</v>
      </c>
      <c r="AF1921" s="75" t="s">
        <v>6847</v>
      </c>
      <c r="CN1921" s="71">
        <v>42</v>
      </c>
      <c r="CO1921" s="71">
        <v>4</v>
      </c>
      <c r="CP1921" s="73" t="s">
        <v>11959</v>
      </c>
      <c r="CQ1921" s="75" t="s">
        <v>6847</v>
      </c>
    </row>
    <row r="1922" spans="17:95">
      <c r="Q1922" s="71">
        <v>4</v>
      </c>
      <c r="R1922" s="71">
        <v>8</v>
      </c>
      <c r="S1922" s="71">
        <v>85</v>
      </c>
      <c r="T1922" s="73" t="s">
        <v>11207</v>
      </c>
      <c r="U1922" s="75" t="s">
        <v>2117</v>
      </c>
      <c r="AC1922" s="71">
        <v>42</v>
      </c>
      <c r="AD1922" s="71">
        <v>5</v>
      </c>
      <c r="AE1922" s="73" t="s">
        <v>11960</v>
      </c>
      <c r="AF1922" s="75" t="s">
        <v>6848</v>
      </c>
      <c r="CN1922" s="71">
        <v>42</v>
      </c>
      <c r="CO1922" s="71">
        <v>5</v>
      </c>
      <c r="CP1922" s="73" t="s">
        <v>11960</v>
      </c>
      <c r="CQ1922" s="75" t="s">
        <v>6848</v>
      </c>
    </row>
    <row r="1923" spans="17:95">
      <c r="Q1923" s="71">
        <v>4</v>
      </c>
      <c r="R1923" s="71">
        <v>8</v>
      </c>
      <c r="S1923" s="71">
        <v>86</v>
      </c>
      <c r="T1923" s="73" t="s">
        <v>11209</v>
      </c>
      <c r="U1923" s="75" t="s">
        <v>2118</v>
      </c>
      <c r="AC1923" s="71">
        <v>42</v>
      </c>
      <c r="AD1923" s="71">
        <v>6</v>
      </c>
      <c r="AE1923" s="73" t="s">
        <v>11961</v>
      </c>
      <c r="AF1923" s="75" t="s">
        <v>6849</v>
      </c>
      <c r="CN1923" s="71">
        <v>42</v>
      </c>
      <c r="CO1923" s="71">
        <v>6</v>
      </c>
      <c r="CP1923" s="73" t="s">
        <v>11961</v>
      </c>
      <c r="CQ1923" s="75" t="s">
        <v>6849</v>
      </c>
    </row>
    <row r="1924" spans="17:95">
      <c r="Q1924" s="71">
        <v>4</v>
      </c>
      <c r="R1924" s="71">
        <v>8</v>
      </c>
      <c r="S1924" s="71">
        <v>87</v>
      </c>
      <c r="T1924" s="73" t="s">
        <v>11215</v>
      </c>
      <c r="U1924" s="75" t="s">
        <v>2119</v>
      </c>
      <c r="AC1924" s="71">
        <v>42</v>
      </c>
      <c r="AD1924" s="71">
        <v>7</v>
      </c>
      <c r="AE1924" s="73" t="s">
        <v>11962</v>
      </c>
      <c r="AF1924" s="75" t="s">
        <v>6850</v>
      </c>
      <c r="CN1924" s="71">
        <v>42</v>
      </c>
      <c r="CO1924" s="71">
        <v>7</v>
      </c>
      <c r="CP1924" s="73" t="s">
        <v>11962</v>
      </c>
      <c r="CQ1924" s="75" t="s">
        <v>6850</v>
      </c>
    </row>
    <row r="1925" spans="17:95">
      <c r="Q1925" s="71">
        <v>4</v>
      </c>
      <c r="R1925" s="71">
        <v>9</v>
      </c>
      <c r="S1925" s="71">
        <v>1</v>
      </c>
      <c r="T1925" s="73" t="s">
        <v>11040</v>
      </c>
      <c r="U1925" s="75" t="s">
        <v>7287</v>
      </c>
      <c r="AC1925" s="71">
        <v>42</v>
      </c>
      <c r="AD1925" s="71">
        <v>8</v>
      </c>
      <c r="AE1925" s="73" t="s">
        <v>11963</v>
      </c>
      <c r="AF1925" s="75" t="s">
        <v>6851</v>
      </c>
      <c r="CN1925" s="71">
        <v>42</v>
      </c>
      <c r="CO1925" s="71">
        <v>8</v>
      </c>
      <c r="CP1925" s="73" t="s">
        <v>11963</v>
      </c>
      <c r="CQ1925" s="75" t="s">
        <v>6851</v>
      </c>
    </row>
    <row r="1926" spans="17:95">
      <c r="Q1926" s="71">
        <v>4</v>
      </c>
      <c r="R1926" s="71">
        <v>9</v>
      </c>
      <c r="S1926" s="71">
        <v>2</v>
      </c>
      <c r="T1926" s="73" t="s">
        <v>11964</v>
      </c>
      <c r="U1926" s="75" t="s">
        <v>2158</v>
      </c>
      <c r="AC1926" s="71">
        <v>42</v>
      </c>
      <c r="AD1926" s="71">
        <v>9</v>
      </c>
      <c r="AE1926" s="73" t="s">
        <v>11965</v>
      </c>
      <c r="AF1926" s="75" t="s">
        <v>6852</v>
      </c>
      <c r="CN1926" s="71">
        <v>42</v>
      </c>
      <c r="CO1926" s="71">
        <v>9</v>
      </c>
      <c r="CP1926" s="73" t="s">
        <v>11965</v>
      </c>
      <c r="CQ1926" s="75" t="s">
        <v>6852</v>
      </c>
    </row>
    <row r="1927" spans="17:95">
      <c r="Q1927" s="71">
        <v>4</v>
      </c>
      <c r="R1927" s="71">
        <v>9</v>
      </c>
      <c r="S1927" s="71">
        <v>3</v>
      </c>
      <c r="T1927" s="73" t="s">
        <v>11966</v>
      </c>
      <c r="U1927" s="75" t="s">
        <v>2159</v>
      </c>
      <c r="AC1927" s="71">
        <v>42</v>
      </c>
      <c r="AD1927" s="71">
        <v>10</v>
      </c>
      <c r="AE1927" s="73" t="s">
        <v>11967</v>
      </c>
      <c r="AF1927" s="75" t="s">
        <v>6853</v>
      </c>
      <c r="CN1927" s="71">
        <v>42</v>
      </c>
      <c r="CO1927" s="71">
        <v>10</v>
      </c>
      <c r="CP1927" s="73" t="s">
        <v>11967</v>
      </c>
      <c r="CQ1927" s="75" t="s">
        <v>6853</v>
      </c>
    </row>
    <row r="1928" spans="17:95">
      <c r="Q1928" s="71">
        <v>4</v>
      </c>
      <c r="R1928" s="71">
        <v>9</v>
      </c>
      <c r="S1928" s="71">
        <v>4</v>
      </c>
      <c r="T1928" s="73" t="s">
        <v>11968</v>
      </c>
      <c r="U1928" s="75" t="s">
        <v>2163</v>
      </c>
      <c r="AC1928" s="71">
        <v>42</v>
      </c>
      <c r="AD1928" s="71">
        <v>11</v>
      </c>
      <c r="AE1928" s="73" t="s">
        <v>11969</v>
      </c>
      <c r="AF1928" s="75" t="s">
        <v>6854</v>
      </c>
      <c r="CN1928" s="71">
        <v>42</v>
      </c>
      <c r="CO1928" s="71">
        <v>11</v>
      </c>
      <c r="CP1928" s="73" t="s">
        <v>11969</v>
      </c>
      <c r="CQ1928" s="75" t="s">
        <v>6854</v>
      </c>
    </row>
    <row r="1929" spans="17:95">
      <c r="Q1929" s="71">
        <v>4</v>
      </c>
      <c r="R1929" s="71">
        <v>9</v>
      </c>
      <c r="S1929" s="71">
        <v>5</v>
      </c>
      <c r="T1929" s="73" t="s">
        <v>11044</v>
      </c>
      <c r="U1929" s="75" t="s">
        <v>2160</v>
      </c>
      <c r="AC1929" s="71">
        <v>42</v>
      </c>
      <c r="AD1929" s="71">
        <v>12</v>
      </c>
      <c r="AE1929" s="73" t="s">
        <v>11970</v>
      </c>
      <c r="AF1929" s="75" t="s">
        <v>8428</v>
      </c>
      <c r="CN1929" s="71">
        <v>42</v>
      </c>
      <c r="CO1929" s="71">
        <v>12</v>
      </c>
      <c r="CP1929" s="73" t="s">
        <v>11970</v>
      </c>
      <c r="CQ1929" s="75" t="s">
        <v>8428</v>
      </c>
    </row>
    <row r="1930" spans="17:95">
      <c r="Q1930" s="71">
        <v>4</v>
      </c>
      <c r="R1930" s="71">
        <v>9</v>
      </c>
      <c r="S1930" s="71">
        <v>6</v>
      </c>
      <c r="T1930" s="73" t="s">
        <v>11971</v>
      </c>
      <c r="U1930" s="75" t="s">
        <v>2161</v>
      </c>
      <c r="AC1930" s="71">
        <v>42</v>
      </c>
      <c r="AD1930" s="71">
        <v>13</v>
      </c>
      <c r="AE1930" s="73" t="s">
        <v>11972</v>
      </c>
      <c r="AF1930" s="75" t="s">
        <v>8429</v>
      </c>
      <c r="CN1930" s="71">
        <v>42</v>
      </c>
      <c r="CO1930" s="71">
        <v>13</v>
      </c>
      <c r="CP1930" s="73" t="s">
        <v>11972</v>
      </c>
      <c r="CQ1930" s="75" t="s">
        <v>8429</v>
      </c>
    </row>
    <row r="1931" spans="17:95">
      <c r="Q1931" s="71">
        <v>4</v>
      </c>
      <c r="R1931" s="71">
        <v>9</v>
      </c>
      <c r="S1931" s="71">
        <v>7</v>
      </c>
      <c r="T1931" s="73" t="s">
        <v>11047</v>
      </c>
      <c r="U1931" s="75" t="s">
        <v>2162</v>
      </c>
      <c r="AC1931" s="71">
        <v>42</v>
      </c>
      <c r="AD1931" s="71">
        <v>14</v>
      </c>
      <c r="AE1931" s="73" t="s">
        <v>11973</v>
      </c>
      <c r="AF1931" s="75" t="s">
        <v>6855</v>
      </c>
      <c r="CN1931" s="71">
        <v>42</v>
      </c>
      <c r="CO1931" s="71">
        <v>14</v>
      </c>
      <c r="CP1931" s="73" t="s">
        <v>11973</v>
      </c>
      <c r="CQ1931" s="75" t="s">
        <v>6855</v>
      </c>
    </row>
    <row r="1932" spans="17:95">
      <c r="Q1932" s="71">
        <v>4</v>
      </c>
      <c r="R1932" s="71">
        <v>9</v>
      </c>
      <c r="S1932" s="71">
        <v>8</v>
      </c>
      <c r="T1932" s="73" t="s">
        <v>11226</v>
      </c>
      <c r="U1932" s="75" t="s">
        <v>2164</v>
      </c>
      <c r="AC1932" s="71">
        <v>42</v>
      </c>
      <c r="AD1932" s="71">
        <v>15</v>
      </c>
      <c r="AE1932" s="73" t="s">
        <v>11974</v>
      </c>
      <c r="AF1932" s="75" t="s">
        <v>6856</v>
      </c>
      <c r="CN1932" s="71">
        <v>42</v>
      </c>
      <c r="CO1932" s="71">
        <v>15</v>
      </c>
      <c r="CP1932" s="73" t="s">
        <v>11974</v>
      </c>
      <c r="CQ1932" s="75" t="s">
        <v>6856</v>
      </c>
    </row>
    <row r="1933" spans="17:95">
      <c r="Q1933" s="71">
        <v>4</v>
      </c>
      <c r="R1933" s="71">
        <v>9</v>
      </c>
      <c r="S1933" s="71">
        <v>9</v>
      </c>
      <c r="T1933" s="73" t="s">
        <v>11975</v>
      </c>
      <c r="U1933" s="75" t="s">
        <v>2165</v>
      </c>
      <c r="AC1933" s="71">
        <v>42</v>
      </c>
      <c r="AD1933" s="71">
        <v>16</v>
      </c>
      <c r="AE1933" s="73" t="s">
        <v>11976</v>
      </c>
      <c r="AF1933" s="75" t="s">
        <v>6857</v>
      </c>
      <c r="CN1933" s="71">
        <v>42</v>
      </c>
      <c r="CO1933" s="71">
        <v>16</v>
      </c>
      <c r="CP1933" s="73" t="s">
        <v>11976</v>
      </c>
      <c r="CQ1933" s="75" t="s">
        <v>6857</v>
      </c>
    </row>
    <row r="1934" spans="17:95">
      <c r="Q1934" s="71">
        <v>4</v>
      </c>
      <c r="R1934" s="71">
        <v>9</v>
      </c>
      <c r="S1934" s="71">
        <v>10</v>
      </c>
      <c r="T1934" s="73" t="s">
        <v>11977</v>
      </c>
      <c r="U1934" s="75" t="s">
        <v>2166</v>
      </c>
      <c r="AC1934" s="71">
        <v>42</v>
      </c>
      <c r="AD1934" s="71">
        <v>17</v>
      </c>
      <c r="AE1934" s="73" t="s">
        <v>11978</v>
      </c>
      <c r="AF1934" s="75" t="s">
        <v>6858</v>
      </c>
      <c r="CN1934" s="71">
        <v>42</v>
      </c>
      <c r="CO1934" s="71">
        <v>17</v>
      </c>
      <c r="CP1934" s="73" t="s">
        <v>11978</v>
      </c>
      <c r="CQ1934" s="75" t="s">
        <v>6858</v>
      </c>
    </row>
    <row r="1935" spans="17:95">
      <c r="Q1935" s="71">
        <v>4</v>
      </c>
      <c r="R1935" s="71">
        <v>9</v>
      </c>
      <c r="S1935" s="71">
        <v>11</v>
      </c>
      <c r="T1935" s="73" t="s">
        <v>11979</v>
      </c>
      <c r="U1935" s="75" t="s">
        <v>2167</v>
      </c>
      <c r="AC1935" s="71">
        <v>42</v>
      </c>
      <c r="AD1935" s="71">
        <v>18</v>
      </c>
      <c r="AE1935" s="73" t="s">
        <v>11980</v>
      </c>
      <c r="AF1935" s="75" t="s">
        <v>6859</v>
      </c>
      <c r="CN1935" s="71">
        <v>42</v>
      </c>
      <c r="CO1935" s="71">
        <v>18</v>
      </c>
      <c r="CP1935" s="73" t="s">
        <v>11980</v>
      </c>
      <c r="CQ1935" s="75" t="s">
        <v>6859</v>
      </c>
    </row>
    <row r="1936" spans="17:95">
      <c r="Q1936" s="71">
        <v>4</v>
      </c>
      <c r="R1936" s="71">
        <v>9</v>
      </c>
      <c r="S1936" s="71">
        <v>12</v>
      </c>
      <c r="T1936" s="73" t="s">
        <v>11319</v>
      </c>
      <c r="U1936" s="75" t="s">
        <v>2168</v>
      </c>
      <c r="AC1936" s="71">
        <v>42</v>
      </c>
      <c r="AD1936" s="71">
        <v>19</v>
      </c>
      <c r="AE1936" s="73" t="s">
        <v>11981</v>
      </c>
      <c r="AF1936" s="75" t="s">
        <v>6860</v>
      </c>
      <c r="CN1936" s="71">
        <v>42</v>
      </c>
      <c r="CO1936" s="71">
        <v>19</v>
      </c>
      <c r="CP1936" s="73" t="s">
        <v>11981</v>
      </c>
      <c r="CQ1936" s="75" t="s">
        <v>6860</v>
      </c>
    </row>
    <row r="1937" spans="17:95">
      <c r="Q1937" s="71">
        <v>4</v>
      </c>
      <c r="R1937" s="71">
        <v>9</v>
      </c>
      <c r="S1937" s="71">
        <v>13</v>
      </c>
      <c r="T1937" s="73" t="s">
        <v>11055</v>
      </c>
      <c r="U1937" s="75" t="s">
        <v>2169</v>
      </c>
      <c r="AC1937" s="71">
        <v>42</v>
      </c>
      <c r="AD1937" s="71">
        <v>20</v>
      </c>
      <c r="AE1937" s="73" t="s">
        <v>11982</v>
      </c>
      <c r="AF1937" s="75" t="s">
        <v>6861</v>
      </c>
      <c r="CN1937" s="71">
        <v>42</v>
      </c>
      <c r="CO1937" s="71">
        <v>20</v>
      </c>
      <c r="CP1937" s="73" t="s">
        <v>11982</v>
      </c>
      <c r="CQ1937" s="75" t="s">
        <v>6861</v>
      </c>
    </row>
    <row r="1938" spans="17:95">
      <c r="Q1938" s="71">
        <v>4</v>
      </c>
      <c r="R1938" s="71">
        <v>9</v>
      </c>
      <c r="S1938" s="71">
        <v>14</v>
      </c>
      <c r="T1938" s="73" t="s">
        <v>11983</v>
      </c>
      <c r="U1938" s="75" t="s">
        <v>2178</v>
      </c>
      <c r="AC1938" s="71">
        <v>42</v>
      </c>
      <c r="AD1938" s="71">
        <v>21</v>
      </c>
      <c r="AE1938" s="73" t="s">
        <v>11984</v>
      </c>
      <c r="AF1938" s="75" t="s">
        <v>6862</v>
      </c>
      <c r="CN1938" s="71">
        <v>42</v>
      </c>
      <c r="CO1938" s="71">
        <v>21</v>
      </c>
      <c r="CP1938" s="73" t="s">
        <v>11984</v>
      </c>
      <c r="CQ1938" s="75" t="s">
        <v>6862</v>
      </c>
    </row>
    <row r="1939" spans="17:95">
      <c r="Q1939" s="71">
        <v>4</v>
      </c>
      <c r="R1939" s="71">
        <v>9</v>
      </c>
      <c r="S1939" s="71">
        <v>15</v>
      </c>
      <c r="T1939" s="73" t="s">
        <v>11985</v>
      </c>
      <c r="U1939" s="75" t="s">
        <v>2177</v>
      </c>
      <c r="AC1939" s="71">
        <v>43</v>
      </c>
      <c r="AD1939" s="71">
        <v>1</v>
      </c>
      <c r="AE1939" s="73" t="s">
        <v>8875</v>
      </c>
      <c r="AF1939" s="75" t="s">
        <v>8430</v>
      </c>
      <c r="CN1939" s="71">
        <v>43</v>
      </c>
      <c r="CO1939" s="71">
        <v>1</v>
      </c>
      <c r="CP1939" s="73" t="s">
        <v>8875</v>
      </c>
      <c r="CQ1939" s="75" t="s">
        <v>8430</v>
      </c>
    </row>
    <row r="1940" spans="17:95">
      <c r="Q1940" s="71">
        <v>4</v>
      </c>
      <c r="R1940" s="71">
        <v>9</v>
      </c>
      <c r="S1940" s="71">
        <v>16</v>
      </c>
      <c r="T1940" s="73" t="s">
        <v>11986</v>
      </c>
      <c r="U1940" s="75" t="s">
        <v>2180</v>
      </c>
      <c r="AC1940" s="71">
        <v>43</v>
      </c>
      <c r="AD1940" s="71">
        <v>2</v>
      </c>
      <c r="AE1940" s="73" t="s">
        <v>11987</v>
      </c>
      <c r="AF1940" s="75" t="s">
        <v>8431</v>
      </c>
      <c r="CN1940" s="71">
        <v>43</v>
      </c>
      <c r="CO1940" s="71">
        <v>2</v>
      </c>
      <c r="CP1940" s="73" t="s">
        <v>11987</v>
      </c>
      <c r="CQ1940" s="75" t="s">
        <v>8431</v>
      </c>
    </row>
    <row r="1941" spans="17:95">
      <c r="Q1941" s="71">
        <v>4</v>
      </c>
      <c r="R1941" s="71">
        <v>9</v>
      </c>
      <c r="S1941" s="71">
        <v>17</v>
      </c>
      <c r="T1941" s="73" t="s">
        <v>11988</v>
      </c>
      <c r="U1941" s="75" t="s">
        <v>2181</v>
      </c>
      <c r="AC1941" s="71">
        <v>43</v>
      </c>
      <c r="AD1941" s="71">
        <v>3</v>
      </c>
      <c r="AE1941" s="73" t="s">
        <v>11989</v>
      </c>
      <c r="AF1941" s="75" t="s">
        <v>8432</v>
      </c>
      <c r="CN1941" s="71">
        <v>43</v>
      </c>
      <c r="CO1941" s="71">
        <v>3</v>
      </c>
      <c r="CP1941" s="73" t="s">
        <v>11989</v>
      </c>
      <c r="CQ1941" s="75" t="s">
        <v>8432</v>
      </c>
    </row>
    <row r="1942" spans="17:95">
      <c r="Q1942" s="71">
        <v>4</v>
      </c>
      <c r="R1942" s="71">
        <v>9</v>
      </c>
      <c r="S1942" s="71">
        <v>18</v>
      </c>
      <c r="T1942" s="73" t="s">
        <v>11990</v>
      </c>
      <c r="U1942" s="75" t="s">
        <v>2179</v>
      </c>
      <c r="AC1942" s="71">
        <v>43</v>
      </c>
      <c r="AD1942" s="71">
        <v>4</v>
      </c>
      <c r="AE1942" s="73" t="s">
        <v>11991</v>
      </c>
      <c r="AF1942" s="75" t="s">
        <v>8433</v>
      </c>
      <c r="CN1942" s="71">
        <v>43</v>
      </c>
      <c r="CO1942" s="71">
        <v>4</v>
      </c>
      <c r="CP1942" s="73" t="s">
        <v>11991</v>
      </c>
      <c r="CQ1942" s="75" t="s">
        <v>8433</v>
      </c>
    </row>
    <row r="1943" spans="17:95">
      <c r="Q1943" s="71">
        <v>4</v>
      </c>
      <c r="R1943" s="71">
        <v>9</v>
      </c>
      <c r="S1943" s="71">
        <v>19</v>
      </c>
      <c r="T1943" s="73" t="s">
        <v>11992</v>
      </c>
      <c r="U1943" s="75" t="s">
        <v>7292</v>
      </c>
      <c r="AC1943" s="71">
        <v>43</v>
      </c>
      <c r="AD1943" s="71">
        <v>5</v>
      </c>
      <c r="AE1943" s="73" t="s">
        <v>11993</v>
      </c>
      <c r="AF1943" s="75" t="s">
        <v>8434</v>
      </c>
      <c r="CN1943" s="71">
        <v>43</v>
      </c>
      <c r="CO1943" s="71">
        <v>5</v>
      </c>
      <c r="CP1943" s="73" t="s">
        <v>11993</v>
      </c>
      <c r="CQ1943" s="75" t="s">
        <v>8434</v>
      </c>
    </row>
    <row r="1944" spans="17:95">
      <c r="Q1944" s="71">
        <v>4</v>
      </c>
      <c r="R1944" s="71">
        <v>9</v>
      </c>
      <c r="S1944" s="71">
        <v>20</v>
      </c>
      <c r="T1944" s="73" t="s">
        <v>11994</v>
      </c>
      <c r="U1944" s="75" t="s">
        <v>7291</v>
      </c>
      <c r="AC1944" s="71">
        <v>43</v>
      </c>
      <c r="AD1944" s="71">
        <v>6</v>
      </c>
      <c r="AE1944" s="73" t="s">
        <v>11995</v>
      </c>
      <c r="AF1944" s="75" t="s">
        <v>8435</v>
      </c>
      <c r="CN1944" s="71">
        <v>43</v>
      </c>
      <c r="CO1944" s="71">
        <v>6</v>
      </c>
      <c r="CP1944" s="73" t="s">
        <v>11995</v>
      </c>
      <c r="CQ1944" s="75" t="s">
        <v>8435</v>
      </c>
    </row>
    <row r="1945" spans="17:95">
      <c r="Q1945" s="71">
        <v>4</v>
      </c>
      <c r="R1945" s="71">
        <v>9</v>
      </c>
      <c r="S1945" s="71">
        <v>21</v>
      </c>
      <c r="T1945" s="73" t="s">
        <v>11996</v>
      </c>
      <c r="U1945" s="75" t="s">
        <v>2170</v>
      </c>
      <c r="AC1945" s="71">
        <v>43</v>
      </c>
      <c r="AD1945" s="71">
        <v>7</v>
      </c>
      <c r="AE1945" s="73" t="s">
        <v>11997</v>
      </c>
      <c r="AF1945" s="75" t="s">
        <v>6863</v>
      </c>
      <c r="CN1945" s="71">
        <v>43</v>
      </c>
      <c r="CO1945" s="71">
        <v>7</v>
      </c>
      <c r="CP1945" s="73" t="s">
        <v>11997</v>
      </c>
      <c r="CQ1945" s="75" t="s">
        <v>6863</v>
      </c>
    </row>
    <row r="1946" spans="17:95">
      <c r="Q1946" s="71">
        <v>4</v>
      </c>
      <c r="R1946" s="71">
        <v>9</v>
      </c>
      <c r="S1946" s="71">
        <v>22</v>
      </c>
      <c r="T1946" s="73" t="s">
        <v>11998</v>
      </c>
      <c r="U1946" s="75" t="s">
        <v>2171</v>
      </c>
      <c r="AC1946" s="71">
        <v>43</v>
      </c>
      <c r="AD1946" s="71">
        <v>8</v>
      </c>
      <c r="AE1946" s="73" t="s">
        <v>11999</v>
      </c>
      <c r="AF1946" s="75" t="s">
        <v>6864</v>
      </c>
      <c r="CN1946" s="71">
        <v>43</v>
      </c>
      <c r="CO1946" s="71">
        <v>8</v>
      </c>
      <c r="CP1946" s="73" t="s">
        <v>11999</v>
      </c>
      <c r="CQ1946" s="75" t="s">
        <v>6864</v>
      </c>
    </row>
    <row r="1947" spans="17:95">
      <c r="Q1947" s="71">
        <v>4</v>
      </c>
      <c r="R1947" s="71">
        <v>9</v>
      </c>
      <c r="S1947" s="71">
        <v>23</v>
      </c>
      <c r="T1947" s="73" t="s">
        <v>12000</v>
      </c>
      <c r="U1947" s="75" t="s">
        <v>2172</v>
      </c>
      <c r="AC1947" s="71">
        <v>43</v>
      </c>
      <c r="AD1947" s="71">
        <v>9</v>
      </c>
      <c r="AE1947" s="73" t="s">
        <v>12001</v>
      </c>
      <c r="AF1947" s="75" t="s">
        <v>6865</v>
      </c>
      <c r="CN1947" s="71">
        <v>43</v>
      </c>
      <c r="CO1947" s="71">
        <v>9</v>
      </c>
      <c r="CP1947" s="73" t="s">
        <v>12001</v>
      </c>
      <c r="CQ1947" s="75" t="s">
        <v>6865</v>
      </c>
    </row>
    <row r="1948" spans="17:95">
      <c r="Q1948" s="71">
        <v>4</v>
      </c>
      <c r="R1948" s="71">
        <v>9</v>
      </c>
      <c r="S1948" s="71">
        <v>24</v>
      </c>
      <c r="T1948" s="73" t="s">
        <v>12002</v>
      </c>
      <c r="U1948" s="75" t="s">
        <v>2173</v>
      </c>
      <c r="AC1948" s="71">
        <v>43</v>
      </c>
      <c r="AD1948" s="71">
        <v>10</v>
      </c>
      <c r="AE1948" s="73" t="s">
        <v>12003</v>
      </c>
      <c r="AF1948" s="75" t="s">
        <v>6866</v>
      </c>
      <c r="CN1948" s="71">
        <v>43</v>
      </c>
      <c r="CO1948" s="71">
        <v>10</v>
      </c>
      <c r="CP1948" s="73" t="s">
        <v>12003</v>
      </c>
      <c r="CQ1948" s="75" t="s">
        <v>6866</v>
      </c>
    </row>
    <row r="1949" spans="17:95">
      <c r="Q1949" s="71">
        <v>4</v>
      </c>
      <c r="R1949" s="71">
        <v>9</v>
      </c>
      <c r="S1949" s="71">
        <v>25</v>
      </c>
      <c r="T1949" s="73" t="s">
        <v>12004</v>
      </c>
      <c r="U1949" s="75" t="s">
        <v>2174</v>
      </c>
      <c r="AC1949" s="71">
        <v>43</v>
      </c>
      <c r="AD1949" s="71">
        <v>11</v>
      </c>
      <c r="AE1949" s="73" t="s">
        <v>12005</v>
      </c>
      <c r="AF1949" s="75" t="s">
        <v>6867</v>
      </c>
      <c r="CN1949" s="71">
        <v>43</v>
      </c>
      <c r="CO1949" s="71">
        <v>11</v>
      </c>
      <c r="CP1949" s="73" t="s">
        <v>12005</v>
      </c>
      <c r="CQ1949" s="75" t="s">
        <v>6867</v>
      </c>
    </row>
    <row r="1950" spans="17:95">
      <c r="Q1950" s="71">
        <v>4</v>
      </c>
      <c r="R1950" s="71">
        <v>9</v>
      </c>
      <c r="S1950" s="71">
        <v>26</v>
      </c>
      <c r="T1950" s="73" t="s">
        <v>12006</v>
      </c>
      <c r="U1950" s="75" t="s">
        <v>2175</v>
      </c>
      <c r="AC1950" s="71">
        <v>43</v>
      </c>
      <c r="AD1950" s="71">
        <v>12</v>
      </c>
      <c r="AE1950" s="73" t="s">
        <v>12007</v>
      </c>
      <c r="AF1950" s="75" t="s">
        <v>6868</v>
      </c>
      <c r="CN1950" s="71">
        <v>43</v>
      </c>
      <c r="CO1950" s="71">
        <v>12</v>
      </c>
      <c r="CP1950" s="73" t="s">
        <v>12007</v>
      </c>
      <c r="CQ1950" s="75" t="s">
        <v>6868</v>
      </c>
    </row>
    <row r="1951" spans="17:95">
      <c r="Q1951" s="71">
        <v>4</v>
      </c>
      <c r="R1951" s="71">
        <v>9</v>
      </c>
      <c r="S1951" s="71">
        <v>27</v>
      </c>
      <c r="T1951" s="73" t="s">
        <v>12008</v>
      </c>
      <c r="U1951" s="75" t="s">
        <v>7290</v>
      </c>
      <c r="AC1951" s="71">
        <v>43</v>
      </c>
      <c r="AD1951" s="71">
        <v>13</v>
      </c>
      <c r="AE1951" s="73" t="s">
        <v>12009</v>
      </c>
      <c r="AF1951" s="75" t="s">
        <v>6869</v>
      </c>
      <c r="CN1951" s="71">
        <v>43</v>
      </c>
      <c r="CO1951" s="71">
        <v>13</v>
      </c>
      <c r="CP1951" s="73" t="s">
        <v>12009</v>
      </c>
      <c r="CQ1951" s="75" t="s">
        <v>6869</v>
      </c>
    </row>
    <row r="1952" spans="17:95">
      <c r="Q1952" s="71">
        <v>4</v>
      </c>
      <c r="R1952" s="71">
        <v>9</v>
      </c>
      <c r="S1952" s="71">
        <v>28</v>
      </c>
      <c r="T1952" s="73" t="s">
        <v>12010</v>
      </c>
      <c r="U1952" s="75" t="s">
        <v>2176</v>
      </c>
      <c r="AC1952" s="71">
        <v>43</v>
      </c>
      <c r="AD1952" s="71">
        <v>14</v>
      </c>
      <c r="AE1952" s="73" t="s">
        <v>12011</v>
      </c>
      <c r="AF1952" s="75" t="s">
        <v>6870</v>
      </c>
      <c r="CN1952" s="71">
        <v>43</v>
      </c>
      <c r="CO1952" s="71">
        <v>14</v>
      </c>
      <c r="CP1952" s="73" t="s">
        <v>12011</v>
      </c>
      <c r="CQ1952" s="75" t="s">
        <v>6870</v>
      </c>
    </row>
    <row r="1953" spans="17:95">
      <c r="Q1953" s="71">
        <v>4</v>
      </c>
      <c r="R1953" s="71">
        <v>9</v>
      </c>
      <c r="S1953" s="71">
        <v>29</v>
      </c>
      <c r="T1953" s="73" t="s">
        <v>12012</v>
      </c>
      <c r="U1953" s="75" t="s">
        <v>7288</v>
      </c>
      <c r="AC1953" s="71">
        <v>43</v>
      </c>
      <c r="AD1953" s="71">
        <v>15</v>
      </c>
      <c r="AE1953" s="73" t="s">
        <v>12013</v>
      </c>
      <c r="AF1953" s="75" t="s">
        <v>6871</v>
      </c>
      <c r="CN1953" s="71">
        <v>43</v>
      </c>
      <c r="CO1953" s="71">
        <v>15</v>
      </c>
      <c r="CP1953" s="73" t="s">
        <v>12013</v>
      </c>
      <c r="CQ1953" s="75" t="s">
        <v>6871</v>
      </c>
    </row>
    <row r="1954" spans="17:95">
      <c r="Q1954" s="71">
        <v>4</v>
      </c>
      <c r="R1954" s="71">
        <v>9</v>
      </c>
      <c r="S1954" s="71">
        <v>30</v>
      </c>
      <c r="T1954" s="73" t="s">
        <v>12014</v>
      </c>
      <c r="U1954" s="75" t="s">
        <v>7289</v>
      </c>
      <c r="AC1954" s="71">
        <v>43</v>
      </c>
      <c r="AD1954" s="71">
        <v>16</v>
      </c>
      <c r="AE1954" s="73" t="s">
        <v>12015</v>
      </c>
      <c r="AF1954" s="75" t="s">
        <v>6872</v>
      </c>
      <c r="CN1954" s="71">
        <v>43</v>
      </c>
      <c r="CO1954" s="71">
        <v>16</v>
      </c>
      <c r="CP1954" s="73" t="s">
        <v>12015</v>
      </c>
      <c r="CQ1954" s="75" t="s">
        <v>6872</v>
      </c>
    </row>
    <row r="1955" spans="17:95">
      <c r="Q1955" s="71">
        <v>4</v>
      </c>
      <c r="R1955" s="71">
        <v>9</v>
      </c>
      <c r="S1955" s="71">
        <v>31</v>
      </c>
      <c r="T1955" s="73" t="s">
        <v>12016</v>
      </c>
      <c r="U1955" s="75" t="s">
        <v>2182</v>
      </c>
      <c r="AC1955" s="71">
        <v>43</v>
      </c>
      <c r="AD1955" s="71">
        <v>17</v>
      </c>
      <c r="AE1955" s="73" t="s">
        <v>12017</v>
      </c>
      <c r="AF1955" s="75" t="s">
        <v>6873</v>
      </c>
      <c r="CN1955" s="71">
        <v>43</v>
      </c>
      <c r="CO1955" s="71">
        <v>17</v>
      </c>
      <c r="CP1955" s="73" t="s">
        <v>12017</v>
      </c>
      <c r="CQ1955" s="75" t="s">
        <v>6873</v>
      </c>
    </row>
    <row r="1956" spans="17:95">
      <c r="Q1956" s="71">
        <v>4</v>
      </c>
      <c r="R1956" s="71">
        <v>9</v>
      </c>
      <c r="S1956" s="71">
        <v>32</v>
      </c>
      <c r="T1956" s="73" t="s">
        <v>12018</v>
      </c>
      <c r="U1956" s="75" t="s">
        <v>2183</v>
      </c>
      <c r="AC1956" s="71">
        <v>43</v>
      </c>
      <c r="AD1956" s="71">
        <v>18</v>
      </c>
      <c r="AE1956" s="73" t="s">
        <v>12019</v>
      </c>
      <c r="AF1956" s="75" t="s">
        <v>8436</v>
      </c>
      <c r="CN1956" s="71">
        <v>43</v>
      </c>
      <c r="CO1956" s="71">
        <v>18</v>
      </c>
      <c r="CP1956" s="73" t="s">
        <v>12019</v>
      </c>
      <c r="CQ1956" s="75" t="s">
        <v>8436</v>
      </c>
    </row>
    <row r="1957" spans="17:95">
      <c r="Q1957" s="71">
        <v>4</v>
      </c>
      <c r="R1957" s="71">
        <v>9</v>
      </c>
      <c r="S1957" s="71">
        <v>33</v>
      </c>
      <c r="T1957" s="73" t="s">
        <v>12020</v>
      </c>
      <c r="U1957" s="75" t="s">
        <v>2184</v>
      </c>
      <c r="AC1957" s="71">
        <v>43</v>
      </c>
      <c r="AD1957" s="71">
        <v>19</v>
      </c>
      <c r="AE1957" s="73" t="s">
        <v>12021</v>
      </c>
      <c r="AF1957" s="75" t="s">
        <v>8437</v>
      </c>
      <c r="CN1957" s="71">
        <v>43</v>
      </c>
      <c r="CO1957" s="71">
        <v>19</v>
      </c>
      <c r="CP1957" s="73" t="s">
        <v>12021</v>
      </c>
      <c r="CQ1957" s="75" t="s">
        <v>8437</v>
      </c>
    </row>
    <row r="1958" spans="17:95">
      <c r="Q1958" s="71">
        <v>4</v>
      </c>
      <c r="R1958" s="71">
        <v>9</v>
      </c>
      <c r="S1958" s="71">
        <v>34</v>
      </c>
      <c r="T1958" s="73" t="s">
        <v>12022</v>
      </c>
      <c r="U1958" s="75" t="s">
        <v>2185</v>
      </c>
      <c r="AC1958" s="71">
        <v>43</v>
      </c>
      <c r="AD1958" s="71">
        <v>20</v>
      </c>
      <c r="AE1958" s="73" t="s">
        <v>12023</v>
      </c>
      <c r="AF1958" s="75" t="s">
        <v>6874</v>
      </c>
      <c r="CN1958" s="71">
        <v>43</v>
      </c>
      <c r="CO1958" s="71">
        <v>20</v>
      </c>
      <c r="CP1958" s="73" t="s">
        <v>12023</v>
      </c>
      <c r="CQ1958" s="75" t="s">
        <v>6874</v>
      </c>
    </row>
    <row r="1959" spans="17:95">
      <c r="Q1959" s="71">
        <v>4</v>
      </c>
      <c r="R1959" s="71">
        <v>9</v>
      </c>
      <c r="S1959" s="71">
        <v>35</v>
      </c>
      <c r="T1959" s="73" t="s">
        <v>12024</v>
      </c>
      <c r="U1959" s="75" t="s">
        <v>2186</v>
      </c>
      <c r="AC1959" s="71">
        <v>43</v>
      </c>
      <c r="AD1959" s="71">
        <v>21</v>
      </c>
      <c r="AE1959" s="73" t="s">
        <v>12025</v>
      </c>
      <c r="AF1959" s="75" t="s">
        <v>6875</v>
      </c>
      <c r="CN1959" s="71">
        <v>43</v>
      </c>
      <c r="CO1959" s="71">
        <v>21</v>
      </c>
      <c r="CP1959" s="73" t="s">
        <v>12025</v>
      </c>
      <c r="CQ1959" s="75" t="s">
        <v>6875</v>
      </c>
    </row>
    <row r="1960" spans="17:95">
      <c r="Q1960" s="71">
        <v>4</v>
      </c>
      <c r="R1960" s="71">
        <v>9</v>
      </c>
      <c r="S1960" s="71">
        <v>36</v>
      </c>
      <c r="T1960" s="73" t="s">
        <v>12026</v>
      </c>
      <c r="U1960" s="75" t="s">
        <v>2187</v>
      </c>
      <c r="AC1960" s="71">
        <v>43</v>
      </c>
      <c r="AD1960" s="71">
        <v>22</v>
      </c>
      <c r="AE1960" s="73" t="s">
        <v>12027</v>
      </c>
      <c r="AF1960" s="75" t="s">
        <v>6876</v>
      </c>
      <c r="CN1960" s="71">
        <v>43</v>
      </c>
      <c r="CO1960" s="71">
        <v>22</v>
      </c>
      <c r="CP1960" s="73" t="s">
        <v>12027</v>
      </c>
      <c r="CQ1960" s="75" t="s">
        <v>6876</v>
      </c>
    </row>
    <row r="1961" spans="17:95">
      <c r="Q1961" s="71">
        <v>4</v>
      </c>
      <c r="R1961" s="71">
        <v>9</v>
      </c>
      <c r="S1961" s="71">
        <v>37</v>
      </c>
      <c r="T1961" s="73" t="s">
        <v>12028</v>
      </c>
      <c r="U1961" s="75" t="s">
        <v>2188</v>
      </c>
      <c r="AC1961" s="71">
        <v>43</v>
      </c>
      <c r="AD1961" s="71">
        <v>23</v>
      </c>
      <c r="AE1961" s="73" t="s">
        <v>12029</v>
      </c>
      <c r="AF1961" s="75" t="s">
        <v>6877</v>
      </c>
      <c r="CN1961" s="71">
        <v>43</v>
      </c>
      <c r="CO1961" s="71">
        <v>23</v>
      </c>
      <c r="CP1961" s="73" t="s">
        <v>12029</v>
      </c>
      <c r="CQ1961" s="75" t="s">
        <v>6877</v>
      </c>
    </row>
    <row r="1962" spans="17:95">
      <c r="Q1962" s="71">
        <v>4</v>
      </c>
      <c r="R1962" s="71">
        <v>9</v>
      </c>
      <c r="S1962" s="71">
        <v>38</v>
      </c>
      <c r="T1962" s="73" t="s">
        <v>12030</v>
      </c>
      <c r="U1962" s="75" t="s">
        <v>2189</v>
      </c>
      <c r="AC1962" s="71">
        <v>43</v>
      </c>
      <c r="AD1962" s="71">
        <v>24</v>
      </c>
      <c r="AE1962" s="73" t="s">
        <v>12031</v>
      </c>
      <c r="AF1962" s="75" t="s">
        <v>8438</v>
      </c>
      <c r="CN1962" s="71">
        <v>43</v>
      </c>
      <c r="CO1962" s="71">
        <v>24</v>
      </c>
      <c r="CP1962" s="73" t="s">
        <v>12031</v>
      </c>
      <c r="CQ1962" s="75" t="s">
        <v>8438</v>
      </c>
    </row>
    <row r="1963" spans="17:95">
      <c r="Q1963" s="71">
        <v>4</v>
      </c>
      <c r="R1963" s="71">
        <v>9</v>
      </c>
      <c r="S1963" s="71">
        <v>39</v>
      </c>
      <c r="T1963" s="73" t="s">
        <v>12032</v>
      </c>
      <c r="U1963" s="75" t="s">
        <v>2190</v>
      </c>
      <c r="AC1963" s="71">
        <v>43</v>
      </c>
      <c r="AD1963" s="71">
        <v>25</v>
      </c>
      <c r="AE1963" s="73" t="s">
        <v>12033</v>
      </c>
      <c r="AF1963" s="75" t="s">
        <v>6878</v>
      </c>
      <c r="CN1963" s="71">
        <v>43</v>
      </c>
      <c r="CO1963" s="71">
        <v>25</v>
      </c>
      <c r="CP1963" s="73" t="s">
        <v>12033</v>
      </c>
      <c r="CQ1963" s="75" t="s">
        <v>6878</v>
      </c>
    </row>
    <row r="1964" spans="17:95">
      <c r="Q1964" s="71">
        <v>4</v>
      </c>
      <c r="R1964" s="71">
        <v>9</v>
      </c>
      <c r="S1964" s="71">
        <v>40</v>
      </c>
      <c r="T1964" s="73" t="s">
        <v>12034</v>
      </c>
      <c r="U1964" s="75" t="s">
        <v>2191</v>
      </c>
      <c r="AC1964" s="71">
        <v>43</v>
      </c>
      <c r="AD1964" s="71">
        <v>26</v>
      </c>
      <c r="AE1964" s="73" t="s">
        <v>12035</v>
      </c>
      <c r="AF1964" s="75" t="s">
        <v>6879</v>
      </c>
      <c r="CN1964" s="71">
        <v>43</v>
      </c>
      <c r="CO1964" s="71">
        <v>26</v>
      </c>
      <c r="CP1964" s="73" t="s">
        <v>12035</v>
      </c>
      <c r="CQ1964" s="75" t="s">
        <v>6879</v>
      </c>
    </row>
    <row r="1965" spans="17:95">
      <c r="Q1965" s="71">
        <v>4</v>
      </c>
      <c r="R1965" s="71">
        <v>9</v>
      </c>
      <c r="S1965" s="71">
        <v>41</v>
      </c>
      <c r="T1965" s="73" t="s">
        <v>12036</v>
      </c>
      <c r="U1965" s="75" t="s">
        <v>2192</v>
      </c>
      <c r="AC1965" s="71">
        <v>43</v>
      </c>
      <c r="AD1965" s="71">
        <v>27</v>
      </c>
      <c r="AE1965" s="73" t="s">
        <v>12037</v>
      </c>
      <c r="AF1965" s="75" t="s">
        <v>6880</v>
      </c>
      <c r="CN1965" s="71">
        <v>43</v>
      </c>
      <c r="CO1965" s="71">
        <v>27</v>
      </c>
      <c r="CP1965" s="73" t="s">
        <v>12037</v>
      </c>
      <c r="CQ1965" s="75" t="s">
        <v>6880</v>
      </c>
    </row>
    <row r="1966" spans="17:95">
      <c r="Q1966" s="71">
        <v>4</v>
      </c>
      <c r="R1966" s="71">
        <v>9</v>
      </c>
      <c r="S1966" s="71">
        <v>42</v>
      </c>
      <c r="T1966" s="73" t="s">
        <v>11193</v>
      </c>
      <c r="U1966" s="75" t="s">
        <v>2193</v>
      </c>
      <c r="AC1966" s="71">
        <v>43</v>
      </c>
      <c r="AD1966" s="71">
        <v>28</v>
      </c>
      <c r="AE1966" s="73" t="s">
        <v>12038</v>
      </c>
      <c r="AF1966" s="75" t="s">
        <v>6881</v>
      </c>
      <c r="CN1966" s="71">
        <v>43</v>
      </c>
      <c r="CO1966" s="71">
        <v>28</v>
      </c>
      <c r="CP1966" s="73" t="s">
        <v>12038</v>
      </c>
      <c r="CQ1966" s="75" t="s">
        <v>6881</v>
      </c>
    </row>
    <row r="1967" spans="17:95">
      <c r="Q1967" s="71">
        <v>4</v>
      </c>
      <c r="R1967" s="71">
        <v>9</v>
      </c>
      <c r="S1967" s="71">
        <v>43</v>
      </c>
      <c r="T1967" s="73" t="s">
        <v>12039</v>
      </c>
      <c r="U1967" s="75" t="s">
        <v>7293</v>
      </c>
      <c r="AC1967" s="71">
        <v>43</v>
      </c>
      <c r="AD1967" s="71">
        <v>29</v>
      </c>
      <c r="AE1967" s="73" t="s">
        <v>12040</v>
      </c>
      <c r="AF1967" s="75" t="s">
        <v>6882</v>
      </c>
      <c r="CN1967" s="71">
        <v>43</v>
      </c>
      <c r="CO1967" s="71">
        <v>29</v>
      </c>
      <c r="CP1967" s="73" t="s">
        <v>12040</v>
      </c>
      <c r="CQ1967" s="75" t="s">
        <v>6882</v>
      </c>
    </row>
    <row r="1968" spans="17:95">
      <c r="Q1968" s="71">
        <v>4</v>
      </c>
      <c r="R1968" s="71">
        <v>9</v>
      </c>
      <c r="S1968" s="71">
        <v>44</v>
      </c>
      <c r="T1968" s="73" t="s">
        <v>12041</v>
      </c>
      <c r="U1968" s="75" t="s">
        <v>2194</v>
      </c>
      <c r="AC1968" s="71">
        <v>43</v>
      </c>
      <c r="AD1968" s="71">
        <v>30</v>
      </c>
      <c r="AE1968" s="73" t="s">
        <v>12042</v>
      </c>
      <c r="AF1968" s="75" t="s">
        <v>6883</v>
      </c>
      <c r="CN1968" s="71">
        <v>43</v>
      </c>
      <c r="CO1968" s="71">
        <v>30</v>
      </c>
      <c r="CP1968" s="73" t="s">
        <v>12042</v>
      </c>
      <c r="CQ1968" s="75" t="s">
        <v>6883</v>
      </c>
    </row>
    <row r="1969" spans="17:95">
      <c r="Q1969" s="71">
        <v>4</v>
      </c>
      <c r="R1969" s="71">
        <v>9</v>
      </c>
      <c r="S1969" s="71">
        <v>45</v>
      </c>
      <c r="T1969" s="73" t="s">
        <v>12043</v>
      </c>
      <c r="U1969" s="75" t="s">
        <v>2195</v>
      </c>
      <c r="AC1969" s="71">
        <v>43</v>
      </c>
      <c r="AD1969" s="71">
        <v>31</v>
      </c>
      <c r="AE1969" s="73" t="s">
        <v>12044</v>
      </c>
      <c r="AF1969" s="75" t="s">
        <v>6884</v>
      </c>
      <c r="CN1969" s="71">
        <v>43</v>
      </c>
      <c r="CO1969" s="71">
        <v>31</v>
      </c>
      <c r="CP1969" s="73" t="s">
        <v>12044</v>
      </c>
      <c r="CQ1969" s="75" t="s">
        <v>6884</v>
      </c>
    </row>
    <row r="1970" spans="17:95">
      <c r="Q1970" s="71">
        <v>4</v>
      </c>
      <c r="R1970" s="71">
        <v>9</v>
      </c>
      <c r="S1970" s="71">
        <v>46</v>
      </c>
      <c r="T1970" s="73" t="s">
        <v>12045</v>
      </c>
      <c r="U1970" s="75" t="s">
        <v>2196</v>
      </c>
      <c r="AC1970" s="71">
        <v>43</v>
      </c>
      <c r="AD1970" s="71">
        <v>32</v>
      </c>
      <c r="AE1970" s="73" t="s">
        <v>12046</v>
      </c>
      <c r="AF1970" s="75" t="s">
        <v>6885</v>
      </c>
      <c r="CN1970" s="71">
        <v>43</v>
      </c>
      <c r="CO1970" s="71">
        <v>32</v>
      </c>
      <c r="CP1970" s="73" t="s">
        <v>12046</v>
      </c>
      <c r="CQ1970" s="75" t="s">
        <v>6885</v>
      </c>
    </row>
    <row r="1971" spans="17:95">
      <c r="Q1971" s="71">
        <v>4</v>
      </c>
      <c r="R1971" s="71">
        <v>9</v>
      </c>
      <c r="S1971" s="71">
        <v>47</v>
      </c>
      <c r="T1971" s="73" t="s">
        <v>12047</v>
      </c>
      <c r="U1971" s="75" t="s">
        <v>2197</v>
      </c>
      <c r="AC1971" s="71">
        <v>43</v>
      </c>
      <c r="AD1971" s="71">
        <v>33</v>
      </c>
      <c r="AE1971" s="73" t="s">
        <v>12048</v>
      </c>
      <c r="AF1971" s="75" t="s">
        <v>6886</v>
      </c>
      <c r="CN1971" s="71">
        <v>43</v>
      </c>
      <c r="CO1971" s="71">
        <v>33</v>
      </c>
      <c r="CP1971" s="73" t="s">
        <v>12048</v>
      </c>
      <c r="CQ1971" s="75" t="s">
        <v>6886</v>
      </c>
    </row>
    <row r="1972" spans="17:95">
      <c r="Q1972" s="71">
        <v>4</v>
      </c>
      <c r="R1972" s="71">
        <v>9</v>
      </c>
      <c r="S1972" s="71">
        <v>48</v>
      </c>
      <c r="T1972" s="73" t="s">
        <v>12049</v>
      </c>
      <c r="U1972" s="75" t="s">
        <v>2198</v>
      </c>
      <c r="AC1972" s="71">
        <v>43</v>
      </c>
      <c r="AD1972" s="71">
        <v>34</v>
      </c>
      <c r="AE1972" s="73" t="s">
        <v>12050</v>
      </c>
      <c r="AF1972" s="75" t="s">
        <v>6887</v>
      </c>
      <c r="CN1972" s="71">
        <v>43</v>
      </c>
      <c r="CO1972" s="71">
        <v>34</v>
      </c>
      <c r="CP1972" s="73" t="s">
        <v>12050</v>
      </c>
      <c r="CQ1972" s="75" t="s">
        <v>6887</v>
      </c>
    </row>
    <row r="1973" spans="17:95">
      <c r="Q1973" s="71">
        <v>4</v>
      </c>
      <c r="R1973" s="71">
        <v>9</v>
      </c>
      <c r="S1973" s="71">
        <v>49</v>
      </c>
      <c r="T1973" s="73" t="s">
        <v>11201</v>
      </c>
      <c r="U1973" s="75" t="s">
        <v>2199</v>
      </c>
      <c r="AC1973" s="71">
        <v>43</v>
      </c>
      <c r="AD1973" s="71">
        <v>35</v>
      </c>
      <c r="AE1973" s="73" t="s">
        <v>12051</v>
      </c>
      <c r="AF1973" s="75" t="s">
        <v>6888</v>
      </c>
      <c r="CN1973" s="71">
        <v>43</v>
      </c>
      <c r="CO1973" s="71">
        <v>35</v>
      </c>
      <c r="CP1973" s="73" t="s">
        <v>12051</v>
      </c>
      <c r="CQ1973" s="75" t="s">
        <v>6888</v>
      </c>
    </row>
    <row r="1974" spans="17:95">
      <c r="Q1974" s="71">
        <v>4</v>
      </c>
      <c r="R1974" s="71">
        <v>9</v>
      </c>
      <c r="S1974" s="71">
        <v>50</v>
      </c>
      <c r="T1974" s="73" t="s">
        <v>11203</v>
      </c>
      <c r="U1974" s="75" t="s">
        <v>2200</v>
      </c>
      <c r="AC1974" s="71">
        <v>43</v>
      </c>
      <c r="AD1974" s="71">
        <v>36</v>
      </c>
      <c r="AE1974" s="73" t="s">
        <v>12052</v>
      </c>
      <c r="AF1974" s="75" t="s">
        <v>6889</v>
      </c>
      <c r="CN1974" s="71">
        <v>43</v>
      </c>
      <c r="CO1974" s="71">
        <v>36</v>
      </c>
      <c r="CP1974" s="73" t="s">
        <v>12052</v>
      </c>
      <c r="CQ1974" s="75" t="s">
        <v>6889</v>
      </c>
    </row>
    <row r="1975" spans="17:95">
      <c r="Q1975" s="71">
        <v>4</v>
      </c>
      <c r="R1975" s="71">
        <v>9</v>
      </c>
      <c r="S1975" s="71">
        <v>51</v>
      </c>
      <c r="T1975" s="73" t="s">
        <v>11205</v>
      </c>
      <c r="U1975" s="75" t="s">
        <v>2201</v>
      </c>
      <c r="AC1975" s="71">
        <v>43</v>
      </c>
      <c r="AD1975" s="71">
        <v>37</v>
      </c>
      <c r="AE1975" s="73" t="s">
        <v>12053</v>
      </c>
      <c r="AF1975" s="75" t="s">
        <v>6890</v>
      </c>
      <c r="CN1975" s="71">
        <v>43</v>
      </c>
      <c r="CO1975" s="71">
        <v>37</v>
      </c>
      <c r="CP1975" s="73" t="s">
        <v>12053</v>
      </c>
      <c r="CQ1975" s="75" t="s">
        <v>6890</v>
      </c>
    </row>
    <row r="1976" spans="17:95">
      <c r="Q1976" s="71">
        <v>4</v>
      </c>
      <c r="R1976" s="71">
        <v>9</v>
      </c>
      <c r="S1976" s="71">
        <v>52</v>
      </c>
      <c r="T1976" s="73" t="s">
        <v>11207</v>
      </c>
      <c r="U1976" s="75" t="s">
        <v>2202</v>
      </c>
      <c r="AC1976" s="71">
        <v>43</v>
      </c>
      <c r="AD1976" s="71">
        <v>38</v>
      </c>
      <c r="AE1976" s="73" t="s">
        <v>12054</v>
      </c>
      <c r="AF1976" s="75" t="s">
        <v>8439</v>
      </c>
      <c r="CN1976" s="71">
        <v>43</v>
      </c>
      <c r="CO1976" s="71">
        <v>38</v>
      </c>
      <c r="CP1976" s="73" t="s">
        <v>12054</v>
      </c>
      <c r="CQ1976" s="75" t="s">
        <v>8439</v>
      </c>
    </row>
    <row r="1977" spans="17:95">
      <c r="Q1977" s="71">
        <v>4</v>
      </c>
      <c r="R1977" s="71">
        <v>9</v>
      </c>
      <c r="S1977" s="71">
        <v>53</v>
      </c>
      <c r="T1977" s="73" t="s">
        <v>11209</v>
      </c>
      <c r="U1977" s="75" t="s">
        <v>2203</v>
      </c>
      <c r="AC1977" s="71">
        <v>43</v>
      </c>
      <c r="AD1977" s="71">
        <v>39</v>
      </c>
      <c r="AE1977" s="73" t="s">
        <v>12055</v>
      </c>
      <c r="AF1977" s="75" t="s">
        <v>6891</v>
      </c>
      <c r="CN1977" s="71">
        <v>43</v>
      </c>
      <c r="CO1977" s="71">
        <v>39</v>
      </c>
      <c r="CP1977" s="73" t="s">
        <v>12055</v>
      </c>
      <c r="CQ1977" s="75" t="s">
        <v>6891</v>
      </c>
    </row>
    <row r="1978" spans="17:95">
      <c r="Q1978" s="71">
        <v>4</v>
      </c>
      <c r="R1978" s="71">
        <v>9</v>
      </c>
      <c r="S1978" s="71">
        <v>54</v>
      </c>
      <c r="T1978" s="73" t="s">
        <v>11215</v>
      </c>
      <c r="U1978" s="75" t="s">
        <v>2204</v>
      </c>
      <c r="AC1978" s="71">
        <v>43</v>
      </c>
      <c r="AD1978" s="71">
        <v>40</v>
      </c>
      <c r="AE1978" s="73" t="s">
        <v>12056</v>
      </c>
      <c r="AF1978" s="75" t="s">
        <v>6892</v>
      </c>
      <c r="CN1978" s="71">
        <v>43</v>
      </c>
      <c r="CO1978" s="71">
        <v>40</v>
      </c>
      <c r="CP1978" s="73" t="s">
        <v>12056</v>
      </c>
      <c r="CQ1978" s="75" t="s">
        <v>6892</v>
      </c>
    </row>
    <row r="1979" spans="17:95">
      <c r="Q1979" s="71">
        <v>4</v>
      </c>
      <c r="R1979" s="71">
        <v>10</v>
      </c>
      <c r="S1979" s="71">
        <v>1</v>
      </c>
      <c r="T1979" s="73" t="s">
        <v>8641</v>
      </c>
      <c r="U1979" s="75" t="s">
        <v>2227</v>
      </c>
      <c r="AC1979" s="71">
        <v>43</v>
      </c>
      <c r="AD1979" s="71">
        <v>41</v>
      </c>
      <c r="AE1979" s="73" t="s">
        <v>12057</v>
      </c>
      <c r="AF1979" s="75" t="s">
        <v>6893</v>
      </c>
      <c r="CN1979" s="71">
        <v>43</v>
      </c>
      <c r="CO1979" s="71">
        <v>41</v>
      </c>
      <c r="CP1979" s="73" t="s">
        <v>12057</v>
      </c>
      <c r="CQ1979" s="75" t="s">
        <v>6893</v>
      </c>
    </row>
    <row r="1980" spans="17:95">
      <c r="Q1980" s="71">
        <v>4</v>
      </c>
      <c r="R1980" s="71">
        <v>10</v>
      </c>
      <c r="S1980" s="71">
        <v>2</v>
      </c>
      <c r="T1980" s="73" t="s">
        <v>8644</v>
      </c>
      <c r="U1980" s="75" t="s">
        <v>2228</v>
      </c>
      <c r="AC1980" s="71">
        <v>43</v>
      </c>
      <c r="AD1980" s="71">
        <v>42</v>
      </c>
      <c r="AE1980" s="73" t="s">
        <v>12058</v>
      </c>
      <c r="AF1980" s="75" t="s">
        <v>6894</v>
      </c>
      <c r="CN1980" s="71">
        <v>43</v>
      </c>
      <c r="CO1980" s="71">
        <v>42</v>
      </c>
      <c r="CP1980" s="73" t="s">
        <v>12058</v>
      </c>
      <c r="CQ1980" s="75" t="s">
        <v>6894</v>
      </c>
    </row>
    <row r="1981" spans="17:95">
      <c r="Q1981" s="71">
        <v>4</v>
      </c>
      <c r="R1981" s="71">
        <v>10</v>
      </c>
      <c r="S1981" s="71">
        <v>3</v>
      </c>
      <c r="T1981" s="73" t="s">
        <v>12059</v>
      </c>
      <c r="U1981" s="75" t="s">
        <v>7298</v>
      </c>
      <c r="AC1981" s="71">
        <v>43</v>
      </c>
      <c r="AD1981" s="71">
        <v>43</v>
      </c>
      <c r="AE1981" s="73" t="s">
        <v>12060</v>
      </c>
      <c r="AF1981" s="75" t="s">
        <v>6895</v>
      </c>
      <c r="CN1981" s="71">
        <v>43</v>
      </c>
      <c r="CO1981" s="71">
        <v>43</v>
      </c>
      <c r="CP1981" s="73" t="s">
        <v>12060</v>
      </c>
      <c r="CQ1981" s="75" t="s">
        <v>6895</v>
      </c>
    </row>
    <row r="1982" spans="17:95">
      <c r="Q1982" s="71">
        <v>4</v>
      </c>
      <c r="R1982" s="71">
        <v>10</v>
      </c>
      <c r="S1982" s="71">
        <v>4</v>
      </c>
      <c r="T1982" s="73" t="s">
        <v>12061</v>
      </c>
      <c r="U1982" s="75" t="s">
        <v>7300</v>
      </c>
      <c r="AC1982" s="71">
        <v>43</v>
      </c>
      <c r="AD1982" s="71">
        <v>44</v>
      </c>
      <c r="AE1982" s="73" t="s">
        <v>12062</v>
      </c>
      <c r="AF1982" s="75" t="s">
        <v>6896</v>
      </c>
      <c r="CN1982" s="71">
        <v>43</v>
      </c>
      <c r="CO1982" s="71">
        <v>44</v>
      </c>
      <c r="CP1982" s="73" t="s">
        <v>12062</v>
      </c>
      <c r="CQ1982" s="75" t="s">
        <v>6896</v>
      </c>
    </row>
    <row r="1983" spans="17:95">
      <c r="Q1983" s="71">
        <v>4</v>
      </c>
      <c r="R1983" s="71">
        <v>10</v>
      </c>
      <c r="S1983" s="71">
        <v>5</v>
      </c>
      <c r="T1983" s="73" t="s">
        <v>11221</v>
      </c>
      <c r="U1983" s="75" t="s">
        <v>2229</v>
      </c>
      <c r="AC1983" s="71">
        <v>43</v>
      </c>
      <c r="AD1983" s="71">
        <v>45</v>
      </c>
      <c r="AE1983" s="73" t="s">
        <v>12063</v>
      </c>
      <c r="AF1983" s="75" t="s">
        <v>6897</v>
      </c>
      <c r="CN1983" s="71">
        <v>43</v>
      </c>
      <c r="CO1983" s="71">
        <v>45</v>
      </c>
      <c r="CP1983" s="73" t="s">
        <v>12063</v>
      </c>
      <c r="CQ1983" s="75" t="s">
        <v>6897</v>
      </c>
    </row>
    <row r="1984" spans="17:95">
      <c r="Q1984" s="71">
        <v>4</v>
      </c>
      <c r="R1984" s="71">
        <v>10</v>
      </c>
      <c r="S1984" s="71">
        <v>6</v>
      </c>
      <c r="T1984" s="73" t="s">
        <v>11968</v>
      </c>
      <c r="U1984" s="75" t="s">
        <v>2230</v>
      </c>
      <c r="AC1984" s="71">
        <v>43</v>
      </c>
      <c r="AD1984" s="71">
        <v>46</v>
      </c>
      <c r="AE1984" s="73" t="s">
        <v>12064</v>
      </c>
      <c r="AF1984" s="75" t="s">
        <v>6898</v>
      </c>
      <c r="CN1984" s="71">
        <v>43</v>
      </c>
      <c r="CO1984" s="71">
        <v>46</v>
      </c>
      <c r="CP1984" s="73" t="s">
        <v>12064</v>
      </c>
      <c r="CQ1984" s="75" t="s">
        <v>6898</v>
      </c>
    </row>
    <row r="1985" spans="17:95">
      <c r="Q1985" s="71">
        <v>4</v>
      </c>
      <c r="R1985" s="71">
        <v>10</v>
      </c>
      <c r="S1985" s="71">
        <v>7</v>
      </c>
      <c r="T1985" s="73" t="s">
        <v>11047</v>
      </c>
      <c r="U1985" s="75" t="s">
        <v>2231</v>
      </c>
      <c r="AC1985" s="71">
        <v>43</v>
      </c>
      <c r="AD1985" s="71">
        <v>47</v>
      </c>
      <c r="AE1985" s="73" t="s">
        <v>12065</v>
      </c>
      <c r="AF1985" s="75" t="s">
        <v>6899</v>
      </c>
      <c r="CN1985" s="71">
        <v>43</v>
      </c>
      <c r="CO1985" s="71">
        <v>47</v>
      </c>
      <c r="CP1985" s="73" t="s">
        <v>12065</v>
      </c>
      <c r="CQ1985" s="75" t="s">
        <v>6899</v>
      </c>
    </row>
    <row r="1986" spans="17:95">
      <c r="Q1986" s="71">
        <v>4</v>
      </c>
      <c r="R1986" s="71">
        <v>10</v>
      </c>
      <c r="S1986" s="71">
        <v>8</v>
      </c>
      <c r="T1986" s="73" t="s">
        <v>12066</v>
      </c>
      <c r="U1986" s="75" t="s">
        <v>2232</v>
      </c>
      <c r="AC1986" s="71">
        <v>43</v>
      </c>
      <c r="AD1986" s="71">
        <v>48</v>
      </c>
      <c r="AE1986" s="73" t="s">
        <v>12067</v>
      </c>
      <c r="AF1986" s="75" t="s">
        <v>6900</v>
      </c>
      <c r="CN1986" s="71">
        <v>43</v>
      </c>
      <c r="CO1986" s="71">
        <v>48</v>
      </c>
      <c r="CP1986" s="73" t="s">
        <v>12067</v>
      </c>
      <c r="CQ1986" s="75" t="s">
        <v>6900</v>
      </c>
    </row>
    <row r="1987" spans="17:95">
      <c r="Q1987" s="71">
        <v>4</v>
      </c>
      <c r="R1987" s="71">
        <v>10</v>
      </c>
      <c r="S1987" s="71">
        <v>9</v>
      </c>
      <c r="T1987" s="73" t="s">
        <v>11226</v>
      </c>
      <c r="U1987" s="75" t="s">
        <v>2233</v>
      </c>
      <c r="AC1987" s="71">
        <v>43</v>
      </c>
      <c r="AD1987" s="71">
        <v>49</v>
      </c>
      <c r="AE1987" s="73" t="s">
        <v>12068</v>
      </c>
      <c r="AF1987" s="75" t="s">
        <v>6901</v>
      </c>
      <c r="CN1987" s="71">
        <v>43</v>
      </c>
      <c r="CO1987" s="71">
        <v>49</v>
      </c>
      <c r="CP1987" s="73" t="s">
        <v>12068</v>
      </c>
      <c r="CQ1987" s="75" t="s">
        <v>6901</v>
      </c>
    </row>
    <row r="1988" spans="17:95">
      <c r="Q1988" s="71">
        <v>4</v>
      </c>
      <c r="R1988" s="71">
        <v>10</v>
      </c>
      <c r="S1988" s="71">
        <v>10</v>
      </c>
      <c r="T1988" s="73" t="s">
        <v>11979</v>
      </c>
      <c r="U1988" s="75" t="s">
        <v>7297</v>
      </c>
      <c r="AC1988" s="71">
        <v>43</v>
      </c>
      <c r="AD1988" s="71">
        <v>50</v>
      </c>
      <c r="AE1988" s="73" t="s">
        <v>12069</v>
      </c>
      <c r="AF1988" s="75" t="s">
        <v>6902</v>
      </c>
      <c r="CN1988" s="71">
        <v>43</v>
      </c>
      <c r="CO1988" s="71">
        <v>50</v>
      </c>
      <c r="CP1988" s="73" t="s">
        <v>12069</v>
      </c>
      <c r="CQ1988" s="75" t="s">
        <v>6902</v>
      </c>
    </row>
    <row r="1989" spans="17:95">
      <c r="Q1989" s="71">
        <v>4</v>
      </c>
      <c r="R1989" s="71">
        <v>10</v>
      </c>
      <c r="S1989" s="71">
        <v>11</v>
      </c>
      <c r="T1989" s="73" t="s">
        <v>11236</v>
      </c>
      <c r="U1989" s="75" t="s">
        <v>7299</v>
      </c>
      <c r="AC1989" s="71">
        <v>44</v>
      </c>
      <c r="AD1989" s="71">
        <v>1</v>
      </c>
      <c r="AE1989" s="73" t="s">
        <v>12070</v>
      </c>
      <c r="AF1989" s="75" t="s">
        <v>6903</v>
      </c>
      <c r="CN1989" s="71">
        <v>44</v>
      </c>
      <c r="CO1989" s="71">
        <v>1</v>
      </c>
      <c r="CP1989" s="73" t="s">
        <v>12070</v>
      </c>
      <c r="CQ1989" s="75" t="s">
        <v>6903</v>
      </c>
    </row>
    <row r="1990" spans="17:95">
      <c r="Q1990" s="71">
        <v>4</v>
      </c>
      <c r="R1990" s="71">
        <v>10</v>
      </c>
      <c r="S1990" s="71">
        <v>12</v>
      </c>
      <c r="T1990" s="73" t="s">
        <v>11319</v>
      </c>
      <c r="U1990" s="75" t="s">
        <v>2234</v>
      </c>
      <c r="AC1990" s="71">
        <v>44</v>
      </c>
      <c r="AD1990" s="71">
        <v>2</v>
      </c>
      <c r="AE1990" s="73" t="s">
        <v>12071</v>
      </c>
      <c r="AF1990" s="75" t="s">
        <v>6904</v>
      </c>
      <c r="CN1990" s="71">
        <v>44</v>
      </c>
      <c r="CO1990" s="71">
        <v>2</v>
      </c>
      <c r="CP1990" s="73" t="s">
        <v>12071</v>
      </c>
      <c r="CQ1990" s="75" t="s">
        <v>6904</v>
      </c>
    </row>
    <row r="1991" spans="17:95">
      <c r="Q1991" s="71">
        <v>4</v>
      </c>
      <c r="R1991" s="71">
        <v>10</v>
      </c>
      <c r="S1991" s="71">
        <v>13</v>
      </c>
      <c r="T1991" s="73" t="s">
        <v>11055</v>
      </c>
      <c r="U1991" s="75" t="s">
        <v>2235</v>
      </c>
      <c r="AC1991" s="71">
        <v>44</v>
      </c>
      <c r="AD1991" s="71">
        <v>3</v>
      </c>
      <c r="AE1991" s="73" t="s">
        <v>12072</v>
      </c>
      <c r="AF1991" s="75" t="s">
        <v>6905</v>
      </c>
      <c r="CN1991" s="71">
        <v>44</v>
      </c>
      <c r="CO1991" s="71">
        <v>3</v>
      </c>
      <c r="CP1991" s="73" t="s">
        <v>12072</v>
      </c>
      <c r="CQ1991" s="75" t="s">
        <v>6905</v>
      </c>
    </row>
    <row r="1992" spans="17:95">
      <c r="Q1992" s="71">
        <v>4</v>
      </c>
      <c r="R1992" s="71">
        <v>10</v>
      </c>
      <c r="S1992" s="71">
        <v>14</v>
      </c>
      <c r="T1992" s="73" t="s">
        <v>12073</v>
      </c>
      <c r="U1992" s="75" t="s">
        <v>7301</v>
      </c>
      <c r="AC1992" s="71">
        <v>44</v>
      </c>
      <c r="AD1992" s="71">
        <v>4</v>
      </c>
      <c r="AE1992" s="73" t="s">
        <v>12074</v>
      </c>
      <c r="AF1992" s="75" t="s">
        <v>6906</v>
      </c>
      <c r="CN1992" s="71">
        <v>44</v>
      </c>
      <c r="CO1992" s="71">
        <v>4</v>
      </c>
      <c r="CP1992" s="73" t="s">
        <v>12074</v>
      </c>
      <c r="CQ1992" s="75" t="s">
        <v>6906</v>
      </c>
    </row>
    <row r="1993" spans="17:95">
      <c r="Q1993" s="71">
        <v>4</v>
      </c>
      <c r="R1993" s="71">
        <v>10</v>
      </c>
      <c r="S1993" s="71">
        <v>15</v>
      </c>
      <c r="T1993" s="73" t="s">
        <v>12075</v>
      </c>
      <c r="U1993" s="75" t="s">
        <v>2236</v>
      </c>
      <c r="AC1993" s="71">
        <v>44</v>
      </c>
      <c r="AD1993" s="71">
        <v>5</v>
      </c>
      <c r="AE1993" s="73" t="s">
        <v>12076</v>
      </c>
      <c r="AF1993" s="75" t="s">
        <v>6907</v>
      </c>
      <c r="CN1993" s="71">
        <v>44</v>
      </c>
      <c r="CO1993" s="71">
        <v>5</v>
      </c>
      <c r="CP1993" s="73" t="s">
        <v>12076</v>
      </c>
      <c r="CQ1993" s="75" t="s">
        <v>6907</v>
      </c>
    </row>
    <row r="1994" spans="17:95">
      <c r="Q1994" s="71">
        <v>4</v>
      </c>
      <c r="R1994" s="71">
        <v>10</v>
      </c>
      <c r="S1994" s="71">
        <v>16</v>
      </c>
      <c r="T1994" s="73" t="s">
        <v>12077</v>
      </c>
      <c r="U1994" s="75" t="s">
        <v>2237</v>
      </c>
      <c r="AC1994" s="71">
        <v>44</v>
      </c>
      <c r="AD1994" s="71">
        <v>6</v>
      </c>
      <c r="AE1994" s="73" t="s">
        <v>12078</v>
      </c>
      <c r="AF1994" s="75" t="s">
        <v>6908</v>
      </c>
      <c r="CN1994" s="71">
        <v>44</v>
      </c>
      <c r="CO1994" s="71">
        <v>6</v>
      </c>
      <c r="CP1994" s="73" t="s">
        <v>12078</v>
      </c>
      <c r="CQ1994" s="75" t="s">
        <v>6908</v>
      </c>
    </row>
    <row r="1995" spans="17:95">
      <c r="Q1995" s="71">
        <v>4</v>
      </c>
      <c r="R1995" s="71">
        <v>10</v>
      </c>
      <c r="S1995" s="71">
        <v>17</v>
      </c>
      <c r="T1995" s="73" t="s">
        <v>12079</v>
      </c>
      <c r="U1995" s="75" t="s">
        <v>2238</v>
      </c>
      <c r="AC1995" s="71">
        <v>44</v>
      </c>
      <c r="AD1995" s="71">
        <v>7</v>
      </c>
      <c r="AE1995" s="73" t="s">
        <v>12080</v>
      </c>
      <c r="AF1995" s="75" t="s">
        <v>6909</v>
      </c>
      <c r="CN1995" s="71">
        <v>44</v>
      </c>
      <c r="CO1995" s="71">
        <v>7</v>
      </c>
      <c r="CP1995" s="73" t="s">
        <v>12080</v>
      </c>
      <c r="CQ1995" s="75" t="s">
        <v>6909</v>
      </c>
    </row>
    <row r="1996" spans="17:95">
      <c r="Q1996" s="71">
        <v>4</v>
      </c>
      <c r="R1996" s="71">
        <v>10</v>
      </c>
      <c r="S1996" s="71">
        <v>18</v>
      </c>
      <c r="T1996" s="73" t="s">
        <v>12081</v>
      </c>
      <c r="U1996" s="75" t="s">
        <v>2239</v>
      </c>
      <c r="AC1996" s="71">
        <v>44</v>
      </c>
      <c r="AD1996" s="71">
        <v>8</v>
      </c>
      <c r="AE1996" s="73" t="s">
        <v>12082</v>
      </c>
      <c r="AF1996" s="75" t="s">
        <v>6910</v>
      </c>
      <c r="CN1996" s="71">
        <v>44</v>
      </c>
      <c r="CO1996" s="71">
        <v>8</v>
      </c>
      <c r="CP1996" s="73" t="s">
        <v>12082</v>
      </c>
      <c r="CQ1996" s="75" t="s">
        <v>6910</v>
      </c>
    </row>
    <row r="1997" spans="17:95">
      <c r="Q1997" s="71">
        <v>4</v>
      </c>
      <c r="R1997" s="71">
        <v>10</v>
      </c>
      <c r="S1997" s="71">
        <v>19</v>
      </c>
      <c r="T1997" s="73" t="s">
        <v>12083</v>
      </c>
      <c r="U1997" s="75" t="s">
        <v>2240</v>
      </c>
      <c r="AC1997" s="71">
        <v>44</v>
      </c>
      <c r="AD1997" s="71">
        <v>9</v>
      </c>
      <c r="AE1997" s="73" t="s">
        <v>12084</v>
      </c>
      <c r="AF1997" s="75" t="s">
        <v>6911</v>
      </c>
      <c r="CN1997" s="71">
        <v>44</v>
      </c>
      <c r="CO1997" s="71">
        <v>9</v>
      </c>
      <c r="CP1997" s="73" t="s">
        <v>12084</v>
      </c>
      <c r="CQ1997" s="75" t="s">
        <v>6911</v>
      </c>
    </row>
    <row r="1998" spans="17:95">
      <c r="Q1998" s="71">
        <v>4</v>
      </c>
      <c r="R1998" s="71">
        <v>10</v>
      </c>
      <c r="S1998" s="71">
        <v>20</v>
      </c>
      <c r="T1998" s="73" t="s">
        <v>12085</v>
      </c>
      <c r="U1998" s="75" t="s">
        <v>2241</v>
      </c>
      <c r="AC1998" s="71">
        <v>44</v>
      </c>
      <c r="AD1998" s="71">
        <v>10</v>
      </c>
      <c r="AE1998" s="73" t="s">
        <v>12086</v>
      </c>
      <c r="AF1998" s="75" t="s">
        <v>6912</v>
      </c>
      <c r="CN1998" s="71">
        <v>44</v>
      </c>
      <c r="CO1998" s="71">
        <v>10</v>
      </c>
      <c r="CP1998" s="73" t="s">
        <v>12086</v>
      </c>
      <c r="CQ1998" s="75" t="s">
        <v>6912</v>
      </c>
    </row>
    <row r="1999" spans="17:95">
      <c r="Q1999" s="71">
        <v>4</v>
      </c>
      <c r="R1999" s="71">
        <v>10</v>
      </c>
      <c r="S1999" s="71">
        <v>21</v>
      </c>
      <c r="T1999" s="73" t="s">
        <v>12087</v>
      </c>
      <c r="U1999" s="75" t="s">
        <v>7302</v>
      </c>
      <c r="AC1999" s="71">
        <v>44</v>
      </c>
      <c r="AD1999" s="71">
        <v>11</v>
      </c>
      <c r="AE1999" s="73" t="s">
        <v>12088</v>
      </c>
      <c r="AF1999" s="75" t="s">
        <v>6913</v>
      </c>
      <c r="CN1999" s="71">
        <v>44</v>
      </c>
      <c r="CO1999" s="71">
        <v>11</v>
      </c>
      <c r="CP1999" s="73" t="s">
        <v>12088</v>
      </c>
      <c r="CQ1999" s="75" t="s">
        <v>6913</v>
      </c>
    </row>
    <row r="2000" spans="17:95">
      <c r="Q2000" s="71">
        <v>4</v>
      </c>
      <c r="R2000" s="71">
        <v>10</v>
      </c>
      <c r="S2000" s="71">
        <v>22</v>
      </c>
      <c r="T2000" s="73" t="s">
        <v>12089</v>
      </c>
      <c r="U2000" s="75" t="s">
        <v>2242</v>
      </c>
      <c r="AC2000" s="71">
        <v>44</v>
      </c>
      <c r="AD2000" s="71">
        <v>12</v>
      </c>
      <c r="AE2000" s="73" t="s">
        <v>12090</v>
      </c>
      <c r="AF2000" s="75" t="s">
        <v>6914</v>
      </c>
      <c r="CN2000" s="71">
        <v>44</v>
      </c>
      <c r="CO2000" s="71">
        <v>12</v>
      </c>
      <c r="CP2000" s="73" t="s">
        <v>12090</v>
      </c>
      <c r="CQ2000" s="75" t="s">
        <v>6914</v>
      </c>
    </row>
    <row r="2001" spans="17:95">
      <c r="Q2001" s="71">
        <v>4</v>
      </c>
      <c r="R2001" s="71">
        <v>10</v>
      </c>
      <c r="S2001" s="71">
        <v>23</v>
      </c>
      <c r="T2001" s="73" t="s">
        <v>12091</v>
      </c>
      <c r="U2001" s="75" t="s">
        <v>2243</v>
      </c>
      <c r="AC2001" s="71">
        <v>44</v>
      </c>
      <c r="AD2001" s="71">
        <v>13</v>
      </c>
      <c r="AE2001" s="73" t="s">
        <v>12092</v>
      </c>
      <c r="AF2001" s="75" t="s">
        <v>8440</v>
      </c>
      <c r="CN2001" s="71">
        <v>44</v>
      </c>
      <c r="CO2001" s="71">
        <v>13</v>
      </c>
      <c r="CP2001" s="73" t="s">
        <v>12092</v>
      </c>
      <c r="CQ2001" s="75" t="s">
        <v>8440</v>
      </c>
    </row>
    <row r="2002" spans="17:95">
      <c r="Q2002" s="71">
        <v>4</v>
      </c>
      <c r="R2002" s="71">
        <v>10</v>
      </c>
      <c r="S2002" s="71">
        <v>24</v>
      </c>
      <c r="T2002" s="73" t="s">
        <v>12093</v>
      </c>
      <c r="U2002" s="75" t="s">
        <v>2244</v>
      </c>
      <c r="AC2002" s="71">
        <v>44</v>
      </c>
      <c r="AD2002" s="71">
        <v>14</v>
      </c>
      <c r="AE2002" s="73" t="s">
        <v>12094</v>
      </c>
      <c r="AF2002" s="75" t="s">
        <v>8441</v>
      </c>
      <c r="CN2002" s="71">
        <v>44</v>
      </c>
      <c r="CO2002" s="71">
        <v>14</v>
      </c>
      <c r="CP2002" s="73" t="s">
        <v>12094</v>
      </c>
      <c r="CQ2002" s="75" t="s">
        <v>8441</v>
      </c>
    </row>
    <row r="2003" spans="17:95">
      <c r="Q2003" s="71">
        <v>4</v>
      </c>
      <c r="R2003" s="71">
        <v>10</v>
      </c>
      <c r="S2003" s="71">
        <v>25</v>
      </c>
      <c r="T2003" s="73" t="s">
        <v>12095</v>
      </c>
      <c r="U2003" s="75" t="s">
        <v>2245</v>
      </c>
      <c r="AC2003" s="71">
        <v>44</v>
      </c>
      <c r="AD2003" s="71">
        <v>15</v>
      </c>
      <c r="AE2003" s="73" t="s">
        <v>12096</v>
      </c>
      <c r="AF2003" s="75" t="s">
        <v>6915</v>
      </c>
      <c r="CN2003" s="71">
        <v>44</v>
      </c>
      <c r="CO2003" s="71">
        <v>15</v>
      </c>
      <c r="CP2003" s="73" t="s">
        <v>12096</v>
      </c>
      <c r="CQ2003" s="75" t="s">
        <v>6915</v>
      </c>
    </row>
    <row r="2004" spans="17:95">
      <c r="Q2004" s="71">
        <v>4</v>
      </c>
      <c r="R2004" s="71">
        <v>10</v>
      </c>
      <c r="S2004" s="71">
        <v>26</v>
      </c>
      <c r="T2004" s="73" t="s">
        <v>12097</v>
      </c>
      <c r="U2004" s="75" t="s">
        <v>2246</v>
      </c>
      <c r="AC2004" s="71">
        <v>44</v>
      </c>
      <c r="AD2004" s="71">
        <v>16</v>
      </c>
      <c r="AE2004" s="73" t="s">
        <v>12098</v>
      </c>
      <c r="AF2004" s="75" t="s">
        <v>6916</v>
      </c>
      <c r="CN2004" s="71">
        <v>44</v>
      </c>
      <c r="CO2004" s="71">
        <v>16</v>
      </c>
      <c r="CP2004" s="73" t="s">
        <v>12098</v>
      </c>
      <c r="CQ2004" s="75" t="s">
        <v>6916</v>
      </c>
    </row>
    <row r="2005" spans="17:95">
      <c r="Q2005" s="71">
        <v>4</v>
      </c>
      <c r="R2005" s="71">
        <v>10</v>
      </c>
      <c r="S2005" s="71">
        <v>27</v>
      </c>
      <c r="T2005" s="73" t="s">
        <v>12099</v>
      </c>
      <c r="U2005" s="75" t="s">
        <v>2247</v>
      </c>
      <c r="AC2005" s="71">
        <v>44</v>
      </c>
      <c r="AD2005" s="71">
        <v>17</v>
      </c>
      <c r="AE2005" s="73" t="s">
        <v>12100</v>
      </c>
      <c r="AF2005" s="75" t="s">
        <v>6917</v>
      </c>
      <c r="CN2005" s="71">
        <v>44</v>
      </c>
      <c r="CO2005" s="71">
        <v>17</v>
      </c>
      <c r="CP2005" s="73" t="s">
        <v>12100</v>
      </c>
      <c r="CQ2005" s="75" t="s">
        <v>6917</v>
      </c>
    </row>
    <row r="2006" spans="17:95">
      <c r="Q2006" s="71">
        <v>4</v>
      </c>
      <c r="R2006" s="71">
        <v>10</v>
      </c>
      <c r="S2006" s="71">
        <v>28</v>
      </c>
      <c r="T2006" s="73" t="s">
        <v>12101</v>
      </c>
      <c r="U2006" s="75" t="s">
        <v>2248</v>
      </c>
      <c r="AC2006" s="71">
        <v>44</v>
      </c>
      <c r="AD2006" s="71">
        <v>18</v>
      </c>
      <c r="AE2006" s="73" t="s">
        <v>12102</v>
      </c>
      <c r="AF2006" s="75" t="s">
        <v>6918</v>
      </c>
      <c r="CN2006" s="71">
        <v>44</v>
      </c>
      <c r="CO2006" s="71">
        <v>18</v>
      </c>
      <c r="CP2006" s="73" t="s">
        <v>12102</v>
      </c>
      <c r="CQ2006" s="75" t="s">
        <v>6918</v>
      </c>
    </row>
    <row r="2007" spans="17:95">
      <c r="Q2007" s="71">
        <v>4</v>
      </c>
      <c r="R2007" s="71">
        <v>10</v>
      </c>
      <c r="S2007" s="71">
        <v>29</v>
      </c>
      <c r="T2007" s="73" t="s">
        <v>12103</v>
      </c>
      <c r="U2007" s="75" t="s">
        <v>2250</v>
      </c>
      <c r="AC2007" s="71">
        <v>45</v>
      </c>
      <c r="AD2007" s="71">
        <v>1</v>
      </c>
      <c r="AE2007" s="73" t="s">
        <v>12104</v>
      </c>
      <c r="AF2007" s="75" t="s">
        <v>6919</v>
      </c>
      <c r="CN2007" s="71">
        <v>45</v>
      </c>
      <c r="CO2007" s="71">
        <v>1</v>
      </c>
      <c r="CP2007" s="73" t="s">
        <v>12104</v>
      </c>
      <c r="CQ2007" s="75" t="s">
        <v>6919</v>
      </c>
    </row>
    <row r="2008" spans="17:95">
      <c r="Q2008" s="71">
        <v>4</v>
      </c>
      <c r="R2008" s="71">
        <v>10</v>
      </c>
      <c r="S2008" s="71">
        <v>30</v>
      </c>
      <c r="T2008" s="73" t="s">
        <v>12105</v>
      </c>
      <c r="U2008" s="75" t="s">
        <v>2256</v>
      </c>
      <c r="AC2008" s="71">
        <v>45</v>
      </c>
      <c r="AD2008" s="71">
        <v>2</v>
      </c>
      <c r="AE2008" s="73" t="s">
        <v>12106</v>
      </c>
      <c r="AF2008" s="75" t="s">
        <v>6920</v>
      </c>
      <c r="CN2008" s="71">
        <v>45</v>
      </c>
      <c r="CO2008" s="71">
        <v>2</v>
      </c>
      <c r="CP2008" s="73" t="s">
        <v>12106</v>
      </c>
      <c r="CQ2008" s="75" t="s">
        <v>6920</v>
      </c>
    </row>
    <row r="2009" spans="17:95">
      <c r="Q2009" s="71">
        <v>4</v>
      </c>
      <c r="R2009" s="71">
        <v>10</v>
      </c>
      <c r="S2009" s="71">
        <v>31</v>
      </c>
      <c r="T2009" s="73" t="s">
        <v>12107</v>
      </c>
      <c r="U2009" s="75" t="s">
        <v>2249</v>
      </c>
      <c r="AC2009" s="71">
        <v>45</v>
      </c>
      <c r="AD2009" s="71">
        <v>3</v>
      </c>
      <c r="AE2009" s="73" t="s">
        <v>12108</v>
      </c>
      <c r="AF2009" s="75" t="s">
        <v>6921</v>
      </c>
      <c r="CN2009" s="71">
        <v>45</v>
      </c>
      <c r="CO2009" s="71">
        <v>3</v>
      </c>
      <c r="CP2009" s="73" t="s">
        <v>12108</v>
      </c>
      <c r="CQ2009" s="75" t="s">
        <v>6921</v>
      </c>
    </row>
    <row r="2010" spans="17:95">
      <c r="Q2010" s="71">
        <v>4</v>
      </c>
      <c r="R2010" s="71">
        <v>10</v>
      </c>
      <c r="S2010" s="71">
        <v>32</v>
      </c>
      <c r="T2010" s="73" t="s">
        <v>12109</v>
      </c>
      <c r="U2010" s="75" t="s">
        <v>2253</v>
      </c>
      <c r="AC2010" s="71">
        <v>45</v>
      </c>
      <c r="AD2010" s="71">
        <v>4</v>
      </c>
      <c r="AE2010" s="73" t="s">
        <v>12110</v>
      </c>
      <c r="AF2010" s="75" t="s">
        <v>6922</v>
      </c>
      <c r="CN2010" s="71">
        <v>45</v>
      </c>
      <c r="CO2010" s="71">
        <v>4</v>
      </c>
      <c r="CP2010" s="73" t="s">
        <v>12110</v>
      </c>
      <c r="CQ2010" s="75" t="s">
        <v>6922</v>
      </c>
    </row>
    <row r="2011" spans="17:95">
      <c r="Q2011" s="71">
        <v>4</v>
      </c>
      <c r="R2011" s="71">
        <v>10</v>
      </c>
      <c r="S2011" s="71">
        <v>33</v>
      </c>
      <c r="T2011" s="73" t="s">
        <v>12111</v>
      </c>
      <c r="U2011" s="75" t="s">
        <v>2251</v>
      </c>
      <c r="AC2011" s="71">
        <v>45</v>
      </c>
      <c r="AD2011" s="71">
        <v>5</v>
      </c>
      <c r="AE2011" s="73" t="s">
        <v>12112</v>
      </c>
      <c r="AF2011" s="75" t="s">
        <v>6923</v>
      </c>
      <c r="CN2011" s="71">
        <v>45</v>
      </c>
      <c r="CO2011" s="71">
        <v>5</v>
      </c>
      <c r="CP2011" s="73" t="s">
        <v>12112</v>
      </c>
      <c r="CQ2011" s="75" t="s">
        <v>6923</v>
      </c>
    </row>
    <row r="2012" spans="17:95">
      <c r="Q2012" s="71">
        <v>4</v>
      </c>
      <c r="R2012" s="71">
        <v>10</v>
      </c>
      <c r="S2012" s="71">
        <v>34</v>
      </c>
      <c r="T2012" s="73" t="s">
        <v>12113</v>
      </c>
      <c r="U2012" s="75" t="s">
        <v>2252</v>
      </c>
      <c r="AC2012" s="71">
        <v>45</v>
      </c>
      <c r="AD2012" s="71">
        <v>6</v>
      </c>
      <c r="AE2012" s="73" t="s">
        <v>12114</v>
      </c>
      <c r="AF2012" s="75" t="s">
        <v>6924</v>
      </c>
      <c r="CN2012" s="71">
        <v>45</v>
      </c>
      <c r="CO2012" s="71">
        <v>6</v>
      </c>
      <c r="CP2012" s="73" t="s">
        <v>12114</v>
      </c>
      <c r="CQ2012" s="75" t="s">
        <v>6924</v>
      </c>
    </row>
    <row r="2013" spans="17:95">
      <c r="Q2013" s="71">
        <v>4</v>
      </c>
      <c r="R2013" s="71">
        <v>10</v>
      </c>
      <c r="S2013" s="71">
        <v>35</v>
      </c>
      <c r="T2013" s="73" t="s">
        <v>12115</v>
      </c>
      <c r="U2013" s="75" t="s">
        <v>2254</v>
      </c>
      <c r="AC2013" s="71">
        <v>45</v>
      </c>
      <c r="AD2013" s="71">
        <v>7</v>
      </c>
      <c r="AE2013" s="73" t="s">
        <v>12116</v>
      </c>
      <c r="AF2013" s="75" t="s">
        <v>6925</v>
      </c>
      <c r="CN2013" s="71">
        <v>45</v>
      </c>
      <c r="CO2013" s="71">
        <v>7</v>
      </c>
      <c r="CP2013" s="73" t="s">
        <v>12116</v>
      </c>
      <c r="CQ2013" s="75" t="s">
        <v>6925</v>
      </c>
    </row>
    <row r="2014" spans="17:95">
      <c r="Q2014" s="71">
        <v>4</v>
      </c>
      <c r="R2014" s="71">
        <v>10</v>
      </c>
      <c r="S2014" s="71">
        <v>36</v>
      </c>
      <c r="T2014" s="73" t="s">
        <v>12117</v>
      </c>
      <c r="U2014" s="75" t="s">
        <v>2255</v>
      </c>
      <c r="AC2014" s="71">
        <v>45</v>
      </c>
      <c r="AD2014" s="71">
        <v>8</v>
      </c>
      <c r="AE2014" s="73" t="s">
        <v>12118</v>
      </c>
      <c r="AF2014" s="75" t="s">
        <v>6926</v>
      </c>
      <c r="CN2014" s="71">
        <v>45</v>
      </c>
      <c r="CO2014" s="71">
        <v>8</v>
      </c>
      <c r="CP2014" s="73" t="s">
        <v>12118</v>
      </c>
      <c r="CQ2014" s="75" t="s">
        <v>6926</v>
      </c>
    </row>
    <row r="2015" spans="17:95">
      <c r="Q2015" s="71">
        <v>4</v>
      </c>
      <c r="R2015" s="71">
        <v>10</v>
      </c>
      <c r="S2015" s="71">
        <v>37</v>
      </c>
      <c r="T2015" s="73" t="s">
        <v>12119</v>
      </c>
      <c r="U2015" s="75" t="s">
        <v>2257</v>
      </c>
      <c r="AC2015" s="71">
        <v>45</v>
      </c>
      <c r="AD2015" s="71">
        <v>9</v>
      </c>
      <c r="AE2015" s="73" t="s">
        <v>12120</v>
      </c>
      <c r="AF2015" s="75" t="s">
        <v>6927</v>
      </c>
      <c r="CN2015" s="71">
        <v>45</v>
      </c>
      <c r="CO2015" s="71">
        <v>9</v>
      </c>
      <c r="CP2015" s="73" t="s">
        <v>12120</v>
      </c>
      <c r="CQ2015" s="75" t="s">
        <v>6927</v>
      </c>
    </row>
    <row r="2016" spans="17:95">
      <c r="Q2016" s="71">
        <v>4</v>
      </c>
      <c r="R2016" s="71">
        <v>10</v>
      </c>
      <c r="S2016" s="71">
        <v>38</v>
      </c>
      <c r="T2016" s="73" t="s">
        <v>12121</v>
      </c>
      <c r="U2016" s="75" t="s">
        <v>2258</v>
      </c>
      <c r="AC2016" s="71">
        <v>45</v>
      </c>
      <c r="AD2016" s="71">
        <v>10</v>
      </c>
      <c r="AE2016" s="73" t="s">
        <v>12122</v>
      </c>
      <c r="AF2016" s="75" t="s">
        <v>6928</v>
      </c>
      <c r="CN2016" s="71">
        <v>45</v>
      </c>
      <c r="CO2016" s="71">
        <v>10</v>
      </c>
      <c r="CP2016" s="73" t="s">
        <v>12122</v>
      </c>
      <c r="CQ2016" s="75" t="s">
        <v>6928</v>
      </c>
    </row>
    <row r="2017" spans="17:95">
      <c r="Q2017" s="71">
        <v>4</v>
      </c>
      <c r="R2017" s="71">
        <v>10</v>
      </c>
      <c r="S2017" s="71">
        <v>39</v>
      </c>
      <c r="T2017" s="73" t="s">
        <v>12123</v>
      </c>
      <c r="U2017" s="75" t="s">
        <v>2259</v>
      </c>
      <c r="AC2017" s="71">
        <v>45</v>
      </c>
      <c r="AD2017" s="71">
        <v>11</v>
      </c>
      <c r="AE2017" s="73" t="s">
        <v>12124</v>
      </c>
      <c r="AF2017" s="75" t="s">
        <v>6929</v>
      </c>
      <c r="CN2017" s="71">
        <v>45</v>
      </c>
      <c r="CO2017" s="71">
        <v>11</v>
      </c>
      <c r="CP2017" s="73" t="s">
        <v>12124</v>
      </c>
      <c r="CQ2017" s="75" t="s">
        <v>6929</v>
      </c>
    </row>
    <row r="2018" spans="17:95">
      <c r="Q2018" s="71">
        <v>4</v>
      </c>
      <c r="R2018" s="71">
        <v>10</v>
      </c>
      <c r="S2018" s="71">
        <v>40</v>
      </c>
      <c r="T2018" s="73" t="s">
        <v>12125</v>
      </c>
      <c r="U2018" s="75" t="s">
        <v>2261</v>
      </c>
      <c r="AC2018" s="71">
        <v>45</v>
      </c>
      <c r="AD2018" s="71">
        <v>12</v>
      </c>
      <c r="AE2018" s="73" t="s">
        <v>12126</v>
      </c>
      <c r="AF2018" s="75" t="s">
        <v>6930</v>
      </c>
      <c r="CN2018" s="71">
        <v>45</v>
      </c>
      <c r="CO2018" s="71">
        <v>12</v>
      </c>
      <c r="CP2018" s="73" t="s">
        <v>12126</v>
      </c>
      <c r="CQ2018" s="75" t="s">
        <v>6930</v>
      </c>
    </row>
    <row r="2019" spans="17:95">
      <c r="Q2019" s="71">
        <v>4</v>
      </c>
      <c r="R2019" s="71">
        <v>10</v>
      </c>
      <c r="S2019" s="71">
        <v>41</v>
      </c>
      <c r="T2019" s="73" t="s">
        <v>12127</v>
      </c>
      <c r="U2019" s="75" t="s">
        <v>2260</v>
      </c>
      <c r="AC2019" s="71">
        <v>45</v>
      </c>
      <c r="AD2019" s="71">
        <v>13</v>
      </c>
      <c r="AE2019" s="73" t="s">
        <v>12128</v>
      </c>
      <c r="AF2019" s="75" t="s">
        <v>6931</v>
      </c>
      <c r="CN2019" s="71">
        <v>45</v>
      </c>
      <c r="CO2019" s="71">
        <v>13</v>
      </c>
      <c r="CP2019" s="73" t="s">
        <v>12128</v>
      </c>
      <c r="CQ2019" s="75" t="s">
        <v>6931</v>
      </c>
    </row>
    <row r="2020" spans="17:95">
      <c r="Q2020" s="71">
        <v>4</v>
      </c>
      <c r="R2020" s="71">
        <v>10</v>
      </c>
      <c r="S2020" s="71">
        <v>42</v>
      </c>
      <c r="T2020" s="73" t="s">
        <v>12129</v>
      </c>
      <c r="U2020" s="75" t="s">
        <v>12130</v>
      </c>
      <c r="AC2020" s="71">
        <v>45</v>
      </c>
      <c r="AD2020" s="71">
        <v>14</v>
      </c>
      <c r="AE2020" s="73" t="s">
        <v>12131</v>
      </c>
      <c r="AF2020" s="75" t="s">
        <v>6932</v>
      </c>
      <c r="CN2020" s="71">
        <v>45</v>
      </c>
      <c r="CO2020" s="71">
        <v>14</v>
      </c>
      <c r="CP2020" s="73" t="s">
        <v>12131</v>
      </c>
      <c r="CQ2020" s="75" t="s">
        <v>6932</v>
      </c>
    </row>
    <row r="2021" spans="17:95">
      <c r="Q2021" s="71">
        <v>4</v>
      </c>
      <c r="R2021" s="71">
        <v>10</v>
      </c>
      <c r="S2021" s="71">
        <v>43</v>
      </c>
      <c r="T2021" s="73" t="s">
        <v>11193</v>
      </c>
      <c r="U2021" s="75" t="s">
        <v>2262</v>
      </c>
      <c r="AC2021" s="71">
        <v>45</v>
      </c>
      <c r="AD2021" s="71">
        <v>15</v>
      </c>
      <c r="AE2021" s="73" t="s">
        <v>12132</v>
      </c>
      <c r="AF2021" s="75" t="s">
        <v>6933</v>
      </c>
      <c r="CN2021" s="71">
        <v>45</v>
      </c>
      <c r="CO2021" s="71">
        <v>15</v>
      </c>
      <c r="CP2021" s="73" t="s">
        <v>12132</v>
      </c>
      <c r="CQ2021" s="75" t="s">
        <v>6933</v>
      </c>
    </row>
    <row r="2022" spans="17:95">
      <c r="Q2022" s="71">
        <v>4</v>
      </c>
      <c r="R2022" s="71">
        <v>10</v>
      </c>
      <c r="S2022" s="71">
        <v>44</v>
      </c>
      <c r="T2022" s="73" t="s">
        <v>12133</v>
      </c>
      <c r="U2022" s="75" t="s">
        <v>2264</v>
      </c>
      <c r="AC2022" s="71">
        <v>45</v>
      </c>
      <c r="AD2022" s="71">
        <v>16</v>
      </c>
      <c r="AE2022" s="73" t="s">
        <v>12134</v>
      </c>
      <c r="AF2022" s="75" t="s">
        <v>6934</v>
      </c>
      <c r="CN2022" s="71">
        <v>45</v>
      </c>
      <c r="CO2022" s="71">
        <v>16</v>
      </c>
      <c r="CP2022" s="73" t="s">
        <v>12134</v>
      </c>
      <c r="CQ2022" s="75" t="s">
        <v>6934</v>
      </c>
    </row>
    <row r="2023" spans="17:95">
      <c r="Q2023" s="71">
        <v>4</v>
      </c>
      <c r="R2023" s="71">
        <v>10</v>
      </c>
      <c r="S2023" s="71">
        <v>45</v>
      </c>
      <c r="T2023" s="73" t="s">
        <v>12135</v>
      </c>
      <c r="U2023" s="75" t="s">
        <v>7304</v>
      </c>
      <c r="AC2023" s="71">
        <v>45</v>
      </c>
      <c r="AD2023" s="71">
        <v>17</v>
      </c>
      <c r="AE2023" s="73" t="s">
        <v>12136</v>
      </c>
      <c r="AF2023" s="75" t="s">
        <v>6935</v>
      </c>
      <c r="CN2023" s="71">
        <v>45</v>
      </c>
      <c r="CO2023" s="71">
        <v>17</v>
      </c>
      <c r="CP2023" s="73" t="s">
        <v>12136</v>
      </c>
      <c r="CQ2023" s="75" t="s">
        <v>6935</v>
      </c>
    </row>
    <row r="2024" spans="17:95">
      <c r="Q2024" s="71">
        <v>4</v>
      </c>
      <c r="R2024" s="71">
        <v>10</v>
      </c>
      <c r="S2024" s="71">
        <v>46</v>
      </c>
      <c r="T2024" s="73" t="s">
        <v>12137</v>
      </c>
      <c r="U2024" s="75" t="s">
        <v>7305</v>
      </c>
      <c r="AC2024" s="71">
        <v>45</v>
      </c>
      <c r="AD2024" s="71">
        <v>18</v>
      </c>
      <c r="AE2024" s="73" t="s">
        <v>12138</v>
      </c>
      <c r="AF2024" s="75" t="s">
        <v>6936</v>
      </c>
      <c r="CN2024" s="71">
        <v>45</v>
      </c>
      <c r="CO2024" s="71">
        <v>18</v>
      </c>
      <c r="CP2024" s="73" t="s">
        <v>12138</v>
      </c>
      <c r="CQ2024" s="75" t="s">
        <v>6936</v>
      </c>
    </row>
    <row r="2025" spans="17:95">
      <c r="Q2025" s="71">
        <v>4</v>
      </c>
      <c r="R2025" s="71">
        <v>10</v>
      </c>
      <c r="S2025" s="71">
        <v>47</v>
      </c>
      <c r="T2025" s="73" t="s">
        <v>12139</v>
      </c>
      <c r="U2025" s="75" t="s">
        <v>7306</v>
      </c>
      <c r="AC2025" s="71">
        <v>45</v>
      </c>
      <c r="AD2025" s="71">
        <v>19</v>
      </c>
      <c r="AE2025" s="73" t="s">
        <v>12140</v>
      </c>
      <c r="AF2025" s="75" t="s">
        <v>6937</v>
      </c>
      <c r="CN2025" s="71">
        <v>45</v>
      </c>
      <c r="CO2025" s="71">
        <v>19</v>
      </c>
      <c r="CP2025" s="73" t="s">
        <v>12140</v>
      </c>
      <c r="CQ2025" s="75" t="s">
        <v>6937</v>
      </c>
    </row>
    <row r="2026" spans="17:95">
      <c r="Q2026" s="71">
        <v>4</v>
      </c>
      <c r="R2026" s="71">
        <v>10</v>
      </c>
      <c r="S2026" s="71">
        <v>48</v>
      </c>
      <c r="T2026" s="73" t="s">
        <v>12141</v>
      </c>
      <c r="U2026" s="75" t="s">
        <v>7307</v>
      </c>
      <c r="AC2026" s="71">
        <v>45</v>
      </c>
      <c r="AD2026" s="71">
        <v>20</v>
      </c>
      <c r="AE2026" s="73" t="s">
        <v>12142</v>
      </c>
      <c r="AF2026" s="75" t="s">
        <v>6938</v>
      </c>
      <c r="CN2026" s="71">
        <v>45</v>
      </c>
      <c r="CO2026" s="71">
        <v>20</v>
      </c>
      <c r="CP2026" s="73" t="s">
        <v>12142</v>
      </c>
      <c r="CQ2026" s="75" t="s">
        <v>6938</v>
      </c>
    </row>
    <row r="2027" spans="17:95">
      <c r="Q2027" s="71">
        <v>4</v>
      </c>
      <c r="R2027" s="71">
        <v>10</v>
      </c>
      <c r="S2027" s="71">
        <v>49</v>
      </c>
      <c r="T2027" s="73" t="s">
        <v>12143</v>
      </c>
      <c r="U2027" s="75" t="s">
        <v>7308</v>
      </c>
      <c r="AC2027" s="71">
        <v>45</v>
      </c>
      <c r="AD2027" s="71">
        <v>21</v>
      </c>
      <c r="AE2027" s="73" t="s">
        <v>12144</v>
      </c>
      <c r="AF2027" s="75" t="s">
        <v>6939</v>
      </c>
      <c r="CN2027" s="71">
        <v>45</v>
      </c>
      <c r="CO2027" s="71">
        <v>21</v>
      </c>
      <c r="CP2027" s="73" t="s">
        <v>12144</v>
      </c>
      <c r="CQ2027" s="75" t="s">
        <v>6939</v>
      </c>
    </row>
    <row r="2028" spans="17:95">
      <c r="Q2028" s="71">
        <v>4</v>
      </c>
      <c r="R2028" s="71">
        <v>10</v>
      </c>
      <c r="S2028" s="71">
        <v>50</v>
      </c>
      <c r="T2028" s="73" t="s">
        <v>12145</v>
      </c>
      <c r="U2028" s="75" t="s">
        <v>7311</v>
      </c>
      <c r="AC2028" s="71">
        <v>45</v>
      </c>
      <c r="AD2028" s="71">
        <v>22</v>
      </c>
      <c r="AE2028" s="73" t="s">
        <v>12146</v>
      </c>
      <c r="AF2028" s="75" t="s">
        <v>6940</v>
      </c>
      <c r="CN2028" s="71">
        <v>45</v>
      </c>
      <c r="CO2028" s="71">
        <v>22</v>
      </c>
      <c r="CP2028" s="73" t="s">
        <v>12146</v>
      </c>
      <c r="CQ2028" s="75" t="s">
        <v>6940</v>
      </c>
    </row>
    <row r="2029" spans="17:95">
      <c r="Q2029" s="71">
        <v>4</v>
      </c>
      <c r="R2029" s="71">
        <v>10</v>
      </c>
      <c r="S2029" s="71">
        <v>51</v>
      </c>
      <c r="T2029" s="73" t="s">
        <v>12147</v>
      </c>
      <c r="U2029" s="75" t="s">
        <v>7309</v>
      </c>
      <c r="AC2029" s="71">
        <v>45</v>
      </c>
      <c r="AD2029" s="71">
        <v>23</v>
      </c>
      <c r="AE2029" s="73" t="s">
        <v>12148</v>
      </c>
      <c r="AF2029" s="75" t="s">
        <v>8442</v>
      </c>
      <c r="CN2029" s="71">
        <v>45</v>
      </c>
      <c r="CO2029" s="71">
        <v>23</v>
      </c>
      <c r="CP2029" s="73" t="s">
        <v>12148</v>
      </c>
      <c r="CQ2029" s="75" t="s">
        <v>8442</v>
      </c>
    </row>
    <row r="2030" spans="17:95">
      <c r="Q2030" s="71">
        <v>4</v>
      </c>
      <c r="R2030" s="71">
        <v>10</v>
      </c>
      <c r="S2030" s="71">
        <v>52</v>
      </c>
      <c r="T2030" s="73" t="s">
        <v>12149</v>
      </c>
      <c r="U2030" s="75" t="s">
        <v>7303</v>
      </c>
      <c r="AC2030" s="71">
        <v>45</v>
      </c>
      <c r="AD2030" s="71">
        <v>24</v>
      </c>
      <c r="AE2030" s="73" t="s">
        <v>12150</v>
      </c>
      <c r="AF2030" s="75" t="s">
        <v>6941</v>
      </c>
      <c r="CN2030" s="71">
        <v>45</v>
      </c>
      <c r="CO2030" s="71">
        <v>24</v>
      </c>
      <c r="CP2030" s="73" t="s">
        <v>12150</v>
      </c>
      <c r="CQ2030" s="75" t="s">
        <v>6941</v>
      </c>
    </row>
    <row r="2031" spans="17:95">
      <c r="Q2031" s="71">
        <v>4</v>
      </c>
      <c r="R2031" s="71">
        <v>10</v>
      </c>
      <c r="S2031" s="71">
        <v>53</v>
      </c>
      <c r="T2031" s="73" t="s">
        <v>12151</v>
      </c>
      <c r="U2031" s="75" t="s">
        <v>2265</v>
      </c>
      <c r="AC2031" s="71">
        <v>45</v>
      </c>
      <c r="AD2031" s="71">
        <v>25</v>
      </c>
      <c r="AE2031" s="73" t="s">
        <v>12152</v>
      </c>
      <c r="AF2031" s="75" t="s">
        <v>6942</v>
      </c>
      <c r="CN2031" s="71">
        <v>45</v>
      </c>
      <c r="CO2031" s="71">
        <v>25</v>
      </c>
      <c r="CP2031" s="73" t="s">
        <v>12152</v>
      </c>
      <c r="CQ2031" s="75" t="s">
        <v>6942</v>
      </c>
    </row>
    <row r="2032" spans="17:95">
      <c r="Q2032" s="71">
        <v>4</v>
      </c>
      <c r="R2032" s="71">
        <v>10</v>
      </c>
      <c r="S2032" s="71">
        <v>54</v>
      </c>
      <c r="T2032" s="73" t="s">
        <v>12153</v>
      </c>
      <c r="U2032" s="75" t="s">
        <v>2266</v>
      </c>
      <c r="AC2032" s="71">
        <v>45</v>
      </c>
      <c r="AD2032" s="71">
        <v>26</v>
      </c>
      <c r="AE2032" s="73" t="s">
        <v>12154</v>
      </c>
      <c r="AF2032" s="75" t="s">
        <v>6943</v>
      </c>
      <c r="CN2032" s="71">
        <v>45</v>
      </c>
      <c r="CO2032" s="71">
        <v>26</v>
      </c>
      <c r="CP2032" s="73" t="s">
        <v>12154</v>
      </c>
      <c r="CQ2032" s="75" t="s">
        <v>6943</v>
      </c>
    </row>
    <row r="2033" spans="17:95">
      <c r="Q2033" s="71">
        <v>4</v>
      </c>
      <c r="R2033" s="71">
        <v>10</v>
      </c>
      <c r="S2033" s="71">
        <v>55</v>
      </c>
      <c r="T2033" s="73" t="s">
        <v>12155</v>
      </c>
      <c r="U2033" s="75" t="s">
        <v>2263</v>
      </c>
      <c r="AC2033" s="71">
        <v>46</v>
      </c>
      <c r="AD2033" s="71">
        <v>1</v>
      </c>
      <c r="AE2033" s="73" t="s">
        <v>12156</v>
      </c>
      <c r="AF2033" s="75" t="s">
        <v>6944</v>
      </c>
      <c r="CN2033" s="71">
        <v>46</v>
      </c>
      <c r="CO2033" s="71">
        <v>1</v>
      </c>
      <c r="CP2033" s="73" t="s">
        <v>12156</v>
      </c>
      <c r="CQ2033" s="75" t="s">
        <v>6944</v>
      </c>
    </row>
    <row r="2034" spans="17:95">
      <c r="Q2034" s="71">
        <v>4</v>
      </c>
      <c r="R2034" s="71">
        <v>10</v>
      </c>
      <c r="S2034" s="71">
        <v>56</v>
      </c>
      <c r="T2034" s="73" t="s">
        <v>12157</v>
      </c>
      <c r="U2034" s="75" t="s">
        <v>2267</v>
      </c>
      <c r="AC2034" s="71">
        <v>46</v>
      </c>
      <c r="AD2034" s="71">
        <v>2</v>
      </c>
      <c r="AE2034" s="73" t="s">
        <v>12158</v>
      </c>
      <c r="AF2034" s="75" t="s">
        <v>6945</v>
      </c>
      <c r="CN2034" s="71">
        <v>46</v>
      </c>
      <c r="CO2034" s="71">
        <v>2</v>
      </c>
      <c r="CP2034" s="73" t="s">
        <v>12158</v>
      </c>
      <c r="CQ2034" s="75" t="s">
        <v>6945</v>
      </c>
    </row>
    <row r="2035" spans="17:95">
      <c r="Q2035" s="71">
        <v>4</v>
      </c>
      <c r="R2035" s="71">
        <v>10</v>
      </c>
      <c r="S2035" s="71">
        <v>57</v>
      </c>
      <c r="T2035" s="73" t="s">
        <v>12159</v>
      </c>
      <c r="U2035" s="75" t="s">
        <v>7310</v>
      </c>
      <c r="AC2035" s="71">
        <v>46</v>
      </c>
      <c r="AD2035" s="71">
        <v>3</v>
      </c>
      <c r="AE2035" s="73" t="s">
        <v>12160</v>
      </c>
      <c r="AF2035" s="75" t="s">
        <v>6946</v>
      </c>
      <c r="CN2035" s="71">
        <v>46</v>
      </c>
      <c r="CO2035" s="71">
        <v>3</v>
      </c>
      <c r="CP2035" s="73" t="s">
        <v>12160</v>
      </c>
      <c r="CQ2035" s="75" t="s">
        <v>6946</v>
      </c>
    </row>
    <row r="2036" spans="17:95">
      <c r="Q2036" s="71">
        <v>4</v>
      </c>
      <c r="R2036" s="71">
        <v>10</v>
      </c>
      <c r="S2036" s="71">
        <v>58</v>
      </c>
      <c r="T2036" s="73" t="s">
        <v>12161</v>
      </c>
      <c r="U2036" s="75" t="s">
        <v>2268</v>
      </c>
      <c r="AC2036" s="71">
        <v>46</v>
      </c>
      <c r="AD2036" s="71">
        <v>4</v>
      </c>
      <c r="AE2036" s="73" t="s">
        <v>12162</v>
      </c>
      <c r="AF2036" s="75" t="s">
        <v>6947</v>
      </c>
      <c r="CN2036" s="71">
        <v>46</v>
      </c>
      <c r="CO2036" s="71">
        <v>4</v>
      </c>
      <c r="CP2036" s="73" t="s">
        <v>12162</v>
      </c>
      <c r="CQ2036" s="75" t="s">
        <v>6947</v>
      </c>
    </row>
    <row r="2037" spans="17:95">
      <c r="Q2037" s="71">
        <v>4</v>
      </c>
      <c r="R2037" s="71">
        <v>10</v>
      </c>
      <c r="S2037" s="71">
        <v>59</v>
      </c>
      <c r="T2037" s="73" t="s">
        <v>12163</v>
      </c>
      <c r="U2037" s="75" t="s">
        <v>7312</v>
      </c>
      <c r="AC2037" s="71">
        <v>46</v>
      </c>
      <c r="AD2037" s="71">
        <v>5</v>
      </c>
      <c r="AE2037" s="73" t="s">
        <v>12164</v>
      </c>
      <c r="AF2037" s="75" t="s">
        <v>6948</v>
      </c>
      <c r="CN2037" s="71">
        <v>46</v>
      </c>
      <c r="CO2037" s="71">
        <v>5</v>
      </c>
      <c r="CP2037" s="73" t="s">
        <v>12164</v>
      </c>
      <c r="CQ2037" s="75" t="s">
        <v>6948</v>
      </c>
    </row>
    <row r="2038" spans="17:95">
      <c r="Q2038" s="71">
        <v>4</v>
      </c>
      <c r="R2038" s="71">
        <v>10</v>
      </c>
      <c r="S2038" s="71">
        <v>60</v>
      </c>
      <c r="T2038" s="73" t="s">
        <v>11201</v>
      </c>
      <c r="U2038" s="75" t="s">
        <v>2269</v>
      </c>
      <c r="AC2038" s="71">
        <v>46</v>
      </c>
      <c r="AD2038" s="71">
        <v>6</v>
      </c>
      <c r="AE2038" s="73" t="s">
        <v>12165</v>
      </c>
      <c r="AF2038" s="75" t="s">
        <v>6949</v>
      </c>
      <c r="CN2038" s="71">
        <v>46</v>
      </c>
      <c r="CO2038" s="71">
        <v>6</v>
      </c>
      <c r="CP2038" s="73" t="s">
        <v>12165</v>
      </c>
      <c r="CQ2038" s="75" t="s">
        <v>6949</v>
      </c>
    </row>
    <row r="2039" spans="17:95">
      <c r="Q2039" s="71">
        <v>4</v>
      </c>
      <c r="R2039" s="71">
        <v>10</v>
      </c>
      <c r="S2039" s="71">
        <v>61</v>
      </c>
      <c r="T2039" s="73" t="s">
        <v>11203</v>
      </c>
      <c r="U2039" s="75" t="s">
        <v>2270</v>
      </c>
      <c r="AC2039" s="71">
        <v>46</v>
      </c>
      <c r="AD2039" s="71">
        <v>7</v>
      </c>
      <c r="AE2039" s="73" t="s">
        <v>12166</v>
      </c>
      <c r="AF2039" s="75" t="s">
        <v>6950</v>
      </c>
      <c r="CN2039" s="71">
        <v>46</v>
      </c>
      <c r="CO2039" s="71">
        <v>7</v>
      </c>
      <c r="CP2039" s="73" t="s">
        <v>12166</v>
      </c>
      <c r="CQ2039" s="75" t="s">
        <v>6950</v>
      </c>
    </row>
    <row r="2040" spans="17:95">
      <c r="Q2040" s="71">
        <v>4</v>
      </c>
      <c r="R2040" s="71">
        <v>10</v>
      </c>
      <c r="S2040" s="71">
        <v>62</v>
      </c>
      <c r="T2040" s="73" t="s">
        <v>11205</v>
      </c>
      <c r="U2040" s="75" t="s">
        <v>2271</v>
      </c>
      <c r="AC2040" s="71">
        <v>46</v>
      </c>
      <c r="AD2040" s="71">
        <v>8</v>
      </c>
      <c r="AE2040" s="73" t="s">
        <v>12167</v>
      </c>
      <c r="AF2040" s="75" t="s">
        <v>6951</v>
      </c>
      <c r="CN2040" s="71">
        <v>46</v>
      </c>
      <c r="CO2040" s="71">
        <v>8</v>
      </c>
      <c r="CP2040" s="73" t="s">
        <v>12167</v>
      </c>
      <c r="CQ2040" s="75" t="s">
        <v>6951</v>
      </c>
    </row>
    <row r="2041" spans="17:95">
      <c r="Q2041" s="71">
        <v>4</v>
      </c>
      <c r="R2041" s="71">
        <v>10</v>
      </c>
      <c r="S2041" s="71">
        <v>63</v>
      </c>
      <c r="T2041" s="73" t="s">
        <v>11207</v>
      </c>
      <c r="U2041" s="75" t="s">
        <v>2272</v>
      </c>
      <c r="AC2041" s="71">
        <v>46</v>
      </c>
      <c r="AD2041" s="71">
        <v>9</v>
      </c>
      <c r="AE2041" s="73" t="s">
        <v>12168</v>
      </c>
      <c r="AF2041" s="75" t="s">
        <v>6952</v>
      </c>
      <c r="CN2041" s="71">
        <v>46</v>
      </c>
      <c r="CO2041" s="71">
        <v>9</v>
      </c>
      <c r="CP2041" s="73" t="s">
        <v>12168</v>
      </c>
      <c r="CQ2041" s="75" t="s">
        <v>6952</v>
      </c>
    </row>
    <row r="2042" spans="17:95">
      <c r="Q2042" s="71">
        <v>4</v>
      </c>
      <c r="R2042" s="71">
        <v>10</v>
      </c>
      <c r="S2042" s="71">
        <v>64</v>
      </c>
      <c r="T2042" s="73" t="s">
        <v>11209</v>
      </c>
      <c r="U2042" s="75" t="s">
        <v>2273</v>
      </c>
      <c r="AC2042" s="71">
        <v>46</v>
      </c>
      <c r="AD2042" s="71">
        <v>10</v>
      </c>
      <c r="AE2042" s="73" t="s">
        <v>12169</v>
      </c>
      <c r="AF2042" s="75" t="s">
        <v>6953</v>
      </c>
      <c r="CN2042" s="71">
        <v>46</v>
      </c>
      <c r="CO2042" s="71">
        <v>10</v>
      </c>
      <c r="CP2042" s="73" t="s">
        <v>12169</v>
      </c>
      <c r="CQ2042" s="75" t="s">
        <v>6953</v>
      </c>
    </row>
    <row r="2043" spans="17:95">
      <c r="Q2043" s="71">
        <v>4</v>
      </c>
      <c r="R2043" s="71">
        <v>10</v>
      </c>
      <c r="S2043" s="71">
        <v>65</v>
      </c>
      <c r="T2043" s="73" t="s">
        <v>11215</v>
      </c>
      <c r="U2043" s="75" t="s">
        <v>2274</v>
      </c>
      <c r="AC2043" s="71">
        <v>46</v>
      </c>
      <c r="AD2043" s="71">
        <v>11</v>
      </c>
      <c r="AE2043" s="73" t="s">
        <v>12170</v>
      </c>
      <c r="AF2043" s="75" t="s">
        <v>6954</v>
      </c>
      <c r="CN2043" s="71">
        <v>46</v>
      </c>
      <c r="CO2043" s="71">
        <v>11</v>
      </c>
      <c r="CP2043" s="73" t="s">
        <v>12170</v>
      </c>
      <c r="CQ2043" s="75" t="s">
        <v>6954</v>
      </c>
    </row>
    <row r="2044" spans="17:95">
      <c r="Q2044" s="71">
        <v>4</v>
      </c>
      <c r="R2044" s="71">
        <v>11</v>
      </c>
      <c r="S2044" s="71">
        <v>1</v>
      </c>
      <c r="T2044" s="73" t="s">
        <v>12171</v>
      </c>
      <c r="U2044" s="75" t="s">
        <v>2307</v>
      </c>
      <c r="AC2044" s="71">
        <v>46</v>
      </c>
      <c r="AD2044" s="71">
        <v>12</v>
      </c>
      <c r="AE2044" s="73" t="s">
        <v>12172</v>
      </c>
      <c r="AF2044" s="75" t="s">
        <v>8443</v>
      </c>
      <c r="CN2044" s="71">
        <v>46</v>
      </c>
      <c r="CO2044" s="71">
        <v>12</v>
      </c>
      <c r="CP2044" s="73" t="s">
        <v>12172</v>
      </c>
      <c r="CQ2044" s="75" t="s">
        <v>8443</v>
      </c>
    </row>
    <row r="2045" spans="17:95">
      <c r="Q2045" s="71">
        <v>4</v>
      </c>
      <c r="R2045" s="71">
        <v>11</v>
      </c>
      <c r="S2045" s="71">
        <v>2</v>
      </c>
      <c r="T2045" s="73" t="s">
        <v>8641</v>
      </c>
      <c r="U2045" s="75" t="s">
        <v>2308</v>
      </c>
      <c r="AC2045" s="71">
        <v>46</v>
      </c>
      <c r="AD2045" s="71">
        <v>13</v>
      </c>
      <c r="AE2045" s="73" t="s">
        <v>12173</v>
      </c>
      <c r="AF2045" s="75" t="s">
        <v>8444</v>
      </c>
      <c r="CN2045" s="71">
        <v>46</v>
      </c>
      <c r="CO2045" s="71">
        <v>13</v>
      </c>
      <c r="CP2045" s="73" t="s">
        <v>12173</v>
      </c>
      <c r="CQ2045" s="75" t="s">
        <v>8444</v>
      </c>
    </row>
    <row r="2046" spans="17:95">
      <c r="Q2046" s="71">
        <v>4</v>
      </c>
      <c r="R2046" s="71">
        <v>11</v>
      </c>
      <c r="S2046" s="71">
        <v>3</v>
      </c>
      <c r="T2046" s="73" t="s">
        <v>12174</v>
      </c>
      <c r="U2046" s="75" t="s">
        <v>2309</v>
      </c>
      <c r="AC2046" s="71">
        <v>46</v>
      </c>
      <c r="AD2046" s="71">
        <v>14</v>
      </c>
      <c r="AE2046" s="73" t="s">
        <v>12175</v>
      </c>
      <c r="AF2046" s="75" t="s">
        <v>8445</v>
      </c>
      <c r="CN2046" s="71">
        <v>46</v>
      </c>
      <c r="CO2046" s="71">
        <v>14</v>
      </c>
      <c r="CP2046" s="73" t="s">
        <v>12175</v>
      </c>
      <c r="CQ2046" s="75" t="s">
        <v>8445</v>
      </c>
    </row>
    <row r="2047" spans="17:95">
      <c r="Q2047" s="71">
        <v>4</v>
      </c>
      <c r="R2047" s="71">
        <v>11</v>
      </c>
      <c r="S2047" s="71">
        <v>4</v>
      </c>
      <c r="T2047" s="73" t="s">
        <v>11966</v>
      </c>
      <c r="U2047" s="75" t="s">
        <v>7318</v>
      </c>
      <c r="AC2047" s="71">
        <v>46</v>
      </c>
      <c r="AD2047" s="71">
        <v>15</v>
      </c>
      <c r="AE2047" s="73" t="s">
        <v>12176</v>
      </c>
      <c r="AF2047" s="75" t="s">
        <v>8446</v>
      </c>
      <c r="CN2047" s="71">
        <v>46</v>
      </c>
      <c r="CO2047" s="71">
        <v>15</v>
      </c>
      <c r="CP2047" s="73" t="s">
        <v>12176</v>
      </c>
      <c r="CQ2047" s="75" t="s">
        <v>8446</v>
      </c>
    </row>
    <row r="2048" spans="17:95">
      <c r="Q2048" s="71">
        <v>4</v>
      </c>
      <c r="R2048" s="71">
        <v>11</v>
      </c>
      <c r="S2048" s="71">
        <v>5</v>
      </c>
      <c r="T2048" s="73" t="s">
        <v>12177</v>
      </c>
      <c r="U2048" s="75" t="s">
        <v>7316</v>
      </c>
      <c r="AC2048" s="71">
        <v>46</v>
      </c>
      <c r="AD2048" s="71">
        <v>16</v>
      </c>
      <c r="AE2048" s="73" t="s">
        <v>12178</v>
      </c>
      <c r="AF2048" s="75" t="s">
        <v>8447</v>
      </c>
      <c r="CN2048" s="71">
        <v>46</v>
      </c>
      <c r="CO2048" s="71">
        <v>16</v>
      </c>
      <c r="CP2048" s="73" t="s">
        <v>12178</v>
      </c>
      <c r="CQ2048" s="75" t="s">
        <v>8447</v>
      </c>
    </row>
    <row r="2049" spans="17:95">
      <c r="Q2049" s="71">
        <v>4</v>
      </c>
      <c r="R2049" s="71">
        <v>11</v>
      </c>
      <c r="S2049" s="71">
        <v>6</v>
      </c>
      <c r="T2049" s="73" t="s">
        <v>12179</v>
      </c>
      <c r="U2049" s="75" t="s">
        <v>2310</v>
      </c>
      <c r="AC2049" s="71">
        <v>46</v>
      </c>
      <c r="AD2049" s="71">
        <v>17</v>
      </c>
      <c r="AE2049" s="73" t="s">
        <v>12180</v>
      </c>
      <c r="AF2049" s="75" t="s">
        <v>8448</v>
      </c>
      <c r="CN2049" s="71">
        <v>46</v>
      </c>
      <c r="CO2049" s="71">
        <v>17</v>
      </c>
      <c r="CP2049" s="73" t="s">
        <v>12180</v>
      </c>
      <c r="CQ2049" s="75" t="s">
        <v>8448</v>
      </c>
    </row>
    <row r="2050" spans="17:95">
      <c r="Q2050" s="71">
        <v>4</v>
      </c>
      <c r="R2050" s="71">
        <v>11</v>
      </c>
      <c r="S2050" s="71">
        <v>7</v>
      </c>
      <c r="T2050" s="73" t="s">
        <v>12181</v>
      </c>
      <c r="U2050" s="75" t="s">
        <v>2311</v>
      </c>
      <c r="AC2050" s="71">
        <v>46</v>
      </c>
      <c r="AD2050" s="71">
        <v>18</v>
      </c>
      <c r="AE2050" s="73" t="s">
        <v>12182</v>
      </c>
      <c r="AF2050" s="75" t="s">
        <v>8449</v>
      </c>
      <c r="CN2050" s="71">
        <v>46</v>
      </c>
      <c r="CO2050" s="71">
        <v>18</v>
      </c>
      <c r="CP2050" s="73" t="s">
        <v>12182</v>
      </c>
      <c r="CQ2050" s="75" t="s">
        <v>8449</v>
      </c>
    </row>
    <row r="2051" spans="17:95">
      <c r="Q2051" s="71">
        <v>4</v>
      </c>
      <c r="R2051" s="71">
        <v>11</v>
      </c>
      <c r="S2051" s="71">
        <v>8</v>
      </c>
      <c r="T2051" s="73" t="s">
        <v>12183</v>
      </c>
      <c r="U2051" s="75" t="s">
        <v>7317</v>
      </c>
      <c r="AC2051" s="71">
        <v>46</v>
      </c>
      <c r="AD2051" s="71">
        <v>19</v>
      </c>
      <c r="AE2051" s="73" t="s">
        <v>12184</v>
      </c>
      <c r="AF2051" s="75" t="s">
        <v>8450</v>
      </c>
      <c r="CN2051" s="71">
        <v>46</v>
      </c>
      <c r="CO2051" s="71">
        <v>19</v>
      </c>
      <c r="CP2051" s="73" t="s">
        <v>12184</v>
      </c>
      <c r="CQ2051" s="75" t="s">
        <v>8450</v>
      </c>
    </row>
    <row r="2052" spans="17:95">
      <c r="Q2052" s="71">
        <v>4</v>
      </c>
      <c r="R2052" s="71">
        <v>11</v>
      </c>
      <c r="S2052" s="71">
        <v>9</v>
      </c>
      <c r="T2052" s="73" t="s">
        <v>11509</v>
      </c>
      <c r="U2052" s="75" t="s">
        <v>2312</v>
      </c>
      <c r="AC2052" s="71">
        <v>46</v>
      </c>
      <c r="AD2052" s="71">
        <v>20</v>
      </c>
      <c r="AE2052" s="73" t="s">
        <v>12185</v>
      </c>
      <c r="AF2052" s="75" t="s">
        <v>6955</v>
      </c>
      <c r="CN2052" s="71">
        <v>46</v>
      </c>
      <c r="CO2052" s="71">
        <v>20</v>
      </c>
      <c r="CP2052" s="73" t="s">
        <v>12185</v>
      </c>
      <c r="CQ2052" s="75" t="s">
        <v>6955</v>
      </c>
    </row>
    <row r="2053" spans="17:95">
      <c r="Q2053" s="71">
        <v>4</v>
      </c>
      <c r="R2053" s="71">
        <v>11</v>
      </c>
      <c r="S2053" s="71">
        <v>10</v>
      </c>
      <c r="T2053" s="73" t="s">
        <v>12186</v>
      </c>
      <c r="U2053" s="75" t="s">
        <v>2313</v>
      </c>
      <c r="AC2053" s="71">
        <v>46</v>
      </c>
      <c r="AD2053" s="71">
        <v>21</v>
      </c>
      <c r="AE2053" s="73" t="s">
        <v>12187</v>
      </c>
      <c r="AF2053" s="75" t="s">
        <v>6956</v>
      </c>
      <c r="CN2053" s="71">
        <v>46</v>
      </c>
      <c r="CO2053" s="71">
        <v>21</v>
      </c>
      <c r="CP2053" s="73" t="s">
        <v>12187</v>
      </c>
      <c r="CQ2053" s="75" t="s">
        <v>6956</v>
      </c>
    </row>
    <row r="2054" spans="17:95">
      <c r="Q2054" s="71">
        <v>4</v>
      </c>
      <c r="R2054" s="71">
        <v>11</v>
      </c>
      <c r="S2054" s="71">
        <v>11</v>
      </c>
      <c r="T2054" s="73" t="s">
        <v>11226</v>
      </c>
      <c r="U2054" s="75" t="s">
        <v>2314</v>
      </c>
      <c r="AC2054" s="71">
        <v>46</v>
      </c>
      <c r="AD2054" s="71">
        <v>22</v>
      </c>
      <c r="AE2054" s="73" t="s">
        <v>12188</v>
      </c>
      <c r="AF2054" s="75" t="s">
        <v>6957</v>
      </c>
      <c r="CN2054" s="71">
        <v>46</v>
      </c>
      <c r="CO2054" s="71">
        <v>22</v>
      </c>
      <c r="CP2054" s="73" t="s">
        <v>12188</v>
      </c>
      <c r="CQ2054" s="75" t="s">
        <v>6957</v>
      </c>
    </row>
    <row r="2055" spans="17:95">
      <c r="Q2055" s="71">
        <v>4</v>
      </c>
      <c r="R2055" s="71">
        <v>11</v>
      </c>
      <c r="S2055" s="71">
        <v>12</v>
      </c>
      <c r="T2055" s="73" t="s">
        <v>12189</v>
      </c>
      <c r="U2055" s="75" t="s">
        <v>2315</v>
      </c>
      <c r="AC2055" s="71">
        <v>46</v>
      </c>
      <c r="AD2055" s="71">
        <v>23</v>
      </c>
      <c r="AE2055" s="73" t="s">
        <v>12190</v>
      </c>
      <c r="AF2055" s="75" t="s">
        <v>6958</v>
      </c>
      <c r="CN2055" s="71">
        <v>46</v>
      </c>
      <c r="CO2055" s="71">
        <v>23</v>
      </c>
      <c r="CP2055" s="73" t="s">
        <v>12190</v>
      </c>
      <c r="CQ2055" s="75" t="s">
        <v>6958</v>
      </c>
    </row>
    <row r="2056" spans="17:95">
      <c r="Q2056" s="71">
        <v>4</v>
      </c>
      <c r="R2056" s="71">
        <v>11</v>
      </c>
      <c r="S2056" s="71">
        <v>13</v>
      </c>
      <c r="T2056" s="73" t="s">
        <v>12191</v>
      </c>
      <c r="U2056" s="75" t="s">
        <v>2316</v>
      </c>
      <c r="AC2056" s="71">
        <v>46</v>
      </c>
      <c r="AD2056" s="71">
        <v>24</v>
      </c>
      <c r="AE2056" s="73" t="s">
        <v>12192</v>
      </c>
      <c r="AF2056" s="75" t="s">
        <v>6959</v>
      </c>
      <c r="CN2056" s="71">
        <v>46</v>
      </c>
      <c r="CO2056" s="71">
        <v>24</v>
      </c>
      <c r="CP2056" s="73" t="s">
        <v>12192</v>
      </c>
      <c r="CQ2056" s="75" t="s">
        <v>6959</v>
      </c>
    </row>
    <row r="2057" spans="17:95">
      <c r="Q2057" s="71">
        <v>4</v>
      </c>
      <c r="R2057" s="71">
        <v>11</v>
      </c>
      <c r="S2057" s="71">
        <v>14</v>
      </c>
      <c r="T2057" s="73" t="s">
        <v>12193</v>
      </c>
      <c r="U2057" s="75" t="s">
        <v>2317</v>
      </c>
      <c r="AC2057" s="71">
        <v>46</v>
      </c>
      <c r="AD2057" s="71">
        <v>25</v>
      </c>
      <c r="AE2057" s="73" t="s">
        <v>12194</v>
      </c>
      <c r="AF2057" s="75" t="s">
        <v>6960</v>
      </c>
      <c r="CN2057" s="71">
        <v>46</v>
      </c>
      <c r="CO2057" s="71">
        <v>25</v>
      </c>
      <c r="CP2057" s="73" t="s">
        <v>12194</v>
      </c>
      <c r="CQ2057" s="75" t="s">
        <v>6960</v>
      </c>
    </row>
    <row r="2058" spans="17:95">
      <c r="Q2058" s="71">
        <v>4</v>
      </c>
      <c r="R2058" s="71">
        <v>11</v>
      </c>
      <c r="S2058" s="71">
        <v>15</v>
      </c>
      <c r="T2058" s="73" t="s">
        <v>11236</v>
      </c>
      <c r="U2058" s="75" t="s">
        <v>7319</v>
      </c>
      <c r="AC2058" s="71">
        <v>46</v>
      </c>
      <c r="AD2058" s="71">
        <v>26</v>
      </c>
      <c r="AE2058" s="73" t="s">
        <v>12195</v>
      </c>
      <c r="AF2058" s="75" t="s">
        <v>6961</v>
      </c>
      <c r="CN2058" s="71">
        <v>46</v>
      </c>
      <c r="CO2058" s="71">
        <v>26</v>
      </c>
      <c r="CP2058" s="73" t="s">
        <v>12195</v>
      </c>
      <c r="CQ2058" s="75" t="s">
        <v>6961</v>
      </c>
    </row>
    <row r="2059" spans="17:95">
      <c r="Q2059" s="71">
        <v>4</v>
      </c>
      <c r="R2059" s="71">
        <v>11</v>
      </c>
      <c r="S2059" s="71">
        <v>16</v>
      </c>
      <c r="T2059" s="73" t="s">
        <v>12196</v>
      </c>
      <c r="U2059" s="75" t="s">
        <v>7320</v>
      </c>
      <c r="AC2059" s="71">
        <v>46</v>
      </c>
      <c r="AD2059" s="71">
        <v>27</v>
      </c>
      <c r="AE2059" s="73" t="s">
        <v>12197</v>
      </c>
      <c r="AF2059" s="75" t="s">
        <v>6962</v>
      </c>
      <c r="CN2059" s="71">
        <v>46</v>
      </c>
      <c r="CO2059" s="71">
        <v>27</v>
      </c>
      <c r="CP2059" s="73" t="s">
        <v>12197</v>
      </c>
      <c r="CQ2059" s="75" t="s">
        <v>6962</v>
      </c>
    </row>
    <row r="2060" spans="17:95">
      <c r="Q2060" s="71">
        <v>4</v>
      </c>
      <c r="R2060" s="71">
        <v>11</v>
      </c>
      <c r="S2060" s="71">
        <v>17</v>
      </c>
      <c r="T2060" s="73" t="s">
        <v>12198</v>
      </c>
      <c r="U2060" s="75" t="s">
        <v>2318</v>
      </c>
      <c r="AC2060" s="71">
        <v>46</v>
      </c>
      <c r="AD2060" s="71">
        <v>28</v>
      </c>
      <c r="AE2060" s="73" t="s">
        <v>12199</v>
      </c>
      <c r="AF2060" s="75" t="s">
        <v>6963</v>
      </c>
      <c r="CN2060" s="71">
        <v>46</v>
      </c>
      <c r="CO2060" s="71">
        <v>28</v>
      </c>
      <c r="CP2060" s="73" t="s">
        <v>12199</v>
      </c>
      <c r="CQ2060" s="75" t="s">
        <v>6963</v>
      </c>
    </row>
    <row r="2061" spans="17:95">
      <c r="Q2061" s="71">
        <v>4</v>
      </c>
      <c r="R2061" s="71">
        <v>11</v>
      </c>
      <c r="S2061" s="71">
        <v>18</v>
      </c>
      <c r="T2061" s="73" t="s">
        <v>12200</v>
      </c>
      <c r="U2061" s="75" t="s">
        <v>2319</v>
      </c>
      <c r="AC2061" s="71">
        <v>46</v>
      </c>
      <c r="AD2061" s="71">
        <v>29</v>
      </c>
      <c r="AE2061" s="73" t="s">
        <v>12201</v>
      </c>
      <c r="AF2061" s="75" t="s">
        <v>6964</v>
      </c>
      <c r="CN2061" s="71">
        <v>46</v>
      </c>
      <c r="CO2061" s="71">
        <v>29</v>
      </c>
      <c r="CP2061" s="73" t="s">
        <v>12201</v>
      </c>
      <c r="CQ2061" s="75" t="s">
        <v>6964</v>
      </c>
    </row>
    <row r="2062" spans="17:95">
      <c r="Q2062" s="71">
        <v>4</v>
      </c>
      <c r="R2062" s="71">
        <v>11</v>
      </c>
      <c r="S2062" s="71">
        <v>19</v>
      </c>
      <c r="T2062" s="73" t="s">
        <v>12202</v>
      </c>
      <c r="U2062" s="75" t="s">
        <v>2320</v>
      </c>
      <c r="AC2062" s="71">
        <v>46</v>
      </c>
      <c r="AD2062" s="71">
        <v>30</v>
      </c>
      <c r="AE2062" s="73" t="s">
        <v>12203</v>
      </c>
      <c r="AF2062" s="75" t="s">
        <v>6965</v>
      </c>
      <c r="CN2062" s="71">
        <v>46</v>
      </c>
      <c r="CO2062" s="71">
        <v>30</v>
      </c>
      <c r="CP2062" s="73" t="s">
        <v>12203</v>
      </c>
      <c r="CQ2062" s="75" t="s">
        <v>6965</v>
      </c>
    </row>
    <row r="2063" spans="17:95">
      <c r="Q2063" s="71">
        <v>4</v>
      </c>
      <c r="R2063" s="71">
        <v>11</v>
      </c>
      <c r="S2063" s="71">
        <v>20</v>
      </c>
      <c r="T2063" s="73" t="s">
        <v>12204</v>
      </c>
      <c r="U2063" s="75" t="s">
        <v>2325</v>
      </c>
      <c r="AC2063" s="71">
        <v>46</v>
      </c>
      <c r="AD2063" s="71">
        <v>31</v>
      </c>
      <c r="AE2063" s="73" t="s">
        <v>12205</v>
      </c>
      <c r="AF2063" s="75" t="s">
        <v>6966</v>
      </c>
      <c r="CN2063" s="71">
        <v>46</v>
      </c>
      <c r="CO2063" s="71">
        <v>31</v>
      </c>
      <c r="CP2063" s="73" t="s">
        <v>12205</v>
      </c>
      <c r="CQ2063" s="75" t="s">
        <v>6966</v>
      </c>
    </row>
    <row r="2064" spans="17:95">
      <c r="Q2064" s="71">
        <v>4</v>
      </c>
      <c r="R2064" s="71">
        <v>11</v>
      </c>
      <c r="S2064" s="71">
        <v>21</v>
      </c>
      <c r="T2064" s="73" t="s">
        <v>12206</v>
      </c>
      <c r="U2064" s="75" t="s">
        <v>2321</v>
      </c>
      <c r="AC2064" s="71">
        <v>46</v>
      </c>
      <c r="AD2064" s="71">
        <v>32</v>
      </c>
      <c r="AE2064" s="73" t="s">
        <v>12207</v>
      </c>
      <c r="AF2064" s="75" t="s">
        <v>8451</v>
      </c>
      <c r="CN2064" s="71">
        <v>46</v>
      </c>
      <c r="CO2064" s="71">
        <v>32</v>
      </c>
      <c r="CP2064" s="73" t="s">
        <v>12207</v>
      </c>
      <c r="CQ2064" s="75" t="s">
        <v>8451</v>
      </c>
    </row>
    <row r="2065" spans="17:95">
      <c r="Q2065" s="71">
        <v>4</v>
      </c>
      <c r="R2065" s="71">
        <v>11</v>
      </c>
      <c r="S2065" s="71">
        <v>22</v>
      </c>
      <c r="T2065" s="73" t="s">
        <v>12208</v>
      </c>
      <c r="U2065" s="75" t="s">
        <v>2322</v>
      </c>
      <c r="AC2065" s="71">
        <v>46</v>
      </c>
      <c r="AD2065" s="71">
        <v>33</v>
      </c>
      <c r="AE2065" s="73" t="s">
        <v>12209</v>
      </c>
      <c r="AF2065" s="75" t="s">
        <v>6967</v>
      </c>
      <c r="CN2065" s="71">
        <v>46</v>
      </c>
      <c r="CO2065" s="71">
        <v>33</v>
      </c>
      <c r="CP2065" s="73" t="s">
        <v>12209</v>
      </c>
      <c r="CQ2065" s="75" t="s">
        <v>6967</v>
      </c>
    </row>
    <row r="2066" spans="17:95">
      <c r="Q2066" s="71">
        <v>4</v>
      </c>
      <c r="R2066" s="71">
        <v>11</v>
      </c>
      <c r="S2066" s="71">
        <v>23</v>
      </c>
      <c r="T2066" s="73" t="s">
        <v>12210</v>
      </c>
      <c r="U2066" s="75" t="s">
        <v>2323</v>
      </c>
      <c r="AC2066" s="71">
        <v>46</v>
      </c>
      <c r="AD2066" s="71">
        <v>34</v>
      </c>
      <c r="AE2066" s="73" t="s">
        <v>12211</v>
      </c>
      <c r="AF2066" s="75" t="s">
        <v>6968</v>
      </c>
      <c r="CN2066" s="71">
        <v>46</v>
      </c>
      <c r="CO2066" s="71">
        <v>34</v>
      </c>
      <c r="CP2066" s="73" t="s">
        <v>12211</v>
      </c>
      <c r="CQ2066" s="75" t="s">
        <v>6968</v>
      </c>
    </row>
    <row r="2067" spans="17:95">
      <c r="Q2067" s="71">
        <v>4</v>
      </c>
      <c r="R2067" s="71">
        <v>11</v>
      </c>
      <c r="S2067" s="71">
        <v>24</v>
      </c>
      <c r="T2067" s="73" t="s">
        <v>12212</v>
      </c>
      <c r="U2067" s="75" t="s">
        <v>2326</v>
      </c>
      <c r="AC2067" s="71">
        <v>46</v>
      </c>
      <c r="AD2067" s="71">
        <v>35</v>
      </c>
      <c r="AE2067" s="73" t="s">
        <v>12213</v>
      </c>
      <c r="AF2067" s="75" t="s">
        <v>6969</v>
      </c>
      <c r="CN2067" s="71">
        <v>46</v>
      </c>
      <c r="CO2067" s="71">
        <v>35</v>
      </c>
      <c r="CP2067" s="73" t="s">
        <v>12213</v>
      </c>
      <c r="CQ2067" s="75" t="s">
        <v>6969</v>
      </c>
    </row>
    <row r="2068" spans="17:95">
      <c r="Q2068" s="71">
        <v>4</v>
      </c>
      <c r="R2068" s="71">
        <v>11</v>
      </c>
      <c r="S2068" s="71">
        <v>25</v>
      </c>
      <c r="T2068" s="73" t="s">
        <v>12214</v>
      </c>
      <c r="U2068" s="75" t="s">
        <v>2327</v>
      </c>
      <c r="AC2068" s="71">
        <v>46</v>
      </c>
      <c r="AD2068" s="71">
        <v>36</v>
      </c>
      <c r="AE2068" s="73" t="s">
        <v>12215</v>
      </c>
      <c r="AF2068" s="75" t="s">
        <v>6970</v>
      </c>
      <c r="CN2068" s="71">
        <v>46</v>
      </c>
      <c r="CO2068" s="71">
        <v>36</v>
      </c>
      <c r="CP2068" s="73" t="s">
        <v>12215</v>
      </c>
      <c r="CQ2068" s="75" t="s">
        <v>6970</v>
      </c>
    </row>
    <row r="2069" spans="17:95">
      <c r="Q2069" s="71">
        <v>4</v>
      </c>
      <c r="R2069" s="71">
        <v>11</v>
      </c>
      <c r="S2069" s="71">
        <v>26</v>
      </c>
      <c r="T2069" s="73" t="s">
        <v>12216</v>
      </c>
      <c r="U2069" s="75" t="s">
        <v>2324</v>
      </c>
      <c r="AC2069" s="71">
        <v>46</v>
      </c>
      <c r="AD2069" s="71">
        <v>37</v>
      </c>
      <c r="AE2069" s="73" t="s">
        <v>12217</v>
      </c>
      <c r="AF2069" s="75" t="s">
        <v>6971</v>
      </c>
      <c r="CN2069" s="71">
        <v>46</v>
      </c>
      <c r="CO2069" s="71">
        <v>37</v>
      </c>
      <c r="CP2069" s="73" t="s">
        <v>12217</v>
      </c>
      <c r="CQ2069" s="75" t="s">
        <v>6971</v>
      </c>
    </row>
    <row r="2070" spans="17:95">
      <c r="Q2070" s="71">
        <v>4</v>
      </c>
      <c r="R2070" s="71">
        <v>11</v>
      </c>
      <c r="S2070" s="71">
        <v>27</v>
      </c>
      <c r="T2070" s="73" t="s">
        <v>12218</v>
      </c>
      <c r="U2070" s="75" t="s">
        <v>2328</v>
      </c>
      <c r="AC2070" s="71">
        <v>46</v>
      </c>
      <c r="AD2070" s="71">
        <v>38</v>
      </c>
      <c r="AE2070" s="73" t="s">
        <v>12219</v>
      </c>
      <c r="AF2070" s="75" t="s">
        <v>6972</v>
      </c>
      <c r="CN2070" s="71">
        <v>46</v>
      </c>
      <c r="CO2070" s="71">
        <v>38</v>
      </c>
      <c r="CP2070" s="73" t="s">
        <v>12219</v>
      </c>
      <c r="CQ2070" s="75" t="s">
        <v>6972</v>
      </c>
    </row>
    <row r="2071" spans="17:95">
      <c r="Q2071" s="71">
        <v>4</v>
      </c>
      <c r="R2071" s="71">
        <v>11</v>
      </c>
      <c r="S2071" s="71">
        <v>28</v>
      </c>
      <c r="T2071" s="73" t="s">
        <v>12220</v>
      </c>
      <c r="U2071" s="75" t="s">
        <v>2329</v>
      </c>
      <c r="AC2071" s="71">
        <v>46</v>
      </c>
      <c r="AD2071" s="71">
        <v>39</v>
      </c>
      <c r="AE2071" s="73" t="s">
        <v>12221</v>
      </c>
      <c r="AF2071" s="75" t="s">
        <v>6973</v>
      </c>
      <c r="CN2071" s="71">
        <v>46</v>
      </c>
      <c r="CO2071" s="71">
        <v>39</v>
      </c>
      <c r="CP2071" s="73" t="s">
        <v>12221</v>
      </c>
      <c r="CQ2071" s="75" t="s">
        <v>6973</v>
      </c>
    </row>
    <row r="2072" spans="17:95">
      <c r="Q2072" s="71">
        <v>4</v>
      </c>
      <c r="R2072" s="71">
        <v>11</v>
      </c>
      <c r="S2072" s="71">
        <v>29</v>
      </c>
      <c r="T2072" s="73" t="s">
        <v>12222</v>
      </c>
      <c r="U2072" s="75" t="s">
        <v>2330</v>
      </c>
      <c r="AC2072" s="71">
        <v>46</v>
      </c>
      <c r="AD2072" s="71">
        <v>40</v>
      </c>
      <c r="AE2072" s="73" t="s">
        <v>12223</v>
      </c>
      <c r="AF2072" s="75" t="s">
        <v>6974</v>
      </c>
      <c r="CN2072" s="71">
        <v>46</v>
      </c>
      <c r="CO2072" s="71">
        <v>40</v>
      </c>
      <c r="CP2072" s="73" t="s">
        <v>12223</v>
      </c>
      <c r="CQ2072" s="75" t="s">
        <v>6974</v>
      </c>
    </row>
    <row r="2073" spans="17:95">
      <c r="Q2073" s="71">
        <v>4</v>
      </c>
      <c r="R2073" s="71">
        <v>11</v>
      </c>
      <c r="S2073" s="71">
        <v>30</v>
      </c>
      <c r="T2073" s="73" t="s">
        <v>12224</v>
      </c>
      <c r="U2073" s="75" t="s">
        <v>2331</v>
      </c>
      <c r="AC2073" s="71">
        <v>46</v>
      </c>
      <c r="AD2073" s="71">
        <v>41</v>
      </c>
      <c r="AE2073" s="73" t="s">
        <v>12225</v>
      </c>
      <c r="AF2073" s="75" t="s">
        <v>6975</v>
      </c>
      <c r="CN2073" s="71">
        <v>46</v>
      </c>
      <c r="CO2073" s="71">
        <v>41</v>
      </c>
      <c r="CP2073" s="73" t="s">
        <v>12225</v>
      </c>
      <c r="CQ2073" s="75" t="s">
        <v>6975</v>
      </c>
    </row>
    <row r="2074" spans="17:95">
      <c r="Q2074" s="71">
        <v>4</v>
      </c>
      <c r="R2074" s="71">
        <v>11</v>
      </c>
      <c r="S2074" s="71">
        <v>31</v>
      </c>
      <c r="T2074" s="73" t="s">
        <v>12226</v>
      </c>
      <c r="U2074" s="75" t="s">
        <v>2332</v>
      </c>
      <c r="AC2074" s="71">
        <v>46</v>
      </c>
      <c r="AD2074" s="71">
        <v>42</v>
      </c>
      <c r="AE2074" s="73" t="s">
        <v>12227</v>
      </c>
      <c r="AF2074" s="75" t="s">
        <v>6976</v>
      </c>
      <c r="CN2074" s="71">
        <v>46</v>
      </c>
      <c r="CO2074" s="71">
        <v>42</v>
      </c>
      <c r="CP2074" s="73" t="s">
        <v>12227</v>
      </c>
      <c r="CQ2074" s="75" t="s">
        <v>6976</v>
      </c>
    </row>
    <row r="2075" spans="17:95">
      <c r="Q2075" s="71">
        <v>4</v>
      </c>
      <c r="R2075" s="71">
        <v>11</v>
      </c>
      <c r="S2075" s="71">
        <v>32</v>
      </c>
      <c r="T2075" s="73" t="s">
        <v>12228</v>
      </c>
      <c r="U2075" s="75" t="s">
        <v>2333</v>
      </c>
      <c r="AC2075" s="71">
        <v>46</v>
      </c>
      <c r="AD2075" s="71">
        <v>43</v>
      </c>
      <c r="AE2075" s="73" t="s">
        <v>12229</v>
      </c>
      <c r="AF2075" s="75" t="s">
        <v>6977</v>
      </c>
      <c r="CN2075" s="71">
        <v>46</v>
      </c>
      <c r="CO2075" s="71">
        <v>43</v>
      </c>
      <c r="CP2075" s="73" t="s">
        <v>12229</v>
      </c>
      <c r="CQ2075" s="75" t="s">
        <v>6977</v>
      </c>
    </row>
    <row r="2076" spans="17:95">
      <c r="Q2076" s="71">
        <v>4</v>
      </c>
      <c r="R2076" s="71">
        <v>11</v>
      </c>
      <c r="S2076" s="71">
        <v>33</v>
      </c>
      <c r="T2076" s="73" t="s">
        <v>12230</v>
      </c>
      <c r="U2076" s="75" t="s">
        <v>2334</v>
      </c>
      <c r="AC2076" s="71">
        <v>47</v>
      </c>
      <c r="AD2076" s="71">
        <v>1</v>
      </c>
      <c r="AE2076" s="73" t="s">
        <v>12231</v>
      </c>
      <c r="AF2076" s="75" t="s">
        <v>6978</v>
      </c>
      <c r="CN2076" s="71">
        <v>47</v>
      </c>
      <c r="CO2076" s="71">
        <v>1</v>
      </c>
      <c r="CP2076" s="73" t="s">
        <v>12231</v>
      </c>
      <c r="CQ2076" s="75" t="s">
        <v>6978</v>
      </c>
    </row>
    <row r="2077" spans="17:95">
      <c r="Q2077" s="71">
        <v>4</v>
      </c>
      <c r="R2077" s="71">
        <v>11</v>
      </c>
      <c r="S2077" s="71">
        <v>34</v>
      </c>
      <c r="T2077" s="73" t="s">
        <v>12232</v>
      </c>
      <c r="U2077" s="75" t="s">
        <v>2335</v>
      </c>
      <c r="AC2077" s="71">
        <v>47</v>
      </c>
      <c r="AD2077" s="71">
        <v>2</v>
      </c>
      <c r="AE2077" s="73" t="s">
        <v>12233</v>
      </c>
      <c r="AF2077" s="75" t="s">
        <v>6979</v>
      </c>
      <c r="CN2077" s="71">
        <v>47</v>
      </c>
      <c r="CO2077" s="71">
        <v>2</v>
      </c>
      <c r="CP2077" s="73" t="s">
        <v>12233</v>
      </c>
      <c r="CQ2077" s="75" t="s">
        <v>6979</v>
      </c>
    </row>
    <row r="2078" spans="17:95">
      <c r="Q2078" s="71">
        <v>4</v>
      </c>
      <c r="R2078" s="71">
        <v>11</v>
      </c>
      <c r="S2078" s="71">
        <v>35</v>
      </c>
      <c r="T2078" s="73" t="s">
        <v>12234</v>
      </c>
      <c r="U2078" s="75" t="s">
        <v>2336</v>
      </c>
      <c r="AC2078" s="71">
        <v>47</v>
      </c>
      <c r="AD2078" s="71">
        <v>3</v>
      </c>
      <c r="AE2078" s="73" t="s">
        <v>12235</v>
      </c>
      <c r="AF2078" s="75" t="s">
        <v>6980</v>
      </c>
      <c r="CN2078" s="71">
        <v>47</v>
      </c>
      <c r="CO2078" s="71">
        <v>3</v>
      </c>
      <c r="CP2078" s="73" t="s">
        <v>12235</v>
      </c>
      <c r="CQ2078" s="75" t="s">
        <v>6980</v>
      </c>
    </row>
    <row r="2079" spans="17:95">
      <c r="Q2079" s="71">
        <v>4</v>
      </c>
      <c r="R2079" s="71">
        <v>11</v>
      </c>
      <c r="S2079" s="71">
        <v>36</v>
      </c>
      <c r="T2079" s="73" t="s">
        <v>12236</v>
      </c>
      <c r="U2079" s="75" t="s">
        <v>2337</v>
      </c>
      <c r="AC2079" s="71">
        <v>47</v>
      </c>
      <c r="AD2079" s="71">
        <v>4</v>
      </c>
      <c r="AE2079" s="73" t="s">
        <v>12237</v>
      </c>
      <c r="AF2079" s="75" t="s">
        <v>6981</v>
      </c>
      <c r="CN2079" s="71">
        <v>47</v>
      </c>
      <c r="CO2079" s="71">
        <v>4</v>
      </c>
      <c r="CP2079" s="73" t="s">
        <v>12237</v>
      </c>
      <c r="CQ2079" s="75" t="s">
        <v>6981</v>
      </c>
    </row>
    <row r="2080" spans="17:95">
      <c r="Q2080" s="71">
        <v>4</v>
      </c>
      <c r="R2080" s="71">
        <v>11</v>
      </c>
      <c r="S2080" s="71">
        <v>37</v>
      </c>
      <c r="T2080" s="73" t="s">
        <v>12238</v>
      </c>
      <c r="U2080" s="75" t="s">
        <v>2338</v>
      </c>
      <c r="AC2080" s="71">
        <v>47</v>
      </c>
      <c r="AD2080" s="71">
        <v>5</v>
      </c>
      <c r="AE2080" s="73" t="s">
        <v>12239</v>
      </c>
      <c r="AF2080" s="75" t="s">
        <v>6982</v>
      </c>
      <c r="CN2080" s="71">
        <v>47</v>
      </c>
      <c r="CO2080" s="71">
        <v>5</v>
      </c>
      <c r="CP2080" s="73" t="s">
        <v>12239</v>
      </c>
      <c r="CQ2080" s="75" t="s">
        <v>6982</v>
      </c>
    </row>
    <row r="2081" spans="17:95">
      <c r="Q2081" s="71">
        <v>4</v>
      </c>
      <c r="R2081" s="71">
        <v>11</v>
      </c>
      <c r="S2081" s="71">
        <v>38</v>
      </c>
      <c r="T2081" s="73" t="s">
        <v>12240</v>
      </c>
      <c r="U2081" s="75" t="s">
        <v>2339</v>
      </c>
      <c r="AC2081" s="71">
        <v>47</v>
      </c>
      <c r="AD2081" s="71">
        <v>6</v>
      </c>
      <c r="AE2081" s="73" t="s">
        <v>12241</v>
      </c>
      <c r="AF2081" s="75" t="s">
        <v>6983</v>
      </c>
      <c r="CN2081" s="71">
        <v>47</v>
      </c>
      <c r="CO2081" s="71">
        <v>6</v>
      </c>
      <c r="CP2081" s="73" t="s">
        <v>12241</v>
      </c>
      <c r="CQ2081" s="75" t="s">
        <v>6983</v>
      </c>
    </row>
    <row r="2082" spans="17:95">
      <c r="Q2082" s="71">
        <v>4</v>
      </c>
      <c r="R2082" s="71">
        <v>11</v>
      </c>
      <c r="S2082" s="71">
        <v>39</v>
      </c>
      <c r="T2082" s="73" t="s">
        <v>12242</v>
      </c>
      <c r="U2082" s="75" t="s">
        <v>2340</v>
      </c>
      <c r="AC2082" s="71">
        <v>47</v>
      </c>
      <c r="AD2082" s="71">
        <v>7</v>
      </c>
      <c r="AE2082" s="73" t="s">
        <v>12243</v>
      </c>
      <c r="AF2082" s="75" t="s">
        <v>6984</v>
      </c>
      <c r="CN2082" s="71">
        <v>47</v>
      </c>
      <c r="CO2082" s="71">
        <v>7</v>
      </c>
      <c r="CP2082" s="73" t="s">
        <v>12243</v>
      </c>
      <c r="CQ2082" s="75" t="s">
        <v>6984</v>
      </c>
    </row>
    <row r="2083" spans="17:95">
      <c r="Q2083" s="71">
        <v>4</v>
      </c>
      <c r="R2083" s="71">
        <v>11</v>
      </c>
      <c r="S2083" s="71">
        <v>40</v>
      </c>
      <c r="T2083" s="73" t="s">
        <v>12244</v>
      </c>
      <c r="U2083" s="75" t="s">
        <v>2341</v>
      </c>
      <c r="AC2083" s="71">
        <v>47</v>
      </c>
      <c r="AD2083" s="71">
        <v>8</v>
      </c>
      <c r="AE2083" s="73" t="s">
        <v>12245</v>
      </c>
      <c r="AF2083" s="75" t="s">
        <v>6985</v>
      </c>
      <c r="CN2083" s="71">
        <v>47</v>
      </c>
      <c r="CO2083" s="71">
        <v>8</v>
      </c>
      <c r="CP2083" s="73" t="s">
        <v>12245</v>
      </c>
      <c r="CQ2083" s="75" t="s">
        <v>6985</v>
      </c>
    </row>
    <row r="2084" spans="17:95">
      <c r="Q2084" s="71">
        <v>4</v>
      </c>
      <c r="R2084" s="71">
        <v>11</v>
      </c>
      <c r="S2084" s="71">
        <v>41</v>
      </c>
      <c r="T2084" s="73" t="s">
        <v>12246</v>
      </c>
      <c r="U2084" s="75" t="s">
        <v>2342</v>
      </c>
      <c r="AC2084" s="71">
        <v>47</v>
      </c>
      <c r="AD2084" s="71">
        <v>9</v>
      </c>
      <c r="AE2084" s="73" t="s">
        <v>12247</v>
      </c>
      <c r="AF2084" s="75" t="s">
        <v>6986</v>
      </c>
      <c r="CN2084" s="71">
        <v>47</v>
      </c>
      <c r="CO2084" s="71">
        <v>9</v>
      </c>
      <c r="CP2084" s="73" t="s">
        <v>12247</v>
      </c>
      <c r="CQ2084" s="75" t="s">
        <v>6986</v>
      </c>
    </row>
    <row r="2085" spans="17:95">
      <c r="Q2085" s="71">
        <v>4</v>
      </c>
      <c r="R2085" s="71">
        <v>11</v>
      </c>
      <c r="S2085" s="71">
        <v>42</v>
      </c>
      <c r="T2085" s="73" t="s">
        <v>12248</v>
      </c>
      <c r="U2085" s="75" t="s">
        <v>7321</v>
      </c>
      <c r="AC2085" s="71">
        <v>47</v>
      </c>
      <c r="AD2085" s="71">
        <v>10</v>
      </c>
      <c r="AE2085" s="73" t="s">
        <v>12249</v>
      </c>
      <c r="AF2085" s="75" t="s">
        <v>8452</v>
      </c>
      <c r="CN2085" s="71">
        <v>47</v>
      </c>
      <c r="CO2085" s="71">
        <v>10</v>
      </c>
      <c r="CP2085" s="73" t="s">
        <v>12249</v>
      </c>
      <c r="CQ2085" s="75" t="s">
        <v>8452</v>
      </c>
    </row>
    <row r="2086" spans="17:95">
      <c r="Q2086" s="71">
        <v>4</v>
      </c>
      <c r="R2086" s="71">
        <v>11</v>
      </c>
      <c r="S2086" s="71">
        <v>43</v>
      </c>
      <c r="T2086" s="73" t="s">
        <v>12250</v>
      </c>
      <c r="U2086" s="75" t="s">
        <v>2343</v>
      </c>
      <c r="AC2086" s="71">
        <v>47</v>
      </c>
      <c r="AD2086" s="71">
        <v>11</v>
      </c>
      <c r="AE2086" s="73" t="s">
        <v>12251</v>
      </c>
      <c r="AF2086" s="75" t="s">
        <v>8453</v>
      </c>
      <c r="CN2086" s="71">
        <v>47</v>
      </c>
      <c r="CO2086" s="71">
        <v>11</v>
      </c>
      <c r="CP2086" s="73" t="s">
        <v>12251</v>
      </c>
      <c r="CQ2086" s="75" t="s">
        <v>8453</v>
      </c>
    </row>
    <row r="2087" spans="17:95">
      <c r="Q2087" s="71">
        <v>4</v>
      </c>
      <c r="R2087" s="71">
        <v>11</v>
      </c>
      <c r="S2087" s="71">
        <v>44</v>
      </c>
      <c r="T2087" s="73" t="s">
        <v>12252</v>
      </c>
      <c r="U2087" s="75" t="s">
        <v>2344</v>
      </c>
      <c r="AC2087" s="71">
        <v>47</v>
      </c>
      <c r="AD2087" s="71">
        <v>12</v>
      </c>
      <c r="AE2087" s="73" t="s">
        <v>12253</v>
      </c>
      <c r="AF2087" s="75" t="s">
        <v>6987</v>
      </c>
      <c r="CN2087" s="71">
        <v>47</v>
      </c>
      <c r="CO2087" s="71">
        <v>12</v>
      </c>
      <c r="CP2087" s="73" t="s">
        <v>12253</v>
      </c>
      <c r="CQ2087" s="75" t="s">
        <v>6987</v>
      </c>
    </row>
    <row r="2088" spans="17:95">
      <c r="Q2088" s="71">
        <v>4</v>
      </c>
      <c r="R2088" s="71">
        <v>11</v>
      </c>
      <c r="S2088" s="71">
        <v>45</v>
      </c>
      <c r="T2088" s="73" t="s">
        <v>12254</v>
      </c>
      <c r="U2088" s="75" t="s">
        <v>2349</v>
      </c>
      <c r="AC2088" s="71">
        <v>47</v>
      </c>
      <c r="AD2088" s="71">
        <v>13</v>
      </c>
      <c r="AE2088" s="73" t="s">
        <v>12255</v>
      </c>
      <c r="AF2088" s="75" t="s">
        <v>6988</v>
      </c>
      <c r="CN2088" s="71">
        <v>47</v>
      </c>
      <c r="CO2088" s="71">
        <v>13</v>
      </c>
      <c r="CP2088" s="73" t="s">
        <v>12255</v>
      </c>
      <c r="CQ2088" s="75" t="s">
        <v>6988</v>
      </c>
    </row>
    <row r="2089" spans="17:95">
      <c r="Q2089" s="71">
        <v>4</v>
      </c>
      <c r="R2089" s="71">
        <v>11</v>
      </c>
      <c r="S2089" s="71">
        <v>46</v>
      </c>
      <c r="T2089" s="73" t="s">
        <v>12256</v>
      </c>
      <c r="U2089" s="75" t="s">
        <v>7322</v>
      </c>
      <c r="AC2089" s="71">
        <v>47</v>
      </c>
      <c r="AD2089" s="71">
        <v>14</v>
      </c>
      <c r="AE2089" s="73" t="s">
        <v>12257</v>
      </c>
      <c r="AF2089" s="75" t="s">
        <v>6989</v>
      </c>
      <c r="CN2089" s="71">
        <v>47</v>
      </c>
      <c r="CO2089" s="71">
        <v>14</v>
      </c>
      <c r="CP2089" s="73" t="s">
        <v>12257</v>
      </c>
      <c r="CQ2089" s="75" t="s">
        <v>6989</v>
      </c>
    </row>
    <row r="2090" spans="17:95">
      <c r="Q2090" s="71">
        <v>4</v>
      </c>
      <c r="R2090" s="71">
        <v>11</v>
      </c>
      <c r="S2090" s="71">
        <v>47</v>
      </c>
      <c r="T2090" s="73" t="s">
        <v>12258</v>
      </c>
      <c r="U2090" s="75" t="s">
        <v>2350</v>
      </c>
      <c r="AC2090" s="71">
        <v>47</v>
      </c>
      <c r="AD2090" s="71">
        <v>15</v>
      </c>
      <c r="AE2090" s="73" t="s">
        <v>12259</v>
      </c>
      <c r="AF2090" s="75" t="s">
        <v>6990</v>
      </c>
      <c r="CN2090" s="71">
        <v>47</v>
      </c>
      <c r="CO2090" s="71">
        <v>15</v>
      </c>
      <c r="CP2090" s="73" t="s">
        <v>12259</v>
      </c>
      <c r="CQ2090" s="75" t="s">
        <v>6990</v>
      </c>
    </row>
    <row r="2091" spans="17:95">
      <c r="Q2091" s="71">
        <v>4</v>
      </c>
      <c r="R2091" s="71">
        <v>11</v>
      </c>
      <c r="S2091" s="71">
        <v>48</v>
      </c>
      <c r="T2091" s="73" t="s">
        <v>12260</v>
      </c>
      <c r="U2091" s="75" t="s">
        <v>2345</v>
      </c>
      <c r="AC2091" s="71">
        <v>47</v>
      </c>
      <c r="AD2091" s="71">
        <v>16</v>
      </c>
      <c r="AE2091" s="73" t="s">
        <v>12261</v>
      </c>
      <c r="AF2091" s="75" t="s">
        <v>6991</v>
      </c>
      <c r="CN2091" s="71">
        <v>47</v>
      </c>
      <c r="CO2091" s="71">
        <v>16</v>
      </c>
      <c r="CP2091" s="73" t="s">
        <v>12261</v>
      </c>
      <c r="CQ2091" s="75" t="s">
        <v>6991</v>
      </c>
    </row>
    <row r="2092" spans="17:95">
      <c r="Q2092" s="71">
        <v>4</v>
      </c>
      <c r="R2092" s="71">
        <v>11</v>
      </c>
      <c r="S2092" s="71">
        <v>49</v>
      </c>
      <c r="T2092" s="73" t="s">
        <v>12262</v>
      </c>
      <c r="U2092" s="75" t="s">
        <v>2346</v>
      </c>
      <c r="AC2092" s="71">
        <v>47</v>
      </c>
      <c r="AD2092" s="71">
        <v>17</v>
      </c>
      <c r="AE2092" s="73" t="s">
        <v>12263</v>
      </c>
      <c r="AF2092" s="75" t="s">
        <v>6992</v>
      </c>
      <c r="CN2092" s="71">
        <v>47</v>
      </c>
      <c r="CO2092" s="71">
        <v>17</v>
      </c>
      <c r="CP2092" s="73" t="s">
        <v>12263</v>
      </c>
      <c r="CQ2092" s="75" t="s">
        <v>6992</v>
      </c>
    </row>
    <row r="2093" spans="17:95">
      <c r="Q2093" s="71">
        <v>4</v>
      </c>
      <c r="R2093" s="71">
        <v>11</v>
      </c>
      <c r="S2093" s="71">
        <v>50</v>
      </c>
      <c r="T2093" s="73" t="s">
        <v>12264</v>
      </c>
      <c r="U2093" s="75" t="s">
        <v>2347</v>
      </c>
      <c r="AC2093" s="71">
        <v>47</v>
      </c>
      <c r="AD2093" s="71">
        <v>18</v>
      </c>
      <c r="AE2093" s="73" t="s">
        <v>12265</v>
      </c>
      <c r="AF2093" s="75" t="s">
        <v>6993</v>
      </c>
      <c r="CN2093" s="71">
        <v>47</v>
      </c>
      <c r="CO2093" s="71">
        <v>18</v>
      </c>
      <c r="CP2093" s="73" t="s">
        <v>12265</v>
      </c>
      <c r="CQ2093" s="75" t="s">
        <v>6993</v>
      </c>
    </row>
    <row r="2094" spans="17:95">
      <c r="Q2094" s="71">
        <v>4</v>
      </c>
      <c r="R2094" s="71">
        <v>11</v>
      </c>
      <c r="S2094" s="71">
        <v>51</v>
      </c>
      <c r="T2094" s="73" t="s">
        <v>12266</v>
      </c>
      <c r="U2094" s="75" t="s">
        <v>2348</v>
      </c>
      <c r="AC2094" s="71">
        <v>47</v>
      </c>
      <c r="AD2094" s="71">
        <v>19</v>
      </c>
      <c r="AE2094" s="73" t="s">
        <v>12267</v>
      </c>
      <c r="AF2094" s="75" t="s">
        <v>6994</v>
      </c>
      <c r="CN2094" s="71">
        <v>47</v>
      </c>
      <c r="CO2094" s="71">
        <v>19</v>
      </c>
      <c r="CP2094" s="73" t="s">
        <v>12267</v>
      </c>
      <c r="CQ2094" s="75" t="s">
        <v>6994</v>
      </c>
    </row>
    <row r="2095" spans="17:95">
      <c r="Q2095" s="71">
        <v>4</v>
      </c>
      <c r="R2095" s="71">
        <v>11</v>
      </c>
      <c r="S2095" s="71">
        <v>52</v>
      </c>
      <c r="T2095" s="73" t="s">
        <v>11193</v>
      </c>
      <c r="U2095" s="75" t="s">
        <v>2351</v>
      </c>
      <c r="AC2095" s="71">
        <v>47</v>
      </c>
      <c r="AD2095" s="71">
        <v>20</v>
      </c>
      <c r="AE2095" s="73" t="s">
        <v>12268</v>
      </c>
      <c r="AF2095" s="75" t="s">
        <v>6995</v>
      </c>
      <c r="CN2095" s="71">
        <v>47</v>
      </c>
      <c r="CO2095" s="71">
        <v>20</v>
      </c>
      <c r="CP2095" s="73" t="s">
        <v>12268</v>
      </c>
      <c r="CQ2095" s="75" t="s">
        <v>6995</v>
      </c>
    </row>
    <row r="2096" spans="17:95">
      <c r="Q2096" s="71">
        <v>4</v>
      </c>
      <c r="R2096" s="71">
        <v>11</v>
      </c>
      <c r="S2096" s="71">
        <v>53</v>
      </c>
      <c r="T2096" s="73" t="s">
        <v>12269</v>
      </c>
      <c r="U2096" s="75" t="s">
        <v>2357</v>
      </c>
      <c r="AC2096" s="71">
        <v>47</v>
      </c>
      <c r="AD2096" s="71">
        <v>21</v>
      </c>
      <c r="AE2096" s="73" t="s">
        <v>12270</v>
      </c>
      <c r="AF2096" s="75" t="s">
        <v>6996</v>
      </c>
      <c r="CN2096" s="71">
        <v>47</v>
      </c>
      <c r="CO2096" s="71">
        <v>21</v>
      </c>
      <c r="CP2096" s="73" t="s">
        <v>12270</v>
      </c>
      <c r="CQ2096" s="75" t="s">
        <v>6996</v>
      </c>
    </row>
    <row r="2097" spans="17:95">
      <c r="Q2097" s="71">
        <v>4</v>
      </c>
      <c r="R2097" s="71">
        <v>11</v>
      </c>
      <c r="S2097" s="71">
        <v>54</v>
      </c>
      <c r="T2097" s="73" t="s">
        <v>12271</v>
      </c>
      <c r="U2097" s="75" t="s">
        <v>2352</v>
      </c>
      <c r="AC2097" s="71">
        <v>47</v>
      </c>
      <c r="AD2097" s="71">
        <v>22</v>
      </c>
      <c r="AE2097" s="73" t="s">
        <v>12272</v>
      </c>
      <c r="AF2097" s="75" t="s">
        <v>6997</v>
      </c>
      <c r="CN2097" s="71">
        <v>47</v>
      </c>
      <c r="CO2097" s="71">
        <v>22</v>
      </c>
      <c r="CP2097" s="73" t="s">
        <v>12272</v>
      </c>
      <c r="CQ2097" s="75" t="s">
        <v>6997</v>
      </c>
    </row>
    <row r="2098" spans="17:95">
      <c r="Q2098" s="71">
        <v>4</v>
      </c>
      <c r="R2098" s="71">
        <v>11</v>
      </c>
      <c r="S2098" s="71">
        <v>55</v>
      </c>
      <c r="T2098" s="73" t="s">
        <v>12273</v>
      </c>
      <c r="U2098" s="75" t="s">
        <v>2353</v>
      </c>
      <c r="AC2098" s="71">
        <v>47</v>
      </c>
      <c r="AD2098" s="71">
        <v>23</v>
      </c>
      <c r="AE2098" s="73" t="s">
        <v>12274</v>
      </c>
      <c r="AF2098" s="75" t="s">
        <v>6998</v>
      </c>
      <c r="CN2098" s="71">
        <v>47</v>
      </c>
      <c r="CO2098" s="71">
        <v>23</v>
      </c>
      <c r="CP2098" s="73" t="s">
        <v>12274</v>
      </c>
      <c r="CQ2098" s="75" t="s">
        <v>6998</v>
      </c>
    </row>
    <row r="2099" spans="17:95">
      <c r="Q2099" s="71">
        <v>4</v>
      </c>
      <c r="R2099" s="71">
        <v>11</v>
      </c>
      <c r="S2099" s="71">
        <v>56</v>
      </c>
      <c r="T2099" s="73" t="s">
        <v>12275</v>
      </c>
      <c r="U2099" s="75" t="s">
        <v>2354</v>
      </c>
      <c r="AC2099" s="71">
        <v>47</v>
      </c>
      <c r="AD2099" s="71">
        <v>24</v>
      </c>
      <c r="AE2099" s="73" t="s">
        <v>12276</v>
      </c>
      <c r="AF2099" s="75" t="s">
        <v>6999</v>
      </c>
      <c r="CN2099" s="71">
        <v>47</v>
      </c>
      <c r="CO2099" s="71">
        <v>24</v>
      </c>
      <c r="CP2099" s="73" t="s">
        <v>12276</v>
      </c>
      <c r="CQ2099" s="75" t="s">
        <v>6999</v>
      </c>
    </row>
    <row r="2100" spans="17:95">
      <c r="Q2100" s="71">
        <v>4</v>
      </c>
      <c r="R2100" s="71">
        <v>11</v>
      </c>
      <c r="S2100" s="71">
        <v>57</v>
      </c>
      <c r="T2100" s="73" t="s">
        <v>12277</v>
      </c>
      <c r="U2100" s="75" t="s">
        <v>2355</v>
      </c>
      <c r="AC2100" s="71">
        <v>47</v>
      </c>
      <c r="AD2100" s="71">
        <v>25</v>
      </c>
      <c r="AE2100" s="73" t="s">
        <v>12278</v>
      </c>
      <c r="AF2100" s="75" t="s">
        <v>7000</v>
      </c>
      <c r="CN2100" s="71">
        <v>47</v>
      </c>
      <c r="CO2100" s="71">
        <v>25</v>
      </c>
      <c r="CP2100" s="73" t="s">
        <v>12278</v>
      </c>
      <c r="CQ2100" s="75" t="s">
        <v>7000</v>
      </c>
    </row>
    <row r="2101" spans="17:95">
      <c r="Q2101" s="71">
        <v>4</v>
      </c>
      <c r="R2101" s="71">
        <v>11</v>
      </c>
      <c r="S2101" s="71">
        <v>58</v>
      </c>
      <c r="T2101" s="73" t="s">
        <v>12279</v>
      </c>
      <c r="U2101" s="75" t="s">
        <v>7323</v>
      </c>
      <c r="AC2101" s="71">
        <v>47</v>
      </c>
      <c r="AD2101" s="71">
        <v>26</v>
      </c>
      <c r="AE2101" s="73" t="s">
        <v>12280</v>
      </c>
      <c r="AF2101" s="75" t="s">
        <v>7001</v>
      </c>
      <c r="CN2101" s="71">
        <v>47</v>
      </c>
      <c r="CO2101" s="71">
        <v>26</v>
      </c>
      <c r="CP2101" s="73" t="s">
        <v>12280</v>
      </c>
      <c r="CQ2101" s="75" t="s">
        <v>7001</v>
      </c>
    </row>
    <row r="2102" spans="17:95">
      <c r="Q2102" s="71">
        <v>4</v>
      </c>
      <c r="R2102" s="71">
        <v>11</v>
      </c>
      <c r="S2102" s="71">
        <v>59</v>
      </c>
      <c r="T2102" s="73" t="s">
        <v>11951</v>
      </c>
      <c r="U2102" s="75" t="s">
        <v>7324</v>
      </c>
      <c r="AC2102" s="71">
        <v>47</v>
      </c>
      <c r="AD2102" s="71">
        <v>27</v>
      </c>
      <c r="AE2102" s="73" t="s">
        <v>12281</v>
      </c>
      <c r="AF2102" s="75" t="s">
        <v>7002</v>
      </c>
      <c r="CN2102" s="71">
        <v>47</v>
      </c>
      <c r="CO2102" s="71">
        <v>27</v>
      </c>
      <c r="CP2102" s="73" t="s">
        <v>12281</v>
      </c>
      <c r="CQ2102" s="75" t="s">
        <v>7002</v>
      </c>
    </row>
    <row r="2103" spans="17:95">
      <c r="Q2103" s="71">
        <v>4</v>
      </c>
      <c r="R2103" s="71">
        <v>11</v>
      </c>
      <c r="S2103" s="71">
        <v>60</v>
      </c>
      <c r="T2103" s="73" t="s">
        <v>12282</v>
      </c>
      <c r="U2103" s="75" t="s">
        <v>2356</v>
      </c>
      <c r="AC2103" s="71">
        <v>47</v>
      </c>
      <c r="AD2103" s="71">
        <v>28</v>
      </c>
      <c r="AE2103" s="73" t="s">
        <v>12283</v>
      </c>
      <c r="AF2103" s="75" t="s">
        <v>7003</v>
      </c>
      <c r="CN2103" s="71">
        <v>47</v>
      </c>
      <c r="CO2103" s="71">
        <v>28</v>
      </c>
      <c r="CP2103" s="73" t="s">
        <v>12283</v>
      </c>
      <c r="CQ2103" s="75" t="s">
        <v>7003</v>
      </c>
    </row>
    <row r="2104" spans="17:95">
      <c r="Q2104" s="71">
        <v>4</v>
      </c>
      <c r="R2104" s="71">
        <v>11</v>
      </c>
      <c r="S2104" s="71">
        <v>61</v>
      </c>
      <c r="T2104" s="73" t="s">
        <v>12284</v>
      </c>
      <c r="U2104" s="75" t="s">
        <v>2358</v>
      </c>
      <c r="AC2104" s="71">
        <v>47</v>
      </c>
      <c r="AD2104" s="71">
        <v>29</v>
      </c>
      <c r="AE2104" s="73" t="s">
        <v>12285</v>
      </c>
      <c r="AF2104" s="75" t="s">
        <v>7004</v>
      </c>
      <c r="CN2104" s="71">
        <v>47</v>
      </c>
      <c r="CO2104" s="71">
        <v>29</v>
      </c>
      <c r="CP2104" s="73" t="s">
        <v>12285</v>
      </c>
      <c r="CQ2104" s="75" t="s">
        <v>7004</v>
      </c>
    </row>
    <row r="2105" spans="17:95">
      <c r="Q2105" s="71">
        <v>4</v>
      </c>
      <c r="R2105" s="71">
        <v>11</v>
      </c>
      <c r="S2105" s="71">
        <v>62</v>
      </c>
      <c r="T2105" s="73" t="s">
        <v>12286</v>
      </c>
      <c r="U2105" s="75" t="s">
        <v>2359</v>
      </c>
      <c r="AC2105" s="71">
        <v>47</v>
      </c>
      <c r="AD2105" s="71">
        <v>30</v>
      </c>
      <c r="AE2105" s="73" t="s">
        <v>12287</v>
      </c>
      <c r="AF2105" s="75" t="s">
        <v>7005</v>
      </c>
      <c r="CN2105" s="71">
        <v>47</v>
      </c>
      <c r="CO2105" s="71">
        <v>30</v>
      </c>
      <c r="CP2105" s="73" t="s">
        <v>12287</v>
      </c>
      <c r="CQ2105" s="75" t="s">
        <v>7005</v>
      </c>
    </row>
    <row r="2106" spans="17:95">
      <c r="Q2106" s="71">
        <v>4</v>
      </c>
      <c r="R2106" s="71">
        <v>11</v>
      </c>
      <c r="S2106" s="71">
        <v>63</v>
      </c>
      <c r="T2106" s="73" t="s">
        <v>12288</v>
      </c>
      <c r="U2106" s="75" t="s">
        <v>2360</v>
      </c>
      <c r="AC2106" s="71">
        <v>47</v>
      </c>
      <c r="AD2106" s="71">
        <v>31</v>
      </c>
      <c r="AE2106" s="73" t="s">
        <v>12289</v>
      </c>
      <c r="AF2106" s="75" t="s">
        <v>7006</v>
      </c>
      <c r="CN2106" s="71">
        <v>47</v>
      </c>
      <c r="CO2106" s="71">
        <v>31</v>
      </c>
      <c r="CP2106" s="73" t="s">
        <v>12289</v>
      </c>
      <c r="CQ2106" s="75" t="s">
        <v>7006</v>
      </c>
    </row>
    <row r="2107" spans="17:95">
      <c r="Q2107" s="71">
        <v>4</v>
      </c>
      <c r="R2107" s="71">
        <v>11</v>
      </c>
      <c r="S2107" s="71">
        <v>64</v>
      </c>
      <c r="T2107" s="73" t="s">
        <v>11201</v>
      </c>
      <c r="U2107" s="75" t="s">
        <v>2361</v>
      </c>
      <c r="AC2107" s="71">
        <v>47</v>
      </c>
      <c r="AD2107" s="71">
        <v>32</v>
      </c>
      <c r="AE2107" s="73" t="s">
        <v>12290</v>
      </c>
      <c r="AF2107" s="75" t="s">
        <v>7007</v>
      </c>
      <c r="CN2107" s="71">
        <v>47</v>
      </c>
      <c r="CO2107" s="71">
        <v>32</v>
      </c>
      <c r="CP2107" s="73" t="s">
        <v>12290</v>
      </c>
      <c r="CQ2107" s="75" t="s">
        <v>7007</v>
      </c>
    </row>
    <row r="2108" spans="17:95">
      <c r="Q2108" s="71">
        <v>4</v>
      </c>
      <c r="R2108" s="71">
        <v>11</v>
      </c>
      <c r="S2108" s="71">
        <v>65</v>
      </c>
      <c r="T2108" s="73" t="s">
        <v>11203</v>
      </c>
      <c r="U2108" s="75" t="s">
        <v>2362</v>
      </c>
      <c r="AC2108" s="71">
        <v>47</v>
      </c>
      <c r="AD2108" s="71">
        <v>33</v>
      </c>
      <c r="AE2108" s="73" t="s">
        <v>12291</v>
      </c>
      <c r="AF2108" s="75" t="s">
        <v>7008</v>
      </c>
      <c r="CN2108" s="71">
        <v>47</v>
      </c>
      <c r="CO2108" s="71">
        <v>33</v>
      </c>
      <c r="CP2108" s="73" t="s">
        <v>12291</v>
      </c>
      <c r="CQ2108" s="75" t="s">
        <v>7008</v>
      </c>
    </row>
    <row r="2109" spans="17:95">
      <c r="Q2109" s="71">
        <v>4</v>
      </c>
      <c r="R2109" s="71">
        <v>11</v>
      </c>
      <c r="S2109" s="71">
        <v>66</v>
      </c>
      <c r="T2109" s="73" t="s">
        <v>11205</v>
      </c>
      <c r="U2109" s="75" t="s">
        <v>2363</v>
      </c>
      <c r="AC2109" s="71">
        <v>47</v>
      </c>
      <c r="AD2109" s="71">
        <v>34</v>
      </c>
      <c r="AE2109" s="73" t="s">
        <v>12292</v>
      </c>
      <c r="AF2109" s="75" t="s">
        <v>7009</v>
      </c>
      <c r="CN2109" s="71">
        <v>47</v>
      </c>
      <c r="CO2109" s="71">
        <v>34</v>
      </c>
      <c r="CP2109" s="73" t="s">
        <v>12292</v>
      </c>
      <c r="CQ2109" s="75" t="s">
        <v>7009</v>
      </c>
    </row>
    <row r="2110" spans="17:95">
      <c r="Q2110" s="71">
        <v>4</v>
      </c>
      <c r="R2110" s="71">
        <v>11</v>
      </c>
      <c r="S2110" s="71">
        <v>67</v>
      </c>
      <c r="T2110" s="73" t="s">
        <v>11207</v>
      </c>
      <c r="U2110" s="75" t="s">
        <v>2364</v>
      </c>
      <c r="AC2110" s="71">
        <v>47</v>
      </c>
      <c r="AD2110" s="71">
        <v>35</v>
      </c>
      <c r="AE2110" s="73" t="s">
        <v>12293</v>
      </c>
      <c r="AF2110" s="75" t="s">
        <v>7010</v>
      </c>
      <c r="CN2110" s="71">
        <v>47</v>
      </c>
      <c r="CO2110" s="71">
        <v>35</v>
      </c>
      <c r="CP2110" s="73" t="s">
        <v>12293</v>
      </c>
      <c r="CQ2110" s="75" t="s">
        <v>7010</v>
      </c>
    </row>
    <row r="2111" spans="17:95">
      <c r="Q2111" s="71">
        <v>4</v>
      </c>
      <c r="R2111" s="71">
        <v>11</v>
      </c>
      <c r="S2111" s="71">
        <v>68</v>
      </c>
      <c r="T2111" s="73" t="s">
        <v>11209</v>
      </c>
      <c r="U2111" s="75" t="s">
        <v>2365</v>
      </c>
      <c r="AC2111" s="71">
        <v>47</v>
      </c>
      <c r="AD2111" s="71">
        <v>36</v>
      </c>
      <c r="AE2111" s="73" t="s">
        <v>12294</v>
      </c>
      <c r="AF2111" s="75" t="s">
        <v>7011</v>
      </c>
      <c r="CN2111" s="71">
        <v>47</v>
      </c>
      <c r="CO2111" s="71">
        <v>36</v>
      </c>
      <c r="CP2111" s="73" t="s">
        <v>12294</v>
      </c>
      <c r="CQ2111" s="75" t="s">
        <v>7011</v>
      </c>
    </row>
    <row r="2112" spans="17:95">
      <c r="Q2112" s="71">
        <v>4</v>
      </c>
      <c r="R2112" s="71">
        <v>11</v>
      </c>
      <c r="S2112" s="71">
        <v>69</v>
      </c>
      <c r="T2112" s="73" t="s">
        <v>11215</v>
      </c>
      <c r="U2112" s="75" t="s">
        <v>2366</v>
      </c>
      <c r="AC2112" s="71">
        <v>47</v>
      </c>
      <c r="AD2112" s="71">
        <v>37</v>
      </c>
      <c r="AE2112" s="73" t="s">
        <v>12295</v>
      </c>
      <c r="AF2112" s="75" t="s">
        <v>7012</v>
      </c>
      <c r="CN2112" s="71">
        <v>47</v>
      </c>
      <c r="CO2112" s="71">
        <v>37</v>
      </c>
      <c r="CP2112" s="73" t="s">
        <v>12295</v>
      </c>
      <c r="CQ2112" s="75" t="s">
        <v>7012</v>
      </c>
    </row>
    <row r="2113" spans="17:95">
      <c r="Q2113" s="71">
        <v>4</v>
      </c>
      <c r="R2113" s="71">
        <v>12</v>
      </c>
      <c r="S2113" s="71">
        <v>1</v>
      </c>
      <c r="T2113" s="73" t="s">
        <v>8641</v>
      </c>
      <c r="U2113" s="75" t="s">
        <v>2435</v>
      </c>
      <c r="AC2113" s="71">
        <v>47</v>
      </c>
      <c r="AD2113" s="71">
        <v>38</v>
      </c>
      <c r="AE2113" s="73" t="s">
        <v>12296</v>
      </c>
      <c r="AF2113" s="75" t="s">
        <v>8454</v>
      </c>
      <c r="CN2113" s="71">
        <v>47</v>
      </c>
      <c r="CO2113" s="71">
        <v>38</v>
      </c>
      <c r="CP2113" s="73" t="s">
        <v>12296</v>
      </c>
      <c r="CQ2113" s="75" t="s">
        <v>8454</v>
      </c>
    </row>
    <row r="2114" spans="17:95">
      <c r="Q2114" s="71">
        <v>4</v>
      </c>
      <c r="R2114" s="71">
        <v>12</v>
      </c>
      <c r="S2114" s="71">
        <v>2</v>
      </c>
      <c r="T2114" s="73" t="s">
        <v>12297</v>
      </c>
      <c r="U2114" s="75" t="s">
        <v>2434</v>
      </c>
      <c r="AC2114" s="71">
        <v>47</v>
      </c>
      <c r="AD2114" s="71">
        <v>39</v>
      </c>
      <c r="AE2114" s="73" t="s">
        <v>12298</v>
      </c>
      <c r="AF2114" s="75" t="s">
        <v>7013</v>
      </c>
      <c r="CN2114" s="71">
        <v>47</v>
      </c>
      <c r="CO2114" s="71">
        <v>39</v>
      </c>
      <c r="CP2114" s="73" t="s">
        <v>12298</v>
      </c>
      <c r="CQ2114" s="75" t="s">
        <v>7013</v>
      </c>
    </row>
    <row r="2115" spans="17:95">
      <c r="Q2115" s="71">
        <v>4</v>
      </c>
      <c r="R2115" s="71">
        <v>12</v>
      </c>
      <c r="S2115" s="71">
        <v>3</v>
      </c>
      <c r="T2115" s="73" t="s">
        <v>12299</v>
      </c>
      <c r="U2115" s="75" t="s">
        <v>7335</v>
      </c>
      <c r="AC2115" s="71">
        <v>47</v>
      </c>
      <c r="AD2115" s="71">
        <v>40</v>
      </c>
      <c r="AE2115" s="73" t="s">
        <v>12300</v>
      </c>
      <c r="AF2115" s="75" t="s">
        <v>7014</v>
      </c>
      <c r="CN2115" s="71">
        <v>47</v>
      </c>
      <c r="CO2115" s="71">
        <v>40</v>
      </c>
      <c r="CP2115" s="73" t="s">
        <v>12300</v>
      </c>
      <c r="CQ2115" s="75" t="s">
        <v>7014</v>
      </c>
    </row>
    <row r="2116" spans="17:95">
      <c r="Q2116" s="71">
        <v>4</v>
      </c>
      <c r="R2116" s="71">
        <v>12</v>
      </c>
      <c r="S2116" s="71">
        <v>4</v>
      </c>
      <c r="T2116" s="73" t="s">
        <v>11221</v>
      </c>
      <c r="U2116" s="75" t="s">
        <v>2436</v>
      </c>
      <c r="AC2116" s="71">
        <v>47</v>
      </c>
      <c r="AD2116" s="71">
        <v>41</v>
      </c>
      <c r="AE2116" s="73" t="s">
        <v>12301</v>
      </c>
      <c r="AF2116" s="75" t="s">
        <v>7015</v>
      </c>
      <c r="CN2116" s="71">
        <v>47</v>
      </c>
      <c r="CO2116" s="71">
        <v>41</v>
      </c>
      <c r="CP2116" s="73" t="s">
        <v>12301</v>
      </c>
      <c r="CQ2116" s="75" t="s">
        <v>7015</v>
      </c>
    </row>
    <row r="2117" spans="17:95">
      <c r="Q2117" s="71">
        <v>4</v>
      </c>
      <c r="R2117" s="71">
        <v>12</v>
      </c>
      <c r="S2117" s="71">
        <v>5</v>
      </c>
      <c r="T2117" s="73" t="s">
        <v>11042</v>
      </c>
      <c r="U2117" s="75" t="s">
        <v>2437</v>
      </c>
    </row>
    <row r="2118" spans="17:95">
      <c r="Q2118" s="71">
        <v>4</v>
      </c>
      <c r="R2118" s="71">
        <v>12</v>
      </c>
      <c r="S2118" s="71">
        <v>6</v>
      </c>
      <c r="T2118" s="73" t="s">
        <v>11223</v>
      </c>
      <c r="U2118" s="75" t="s">
        <v>2438</v>
      </c>
    </row>
    <row r="2119" spans="17:95">
      <c r="Q2119" s="71">
        <v>4</v>
      </c>
      <c r="R2119" s="71">
        <v>12</v>
      </c>
      <c r="S2119" s="71">
        <v>7</v>
      </c>
      <c r="T2119" s="73" t="s">
        <v>12302</v>
      </c>
      <c r="U2119" s="75" t="s">
        <v>2439</v>
      </c>
    </row>
    <row r="2120" spans="17:95">
      <c r="Q2120" s="71">
        <v>4</v>
      </c>
      <c r="R2120" s="71">
        <v>12</v>
      </c>
      <c r="S2120" s="71">
        <v>8</v>
      </c>
      <c r="T2120" s="73" t="s">
        <v>12303</v>
      </c>
      <c r="U2120" s="75" t="s">
        <v>2440</v>
      </c>
    </row>
    <row r="2121" spans="17:95">
      <c r="Q2121" s="71">
        <v>4</v>
      </c>
      <c r="R2121" s="71">
        <v>12</v>
      </c>
      <c r="S2121" s="71">
        <v>9</v>
      </c>
      <c r="T2121" s="73" t="s">
        <v>12304</v>
      </c>
      <c r="U2121" s="75" t="s">
        <v>2441</v>
      </c>
    </row>
    <row r="2122" spans="17:95">
      <c r="Q2122" s="71">
        <v>4</v>
      </c>
      <c r="R2122" s="71">
        <v>12</v>
      </c>
      <c r="S2122" s="71">
        <v>10</v>
      </c>
      <c r="T2122" s="73" t="s">
        <v>12305</v>
      </c>
      <c r="U2122" s="75" t="s">
        <v>2442</v>
      </c>
    </row>
    <row r="2123" spans="17:95">
      <c r="Q2123" s="71">
        <v>4</v>
      </c>
      <c r="R2123" s="71">
        <v>12</v>
      </c>
      <c r="S2123" s="71">
        <v>11</v>
      </c>
      <c r="T2123" s="73" t="s">
        <v>11512</v>
      </c>
      <c r="U2123" s="75" t="s">
        <v>2443</v>
      </c>
    </row>
    <row r="2124" spans="17:95">
      <c r="Q2124" s="71">
        <v>4</v>
      </c>
      <c r="R2124" s="71">
        <v>12</v>
      </c>
      <c r="S2124" s="71">
        <v>12</v>
      </c>
      <c r="T2124" s="73" t="s">
        <v>12306</v>
      </c>
      <c r="U2124" s="75" t="s">
        <v>2444</v>
      </c>
    </row>
    <row r="2125" spans="17:95">
      <c r="Q2125" s="71">
        <v>4</v>
      </c>
      <c r="R2125" s="71">
        <v>12</v>
      </c>
      <c r="S2125" s="71">
        <v>13</v>
      </c>
      <c r="T2125" s="73" t="s">
        <v>12307</v>
      </c>
      <c r="U2125" s="75" t="s">
        <v>2445</v>
      </c>
    </row>
    <row r="2126" spans="17:95">
      <c r="Q2126" s="71">
        <v>4</v>
      </c>
      <c r="R2126" s="71">
        <v>12</v>
      </c>
      <c r="S2126" s="71">
        <v>14</v>
      </c>
      <c r="T2126" s="73" t="s">
        <v>12308</v>
      </c>
      <c r="U2126" s="75" t="s">
        <v>7336</v>
      </c>
    </row>
    <row r="2127" spans="17:95">
      <c r="Q2127" s="71">
        <v>4</v>
      </c>
      <c r="R2127" s="71">
        <v>12</v>
      </c>
      <c r="S2127" s="71">
        <v>15</v>
      </c>
      <c r="T2127" s="73" t="s">
        <v>12309</v>
      </c>
      <c r="U2127" s="75" t="s">
        <v>7337</v>
      </c>
    </row>
    <row r="2128" spans="17:95">
      <c r="Q2128" s="71">
        <v>4</v>
      </c>
      <c r="R2128" s="71">
        <v>12</v>
      </c>
      <c r="S2128" s="71">
        <v>16</v>
      </c>
      <c r="T2128" s="73" t="s">
        <v>12310</v>
      </c>
      <c r="U2128" s="75" t="s">
        <v>7338</v>
      </c>
    </row>
    <row r="2129" spans="17:21">
      <c r="Q2129" s="71">
        <v>4</v>
      </c>
      <c r="R2129" s="71">
        <v>12</v>
      </c>
      <c r="S2129" s="71">
        <v>17</v>
      </c>
      <c r="T2129" s="73" t="s">
        <v>12311</v>
      </c>
      <c r="U2129" s="75" t="s">
        <v>7341</v>
      </c>
    </row>
    <row r="2130" spans="17:21">
      <c r="Q2130" s="71">
        <v>4</v>
      </c>
      <c r="R2130" s="71">
        <v>12</v>
      </c>
      <c r="S2130" s="71">
        <v>18</v>
      </c>
      <c r="T2130" s="73" t="s">
        <v>12312</v>
      </c>
      <c r="U2130" s="75" t="s">
        <v>7342</v>
      </c>
    </row>
    <row r="2131" spans="17:21">
      <c r="Q2131" s="71">
        <v>4</v>
      </c>
      <c r="R2131" s="71">
        <v>12</v>
      </c>
      <c r="S2131" s="71">
        <v>19</v>
      </c>
      <c r="T2131" s="73" t="s">
        <v>12313</v>
      </c>
      <c r="U2131" s="75" t="s">
        <v>7343</v>
      </c>
    </row>
    <row r="2132" spans="17:21">
      <c r="Q2132" s="71">
        <v>4</v>
      </c>
      <c r="R2132" s="71">
        <v>12</v>
      </c>
      <c r="S2132" s="71">
        <v>20</v>
      </c>
      <c r="T2132" s="73" t="s">
        <v>12314</v>
      </c>
      <c r="U2132" s="75" t="s">
        <v>7339</v>
      </c>
    </row>
    <row r="2133" spans="17:21">
      <c r="Q2133" s="71">
        <v>4</v>
      </c>
      <c r="R2133" s="71">
        <v>12</v>
      </c>
      <c r="S2133" s="71">
        <v>21</v>
      </c>
      <c r="T2133" s="73" t="s">
        <v>12315</v>
      </c>
      <c r="U2133" s="75" t="s">
        <v>7344</v>
      </c>
    </row>
    <row r="2134" spans="17:21">
      <c r="Q2134" s="71">
        <v>4</v>
      </c>
      <c r="R2134" s="71">
        <v>12</v>
      </c>
      <c r="S2134" s="71">
        <v>22</v>
      </c>
      <c r="T2134" s="73" t="s">
        <v>12316</v>
      </c>
      <c r="U2134" s="75" t="s">
        <v>7345</v>
      </c>
    </row>
    <row r="2135" spans="17:21">
      <c r="Q2135" s="71">
        <v>4</v>
      </c>
      <c r="R2135" s="71">
        <v>12</v>
      </c>
      <c r="S2135" s="71">
        <v>23</v>
      </c>
      <c r="T2135" s="73" t="s">
        <v>12317</v>
      </c>
      <c r="U2135" s="75" t="s">
        <v>7340</v>
      </c>
    </row>
    <row r="2136" spans="17:21">
      <c r="Q2136" s="71">
        <v>4</v>
      </c>
      <c r="R2136" s="71">
        <v>12</v>
      </c>
      <c r="S2136" s="71">
        <v>24</v>
      </c>
      <c r="T2136" s="73" t="s">
        <v>9733</v>
      </c>
      <c r="U2136" s="75" t="s">
        <v>2446</v>
      </c>
    </row>
    <row r="2137" spans="17:21">
      <c r="Q2137" s="71">
        <v>4</v>
      </c>
      <c r="R2137" s="71">
        <v>12</v>
      </c>
      <c r="S2137" s="71">
        <v>25</v>
      </c>
      <c r="T2137" s="73" t="s">
        <v>12318</v>
      </c>
      <c r="U2137" s="75" t="s">
        <v>2447</v>
      </c>
    </row>
    <row r="2138" spans="17:21">
      <c r="Q2138" s="71">
        <v>4</v>
      </c>
      <c r="R2138" s="71">
        <v>12</v>
      </c>
      <c r="S2138" s="71">
        <v>26</v>
      </c>
      <c r="T2138" s="73" t="s">
        <v>12319</v>
      </c>
      <c r="U2138" s="75" t="s">
        <v>2448</v>
      </c>
    </row>
    <row r="2139" spans="17:21">
      <c r="Q2139" s="71">
        <v>4</v>
      </c>
      <c r="R2139" s="71">
        <v>12</v>
      </c>
      <c r="S2139" s="71">
        <v>27</v>
      </c>
      <c r="T2139" s="73" t="s">
        <v>12320</v>
      </c>
      <c r="U2139" s="75" t="s">
        <v>2449</v>
      </c>
    </row>
    <row r="2140" spans="17:21">
      <c r="Q2140" s="71">
        <v>4</v>
      </c>
      <c r="R2140" s="71">
        <v>12</v>
      </c>
      <c r="S2140" s="71">
        <v>28</v>
      </c>
      <c r="T2140" s="73" t="s">
        <v>12321</v>
      </c>
      <c r="U2140" s="75" t="s">
        <v>2450</v>
      </c>
    </row>
    <row r="2141" spans="17:21">
      <c r="Q2141" s="71">
        <v>4</v>
      </c>
      <c r="R2141" s="71">
        <v>12</v>
      </c>
      <c r="S2141" s="71">
        <v>29</v>
      </c>
      <c r="T2141" s="73" t="s">
        <v>12322</v>
      </c>
      <c r="U2141" s="75" t="s">
        <v>2451</v>
      </c>
    </row>
    <row r="2142" spans="17:21">
      <c r="Q2142" s="71">
        <v>4</v>
      </c>
      <c r="R2142" s="71">
        <v>12</v>
      </c>
      <c r="S2142" s="71">
        <v>30</v>
      </c>
      <c r="T2142" s="73" t="s">
        <v>12323</v>
      </c>
      <c r="U2142" s="75" t="s">
        <v>2452</v>
      </c>
    </row>
    <row r="2143" spans="17:21">
      <c r="Q2143" s="71">
        <v>4</v>
      </c>
      <c r="R2143" s="71">
        <v>12</v>
      </c>
      <c r="S2143" s="71">
        <v>31</v>
      </c>
      <c r="T2143" s="73" t="s">
        <v>12324</v>
      </c>
      <c r="U2143" s="75" t="s">
        <v>2453</v>
      </c>
    </row>
    <row r="2144" spans="17:21">
      <c r="Q2144" s="71">
        <v>4</v>
      </c>
      <c r="R2144" s="71">
        <v>12</v>
      </c>
      <c r="S2144" s="71">
        <v>32</v>
      </c>
      <c r="T2144" s="73" t="s">
        <v>12325</v>
      </c>
      <c r="U2144" s="75" t="s">
        <v>2454</v>
      </c>
    </row>
    <row r="2145" spans="17:21">
      <c r="Q2145" s="71">
        <v>4</v>
      </c>
      <c r="R2145" s="71">
        <v>12</v>
      </c>
      <c r="S2145" s="71">
        <v>33</v>
      </c>
      <c r="T2145" s="73" t="s">
        <v>12326</v>
      </c>
      <c r="U2145" s="75" t="s">
        <v>2456</v>
      </c>
    </row>
    <row r="2146" spans="17:21">
      <c r="Q2146" s="71">
        <v>4</v>
      </c>
      <c r="R2146" s="71">
        <v>12</v>
      </c>
      <c r="S2146" s="71">
        <v>34</v>
      </c>
      <c r="T2146" s="73" t="s">
        <v>12327</v>
      </c>
      <c r="U2146" s="75" t="s">
        <v>2455</v>
      </c>
    </row>
    <row r="2147" spans="17:21">
      <c r="Q2147" s="71">
        <v>4</v>
      </c>
      <c r="R2147" s="71">
        <v>12</v>
      </c>
      <c r="S2147" s="71">
        <v>35</v>
      </c>
      <c r="T2147" s="73" t="s">
        <v>12328</v>
      </c>
      <c r="U2147" s="75" t="s">
        <v>2457</v>
      </c>
    </row>
    <row r="2148" spans="17:21">
      <c r="Q2148" s="71">
        <v>4</v>
      </c>
      <c r="R2148" s="71">
        <v>12</v>
      </c>
      <c r="S2148" s="71">
        <v>36</v>
      </c>
      <c r="T2148" s="73" t="s">
        <v>12329</v>
      </c>
      <c r="U2148" s="75" t="s">
        <v>2458</v>
      </c>
    </row>
    <row r="2149" spans="17:21">
      <c r="Q2149" s="71">
        <v>4</v>
      </c>
      <c r="R2149" s="71">
        <v>12</v>
      </c>
      <c r="S2149" s="71">
        <v>37</v>
      </c>
      <c r="T2149" s="73" t="s">
        <v>12330</v>
      </c>
      <c r="U2149" s="75" t="s">
        <v>2459</v>
      </c>
    </row>
    <row r="2150" spans="17:21">
      <c r="Q2150" s="71">
        <v>4</v>
      </c>
      <c r="R2150" s="71">
        <v>12</v>
      </c>
      <c r="S2150" s="71">
        <v>38</v>
      </c>
      <c r="T2150" s="73" t="s">
        <v>12331</v>
      </c>
      <c r="U2150" s="75" t="s">
        <v>2460</v>
      </c>
    </row>
    <row r="2151" spans="17:21">
      <c r="Q2151" s="71">
        <v>4</v>
      </c>
      <c r="R2151" s="71">
        <v>12</v>
      </c>
      <c r="S2151" s="71">
        <v>39</v>
      </c>
      <c r="T2151" s="73" t="s">
        <v>12332</v>
      </c>
      <c r="U2151" s="75" t="s">
        <v>2461</v>
      </c>
    </row>
    <row r="2152" spans="17:21">
      <c r="Q2152" s="71">
        <v>4</v>
      </c>
      <c r="R2152" s="71">
        <v>12</v>
      </c>
      <c r="S2152" s="71">
        <v>40</v>
      </c>
      <c r="T2152" s="73" t="s">
        <v>12333</v>
      </c>
      <c r="U2152" s="75" t="s">
        <v>2462</v>
      </c>
    </row>
    <row r="2153" spans="17:21">
      <c r="Q2153" s="71">
        <v>4</v>
      </c>
      <c r="R2153" s="71">
        <v>12</v>
      </c>
      <c r="S2153" s="71">
        <v>41</v>
      </c>
      <c r="T2153" s="73" t="s">
        <v>11226</v>
      </c>
      <c r="U2153" s="75" t="s">
        <v>2463</v>
      </c>
    </row>
    <row r="2154" spans="17:21">
      <c r="Q2154" s="71">
        <v>4</v>
      </c>
      <c r="R2154" s="71">
        <v>12</v>
      </c>
      <c r="S2154" s="71">
        <v>42</v>
      </c>
      <c r="T2154" s="73" t="s">
        <v>12334</v>
      </c>
      <c r="U2154" s="75" t="s">
        <v>2464</v>
      </c>
    </row>
    <row r="2155" spans="17:21">
      <c r="Q2155" s="71">
        <v>4</v>
      </c>
      <c r="R2155" s="71">
        <v>12</v>
      </c>
      <c r="S2155" s="71">
        <v>43</v>
      </c>
      <c r="T2155" s="73" t="s">
        <v>12335</v>
      </c>
      <c r="U2155" s="75" t="s">
        <v>2465</v>
      </c>
    </row>
    <row r="2156" spans="17:21">
      <c r="Q2156" s="71">
        <v>4</v>
      </c>
      <c r="R2156" s="71">
        <v>12</v>
      </c>
      <c r="S2156" s="71">
        <v>44</v>
      </c>
      <c r="T2156" s="73" t="s">
        <v>12336</v>
      </c>
      <c r="U2156" s="75" t="s">
        <v>2467</v>
      </c>
    </row>
    <row r="2157" spans="17:21">
      <c r="Q2157" s="71">
        <v>4</v>
      </c>
      <c r="R2157" s="71">
        <v>12</v>
      </c>
      <c r="S2157" s="71">
        <v>45</v>
      </c>
      <c r="T2157" s="73" t="s">
        <v>12337</v>
      </c>
      <c r="U2157" s="75" t="s">
        <v>7349</v>
      </c>
    </row>
    <row r="2158" spans="17:21">
      <c r="Q2158" s="71">
        <v>4</v>
      </c>
      <c r="R2158" s="71">
        <v>12</v>
      </c>
      <c r="S2158" s="71">
        <v>46</v>
      </c>
      <c r="T2158" s="73" t="s">
        <v>12338</v>
      </c>
      <c r="U2158" s="75" t="s">
        <v>2486</v>
      </c>
    </row>
    <row r="2159" spans="17:21">
      <c r="Q2159" s="71">
        <v>4</v>
      </c>
      <c r="R2159" s="71">
        <v>12</v>
      </c>
      <c r="S2159" s="71">
        <v>47</v>
      </c>
      <c r="T2159" s="73" t="s">
        <v>12339</v>
      </c>
      <c r="U2159" s="75" t="s">
        <v>2468</v>
      </c>
    </row>
    <row r="2160" spans="17:21">
      <c r="Q2160" s="71">
        <v>4</v>
      </c>
      <c r="R2160" s="71">
        <v>12</v>
      </c>
      <c r="S2160" s="71">
        <v>48</v>
      </c>
      <c r="T2160" s="73" t="s">
        <v>12340</v>
      </c>
      <c r="U2160" s="75" t="s">
        <v>2469</v>
      </c>
    </row>
    <row r="2161" spans="17:21">
      <c r="Q2161" s="71">
        <v>4</v>
      </c>
      <c r="R2161" s="71">
        <v>12</v>
      </c>
      <c r="S2161" s="71">
        <v>49</v>
      </c>
      <c r="T2161" s="73" t="s">
        <v>12341</v>
      </c>
      <c r="U2161" s="75" t="s">
        <v>2470</v>
      </c>
    </row>
    <row r="2162" spans="17:21">
      <c r="Q2162" s="71">
        <v>4</v>
      </c>
      <c r="R2162" s="71">
        <v>12</v>
      </c>
      <c r="S2162" s="71">
        <v>50</v>
      </c>
      <c r="T2162" s="73" t="s">
        <v>12342</v>
      </c>
      <c r="U2162" s="75" t="s">
        <v>7350</v>
      </c>
    </row>
    <row r="2163" spans="17:21">
      <c r="Q2163" s="71">
        <v>4</v>
      </c>
      <c r="R2163" s="71">
        <v>12</v>
      </c>
      <c r="S2163" s="71">
        <v>51</v>
      </c>
      <c r="T2163" s="73" t="s">
        <v>12343</v>
      </c>
      <c r="U2163" s="75" t="s">
        <v>2471</v>
      </c>
    </row>
    <row r="2164" spans="17:21">
      <c r="Q2164" s="71">
        <v>4</v>
      </c>
      <c r="R2164" s="71">
        <v>12</v>
      </c>
      <c r="S2164" s="71">
        <v>52</v>
      </c>
      <c r="T2164" s="73" t="s">
        <v>12344</v>
      </c>
      <c r="U2164" s="75" t="s">
        <v>2472</v>
      </c>
    </row>
    <row r="2165" spans="17:21">
      <c r="Q2165" s="71">
        <v>4</v>
      </c>
      <c r="R2165" s="71">
        <v>12</v>
      </c>
      <c r="S2165" s="71">
        <v>53</v>
      </c>
      <c r="T2165" s="73" t="s">
        <v>12345</v>
      </c>
      <c r="U2165" s="75" t="s">
        <v>2473</v>
      </c>
    </row>
    <row r="2166" spans="17:21">
      <c r="Q2166" s="71">
        <v>4</v>
      </c>
      <c r="R2166" s="71">
        <v>12</v>
      </c>
      <c r="S2166" s="71">
        <v>54</v>
      </c>
      <c r="T2166" s="73" t="s">
        <v>12346</v>
      </c>
      <c r="U2166" s="75" t="s">
        <v>2474</v>
      </c>
    </row>
    <row r="2167" spans="17:21">
      <c r="Q2167" s="71">
        <v>4</v>
      </c>
      <c r="R2167" s="71">
        <v>12</v>
      </c>
      <c r="S2167" s="71">
        <v>55</v>
      </c>
      <c r="T2167" s="73" t="s">
        <v>12347</v>
      </c>
      <c r="U2167" s="75" t="s">
        <v>2475</v>
      </c>
    </row>
    <row r="2168" spans="17:21">
      <c r="Q2168" s="71">
        <v>4</v>
      </c>
      <c r="R2168" s="71">
        <v>12</v>
      </c>
      <c r="S2168" s="71">
        <v>56</v>
      </c>
      <c r="T2168" s="73" t="s">
        <v>12348</v>
      </c>
      <c r="U2168" s="75" t="s">
        <v>2476</v>
      </c>
    </row>
    <row r="2169" spans="17:21">
      <c r="Q2169" s="71">
        <v>4</v>
      </c>
      <c r="R2169" s="71">
        <v>12</v>
      </c>
      <c r="S2169" s="71">
        <v>57</v>
      </c>
      <c r="T2169" s="73" t="s">
        <v>12349</v>
      </c>
      <c r="U2169" s="75" t="s">
        <v>2478</v>
      </c>
    </row>
    <row r="2170" spans="17:21">
      <c r="Q2170" s="71">
        <v>4</v>
      </c>
      <c r="R2170" s="71">
        <v>12</v>
      </c>
      <c r="S2170" s="71">
        <v>58</v>
      </c>
      <c r="T2170" s="73" t="s">
        <v>12350</v>
      </c>
      <c r="U2170" s="75" t="s">
        <v>2477</v>
      </c>
    </row>
    <row r="2171" spans="17:21">
      <c r="Q2171" s="71">
        <v>4</v>
      </c>
      <c r="R2171" s="71">
        <v>12</v>
      </c>
      <c r="S2171" s="71">
        <v>59</v>
      </c>
      <c r="T2171" s="73" t="s">
        <v>12351</v>
      </c>
      <c r="U2171" s="75" t="s">
        <v>2479</v>
      </c>
    </row>
    <row r="2172" spans="17:21">
      <c r="Q2172" s="71">
        <v>4</v>
      </c>
      <c r="R2172" s="71">
        <v>12</v>
      </c>
      <c r="S2172" s="71">
        <v>60</v>
      </c>
      <c r="T2172" s="73" t="s">
        <v>12352</v>
      </c>
      <c r="U2172" s="75" t="s">
        <v>7351</v>
      </c>
    </row>
    <row r="2173" spans="17:21">
      <c r="Q2173" s="71">
        <v>4</v>
      </c>
      <c r="R2173" s="71">
        <v>12</v>
      </c>
      <c r="S2173" s="71">
        <v>61</v>
      </c>
      <c r="T2173" s="73" t="s">
        <v>12353</v>
      </c>
      <c r="U2173" s="75" t="s">
        <v>7352</v>
      </c>
    </row>
    <row r="2174" spans="17:21">
      <c r="Q2174" s="71">
        <v>4</v>
      </c>
      <c r="R2174" s="71">
        <v>12</v>
      </c>
      <c r="S2174" s="71">
        <v>62</v>
      </c>
      <c r="T2174" s="73" t="s">
        <v>12354</v>
      </c>
      <c r="U2174" s="75" t="s">
        <v>2466</v>
      </c>
    </row>
    <row r="2175" spans="17:21">
      <c r="Q2175" s="71">
        <v>4</v>
      </c>
      <c r="R2175" s="71">
        <v>12</v>
      </c>
      <c r="S2175" s="71">
        <v>63</v>
      </c>
      <c r="T2175" s="73" t="s">
        <v>12355</v>
      </c>
      <c r="U2175" s="75" t="s">
        <v>7346</v>
      </c>
    </row>
    <row r="2176" spans="17:21">
      <c r="Q2176" s="71">
        <v>4</v>
      </c>
      <c r="R2176" s="71">
        <v>12</v>
      </c>
      <c r="S2176" s="71">
        <v>64</v>
      </c>
      <c r="T2176" s="73" t="s">
        <v>9272</v>
      </c>
      <c r="U2176" s="75" t="s">
        <v>2480</v>
      </c>
    </row>
    <row r="2177" spans="17:21">
      <c r="Q2177" s="71">
        <v>4</v>
      </c>
      <c r="R2177" s="71">
        <v>12</v>
      </c>
      <c r="S2177" s="71">
        <v>65</v>
      </c>
      <c r="T2177" s="73" t="s">
        <v>12356</v>
      </c>
      <c r="U2177" s="75" t="s">
        <v>2481</v>
      </c>
    </row>
    <row r="2178" spans="17:21">
      <c r="Q2178" s="71">
        <v>4</v>
      </c>
      <c r="R2178" s="71">
        <v>12</v>
      </c>
      <c r="S2178" s="71">
        <v>66</v>
      </c>
      <c r="T2178" s="73" t="s">
        <v>12357</v>
      </c>
      <c r="U2178" s="75" t="s">
        <v>2482</v>
      </c>
    </row>
    <row r="2179" spans="17:21">
      <c r="Q2179" s="71">
        <v>4</v>
      </c>
      <c r="R2179" s="71">
        <v>12</v>
      </c>
      <c r="S2179" s="71">
        <v>67</v>
      </c>
      <c r="T2179" s="73" t="s">
        <v>12358</v>
      </c>
      <c r="U2179" s="75" t="s">
        <v>2485</v>
      </c>
    </row>
    <row r="2180" spans="17:21">
      <c r="Q2180" s="71">
        <v>4</v>
      </c>
      <c r="R2180" s="71">
        <v>12</v>
      </c>
      <c r="S2180" s="71">
        <v>68</v>
      </c>
      <c r="T2180" s="73" t="s">
        <v>12359</v>
      </c>
      <c r="U2180" s="75" t="s">
        <v>2483</v>
      </c>
    </row>
    <row r="2181" spans="17:21">
      <c r="Q2181" s="71">
        <v>4</v>
      </c>
      <c r="R2181" s="71">
        <v>12</v>
      </c>
      <c r="S2181" s="71">
        <v>69</v>
      </c>
      <c r="T2181" s="73" t="s">
        <v>12360</v>
      </c>
      <c r="U2181" s="75" t="s">
        <v>2484</v>
      </c>
    </row>
    <row r="2182" spans="17:21">
      <c r="Q2182" s="71">
        <v>4</v>
      </c>
      <c r="R2182" s="71">
        <v>12</v>
      </c>
      <c r="S2182" s="71">
        <v>70</v>
      </c>
      <c r="T2182" s="73" t="s">
        <v>12361</v>
      </c>
      <c r="U2182" s="75" t="s">
        <v>7348</v>
      </c>
    </row>
    <row r="2183" spans="17:21">
      <c r="Q2183" s="71">
        <v>4</v>
      </c>
      <c r="R2183" s="71">
        <v>12</v>
      </c>
      <c r="S2183" s="71">
        <v>71</v>
      </c>
      <c r="T2183" s="73" t="s">
        <v>12362</v>
      </c>
      <c r="U2183" s="75" t="s">
        <v>7347</v>
      </c>
    </row>
    <row r="2184" spans="17:21">
      <c r="Q2184" s="71">
        <v>4</v>
      </c>
      <c r="R2184" s="71">
        <v>12</v>
      </c>
      <c r="S2184" s="71">
        <v>72</v>
      </c>
      <c r="T2184" s="73" t="s">
        <v>12363</v>
      </c>
      <c r="U2184" s="75" t="s">
        <v>2487</v>
      </c>
    </row>
    <row r="2185" spans="17:21">
      <c r="Q2185" s="71">
        <v>4</v>
      </c>
      <c r="R2185" s="71">
        <v>12</v>
      </c>
      <c r="S2185" s="71">
        <v>73</v>
      </c>
      <c r="T2185" s="73" t="s">
        <v>12364</v>
      </c>
      <c r="U2185" s="75" t="s">
        <v>2488</v>
      </c>
    </row>
    <row r="2186" spans="17:21">
      <c r="Q2186" s="71">
        <v>4</v>
      </c>
      <c r="R2186" s="71">
        <v>12</v>
      </c>
      <c r="S2186" s="71">
        <v>74</v>
      </c>
      <c r="T2186" s="73" t="s">
        <v>12365</v>
      </c>
      <c r="U2186" s="75" t="s">
        <v>2489</v>
      </c>
    </row>
    <row r="2187" spans="17:21">
      <c r="Q2187" s="71">
        <v>4</v>
      </c>
      <c r="R2187" s="71">
        <v>12</v>
      </c>
      <c r="S2187" s="71">
        <v>75</v>
      </c>
      <c r="T2187" s="73" t="s">
        <v>12366</v>
      </c>
      <c r="U2187" s="75" t="s">
        <v>2490</v>
      </c>
    </row>
    <row r="2188" spans="17:21">
      <c r="Q2188" s="71">
        <v>4</v>
      </c>
      <c r="R2188" s="71">
        <v>12</v>
      </c>
      <c r="S2188" s="71">
        <v>76</v>
      </c>
      <c r="T2188" s="73" t="s">
        <v>12367</v>
      </c>
      <c r="U2188" s="75" t="s">
        <v>2491</v>
      </c>
    </row>
    <row r="2189" spans="17:21">
      <c r="Q2189" s="71">
        <v>4</v>
      </c>
      <c r="R2189" s="71">
        <v>12</v>
      </c>
      <c r="S2189" s="71">
        <v>77</v>
      </c>
      <c r="T2189" s="73" t="s">
        <v>12368</v>
      </c>
      <c r="U2189" s="75" t="s">
        <v>2492</v>
      </c>
    </row>
    <row r="2190" spans="17:21">
      <c r="Q2190" s="71">
        <v>4</v>
      </c>
      <c r="R2190" s="71">
        <v>12</v>
      </c>
      <c r="S2190" s="71">
        <v>78</v>
      </c>
      <c r="T2190" s="73" t="s">
        <v>12369</v>
      </c>
      <c r="U2190" s="75" t="s">
        <v>2493</v>
      </c>
    </row>
    <row r="2191" spans="17:21">
      <c r="Q2191" s="71">
        <v>4</v>
      </c>
      <c r="R2191" s="71">
        <v>12</v>
      </c>
      <c r="S2191" s="71">
        <v>79</v>
      </c>
      <c r="T2191" s="73" t="s">
        <v>12370</v>
      </c>
      <c r="U2191" s="75" t="s">
        <v>2494</v>
      </c>
    </row>
    <row r="2192" spans="17:21">
      <c r="Q2192" s="71">
        <v>4</v>
      </c>
      <c r="R2192" s="71">
        <v>12</v>
      </c>
      <c r="S2192" s="71">
        <v>80</v>
      </c>
      <c r="T2192" s="73" t="s">
        <v>12371</v>
      </c>
      <c r="U2192" s="75" t="s">
        <v>2495</v>
      </c>
    </row>
    <row r="2193" spans="17:21">
      <c r="Q2193" s="71">
        <v>4</v>
      </c>
      <c r="R2193" s="71">
        <v>12</v>
      </c>
      <c r="S2193" s="71">
        <v>81</v>
      </c>
      <c r="T2193" s="73" t="s">
        <v>12372</v>
      </c>
      <c r="U2193" s="75" t="s">
        <v>2497</v>
      </c>
    </row>
    <row r="2194" spans="17:21">
      <c r="Q2194" s="71">
        <v>4</v>
      </c>
      <c r="R2194" s="71">
        <v>12</v>
      </c>
      <c r="S2194" s="71">
        <v>82</v>
      </c>
      <c r="T2194" s="73" t="s">
        <v>12373</v>
      </c>
      <c r="U2194" s="75" t="s">
        <v>2498</v>
      </c>
    </row>
    <row r="2195" spans="17:21">
      <c r="Q2195" s="71">
        <v>4</v>
      </c>
      <c r="R2195" s="71">
        <v>12</v>
      </c>
      <c r="S2195" s="71">
        <v>83</v>
      </c>
      <c r="T2195" s="73" t="s">
        <v>12374</v>
      </c>
      <c r="U2195" s="75" t="s">
        <v>2499</v>
      </c>
    </row>
    <row r="2196" spans="17:21">
      <c r="Q2196" s="71">
        <v>4</v>
      </c>
      <c r="R2196" s="71">
        <v>12</v>
      </c>
      <c r="S2196" s="71">
        <v>84</v>
      </c>
      <c r="T2196" s="73" t="s">
        <v>12375</v>
      </c>
      <c r="U2196" s="75" t="s">
        <v>2496</v>
      </c>
    </row>
    <row r="2197" spans="17:21">
      <c r="Q2197" s="71">
        <v>4</v>
      </c>
      <c r="R2197" s="71">
        <v>12</v>
      </c>
      <c r="S2197" s="71">
        <v>85</v>
      </c>
      <c r="T2197" s="73" t="s">
        <v>11236</v>
      </c>
      <c r="U2197" s="75" t="s">
        <v>7334</v>
      </c>
    </row>
    <row r="2198" spans="17:21">
      <c r="Q2198" s="71">
        <v>4</v>
      </c>
      <c r="R2198" s="71">
        <v>12</v>
      </c>
      <c r="S2198" s="71">
        <v>86</v>
      </c>
      <c r="T2198" s="73" t="s">
        <v>12376</v>
      </c>
      <c r="U2198" s="75" t="s">
        <v>2500</v>
      </c>
    </row>
    <row r="2199" spans="17:21">
      <c r="Q2199" s="71">
        <v>4</v>
      </c>
      <c r="R2199" s="71">
        <v>12</v>
      </c>
      <c r="S2199" s="71">
        <v>87</v>
      </c>
      <c r="T2199" s="73" t="s">
        <v>12377</v>
      </c>
      <c r="U2199" s="75" t="s">
        <v>2501</v>
      </c>
    </row>
    <row r="2200" spans="17:21">
      <c r="Q2200" s="71">
        <v>4</v>
      </c>
      <c r="R2200" s="71">
        <v>12</v>
      </c>
      <c r="S2200" s="71">
        <v>88</v>
      </c>
      <c r="T2200" s="73" t="s">
        <v>12378</v>
      </c>
      <c r="U2200" s="75" t="s">
        <v>2502</v>
      </c>
    </row>
    <row r="2201" spans="17:21">
      <c r="Q2201" s="71">
        <v>4</v>
      </c>
      <c r="R2201" s="71">
        <v>12</v>
      </c>
      <c r="S2201" s="71">
        <v>89</v>
      </c>
      <c r="T2201" s="73" t="s">
        <v>12379</v>
      </c>
      <c r="U2201" s="75" t="s">
        <v>2503</v>
      </c>
    </row>
    <row r="2202" spans="17:21">
      <c r="Q2202" s="71">
        <v>4</v>
      </c>
      <c r="R2202" s="71">
        <v>12</v>
      </c>
      <c r="S2202" s="71">
        <v>90</v>
      </c>
      <c r="T2202" s="73" t="s">
        <v>12380</v>
      </c>
      <c r="U2202" s="75" t="s">
        <v>2504</v>
      </c>
    </row>
    <row r="2203" spans="17:21">
      <c r="Q2203" s="71">
        <v>4</v>
      </c>
      <c r="R2203" s="71">
        <v>12</v>
      </c>
      <c r="S2203" s="71">
        <v>91</v>
      </c>
      <c r="T2203" s="73" t="s">
        <v>11490</v>
      </c>
      <c r="U2203" s="75" t="s">
        <v>2505</v>
      </c>
    </row>
    <row r="2204" spans="17:21">
      <c r="Q2204" s="71">
        <v>4</v>
      </c>
      <c r="R2204" s="71">
        <v>12</v>
      </c>
      <c r="S2204" s="71">
        <v>92</v>
      </c>
      <c r="T2204" s="73" t="s">
        <v>12381</v>
      </c>
      <c r="U2204" s="75" t="s">
        <v>2506</v>
      </c>
    </row>
    <row r="2205" spans="17:21">
      <c r="Q2205" s="71">
        <v>4</v>
      </c>
      <c r="R2205" s="71">
        <v>12</v>
      </c>
      <c r="S2205" s="71">
        <v>93</v>
      </c>
      <c r="T2205" s="73" t="s">
        <v>12382</v>
      </c>
      <c r="U2205" s="75" t="s">
        <v>2507</v>
      </c>
    </row>
    <row r="2206" spans="17:21">
      <c r="Q2206" s="71">
        <v>4</v>
      </c>
      <c r="R2206" s="71">
        <v>12</v>
      </c>
      <c r="S2206" s="71">
        <v>94</v>
      </c>
      <c r="T2206" s="73" t="s">
        <v>12383</v>
      </c>
      <c r="U2206" s="75" t="s">
        <v>2508</v>
      </c>
    </row>
    <row r="2207" spans="17:21">
      <c r="Q2207" s="71">
        <v>4</v>
      </c>
      <c r="R2207" s="71">
        <v>12</v>
      </c>
      <c r="S2207" s="71">
        <v>95</v>
      </c>
      <c r="T2207" s="73" t="s">
        <v>12384</v>
      </c>
      <c r="U2207" s="75" t="s">
        <v>2509</v>
      </c>
    </row>
    <row r="2208" spans="17:21">
      <c r="Q2208" s="71">
        <v>4</v>
      </c>
      <c r="R2208" s="71">
        <v>12</v>
      </c>
      <c r="S2208" s="71">
        <v>96</v>
      </c>
      <c r="T2208" s="73" t="s">
        <v>12385</v>
      </c>
      <c r="U2208" s="75" t="s">
        <v>2510</v>
      </c>
    </row>
    <row r="2209" spans="17:21">
      <c r="Q2209" s="71">
        <v>4</v>
      </c>
      <c r="R2209" s="71">
        <v>12</v>
      </c>
      <c r="S2209" s="71">
        <v>97</v>
      </c>
      <c r="T2209" s="73" t="s">
        <v>12386</v>
      </c>
      <c r="U2209" s="75" t="s">
        <v>2511</v>
      </c>
    </row>
    <row r="2210" spans="17:21">
      <c r="Q2210" s="71">
        <v>4</v>
      </c>
      <c r="R2210" s="71">
        <v>12</v>
      </c>
      <c r="S2210" s="71">
        <v>98</v>
      </c>
      <c r="T2210" s="73" t="s">
        <v>12387</v>
      </c>
      <c r="U2210" s="75" t="s">
        <v>2512</v>
      </c>
    </row>
    <row r="2211" spans="17:21">
      <c r="Q2211" s="71">
        <v>4</v>
      </c>
      <c r="R2211" s="71">
        <v>12</v>
      </c>
      <c r="S2211" s="71">
        <v>99</v>
      </c>
      <c r="T2211" s="73" t="s">
        <v>12388</v>
      </c>
      <c r="U2211" s="75" t="s">
        <v>2513</v>
      </c>
    </row>
    <row r="2212" spans="17:21">
      <c r="Q2212" s="71">
        <v>4</v>
      </c>
      <c r="R2212" s="71">
        <v>12</v>
      </c>
      <c r="S2212" s="71">
        <v>100</v>
      </c>
      <c r="T2212" s="73" t="s">
        <v>12389</v>
      </c>
      <c r="U2212" s="75" t="s">
        <v>2514</v>
      </c>
    </row>
    <row r="2213" spans="17:21">
      <c r="Q2213" s="71">
        <v>4</v>
      </c>
      <c r="R2213" s="71">
        <v>12</v>
      </c>
      <c r="S2213" s="71">
        <v>101</v>
      </c>
      <c r="T2213" s="73" t="s">
        <v>12390</v>
      </c>
      <c r="U2213" s="75" t="s">
        <v>2515</v>
      </c>
    </row>
    <row r="2214" spans="17:21">
      <c r="Q2214" s="71">
        <v>4</v>
      </c>
      <c r="R2214" s="71">
        <v>12</v>
      </c>
      <c r="S2214" s="71">
        <v>102</v>
      </c>
      <c r="T2214" s="73" t="s">
        <v>12391</v>
      </c>
      <c r="U2214" s="75" t="s">
        <v>2516</v>
      </c>
    </row>
    <row r="2215" spans="17:21">
      <c r="Q2215" s="71">
        <v>4</v>
      </c>
      <c r="R2215" s="71">
        <v>12</v>
      </c>
      <c r="S2215" s="71">
        <v>103</v>
      </c>
      <c r="T2215" s="73" t="s">
        <v>11215</v>
      </c>
      <c r="U2215" s="75" t="s">
        <v>2517</v>
      </c>
    </row>
    <row r="2216" spans="17:21">
      <c r="Q2216" s="71">
        <v>4</v>
      </c>
      <c r="R2216" s="71">
        <v>13</v>
      </c>
      <c r="S2216" s="71">
        <v>1</v>
      </c>
      <c r="T2216" s="73" t="s">
        <v>12392</v>
      </c>
      <c r="U2216" s="75" t="s">
        <v>7373</v>
      </c>
    </row>
    <row r="2217" spans="17:21">
      <c r="Q2217" s="71">
        <v>4</v>
      </c>
      <c r="R2217" s="71">
        <v>13</v>
      </c>
      <c r="S2217" s="71">
        <v>2</v>
      </c>
      <c r="T2217" s="73" t="s">
        <v>12393</v>
      </c>
      <c r="U2217" s="75" t="s">
        <v>7372</v>
      </c>
    </row>
    <row r="2218" spans="17:21">
      <c r="Q2218" s="71">
        <v>4</v>
      </c>
      <c r="R2218" s="71">
        <v>13</v>
      </c>
      <c r="S2218" s="71">
        <v>3</v>
      </c>
      <c r="T2218" s="73" t="s">
        <v>12394</v>
      </c>
      <c r="U2218" s="75" t="s">
        <v>2571</v>
      </c>
    </row>
    <row r="2219" spans="17:21">
      <c r="Q2219" s="71">
        <v>4</v>
      </c>
      <c r="R2219" s="71">
        <v>13</v>
      </c>
      <c r="S2219" s="71">
        <v>4</v>
      </c>
      <c r="T2219" s="73" t="s">
        <v>12395</v>
      </c>
      <c r="U2219" s="75" t="s">
        <v>7368</v>
      </c>
    </row>
    <row r="2220" spans="17:21">
      <c r="Q2220" s="71">
        <v>4</v>
      </c>
      <c r="R2220" s="71">
        <v>13</v>
      </c>
      <c r="S2220" s="71">
        <v>5</v>
      </c>
      <c r="T2220" s="73" t="s">
        <v>12396</v>
      </c>
      <c r="U2220" s="75" t="s">
        <v>7369</v>
      </c>
    </row>
    <row r="2221" spans="17:21">
      <c r="Q2221" s="71">
        <v>4</v>
      </c>
      <c r="R2221" s="71">
        <v>13</v>
      </c>
      <c r="S2221" s="71">
        <v>6</v>
      </c>
      <c r="T2221" s="73" t="s">
        <v>12397</v>
      </c>
      <c r="U2221" s="75" t="s">
        <v>7370</v>
      </c>
    </row>
    <row r="2222" spans="17:21">
      <c r="Q2222" s="71">
        <v>4</v>
      </c>
      <c r="R2222" s="71">
        <v>13</v>
      </c>
      <c r="S2222" s="71">
        <v>7</v>
      </c>
      <c r="T2222" s="73" t="s">
        <v>12398</v>
      </c>
      <c r="U2222" s="75" t="s">
        <v>7371</v>
      </c>
    </row>
    <row r="2223" spans="17:21">
      <c r="Q2223" s="71">
        <v>4</v>
      </c>
      <c r="R2223" s="71">
        <v>13</v>
      </c>
      <c r="S2223" s="71">
        <v>8</v>
      </c>
      <c r="T2223" s="73" t="s">
        <v>12399</v>
      </c>
      <c r="U2223" s="75" t="s">
        <v>2572</v>
      </c>
    </row>
    <row r="2224" spans="17:21">
      <c r="Q2224" s="71">
        <v>4</v>
      </c>
      <c r="R2224" s="71">
        <v>13</v>
      </c>
      <c r="S2224" s="71">
        <v>9</v>
      </c>
      <c r="T2224" s="73" t="s">
        <v>12400</v>
      </c>
      <c r="U2224" s="75" t="s">
        <v>7408</v>
      </c>
    </row>
    <row r="2225" spans="17:21">
      <c r="Q2225" s="71">
        <v>4</v>
      </c>
      <c r="R2225" s="71">
        <v>13</v>
      </c>
      <c r="S2225" s="71">
        <v>10</v>
      </c>
      <c r="T2225" s="73" t="s">
        <v>12401</v>
      </c>
      <c r="U2225" s="75" t="s">
        <v>7374</v>
      </c>
    </row>
    <row r="2226" spans="17:21">
      <c r="Q2226" s="71">
        <v>4</v>
      </c>
      <c r="R2226" s="71">
        <v>13</v>
      </c>
      <c r="S2226" s="71">
        <v>11</v>
      </c>
      <c r="T2226" s="73" t="s">
        <v>12402</v>
      </c>
      <c r="U2226" s="75" t="s">
        <v>7375</v>
      </c>
    </row>
    <row r="2227" spans="17:21">
      <c r="Q2227" s="71">
        <v>4</v>
      </c>
      <c r="R2227" s="71">
        <v>13</v>
      </c>
      <c r="S2227" s="71">
        <v>12</v>
      </c>
      <c r="T2227" s="73" t="s">
        <v>12403</v>
      </c>
      <c r="U2227" s="75" t="s">
        <v>2580</v>
      </c>
    </row>
    <row r="2228" spans="17:21">
      <c r="Q2228" s="71">
        <v>4</v>
      </c>
      <c r="R2228" s="71">
        <v>13</v>
      </c>
      <c r="S2228" s="71">
        <v>13</v>
      </c>
      <c r="T2228" s="73" t="s">
        <v>12404</v>
      </c>
      <c r="U2228" s="75" t="s">
        <v>7381</v>
      </c>
    </row>
    <row r="2229" spans="17:21">
      <c r="Q2229" s="71">
        <v>4</v>
      </c>
      <c r="R2229" s="71">
        <v>13</v>
      </c>
      <c r="S2229" s="71">
        <v>14</v>
      </c>
      <c r="T2229" s="73" t="s">
        <v>12405</v>
      </c>
      <c r="U2229" s="75" t="s">
        <v>7382</v>
      </c>
    </row>
    <row r="2230" spans="17:21">
      <c r="Q2230" s="71">
        <v>4</v>
      </c>
      <c r="R2230" s="71">
        <v>13</v>
      </c>
      <c r="S2230" s="71">
        <v>15</v>
      </c>
      <c r="T2230" s="73" t="s">
        <v>12406</v>
      </c>
      <c r="U2230" s="75" t="s">
        <v>12407</v>
      </c>
    </row>
    <row r="2231" spans="17:21">
      <c r="Q2231" s="71">
        <v>4</v>
      </c>
      <c r="R2231" s="71">
        <v>13</v>
      </c>
      <c r="S2231" s="71">
        <v>16</v>
      </c>
      <c r="T2231" s="73" t="s">
        <v>12408</v>
      </c>
      <c r="U2231" s="75" t="s">
        <v>12409</v>
      </c>
    </row>
    <row r="2232" spans="17:21">
      <c r="Q2232" s="71">
        <v>4</v>
      </c>
      <c r="R2232" s="71">
        <v>13</v>
      </c>
      <c r="S2232" s="71">
        <v>17</v>
      </c>
      <c r="T2232" s="73" t="s">
        <v>12410</v>
      </c>
      <c r="U2232" s="75" t="s">
        <v>2581</v>
      </c>
    </row>
    <row r="2233" spans="17:21">
      <c r="Q2233" s="71">
        <v>4</v>
      </c>
      <c r="R2233" s="71">
        <v>13</v>
      </c>
      <c r="S2233" s="71">
        <v>18</v>
      </c>
      <c r="T2233" s="73" t="s">
        <v>12411</v>
      </c>
      <c r="U2233" s="75" t="s">
        <v>2582</v>
      </c>
    </row>
    <row r="2234" spans="17:21">
      <c r="Q2234" s="71">
        <v>4</v>
      </c>
      <c r="R2234" s="71">
        <v>13</v>
      </c>
      <c r="S2234" s="71">
        <v>19</v>
      </c>
      <c r="T2234" s="73" t="s">
        <v>12412</v>
      </c>
      <c r="U2234" s="75" t="s">
        <v>7380</v>
      </c>
    </row>
    <row r="2235" spans="17:21">
      <c r="Q2235" s="71">
        <v>4</v>
      </c>
      <c r="R2235" s="71">
        <v>13</v>
      </c>
      <c r="S2235" s="71">
        <v>20</v>
      </c>
      <c r="T2235" s="73" t="s">
        <v>12413</v>
      </c>
      <c r="U2235" s="75" t="s">
        <v>2583</v>
      </c>
    </row>
    <row r="2236" spans="17:21">
      <c r="Q2236" s="71">
        <v>4</v>
      </c>
      <c r="R2236" s="71">
        <v>13</v>
      </c>
      <c r="S2236" s="71">
        <v>21</v>
      </c>
      <c r="T2236" s="73" t="s">
        <v>12414</v>
      </c>
      <c r="U2236" s="75" t="s">
        <v>7379</v>
      </c>
    </row>
    <row r="2237" spans="17:21">
      <c r="Q2237" s="71">
        <v>4</v>
      </c>
      <c r="R2237" s="71">
        <v>13</v>
      </c>
      <c r="S2237" s="71">
        <v>22</v>
      </c>
      <c r="T2237" s="73" t="s">
        <v>12415</v>
      </c>
      <c r="U2237" s="75" t="s">
        <v>2584</v>
      </c>
    </row>
    <row r="2238" spans="17:21">
      <c r="Q2238" s="71">
        <v>4</v>
      </c>
      <c r="R2238" s="71">
        <v>13</v>
      </c>
      <c r="S2238" s="71">
        <v>23</v>
      </c>
      <c r="T2238" s="73" t="s">
        <v>12416</v>
      </c>
      <c r="U2238" s="75" t="s">
        <v>2585</v>
      </c>
    </row>
    <row r="2239" spans="17:21">
      <c r="Q2239" s="71">
        <v>4</v>
      </c>
      <c r="R2239" s="71">
        <v>13</v>
      </c>
      <c r="S2239" s="71">
        <v>24</v>
      </c>
      <c r="T2239" s="73" t="s">
        <v>12417</v>
      </c>
      <c r="U2239" s="75" t="s">
        <v>2610</v>
      </c>
    </row>
    <row r="2240" spans="17:21">
      <c r="Q2240" s="71">
        <v>4</v>
      </c>
      <c r="R2240" s="71">
        <v>13</v>
      </c>
      <c r="S2240" s="71">
        <v>25</v>
      </c>
      <c r="T2240" s="73" t="s">
        <v>12418</v>
      </c>
      <c r="U2240" s="75" t="s">
        <v>12419</v>
      </c>
    </row>
    <row r="2241" spans="17:21">
      <c r="Q2241" s="71">
        <v>4</v>
      </c>
      <c r="R2241" s="71">
        <v>13</v>
      </c>
      <c r="S2241" s="71">
        <v>26</v>
      </c>
      <c r="T2241" s="73" t="s">
        <v>12420</v>
      </c>
      <c r="U2241" s="75" t="s">
        <v>7385</v>
      </c>
    </row>
    <row r="2242" spans="17:21">
      <c r="Q2242" s="71">
        <v>4</v>
      </c>
      <c r="R2242" s="71">
        <v>13</v>
      </c>
      <c r="S2242" s="71">
        <v>27</v>
      </c>
      <c r="T2242" s="73" t="s">
        <v>12421</v>
      </c>
      <c r="U2242" s="75" t="s">
        <v>7386</v>
      </c>
    </row>
    <row r="2243" spans="17:21">
      <c r="Q2243" s="71">
        <v>4</v>
      </c>
      <c r="R2243" s="71">
        <v>13</v>
      </c>
      <c r="S2243" s="71">
        <v>28</v>
      </c>
      <c r="T2243" s="73" t="s">
        <v>12422</v>
      </c>
      <c r="U2243" s="75" t="s">
        <v>2573</v>
      </c>
    </row>
    <row r="2244" spans="17:21">
      <c r="Q2244" s="71">
        <v>4</v>
      </c>
      <c r="R2244" s="71">
        <v>13</v>
      </c>
      <c r="S2244" s="71">
        <v>29</v>
      </c>
      <c r="T2244" s="73" t="s">
        <v>12423</v>
      </c>
      <c r="U2244" s="75" t="s">
        <v>2574</v>
      </c>
    </row>
    <row r="2245" spans="17:21">
      <c r="Q2245" s="71">
        <v>4</v>
      </c>
      <c r="R2245" s="71">
        <v>13</v>
      </c>
      <c r="S2245" s="71">
        <v>30</v>
      </c>
      <c r="T2245" s="73" t="s">
        <v>12424</v>
      </c>
      <c r="U2245" s="75" t="s">
        <v>2575</v>
      </c>
    </row>
    <row r="2246" spans="17:21">
      <c r="Q2246" s="71">
        <v>4</v>
      </c>
      <c r="R2246" s="71">
        <v>13</v>
      </c>
      <c r="S2246" s="71">
        <v>31</v>
      </c>
      <c r="T2246" s="73" t="s">
        <v>12425</v>
      </c>
      <c r="U2246" s="75" t="s">
        <v>7376</v>
      </c>
    </row>
    <row r="2247" spans="17:21">
      <c r="Q2247" s="71">
        <v>4</v>
      </c>
      <c r="R2247" s="71">
        <v>13</v>
      </c>
      <c r="S2247" s="71">
        <v>32</v>
      </c>
      <c r="T2247" s="73" t="s">
        <v>12426</v>
      </c>
      <c r="U2247" s="75" t="s">
        <v>7377</v>
      </c>
    </row>
    <row r="2248" spans="17:21">
      <c r="Q2248" s="71">
        <v>4</v>
      </c>
      <c r="R2248" s="71">
        <v>13</v>
      </c>
      <c r="S2248" s="71">
        <v>33</v>
      </c>
      <c r="T2248" s="73" t="s">
        <v>12427</v>
      </c>
      <c r="U2248" s="75" t="s">
        <v>12428</v>
      </c>
    </row>
    <row r="2249" spans="17:21">
      <c r="Q2249" s="71">
        <v>4</v>
      </c>
      <c r="R2249" s="71">
        <v>13</v>
      </c>
      <c r="S2249" s="71">
        <v>34</v>
      </c>
      <c r="T2249" s="73" t="s">
        <v>12429</v>
      </c>
      <c r="U2249" s="75" t="s">
        <v>2576</v>
      </c>
    </row>
    <row r="2250" spans="17:21">
      <c r="Q2250" s="71">
        <v>4</v>
      </c>
      <c r="R2250" s="71">
        <v>13</v>
      </c>
      <c r="S2250" s="71">
        <v>35</v>
      </c>
      <c r="T2250" s="73" t="s">
        <v>12430</v>
      </c>
      <c r="U2250" s="75" t="s">
        <v>12431</v>
      </c>
    </row>
    <row r="2251" spans="17:21">
      <c r="Q2251" s="71">
        <v>4</v>
      </c>
      <c r="R2251" s="71">
        <v>13</v>
      </c>
      <c r="S2251" s="71">
        <v>36</v>
      </c>
      <c r="T2251" s="73" t="s">
        <v>12432</v>
      </c>
      <c r="U2251" s="75" t="s">
        <v>7378</v>
      </c>
    </row>
    <row r="2252" spans="17:21">
      <c r="Q2252" s="71">
        <v>4</v>
      </c>
      <c r="R2252" s="71">
        <v>13</v>
      </c>
      <c r="S2252" s="71">
        <v>37</v>
      </c>
      <c r="T2252" s="73" t="s">
        <v>12433</v>
      </c>
      <c r="U2252" s="75" t="s">
        <v>2577</v>
      </c>
    </row>
    <row r="2253" spans="17:21">
      <c r="Q2253" s="71">
        <v>4</v>
      </c>
      <c r="R2253" s="71">
        <v>13</v>
      </c>
      <c r="S2253" s="71">
        <v>38</v>
      </c>
      <c r="T2253" s="73" t="s">
        <v>12434</v>
      </c>
      <c r="U2253" s="75" t="s">
        <v>2578</v>
      </c>
    </row>
    <row r="2254" spans="17:21">
      <c r="Q2254" s="71">
        <v>4</v>
      </c>
      <c r="R2254" s="71">
        <v>13</v>
      </c>
      <c r="S2254" s="71">
        <v>39</v>
      </c>
      <c r="T2254" s="73" t="s">
        <v>12435</v>
      </c>
      <c r="U2254" s="75" t="s">
        <v>2579</v>
      </c>
    </row>
    <row r="2255" spans="17:21">
      <c r="Q2255" s="71">
        <v>4</v>
      </c>
      <c r="R2255" s="71">
        <v>13</v>
      </c>
      <c r="S2255" s="71">
        <v>40</v>
      </c>
      <c r="T2255" s="73" t="s">
        <v>12436</v>
      </c>
      <c r="U2255" s="75" t="s">
        <v>2586</v>
      </c>
    </row>
    <row r="2256" spans="17:21">
      <c r="Q2256" s="71">
        <v>4</v>
      </c>
      <c r="R2256" s="71">
        <v>13</v>
      </c>
      <c r="S2256" s="71">
        <v>41</v>
      </c>
      <c r="T2256" s="73" t="s">
        <v>12437</v>
      </c>
      <c r="U2256" s="75" t="s">
        <v>2587</v>
      </c>
    </row>
    <row r="2257" spans="17:21">
      <c r="Q2257" s="71">
        <v>4</v>
      </c>
      <c r="R2257" s="71">
        <v>13</v>
      </c>
      <c r="S2257" s="71">
        <v>42</v>
      </c>
      <c r="T2257" s="73" t="s">
        <v>12438</v>
      </c>
      <c r="U2257" s="75" t="s">
        <v>2589</v>
      </c>
    </row>
    <row r="2258" spans="17:21">
      <c r="Q2258" s="71">
        <v>4</v>
      </c>
      <c r="R2258" s="71">
        <v>13</v>
      </c>
      <c r="S2258" s="71">
        <v>43</v>
      </c>
      <c r="T2258" s="73" t="s">
        <v>12439</v>
      </c>
      <c r="U2258" s="75" t="s">
        <v>2590</v>
      </c>
    </row>
    <row r="2259" spans="17:21">
      <c r="Q2259" s="71">
        <v>4</v>
      </c>
      <c r="R2259" s="71">
        <v>13</v>
      </c>
      <c r="S2259" s="71">
        <v>44</v>
      </c>
      <c r="T2259" s="73" t="s">
        <v>12440</v>
      </c>
      <c r="U2259" s="75" t="s">
        <v>2591</v>
      </c>
    </row>
    <row r="2260" spans="17:21">
      <c r="Q2260" s="71">
        <v>4</v>
      </c>
      <c r="R2260" s="71">
        <v>13</v>
      </c>
      <c r="S2260" s="71">
        <v>45</v>
      </c>
      <c r="T2260" s="73" t="s">
        <v>12441</v>
      </c>
      <c r="U2260" s="75" t="s">
        <v>2592</v>
      </c>
    </row>
    <row r="2261" spans="17:21">
      <c r="Q2261" s="71">
        <v>4</v>
      </c>
      <c r="R2261" s="71">
        <v>13</v>
      </c>
      <c r="S2261" s="71">
        <v>46</v>
      </c>
      <c r="T2261" s="73" t="s">
        <v>12442</v>
      </c>
      <c r="U2261" s="75" t="s">
        <v>2593</v>
      </c>
    </row>
    <row r="2262" spans="17:21">
      <c r="Q2262" s="71">
        <v>4</v>
      </c>
      <c r="R2262" s="71">
        <v>13</v>
      </c>
      <c r="S2262" s="71">
        <v>47</v>
      </c>
      <c r="T2262" s="73" t="s">
        <v>12443</v>
      </c>
      <c r="U2262" s="75" t="s">
        <v>2594</v>
      </c>
    </row>
    <row r="2263" spans="17:21">
      <c r="Q2263" s="71">
        <v>4</v>
      </c>
      <c r="R2263" s="71">
        <v>13</v>
      </c>
      <c r="S2263" s="71">
        <v>48</v>
      </c>
      <c r="T2263" s="73" t="s">
        <v>12444</v>
      </c>
      <c r="U2263" s="75" t="s">
        <v>2595</v>
      </c>
    </row>
    <row r="2264" spans="17:21">
      <c r="Q2264" s="71">
        <v>4</v>
      </c>
      <c r="R2264" s="71">
        <v>13</v>
      </c>
      <c r="S2264" s="71">
        <v>49</v>
      </c>
      <c r="T2264" s="73" t="s">
        <v>12445</v>
      </c>
      <c r="U2264" s="75" t="s">
        <v>2596</v>
      </c>
    </row>
    <row r="2265" spans="17:21">
      <c r="Q2265" s="71">
        <v>4</v>
      </c>
      <c r="R2265" s="71">
        <v>13</v>
      </c>
      <c r="S2265" s="71">
        <v>50</v>
      </c>
      <c r="T2265" s="73" t="s">
        <v>12446</v>
      </c>
      <c r="U2265" s="75" t="s">
        <v>2597</v>
      </c>
    </row>
    <row r="2266" spans="17:21">
      <c r="Q2266" s="71">
        <v>4</v>
      </c>
      <c r="R2266" s="71">
        <v>13</v>
      </c>
      <c r="S2266" s="71">
        <v>51</v>
      </c>
      <c r="T2266" s="73" t="s">
        <v>12447</v>
      </c>
      <c r="U2266" s="75" t="s">
        <v>2598</v>
      </c>
    </row>
    <row r="2267" spans="17:21">
      <c r="Q2267" s="71">
        <v>4</v>
      </c>
      <c r="R2267" s="71">
        <v>13</v>
      </c>
      <c r="S2267" s="71">
        <v>52</v>
      </c>
      <c r="T2267" s="73" t="s">
        <v>12448</v>
      </c>
      <c r="U2267" s="75" t="s">
        <v>2599</v>
      </c>
    </row>
    <row r="2268" spans="17:21">
      <c r="Q2268" s="71">
        <v>4</v>
      </c>
      <c r="R2268" s="71">
        <v>13</v>
      </c>
      <c r="S2268" s="71">
        <v>53</v>
      </c>
      <c r="T2268" s="73" t="s">
        <v>12449</v>
      </c>
      <c r="U2268" s="75" t="s">
        <v>2588</v>
      </c>
    </row>
    <row r="2269" spans="17:21">
      <c r="Q2269" s="71">
        <v>4</v>
      </c>
      <c r="R2269" s="71">
        <v>13</v>
      </c>
      <c r="S2269" s="71">
        <v>54</v>
      </c>
      <c r="T2269" s="73" t="s">
        <v>12450</v>
      </c>
      <c r="U2269" s="75" t="s">
        <v>2600</v>
      </c>
    </row>
    <row r="2270" spans="17:21">
      <c r="Q2270" s="71">
        <v>4</v>
      </c>
      <c r="R2270" s="71">
        <v>13</v>
      </c>
      <c r="S2270" s="71">
        <v>55</v>
      </c>
      <c r="T2270" s="73" t="s">
        <v>12451</v>
      </c>
      <c r="U2270" s="75" t="s">
        <v>2601</v>
      </c>
    </row>
    <row r="2271" spans="17:21">
      <c r="Q2271" s="71">
        <v>4</v>
      </c>
      <c r="R2271" s="71">
        <v>13</v>
      </c>
      <c r="S2271" s="71">
        <v>56</v>
      </c>
      <c r="T2271" s="73" t="s">
        <v>12452</v>
      </c>
      <c r="U2271" s="75" t="s">
        <v>2602</v>
      </c>
    </row>
    <row r="2272" spans="17:21">
      <c r="Q2272" s="71">
        <v>4</v>
      </c>
      <c r="R2272" s="71">
        <v>13</v>
      </c>
      <c r="S2272" s="71">
        <v>57</v>
      </c>
      <c r="T2272" s="73" t="s">
        <v>12453</v>
      </c>
      <c r="U2272" s="75" t="s">
        <v>2603</v>
      </c>
    </row>
    <row r="2273" spans="17:21">
      <c r="Q2273" s="71">
        <v>4</v>
      </c>
      <c r="R2273" s="71">
        <v>13</v>
      </c>
      <c r="S2273" s="71">
        <v>58</v>
      </c>
      <c r="T2273" s="73" t="s">
        <v>12454</v>
      </c>
      <c r="U2273" s="75" t="s">
        <v>2604</v>
      </c>
    </row>
    <row r="2274" spans="17:21">
      <c r="Q2274" s="71">
        <v>4</v>
      </c>
      <c r="R2274" s="71">
        <v>13</v>
      </c>
      <c r="S2274" s="71">
        <v>59</v>
      </c>
      <c r="T2274" s="73" t="s">
        <v>8627</v>
      </c>
      <c r="U2274" s="75" t="s">
        <v>2605</v>
      </c>
    </row>
    <row r="2275" spans="17:21">
      <c r="Q2275" s="71">
        <v>4</v>
      </c>
      <c r="R2275" s="71">
        <v>13</v>
      </c>
      <c r="S2275" s="71">
        <v>60</v>
      </c>
      <c r="T2275" s="73" t="s">
        <v>12455</v>
      </c>
      <c r="U2275" s="75" t="s">
        <v>2607</v>
      </c>
    </row>
    <row r="2276" spans="17:21">
      <c r="Q2276" s="71">
        <v>4</v>
      </c>
      <c r="R2276" s="71">
        <v>13</v>
      </c>
      <c r="S2276" s="71">
        <v>61</v>
      </c>
      <c r="T2276" s="73" t="s">
        <v>12456</v>
      </c>
      <c r="U2276" s="75" t="s">
        <v>2609</v>
      </c>
    </row>
    <row r="2277" spans="17:21">
      <c r="Q2277" s="71">
        <v>4</v>
      </c>
      <c r="R2277" s="71">
        <v>13</v>
      </c>
      <c r="S2277" s="71">
        <v>62</v>
      </c>
      <c r="T2277" s="73" t="s">
        <v>12457</v>
      </c>
      <c r="U2277" s="75" t="s">
        <v>7383</v>
      </c>
    </row>
    <row r="2278" spans="17:21">
      <c r="Q2278" s="71">
        <v>4</v>
      </c>
      <c r="R2278" s="71">
        <v>13</v>
      </c>
      <c r="S2278" s="71">
        <v>63</v>
      </c>
      <c r="T2278" s="73" t="s">
        <v>12458</v>
      </c>
      <c r="U2278" s="75" t="s">
        <v>2606</v>
      </c>
    </row>
    <row r="2279" spans="17:21">
      <c r="Q2279" s="71">
        <v>4</v>
      </c>
      <c r="R2279" s="71">
        <v>13</v>
      </c>
      <c r="S2279" s="71">
        <v>64</v>
      </c>
      <c r="T2279" s="73" t="s">
        <v>12459</v>
      </c>
      <c r="U2279" s="75" t="s">
        <v>2608</v>
      </c>
    </row>
    <row r="2280" spans="17:21">
      <c r="Q2280" s="71">
        <v>4</v>
      </c>
      <c r="R2280" s="71">
        <v>13</v>
      </c>
      <c r="S2280" s="71">
        <v>65</v>
      </c>
      <c r="T2280" s="73" t="s">
        <v>12460</v>
      </c>
      <c r="U2280" s="75" t="s">
        <v>2611</v>
      </c>
    </row>
    <row r="2281" spans="17:21">
      <c r="Q2281" s="71">
        <v>4</v>
      </c>
      <c r="R2281" s="71">
        <v>13</v>
      </c>
      <c r="S2281" s="71">
        <v>66</v>
      </c>
      <c r="T2281" s="73" t="s">
        <v>12461</v>
      </c>
      <c r="U2281" s="75" t="s">
        <v>2612</v>
      </c>
    </row>
    <row r="2282" spans="17:21">
      <c r="Q2282" s="71">
        <v>4</v>
      </c>
      <c r="R2282" s="71">
        <v>13</v>
      </c>
      <c r="S2282" s="71">
        <v>67</v>
      </c>
      <c r="T2282" s="73" t="s">
        <v>12462</v>
      </c>
      <c r="U2282" s="75" t="s">
        <v>2613</v>
      </c>
    </row>
    <row r="2283" spans="17:21">
      <c r="Q2283" s="71">
        <v>4</v>
      </c>
      <c r="R2283" s="71">
        <v>13</v>
      </c>
      <c r="S2283" s="71">
        <v>68</v>
      </c>
      <c r="T2283" s="73" t="s">
        <v>12463</v>
      </c>
      <c r="U2283" s="75" t="s">
        <v>7387</v>
      </c>
    </row>
    <row r="2284" spans="17:21">
      <c r="Q2284" s="71">
        <v>4</v>
      </c>
      <c r="R2284" s="71">
        <v>13</v>
      </c>
      <c r="S2284" s="71">
        <v>69</v>
      </c>
      <c r="T2284" s="73" t="s">
        <v>12464</v>
      </c>
      <c r="U2284" s="75" t="s">
        <v>7389</v>
      </c>
    </row>
    <row r="2285" spans="17:21">
      <c r="Q2285" s="71">
        <v>4</v>
      </c>
      <c r="R2285" s="71">
        <v>13</v>
      </c>
      <c r="S2285" s="71">
        <v>70</v>
      </c>
      <c r="T2285" s="73" t="s">
        <v>12465</v>
      </c>
      <c r="U2285" s="75" t="s">
        <v>2614</v>
      </c>
    </row>
    <row r="2286" spans="17:21">
      <c r="Q2286" s="71">
        <v>4</v>
      </c>
      <c r="R2286" s="71">
        <v>13</v>
      </c>
      <c r="S2286" s="71">
        <v>71</v>
      </c>
      <c r="T2286" s="73" t="s">
        <v>12466</v>
      </c>
      <c r="U2286" s="75" t="s">
        <v>7388</v>
      </c>
    </row>
    <row r="2287" spans="17:21">
      <c r="Q2287" s="71">
        <v>4</v>
      </c>
      <c r="R2287" s="71">
        <v>13</v>
      </c>
      <c r="S2287" s="71">
        <v>72</v>
      </c>
      <c r="T2287" s="73" t="s">
        <v>12467</v>
      </c>
      <c r="U2287" s="75" t="s">
        <v>12468</v>
      </c>
    </row>
    <row r="2288" spans="17:21">
      <c r="Q2288" s="71">
        <v>4</v>
      </c>
      <c r="R2288" s="71">
        <v>13</v>
      </c>
      <c r="S2288" s="71">
        <v>73</v>
      </c>
      <c r="T2288" s="73" t="s">
        <v>12469</v>
      </c>
      <c r="U2288" s="75" t="s">
        <v>2615</v>
      </c>
    </row>
    <row r="2289" spans="17:21">
      <c r="Q2289" s="71">
        <v>4</v>
      </c>
      <c r="R2289" s="71">
        <v>13</v>
      </c>
      <c r="S2289" s="71">
        <v>74</v>
      </c>
      <c r="T2289" s="73" t="s">
        <v>12470</v>
      </c>
      <c r="U2289" s="75" t="s">
        <v>2616</v>
      </c>
    </row>
    <row r="2290" spans="17:21">
      <c r="Q2290" s="71">
        <v>4</v>
      </c>
      <c r="R2290" s="71">
        <v>13</v>
      </c>
      <c r="S2290" s="71">
        <v>75</v>
      </c>
      <c r="T2290" s="73" t="s">
        <v>12471</v>
      </c>
      <c r="U2290" s="75" t="s">
        <v>2617</v>
      </c>
    </row>
    <row r="2291" spans="17:21">
      <c r="Q2291" s="71">
        <v>4</v>
      </c>
      <c r="R2291" s="71">
        <v>13</v>
      </c>
      <c r="S2291" s="71">
        <v>76</v>
      </c>
      <c r="T2291" s="73" t="s">
        <v>12472</v>
      </c>
      <c r="U2291" s="75" t="s">
        <v>2618</v>
      </c>
    </row>
    <row r="2292" spans="17:21">
      <c r="Q2292" s="71">
        <v>4</v>
      </c>
      <c r="R2292" s="71">
        <v>13</v>
      </c>
      <c r="S2292" s="71">
        <v>77</v>
      </c>
      <c r="T2292" s="73" t="s">
        <v>12473</v>
      </c>
      <c r="U2292" s="75" t="s">
        <v>7390</v>
      </c>
    </row>
    <row r="2293" spans="17:21">
      <c r="Q2293" s="71">
        <v>4</v>
      </c>
      <c r="R2293" s="71">
        <v>13</v>
      </c>
      <c r="S2293" s="71">
        <v>78</v>
      </c>
      <c r="T2293" s="73" t="s">
        <v>12474</v>
      </c>
      <c r="U2293" s="75" t="s">
        <v>7394</v>
      </c>
    </row>
    <row r="2294" spans="17:21">
      <c r="Q2294" s="71">
        <v>4</v>
      </c>
      <c r="R2294" s="71">
        <v>13</v>
      </c>
      <c r="S2294" s="71">
        <v>79</v>
      </c>
      <c r="T2294" s="73" t="s">
        <v>12475</v>
      </c>
      <c r="U2294" s="75" t="s">
        <v>7391</v>
      </c>
    </row>
    <row r="2295" spans="17:21">
      <c r="Q2295" s="71">
        <v>4</v>
      </c>
      <c r="R2295" s="71">
        <v>13</v>
      </c>
      <c r="S2295" s="71">
        <v>80</v>
      </c>
      <c r="T2295" s="73" t="s">
        <v>12476</v>
      </c>
      <c r="U2295" s="75" t="s">
        <v>7392</v>
      </c>
    </row>
    <row r="2296" spans="17:21">
      <c r="Q2296" s="71">
        <v>4</v>
      </c>
      <c r="R2296" s="71">
        <v>13</v>
      </c>
      <c r="S2296" s="71">
        <v>81</v>
      </c>
      <c r="T2296" s="73" t="s">
        <v>12477</v>
      </c>
      <c r="U2296" s="75" t="s">
        <v>7393</v>
      </c>
    </row>
    <row r="2297" spans="17:21">
      <c r="Q2297" s="71">
        <v>4</v>
      </c>
      <c r="R2297" s="71">
        <v>13</v>
      </c>
      <c r="S2297" s="71">
        <v>82</v>
      </c>
      <c r="T2297" s="73" t="s">
        <v>12478</v>
      </c>
      <c r="U2297" s="75" t="s">
        <v>2619</v>
      </c>
    </row>
    <row r="2298" spans="17:21">
      <c r="Q2298" s="71">
        <v>4</v>
      </c>
      <c r="R2298" s="71">
        <v>13</v>
      </c>
      <c r="S2298" s="71">
        <v>83</v>
      </c>
      <c r="T2298" s="73" t="s">
        <v>12479</v>
      </c>
      <c r="U2298" s="75" t="s">
        <v>2620</v>
      </c>
    </row>
    <row r="2299" spans="17:21">
      <c r="Q2299" s="71">
        <v>4</v>
      </c>
      <c r="R2299" s="71">
        <v>13</v>
      </c>
      <c r="S2299" s="71">
        <v>84</v>
      </c>
      <c r="T2299" s="73" t="s">
        <v>12480</v>
      </c>
      <c r="U2299" s="75" t="s">
        <v>2621</v>
      </c>
    </row>
    <row r="2300" spans="17:21">
      <c r="Q2300" s="71">
        <v>4</v>
      </c>
      <c r="R2300" s="71">
        <v>13</v>
      </c>
      <c r="S2300" s="71">
        <v>85</v>
      </c>
      <c r="T2300" s="73" t="s">
        <v>12481</v>
      </c>
      <c r="U2300" s="75" t="s">
        <v>2622</v>
      </c>
    </row>
    <row r="2301" spans="17:21">
      <c r="Q2301" s="71">
        <v>4</v>
      </c>
      <c r="R2301" s="71">
        <v>13</v>
      </c>
      <c r="S2301" s="71">
        <v>86</v>
      </c>
      <c r="T2301" s="73" t="s">
        <v>12482</v>
      </c>
      <c r="U2301" s="75" t="s">
        <v>2623</v>
      </c>
    </row>
    <row r="2302" spans="17:21">
      <c r="Q2302" s="71">
        <v>4</v>
      </c>
      <c r="R2302" s="71">
        <v>13</v>
      </c>
      <c r="S2302" s="71">
        <v>87</v>
      </c>
      <c r="T2302" s="73" t="s">
        <v>12483</v>
      </c>
      <c r="U2302" s="75" t="s">
        <v>2624</v>
      </c>
    </row>
    <row r="2303" spans="17:21">
      <c r="Q2303" s="71">
        <v>4</v>
      </c>
      <c r="R2303" s="71">
        <v>13</v>
      </c>
      <c r="S2303" s="71">
        <v>88</v>
      </c>
      <c r="T2303" s="73" t="s">
        <v>12484</v>
      </c>
      <c r="U2303" s="75" t="s">
        <v>2625</v>
      </c>
    </row>
    <row r="2304" spans="17:21">
      <c r="Q2304" s="71">
        <v>4</v>
      </c>
      <c r="R2304" s="71">
        <v>13</v>
      </c>
      <c r="S2304" s="71">
        <v>89</v>
      </c>
      <c r="T2304" s="73" t="s">
        <v>12485</v>
      </c>
      <c r="U2304" s="75" t="s">
        <v>2628</v>
      </c>
    </row>
    <row r="2305" spans="17:21">
      <c r="Q2305" s="71">
        <v>4</v>
      </c>
      <c r="R2305" s="71">
        <v>13</v>
      </c>
      <c r="S2305" s="71">
        <v>90</v>
      </c>
      <c r="T2305" s="73" t="s">
        <v>12486</v>
      </c>
      <c r="U2305" s="75" t="s">
        <v>2630</v>
      </c>
    </row>
    <row r="2306" spans="17:21">
      <c r="Q2306" s="71">
        <v>4</v>
      </c>
      <c r="R2306" s="71">
        <v>13</v>
      </c>
      <c r="S2306" s="71">
        <v>91</v>
      </c>
      <c r="T2306" s="73" t="s">
        <v>12487</v>
      </c>
      <c r="U2306" s="75" t="s">
        <v>2629</v>
      </c>
    </row>
    <row r="2307" spans="17:21">
      <c r="Q2307" s="71">
        <v>4</v>
      </c>
      <c r="R2307" s="71">
        <v>13</v>
      </c>
      <c r="S2307" s="71">
        <v>92</v>
      </c>
      <c r="T2307" s="73" t="s">
        <v>12488</v>
      </c>
      <c r="U2307" s="75" t="s">
        <v>2626</v>
      </c>
    </row>
    <row r="2308" spans="17:21">
      <c r="Q2308" s="71">
        <v>4</v>
      </c>
      <c r="R2308" s="71">
        <v>13</v>
      </c>
      <c r="S2308" s="71">
        <v>93</v>
      </c>
      <c r="T2308" s="73" t="s">
        <v>12489</v>
      </c>
      <c r="U2308" s="75" t="s">
        <v>2627</v>
      </c>
    </row>
    <row r="2309" spans="17:21">
      <c r="Q2309" s="71">
        <v>4</v>
      </c>
      <c r="R2309" s="71">
        <v>13</v>
      </c>
      <c r="S2309" s="71">
        <v>94</v>
      </c>
      <c r="T2309" s="73" t="s">
        <v>12196</v>
      </c>
      <c r="U2309" s="75" t="s">
        <v>2631</v>
      </c>
    </row>
    <row r="2310" spans="17:21">
      <c r="Q2310" s="71">
        <v>4</v>
      </c>
      <c r="R2310" s="71">
        <v>13</v>
      </c>
      <c r="S2310" s="71">
        <v>95</v>
      </c>
      <c r="T2310" s="73" t="s">
        <v>12490</v>
      </c>
      <c r="U2310" s="75" t="s">
        <v>2632</v>
      </c>
    </row>
    <row r="2311" spans="17:21">
      <c r="Q2311" s="71">
        <v>4</v>
      </c>
      <c r="R2311" s="71">
        <v>13</v>
      </c>
      <c r="S2311" s="71">
        <v>96</v>
      </c>
      <c r="T2311" s="73" t="s">
        <v>12491</v>
      </c>
      <c r="U2311" s="75" t="s">
        <v>2640</v>
      </c>
    </row>
    <row r="2312" spans="17:21">
      <c r="Q2312" s="71">
        <v>4</v>
      </c>
      <c r="R2312" s="71">
        <v>13</v>
      </c>
      <c r="S2312" s="71">
        <v>97</v>
      </c>
      <c r="T2312" s="73" t="s">
        <v>12492</v>
      </c>
      <c r="U2312" s="75" t="s">
        <v>2641</v>
      </c>
    </row>
    <row r="2313" spans="17:21">
      <c r="Q2313" s="71">
        <v>4</v>
      </c>
      <c r="R2313" s="71">
        <v>13</v>
      </c>
      <c r="S2313" s="71">
        <v>98</v>
      </c>
      <c r="T2313" s="73" t="s">
        <v>12493</v>
      </c>
      <c r="U2313" s="75" t="s">
        <v>2633</v>
      </c>
    </row>
    <row r="2314" spans="17:21">
      <c r="Q2314" s="71">
        <v>4</v>
      </c>
      <c r="R2314" s="71">
        <v>13</v>
      </c>
      <c r="S2314" s="71">
        <v>99</v>
      </c>
      <c r="T2314" s="73" t="s">
        <v>12494</v>
      </c>
      <c r="U2314" s="75" t="s">
        <v>2634</v>
      </c>
    </row>
    <row r="2315" spans="17:21">
      <c r="Q2315" s="71">
        <v>4</v>
      </c>
      <c r="R2315" s="71">
        <v>13</v>
      </c>
      <c r="S2315" s="71">
        <v>100</v>
      </c>
      <c r="T2315" s="73" t="s">
        <v>12495</v>
      </c>
      <c r="U2315" s="75" t="s">
        <v>2635</v>
      </c>
    </row>
    <row r="2316" spans="17:21">
      <c r="Q2316" s="71">
        <v>4</v>
      </c>
      <c r="R2316" s="71">
        <v>13</v>
      </c>
      <c r="S2316" s="71">
        <v>101</v>
      </c>
      <c r="T2316" s="73" t="s">
        <v>12496</v>
      </c>
      <c r="U2316" s="75" t="s">
        <v>2636</v>
      </c>
    </row>
    <row r="2317" spans="17:21">
      <c r="Q2317" s="71">
        <v>4</v>
      </c>
      <c r="R2317" s="71">
        <v>13</v>
      </c>
      <c r="S2317" s="71">
        <v>102</v>
      </c>
      <c r="T2317" s="73" t="s">
        <v>12497</v>
      </c>
      <c r="U2317" s="75" t="s">
        <v>2637</v>
      </c>
    </row>
    <row r="2318" spans="17:21">
      <c r="Q2318" s="71">
        <v>4</v>
      </c>
      <c r="R2318" s="71">
        <v>13</v>
      </c>
      <c r="S2318" s="71">
        <v>103</v>
      </c>
      <c r="T2318" s="73" t="s">
        <v>12498</v>
      </c>
      <c r="U2318" s="75" t="s">
        <v>2638</v>
      </c>
    </row>
    <row r="2319" spans="17:21">
      <c r="Q2319" s="71">
        <v>4</v>
      </c>
      <c r="R2319" s="71">
        <v>13</v>
      </c>
      <c r="S2319" s="71">
        <v>104</v>
      </c>
      <c r="T2319" s="73" t="s">
        <v>12499</v>
      </c>
      <c r="U2319" s="75" t="s">
        <v>2639</v>
      </c>
    </row>
    <row r="2320" spans="17:21">
      <c r="Q2320" s="71">
        <v>4</v>
      </c>
      <c r="R2320" s="71">
        <v>13</v>
      </c>
      <c r="S2320" s="71">
        <v>105</v>
      </c>
      <c r="T2320" s="73" t="s">
        <v>12500</v>
      </c>
      <c r="U2320" s="75" t="s">
        <v>7397</v>
      </c>
    </row>
    <row r="2321" spans="17:21">
      <c r="Q2321" s="71">
        <v>4</v>
      </c>
      <c r="R2321" s="71">
        <v>13</v>
      </c>
      <c r="S2321" s="71">
        <v>106</v>
      </c>
      <c r="T2321" s="73" t="s">
        <v>12501</v>
      </c>
      <c r="U2321" s="75" t="s">
        <v>7398</v>
      </c>
    </row>
    <row r="2322" spans="17:21">
      <c r="Q2322" s="71">
        <v>4</v>
      </c>
      <c r="R2322" s="71">
        <v>13</v>
      </c>
      <c r="S2322" s="71">
        <v>107</v>
      </c>
      <c r="T2322" s="73" t="s">
        <v>12502</v>
      </c>
      <c r="U2322" s="75" t="s">
        <v>2643</v>
      </c>
    </row>
    <row r="2323" spans="17:21">
      <c r="Q2323" s="71">
        <v>4</v>
      </c>
      <c r="R2323" s="71">
        <v>13</v>
      </c>
      <c r="S2323" s="71">
        <v>108</v>
      </c>
      <c r="T2323" s="73" t="s">
        <v>12503</v>
      </c>
      <c r="U2323" s="75" t="s">
        <v>7399</v>
      </c>
    </row>
    <row r="2324" spans="17:21">
      <c r="Q2324" s="71">
        <v>4</v>
      </c>
      <c r="R2324" s="71">
        <v>13</v>
      </c>
      <c r="S2324" s="71">
        <v>109</v>
      </c>
      <c r="T2324" s="73" t="s">
        <v>12504</v>
      </c>
      <c r="U2324" s="75" t="s">
        <v>7400</v>
      </c>
    </row>
    <row r="2325" spans="17:21">
      <c r="Q2325" s="71">
        <v>4</v>
      </c>
      <c r="R2325" s="71">
        <v>13</v>
      </c>
      <c r="S2325" s="71">
        <v>110</v>
      </c>
      <c r="T2325" s="73" t="s">
        <v>12505</v>
      </c>
      <c r="U2325" s="75" t="s">
        <v>7401</v>
      </c>
    </row>
    <row r="2326" spans="17:21">
      <c r="Q2326" s="71">
        <v>4</v>
      </c>
      <c r="R2326" s="71">
        <v>13</v>
      </c>
      <c r="S2326" s="71">
        <v>111</v>
      </c>
      <c r="T2326" s="73" t="s">
        <v>12506</v>
      </c>
      <c r="U2326" s="75" t="s">
        <v>7402</v>
      </c>
    </row>
    <row r="2327" spans="17:21">
      <c r="Q2327" s="71">
        <v>4</v>
      </c>
      <c r="R2327" s="71">
        <v>13</v>
      </c>
      <c r="S2327" s="71">
        <v>112</v>
      </c>
      <c r="T2327" s="73" t="s">
        <v>12507</v>
      </c>
      <c r="U2327" s="75" t="s">
        <v>7403</v>
      </c>
    </row>
    <row r="2328" spans="17:21">
      <c r="Q2328" s="71">
        <v>4</v>
      </c>
      <c r="R2328" s="71">
        <v>13</v>
      </c>
      <c r="S2328" s="71">
        <v>113</v>
      </c>
      <c r="T2328" s="73" t="s">
        <v>12508</v>
      </c>
      <c r="U2328" s="75" t="s">
        <v>7404</v>
      </c>
    </row>
    <row r="2329" spans="17:21">
      <c r="Q2329" s="71">
        <v>4</v>
      </c>
      <c r="R2329" s="71">
        <v>13</v>
      </c>
      <c r="S2329" s="71">
        <v>114</v>
      </c>
      <c r="T2329" s="73" t="s">
        <v>12509</v>
      </c>
      <c r="U2329" s="75" t="s">
        <v>7405</v>
      </c>
    </row>
    <row r="2330" spans="17:21">
      <c r="Q2330" s="71">
        <v>4</v>
      </c>
      <c r="R2330" s="71">
        <v>13</v>
      </c>
      <c r="S2330" s="71">
        <v>115</v>
      </c>
      <c r="T2330" s="73" t="s">
        <v>12510</v>
      </c>
      <c r="U2330" s="75" t="s">
        <v>7406</v>
      </c>
    </row>
    <row r="2331" spans="17:21">
      <c r="Q2331" s="71">
        <v>4</v>
      </c>
      <c r="R2331" s="71">
        <v>13</v>
      </c>
      <c r="S2331" s="71">
        <v>116</v>
      </c>
      <c r="T2331" s="73" t="s">
        <v>12511</v>
      </c>
      <c r="U2331" s="75" t="s">
        <v>7407</v>
      </c>
    </row>
    <row r="2332" spans="17:21">
      <c r="Q2332" s="71">
        <v>4</v>
      </c>
      <c r="R2332" s="71">
        <v>13</v>
      </c>
      <c r="S2332" s="71">
        <v>117</v>
      </c>
      <c r="T2332" s="73" t="s">
        <v>12512</v>
      </c>
      <c r="U2332" s="75" t="s">
        <v>2642</v>
      </c>
    </row>
    <row r="2333" spans="17:21">
      <c r="Q2333" s="71">
        <v>4</v>
      </c>
      <c r="R2333" s="71">
        <v>13</v>
      </c>
      <c r="S2333" s="71">
        <v>118</v>
      </c>
      <c r="T2333" s="73" t="s">
        <v>12513</v>
      </c>
      <c r="U2333" s="75" t="s">
        <v>7395</v>
      </c>
    </row>
    <row r="2334" spans="17:21">
      <c r="Q2334" s="71">
        <v>4</v>
      </c>
      <c r="R2334" s="71">
        <v>13</v>
      </c>
      <c r="S2334" s="71">
        <v>119</v>
      </c>
      <c r="T2334" s="73" t="s">
        <v>12514</v>
      </c>
      <c r="U2334" s="75" t="s">
        <v>7396</v>
      </c>
    </row>
    <row r="2335" spans="17:21">
      <c r="Q2335" s="71">
        <v>4</v>
      </c>
      <c r="R2335" s="71">
        <v>13</v>
      </c>
      <c r="S2335" s="71">
        <v>120</v>
      </c>
      <c r="T2335" s="73" t="s">
        <v>12515</v>
      </c>
      <c r="U2335" s="75" t="s">
        <v>2644</v>
      </c>
    </row>
    <row r="2336" spans="17:21">
      <c r="Q2336" s="71">
        <v>4</v>
      </c>
      <c r="R2336" s="71">
        <v>13</v>
      </c>
      <c r="S2336" s="71">
        <v>121</v>
      </c>
      <c r="T2336" s="73" t="s">
        <v>12516</v>
      </c>
      <c r="U2336" s="75" t="s">
        <v>2645</v>
      </c>
    </row>
    <row r="2337" spans="17:21">
      <c r="Q2337" s="71">
        <v>4</v>
      </c>
      <c r="R2337" s="71">
        <v>13</v>
      </c>
      <c r="S2337" s="71">
        <v>122</v>
      </c>
      <c r="T2337" s="73" t="s">
        <v>12517</v>
      </c>
      <c r="U2337" s="75" t="s">
        <v>2646</v>
      </c>
    </row>
    <row r="2338" spans="17:21">
      <c r="Q2338" s="71">
        <v>4</v>
      </c>
      <c r="R2338" s="71">
        <v>13</v>
      </c>
      <c r="S2338" s="71">
        <v>123</v>
      </c>
      <c r="T2338" s="73" t="s">
        <v>12518</v>
      </c>
      <c r="U2338" s="75" t="s">
        <v>2647</v>
      </c>
    </row>
    <row r="2339" spans="17:21">
      <c r="Q2339" s="71">
        <v>4</v>
      </c>
      <c r="R2339" s="71">
        <v>13</v>
      </c>
      <c r="S2339" s="71">
        <v>124</v>
      </c>
      <c r="T2339" s="73" t="s">
        <v>12519</v>
      </c>
      <c r="U2339" s="75" t="s">
        <v>2648</v>
      </c>
    </row>
    <row r="2340" spans="17:21">
      <c r="Q2340" s="71">
        <v>4</v>
      </c>
      <c r="R2340" s="71">
        <v>13</v>
      </c>
      <c r="S2340" s="71">
        <v>125</v>
      </c>
      <c r="T2340" s="73" t="s">
        <v>12520</v>
      </c>
      <c r="U2340" s="75" t="s">
        <v>2649</v>
      </c>
    </row>
    <row r="2341" spans="17:21">
      <c r="Q2341" s="71">
        <v>4</v>
      </c>
      <c r="R2341" s="71">
        <v>13</v>
      </c>
      <c r="S2341" s="71">
        <v>126</v>
      </c>
      <c r="T2341" s="73" t="s">
        <v>12521</v>
      </c>
      <c r="U2341" s="75" t="s">
        <v>2650</v>
      </c>
    </row>
    <row r="2342" spans="17:21">
      <c r="Q2342" s="71">
        <v>4</v>
      </c>
      <c r="R2342" s="71">
        <v>13</v>
      </c>
      <c r="S2342" s="71">
        <v>127</v>
      </c>
      <c r="T2342" s="73" t="s">
        <v>12522</v>
      </c>
      <c r="U2342" s="75" t="s">
        <v>2651</v>
      </c>
    </row>
    <row r="2343" spans="17:21">
      <c r="Q2343" s="71">
        <v>4</v>
      </c>
      <c r="R2343" s="71">
        <v>13</v>
      </c>
      <c r="S2343" s="71">
        <v>128</v>
      </c>
      <c r="T2343" s="73" t="s">
        <v>12523</v>
      </c>
      <c r="U2343" s="75" t="s">
        <v>2652</v>
      </c>
    </row>
    <row r="2344" spans="17:21">
      <c r="Q2344" s="71">
        <v>4</v>
      </c>
      <c r="R2344" s="71">
        <v>13</v>
      </c>
      <c r="S2344" s="71">
        <v>129</v>
      </c>
      <c r="T2344" s="73" t="s">
        <v>12524</v>
      </c>
      <c r="U2344" s="75" t="s">
        <v>2653</v>
      </c>
    </row>
    <row r="2345" spans="17:21">
      <c r="Q2345" s="71">
        <v>4</v>
      </c>
      <c r="R2345" s="71">
        <v>13</v>
      </c>
      <c r="S2345" s="71">
        <v>130</v>
      </c>
      <c r="T2345" s="73" t="s">
        <v>12525</v>
      </c>
      <c r="U2345" s="75" t="s">
        <v>2654</v>
      </c>
    </row>
    <row r="2346" spans="17:21">
      <c r="Q2346" s="71">
        <v>4</v>
      </c>
      <c r="R2346" s="71">
        <v>13</v>
      </c>
      <c r="S2346" s="71">
        <v>131</v>
      </c>
      <c r="T2346" s="73" t="s">
        <v>12526</v>
      </c>
      <c r="U2346" s="75" t="s">
        <v>2655</v>
      </c>
    </row>
    <row r="2347" spans="17:21">
      <c r="Q2347" s="71">
        <v>4</v>
      </c>
      <c r="R2347" s="71">
        <v>13</v>
      </c>
      <c r="S2347" s="71">
        <v>132</v>
      </c>
      <c r="T2347" s="73" t="s">
        <v>12527</v>
      </c>
      <c r="U2347" s="75" t="s">
        <v>2656</v>
      </c>
    </row>
    <row r="2348" spans="17:21">
      <c r="Q2348" s="71">
        <v>4</v>
      </c>
      <c r="R2348" s="71">
        <v>13</v>
      </c>
      <c r="S2348" s="71">
        <v>133</v>
      </c>
      <c r="T2348" s="73" t="s">
        <v>12528</v>
      </c>
      <c r="U2348" s="75" t="s">
        <v>7409</v>
      </c>
    </row>
    <row r="2349" spans="17:21">
      <c r="Q2349" s="71">
        <v>4</v>
      </c>
      <c r="R2349" s="71">
        <v>13</v>
      </c>
      <c r="S2349" s="71">
        <v>134</v>
      </c>
      <c r="T2349" s="73" t="s">
        <v>12529</v>
      </c>
      <c r="U2349" s="75" t="s">
        <v>7384</v>
      </c>
    </row>
    <row r="2350" spans="17:21">
      <c r="Q2350" s="71">
        <v>4</v>
      </c>
      <c r="R2350" s="71">
        <v>13</v>
      </c>
      <c r="S2350" s="71">
        <v>135</v>
      </c>
      <c r="T2350" s="73" t="s">
        <v>12530</v>
      </c>
      <c r="U2350" s="75" t="s">
        <v>7410</v>
      </c>
    </row>
    <row r="2351" spans="17:21">
      <c r="Q2351" s="71">
        <v>4</v>
      </c>
      <c r="R2351" s="71">
        <v>13</v>
      </c>
      <c r="S2351" s="71">
        <v>136</v>
      </c>
      <c r="T2351" s="73" t="s">
        <v>12531</v>
      </c>
      <c r="U2351" s="75" t="s">
        <v>12532</v>
      </c>
    </row>
    <row r="2352" spans="17:21">
      <c r="Q2352" s="71">
        <v>4</v>
      </c>
      <c r="R2352" s="71">
        <v>13</v>
      </c>
      <c r="S2352" s="71">
        <v>137</v>
      </c>
      <c r="T2352" s="73" t="s">
        <v>11215</v>
      </c>
      <c r="U2352" s="75" t="s">
        <v>2657</v>
      </c>
    </row>
    <row r="2353" spans="17:21">
      <c r="Q2353" s="71">
        <v>4</v>
      </c>
      <c r="R2353" s="71">
        <v>14</v>
      </c>
      <c r="S2353" s="71">
        <v>1</v>
      </c>
      <c r="T2353" s="73" t="s">
        <v>12533</v>
      </c>
      <c r="U2353" s="75" t="s">
        <v>2721</v>
      </c>
    </row>
    <row r="2354" spans="17:21">
      <c r="Q2354" s="71">
        <v>4</v>
      </c>
      <c r="R2354" s="71">
        <v>14</v>
      </c>
      <c r="S2354" s="71">
        <v>2</v>
      </c>
      <c r="T2354" s="73" t="s">
        <v>12394</v>
      </c>
      <c r="U2354" s="75" t="s">
        <v>2720</v>
      </c>
    </row>
    <row r="2355" spans="17:21">
      <c r="Q2355" s="71">
        <v>4</v>
      </c>
      <c r="R2355" s="71">
        <v>14</v>
      </c>
      <c r="S2355" s="71">
        <v>3</v>
      </c>
      <c r="T2355" s="73" t="s">
        <v>12534</v>
      </c>
      <c r="U2355" s="75" t="s">
        <v>7411</v>
      </c>
    </row>
    <row r="2356" spans="17:21">
      <c r="Q2356" s="71">
        <v>4</v>
      </c>
      <c r="R2356" s="71">
        <v>14</v>
      </c>
      <c r="S2356" s="71">
        <v>4</v>
      </c>
      <c r="T2356" s="73" t="s">
        <v>12535</v>
      </c>
      <c r="U2356" s="75" t="s">
        <v>2722</v>
      </c>
    </row>
    <row r="2357" spans="17:21">
      <c r="Q2357" s="71">
        <v>4</v>
      </c>
      <c r="R2357" s="71">
        <v>14</v>
      </c>
      <c r="S2357" s="71">
        <v>5</v>
      </c>
      <c r="T2357" s="73" t="s">
        <v>12536</v>
      </c>
      <c r="U2357" s="75" t="s">
        <v>7412</v>
      </c>
    </row>
    <row r="2358" spans="17:21">
      <c r="Q2358" s="71">
        <v>4</v>
      </c>
      <c r="R2358" s="71">
        <v>14</v>
      </c>
      <c r="S2358" s="71">
        <v>6</v>
      </c>
      <c r="T2358" s="73" t="s">
        <v>12537</v>
      </c>
      <c r="U2358" s="75" t="s">
        <v>2723</v>
      </c>
    </row>
    <row r="2359" spans="17:21">
      <c r="Q2359" s="71">
        <v>4</v>
      </c>
      <c r="R2359" s="71">
        <v>14</v>
      </c>
      <c r="S2359" s="71">
        <v>7</v>
      </c>
      <c r="T2359" s="73" t="s">
        <v>12538</v>
      </c>
      <c r="U2359" s="75" t="s">
        <v>2724</v>
      </c>
    </row>
    <row r="2360" spans="17:21">
      <c r="Q2360" s="71">
        <v>4</v>
      </c>
      <c r="R2360" s="71">
        <v>14</v>
      </c>
      <c r="S2360" s="71">
        <v>8</v>
      </c>
      <c r="T2360" s="73" t="s">
        <v>12426</v>
      </c>
      <c r="U2360" s="75" t="s">
        <v>2726</v>
      </c>
    </row>
    <row r="2361" spans="17:21">
      <c r="Q2361" s="71">
        <v>4</v>
      </c>
      <c r="R2361" s="71">
        <v>14</v>
      </c>
      <c r="S2361" s="71">
        <v>9</v>
      </c>
      <c r="T2361" s="73" t="s">
        <v>12539</v>
      </c>
      <c r="U2361" s="75" t="s">
        <v>2725</v>
      </c>
    </row>
    <row r="2362" spans="17:21">
      <c r="Q2362" s="71">
        <v>4</v>
      </c>
      <c r="R2362" s="71">
        <v>14</v>
      </c>
      <c r="S2362" s="71">
        <v>10</v>
      </c>
      <c r="T2362" s="73" t="s">
        <v>11979</v>
      </c>
      <c r="U2362" s="75" t="s">
        <v>2727</v>
      </c>
    </row>
    <row r="2363" spans="17:21">
      <c r="Q2363" s="71">
        <v>4</v>
      </c>
      <c r="R2363" s="71">
        <v>14</v>
      </c>
      <c r="S2363" s="71">
        <v>11</v>
      </c>
      <c r="T2363" s="73" t="s">
        <v>12540</v>
      </c>
      <c r="U2363" s="75" t="s">
        <v>2728</v>
      </c>
    </row>
    <row r="2364" spans="17:21">
      <c r="Q2364" s="71">
        <v>4</v>
      </c>
      <c r="R2364" s="71">
        <v>14</v>
      </c>
      <c r="S2364" s="71">
        <v>12</v>
      </c>
      <c r="T2364" s="73" t="s">
        <v>12541</v>
      </c>
      <c r="U2364" s="75" t="s">
        <v>2730</v>
      </c>
    </row>
    <row r="2365" spans="17:21">
      <c r="Q2365" s="71">
        <v>4</v>
      </c>
      <c r="R2365" s="71">
        <v>14</v>
      </c>
      <c r="S2365" s="71">
        <v>13</v>
      </c>
      <c r="T2365" s="73" t="s">
        <v>12542</v>
      </c>
      <c r="U2365" s="75" t="s">
        <v>2729</v>
      </c>
    </row>
    <row r="2366" spans="17:21">
      <c r="Q2366" s="71">
        <v>4</v>
      </c>
      <c r="R2366" s="71">
        <v>14</v>
      </c>
      <c r="S2366" s="71">
        <v>14</v>
      </c>
      <c r="T2366" s="73" t="s">
        <v>12543</v>
      </c>
      <c r="U2366" s="75" t="s">
        <v>2731</v>
      </c>
    </row>
    <row r="2367" spans="17:21">
      <c r="Q2367" s="71">
        <v>4</v>
      </c>
      <c r="R2367" s="71">
        <v>14</v>
      </c>
      <c r="S2367" s="71">
        <v>15</v>
      </c>
      <c r="T2367" s="73" t="s">
        <v>12544</v>
      </c>
      <c r="U2367" s="75" t="s">
        <v>2732</v>
      </c>
    </row>
    <row r="2368" spans="17:21">
      <c r="Q2368" s="71">
        <v>4</v>
      </c>
      <c r="R2368" s="71">
        <v>14</v>
      </c>
      <c r="S2368" s="71">
        <v>16</v>
      </c>
      <c r="T2368" s="73" t="s">
        <v>11055</v>
      </c>
      <c r="U2368" s="75" t="s">
        <v>2733</v>
      </c>
    </row>
    <row r="2369" spans="17:21">
      <c r="Q2369" s="71">
        <v>4</v>
      </c>
      <c r="R2369" s="71">
        <v>14</v>
      </c>
      <c r="S2369" s="71">
        <v>17</v>
      </c>
      <c r="T2369" s="73" t="s">
        <v>12545</v>
      </c>
      <c r="U2369" s="75" t="s">
        <v>2734</v>
      </c>
    </row>
    <row r="2370" spans="17:21">
      <c r="Q2370" s="71">
        <v>4</v>
      </c>
      <c r="R2370" s="71">
        <v>14</v>
      </c>
      <c r="S2370" s="71">
        <v>18</v>
      </c>
      <c r="T2370" s="73" t="s">
        <v>12546</v>
      </c>
      <c r="U2370" s="75" t="s">
        <v>2735</v>
      </c>
    </row>
    <row r="2371" spans="17:21">
      <c r="Q2371" s="71">
        <v>4</v>
      </c>
      <c r="R2371" s="71">
        <v>14</v>
      </c>
      <c r="S2371" s="71">
        <v>19</v>
      </c>
      <c r="T2371" s="73" t="s">
        <v>12547</v>
      </c>
      <c r="U2371" s="75" t="s">
        <v>2736</v>
      </c>
    </row>
    <row r="2372" spans="17:21">
      <c r="Q2372" s="71">
        <v>4</v>
      </c>
      <c r="R2372" s="71">
        <v>14</v>
      </c>
      <c r="S2372" s="71">
        <v>20</v>
      </c>
      <c r="T2372" s="73" t="s">
        <v>12548</v>
      </c>
      <c r="U2372" s="75" t="s">
        <v>2737</v>
      </c>
    </row>
    <row r="2373" spans="17:21">
      <c r="Q2373" s="71">
        <v>4</v>
      </c>
      <c r="R2373" s="71">
        <v>14</v>
      </c>
      <c r="S2373" s="71">
        <v>21</v>
      </c>
      <c r="T2373" s="73" t="s">
        <v>12549</v>
      </c>
      <c r="U2373" s="75" t="s">
        <v>2738</v>
      </c>
    </row>
    <row r="2374" spans="17:21">
      <c r="Q2374" s="71">
        <v>4</v>
      </c>
      <c r="R2374" s="71">
        <v>14</v>
      </c>
      <c r="S2374" s="71">
        <v>22</v>
      </c>
      <c r="T2374" s="73" t="s">
        <v>12550</v>
      </c>
      <c r="U2374" s="75" t="s">
        <v>2739</v>
      </c>
    </row>
    <row r="2375" spans="17:21">
      <c r="Q2375" s="71">
        <v>4</v>
      </c>
      <c r="R2375" s="71">
        <v>14</v>
      </c>
      <c r="S2375" s="71">
        <v>23</v>
      </c>
      <c r="T2375" s="73" t="s">
        <v>12551</v>
      </c>
      <c r="U2375" s="75" t="s">
        <v>2740</v>
      </c>
    </row>
    <row r="2376" spans="17:21">
      <c r="Q2376" s="71">
        <v>4</v>
      </c>
      <c r="R2376" s="71">
        <v>14</v>
      </c>
      <c r="S2376" s="71">
        <v>24</v>
      </c>
      <c r="T2376" s="73" t="s">
        <v>12552</v>
      </c>
      <c r="U2376" s="75" t="s">
        <v>2741</v>
      </c>
    </row>
    <row r="2377" spans="17:21">
      <c r="Q2377" s="71">
        <v>4</v>
      </c>
      <c r="R2377" s="71">
        <v>14</v>
      </c>
      <c r="S2377" s="71">
        <v>25</v>
      </c>
      <c r="T2377" s="73" t="s">
        <v>12553</v>
      </c>
      <c r="U2377" s="75" t="s">
        <v>2742</v>
      </c>
    </row>
    <row r="2378" spans="17:21">
      <c r="Q2378" s="71">
        <v>4</v>
      </c>
      <c r="R2378" s="71">
        <v>14</v>
      </c>
      <c r="S2378" s="71">
        <v>26</v>
      </c>
      <c r="T2378" s="73" t="s">
        <v>12554</v>
      </c>
      <c r="U2378" s="75" t="s">
        <v>2743</v>
      </c>
    </row>
    <row r="2379" spans="17:21">
      <c r="Q2379" s="71">
        <v>4</v>
      </c>
      <c r="R2379" s="71">
        <v>14</v>
      </c>
      <c r="S2379" s="71">
        <v>27</v>
      </c>
      <c r="T2379" s="73" t="s">
        <v>12555</v>
      </c>
      <c r="U2379" s="75" t="s">
        <v>2744</v>
      </c>
    </row>
    <row r="2380" spans="17:21">
      <c r="Q2380" s="71">
        <v>4</v>
      </c>
      <c r="R2380" s="71">
        <v>14</v>
      </c>
      <c r="S2380" s="71">
        <v>28</v>
      </c>
      <c r="T2380" s="73" t="s">
        <v>12556</v>
      </c>
      <c r="U2380" s="75" t="s">
        <v>2746</v>
      </c>
    </row>
    <row r="2381" spans="17:21">
      <c r="Q2381" s="71">
        <v>4</v>
      </c>
      <c r="R2381" s="71">
        <v>14</v>
      </c>
      <c r="S2381" s="71">
        <v>29</v>
      </c>
      <c r="T2381" s="73" t="s">
        <v>12557</v>
      </c>
      <c r="U2381" s="75" t="s">
        <v>7415</v>
      </c>
    </row>
    <row r="2382" spans="17:21">
      <c r="Q2382" s="71">
        <v>4</v>
      </c>
      <c r="R2382" s="71">
        <v>14</v>
      </c>
      <c r="S2382" s="71">
        <v>30</v>
      </c>
      <c r="T2382" s="73" t="s">
        <v>12558</v>
      </c>
      <c r="U2382" s="75" t="s">
        <v>7416</v>
      </c>
    </row>
    <row r="2383" spans="17:21">
      <c r="Q2383" s="71">
        <v>4</v>
      </c>
      <c r="R2383" s="71">
        <v>14</v>
      </c>
      <c r="S2383" s="71">
        <v>31</v>
      </c>
      <c r="T2383" s="73" t="s">
        <v>12559</v>
      </c>
      <c r="U2383" s="75" t="s">
        <v>2747</v>
      </c>
    </row>
    <row r="2384" spans="17:21">
      <c r="Q2384" s="71">
        <v>4</v>
      </c>
      <c r="R2384" s="71">
        <v>14</v>
      </c>
      <c r="S2384" s="71">
        <v>32</v>
      </c>
      <c r="T2384" s="73" t="s">
        <v>12560</v>
      </c>
      <c r="U2384" s="75" t="s">
        <v>2745</v>
      </c>
    </row>
    <row r="2385" spans="17:21">
      <c r="Q2385" s="71">
        <v>4</v>
      </c>
      <c r="R2385" s="71">
        <v>14</v>
      </c>
      <c r="S2385" s="71">
        <v>33</v>
      </c>
      <c r="T2385" s="73" t="s">
        <v>12561</v>
      </c>
      <c r="U2385" s="75" t="s">
        <v>2748</v>
      </c>
    </row>
    <row r="2386" spans="17:21">
      <c r="Q2386" s="71">
        <v>4</v>
      </c>
      <c r="R2386" s="71">
        <v>14</v>
      </c>
      <c r="S2386" s="71">
        <v>34</v>
      </c>
      <c r="T2386" s="73" t="s">
        <v>12562</v>
      </c>
      <c r="U2386" s="75" t="s">
        <v>2749</v>
      </c>
    </row>
    <row r="2387" spans="17:21">
      <c r="Q2387" s="71">
        <v>4</v>
      </c>
      <c r="R2387" s="71">
        <v>14</v>
      </c>
      <c r="S2387" s="71">
        <v>35</v>
      </c>
      <c r="T2387" s="73" t="s">
        <v>12563</v>
      </c>
      <c r="U2387" s="75" t="s">
        <v>12564</v>
      </c>
    </row>
    <row r="2388" spans="17:21">
      <c r="Q2388" s="71">
        <v>4</v>
      </c>
      <c r="R2388" s="71">
        <v>14</v>
      </c>
      <c r="S2388" s="71">
        <v>36</v>
      </c>
      <c r="T2388" s="73" t="s">
        <v>12565</v>
      </c>
      <c r="U2388" s="75" t="s">
        <v>2750</v>
      </c>
    </row>
    <row r="2389" spans="17:21">
      <c r="Q2389" s="71">
        <v>4</v>
      </c>
      <c r="R2389" s="71">
        <v>14</v>
      </c>
      <c r="S2389" s="71">
        <v>37</v>
      </c>
      <c r="T2389" s="73" t="s">
        <v>12566</v>
      </c>
      <c r="U2389" s="75" t="s">
        <v>2751</v>
      </c>
    </row>
    <row r="2390" spans="17:21">
      <c r="Q2390" s="71">
        <v>4</v>
      </c>
      <c r="R2390" s="71">
        <v>14</v>
      </c>
      <c r="S2390" s="71">
        <v>38</v>
      </c>
      <c r="T2390" s="73" t="s">
        <v>12567</v>
      </c>
      <c r="U2390" s="75" t="s">
        <v>7414</v>
      </c>
    </row>
    <row r="2391" spans="17:21">
      <c r="Q2391" s="71">
        <v>4</v>
      </c>
      <c r="R2391" s="71">
        <v>14</v>
      </c>
      <c r="S2391" s="71">
        <v>39</v>
      </c>
      <c r="T2391" s="73" t="s">
        <v>12568</v>
      </c>
      <c r="U2391" s="75" t="s">
        <v>7413</v>
      </c>
    </row>
    <row r="2392" spans="17:21">
      <c r="Q2392" s="71">
        <v>4</v>
      </c>
      <c r="R2392" s="71">
        <v>14</v>
      </c>
      <c r="S2392" s="71">
        <v>40</v>
      </c>
      <c r="T2392" s="73" t="s">
        <v>12569</v>
      </c>
      <c r="U2392" s="75" t="s">
        <v>2752</v>
      </c>
    </row>
    <row r="2393" spans="17:21">
      <c r="Q2393" s="71">
        <v>4</v>
      </c>
      <c r="R2393" s="71">
        <v>14</v>
      </c>
      <c r="S2393" s="71">
        <v>41</v>
      </c>
      <c r="T2393" s="73" t="s">
        <v>12570</v>
      </c>
      <c r="U2393" s="75" t="s">
        <v>7417</v>
      </c>
    </row>
    <row r="2394" spans="17:21">
      <c r="Q2394" s="71">
        <v>4</v>
      </c>
      <c r="R2394" s="71">
        <v>14</v>
      </c>
      <c r="S2394" s="71">
        <v>42</v>
      </c>
      <c r="T2394" s="73" t="s">
        <v>12571</v>
      </c>
      <c r="U2394" s="75" t="s">
        <v>7418</v>
      </c>
    </row>
    <row r="2395" spans="17:21">
      <c r="Q2395" s="71">
        <v>4</v>
      </c>
      <c r="R2395" s="71">
        <v>14</v>
      </c>
      <c r="S2395" s="71">
        <v>43</v>
      </c>
      <c r="T2395" s="73" t="s">
        <v>12572</v>
      </c>
      <c r="U2395" s="75" t="s">
        <v>2753</v>
      </c>
    </row>
    <row r="2396" spans="17:21">
      <c r="Q2396" s="71">
        <v>4</v>
      </c>
      <c r="R2396" s="71">
        <v>14</v>
      </c>
      <c r="S2396" s="71">
        <v>44</v>
      </c>
      <c r="T2396" s="73" t="s">
        <v>12573</v>
      </c>
      <c r="U2396" s="75" t="s">
        <v>7419</v>
      </c>
    </row>
    <row r="2397" spans="17:21">
      <c r="Q2397" s="71">
        <v>4</v>
      </c>
      <c r="R2397" s="71">
        <v>14</v>
      </c>
      <c r="S2397" s="71">
        <v>45</v>
      </c>
      <c r="T2397" s="73" t="s">
        <v>12574</v>
      </c>
      <c r="U2397" s="75" t="s">
        <v>2754</v>
      </c>
    </row>
    <row r="2398" spans="17:21">
      <c r="Q2398" s="71">
        <v>4</v>
      </c>
      <c r="R2398" s="71">
        <v>14</v>
      </c>
      <c r="S2398" s="71">
        <v>46</v>
      </c>
      <c r="T2398" s="73" t="s">
        <v>12575</v>
      </c>
      <c r="U2398" s="75" t="s">
        <v>2755</v>
      </c>
    </row>
    <row r="2399" spans="17:21">
      <c r="Q2399" s="71">
        <v>4</v>
      </c>
      <c r="R2399" s="71">
        <v>14</v>
      </c>
      <c r="S2399" s="71">
        <v>47</v>
      </c>
      <c r="T2399" s="73" t="s">
        <v>12576</v>
      </c>
      <c r="U2399" s="75" t="s">
        <v>2756</v>
      </c>
    </row>
    <row r="2400" spans="17:21">
      <c r="Q2400" s="71">
        <v>4</v>
      </c>
      <c r="R2400" s="71">
        <v>14</v>
      </c>
      <c r="S2400" s="71">
        <v>48</v>
      </c>
      <c r="T2400" s="73" t="s">
        <v>12577</v>
      </c>
      <c r="U2400" s="75" t="s">
        <v>2757</v>
      </c>
    </row>
    <row r="2401" spans="17:21">
      <c r="Q2401" s="71">
        <v>4</v>
      </c>
      <c r="R2401" s="71">
        <v>14</v>
      </c>
      <c r="S2401" s="71">
        <v>49</v>
      </c>
      <c r="T2401" s="73" t="s">
        <v>12578</v>
      </c>
      <c r="U2401" s="75" t="s">
        <v>2758</v>
      </c>
    </row>
    <row r="2402" spans="17:21">
      <c r="Q2402" s="71">
        <v>4</v>
      </c>
      <c r="R2402" s="71">
        <v>14</v>
      </c>
      <c r="S2402" s="71">
        <v>50</v>
      </c>
      <c r="T2402" s="73" t="s">
        <v>12579</v>
      </c>
      <c r="U2402" s="75" t="s">
        <v>2760</v>
      </c>
    </row>
    <row r="2403" spans="17:21">
      <c r="Q2403" s="71">
        <v>4</v>
      </c>
      <c r="R2403" s="71">
        <v>14</v>
      </c>
      <c r="S2403" s="71">
        <v>51</v>
      </c>
      <c r="T2403" s="73" t="s">
        <v>12580</v>
      </c>
      <c r="U2403" s="75" t="s">
        <v>2761</v>
      </c>
    </row>
    <row r="2404" spans="17:21">
      <c r="Q2404" s="71">
        <v>4</v>
      </c>
      <c r="R2404" s="71">
        <v>14</v>
      </c>
      <c r="S2404" s="71">
        <v>52</v>
      </c>
      <c r="T2404" s="73" t="s">
        <v>12581</v>
      </c>
      <c r="U2404" s="75" t="s">
        <v>2759</v>
      </c>
    </row>
    <row r="2405" spans="17:21">
      <c r="Q2405" s="71">
        <v>4</v>
      </c>
      <c r="R2405" s="71">
        <v>14</v>
      </c>
      <c r="S2405" s="71">
        <v>53</v>
      </c>
      <c r="T2405" s="73" t="s">
        <v>12582</v>
      </c>
      <c r="U2405" s="75" t="s">
        <v>2762</v>
      </c>
    </row>
    <row r="2406" spans="17:21">
      <c r="Q2406" s="71">
        <v>4</v>
      </c>
      <c r="R2406" s="71">
        <v>14</v>
      </c>
      <c r="S2406" s="71">
        <v>54</v>
      </c>
      <c r="T2406" s="73" t="s">
        <v>12583</v>
      </c>
      <c r="U2406" s="75" t="s">
        <v>2763</v>
      </c>
    </row>
    <row r="2407" spans="17:21">
      <c r="Q2407" s="71">
        <v>4</v>
      </c>
      <c r="R2407" s="71">
        <v>14</v>
      </c>
      <c r="S2407" s="71">
        <v>55</v>
      </c>
      <c r="T2407" s="73" t="s">
        <v>12584</v>
      </c>
      <c r="U2407" s="75" t="s">
        <v>2764</v>
      </c>
    </row>
    <row r="2408" spans="17:21">
      <c r="Q2408" s="71">
        <v>4</v>
      </c>
      <c r="R2408" s="71">
        <v>14</v>
      </c>
      <c r="S2408" s="71">
        <v>56</v>
      </c>
      <c r="T2408" s="73" t="s">
        <v>12585</v>
      </c>
      <c r="U2408" s="75" t="s">
        <v>2765</v>
      </c>
    </row>
    <row r="2409" spans="17:21">
      <c r="Q2409" s="71">
        <v>4</v>
      </c>
      <c r="R2409" s="71">
        <v>14</v>
      </c>
      <c r="S2409" s="71">
        <v>57</v>
      </c>
      <c r="T2409" s="73" t="s">
        <v>12586</v>
      </c>
      <c r="U2409" s="75" t="s">
        <v>2766</v>
      </c>
    </row>
    <row r="2410" spans="17:21">
      <c r="Q2410" s="71">
        <v>4</v>
      </c>
      <c r="R2410" s="71">
        <v>14</v>
      </c>
      <c r="S2410" s="71">
        <v>58</v>
      </c>
      <c r="T2410" s="73" t="s">
        <v>12587</v>
      </c>
      <c r="U2410" s="75" t="s">
        <v>7420</v>
      </c>
    </row>
    <row r="2411" spans="17:21">
      <c r="Q2411" s="71">
        <v>4</v>
      </c>
      <c r="R2411" s="71">
        <v>14</v>
      </c>
      <c r="S2411" s="71">
        <v>59</v>
      </c>
      <c r="T2411" s="73" t="s">
        <v>12588</v>
      </c>
      <c r="U2411" s="75" t="s">
        <v>2767</v>
      </c>
    </row>
    <row r="2412" spans="17:21">
      <c r="Q2412" s="71">
        <v>4</v>
      </c>
      <c r="R2412" s="71">
        <v>14</v>
      </c>
      <c r="S2412" s="71">
        <v>60</v>
      </c>
      <c r="T2412" s="73" t="s">
        <v>12589</v>
      </c>
      <c r="U2412" s="75" t="s">
        <v>2768</v>
      </c>
    </row>
    <row r="2413" spans="17:21">
      <c r="Q2413" s="71">
        <v>4</v>
      </c>
      <c r="R2413" s="71">
        <v>14</v>
      </c>
      <c r="S2413" s="71">
        <v>61</v>
      </c>
      <c r="T2413" s="73" t="s">
        <v>12590</v>
      </c>
      <c r="U2413" s="75" t="s">
        <v>2769</v>
      </c>
    </row>
    <row r="2414" spans="17:21">
      <c r="Q2414" s="71">
        <v>4</v>
      </c>
      <c r="R2414" s="71">
        <v>14</v>
      </c>
      <c r="S2414" s="71">
        <v>62</v>
      </c>
      <c r="T2414" s="73" t="s">
        <v>12591</v>
      </c>
      <c r="U2414" s="75" t="s">
        <v>2770</v>
      </c>
    </row>
    <row r="2415" spans="17:21">
      <c r="Q2415" s="71">
        <v>4</v>
      </c>
      <c r="R2415" s="71">
        <v>14</v>
      </c>
      <c r="S2415" s="71">
        <v>63</v>
      </c>
      <c r="T2415" s="73" t="s">
        <v>11201</v>
      </c>
      <c r="U2415" s="75" t="s">
        <v>2771</v>
      </c>
    </row>
    <row r="2416" spans="17:21">
      <c r="Q2416" s="71">
        <v>4</v>
      </c>
      <c r="R2416" s="71">
        <v>14</v>
      </c>
      <c r="S2416" s="71">
        <v>64</v>
      </c>
      <c r="T2416" s="73" t="s">
        <v>11203</v>
      </c>
      <c r="U2416" s="75" t="s">
        <v>2772</v>
      </c>
    </row>
    <row r="2417" spans="17:21">
      <c r="Q2417" s="71">
        <v>4</v>
      </c>
      <c r="R2417" s="71">
        <v>14</v>
      </c>
      <c r="S2417" s="71">
        <v>65</v>
      </c>
      <c r="T2417" s="73" t="s">
        <v>11205</v>
      </c>
      <c r="U2417" s="75" t="s">
        <v>2773</v>
      </c>
    </row>
    <row r="2418" spans="17:21">
      <c r="Q2418" s="71">
        <v>4</v>
      </c>
      <c r="R2418" s="71">
        <v>14</v>
      </c>
      <c r="S2418" s="71">
        <v>66</v>
      </c>
      <c r="T2418" s="73" t="s">
        <v>11207</v>
      </c>
      <c r="U2418" s="75" t="s">
        <v>2774</v>
      </c>
    </row>
    <row r="2419" spans="17:21">
      <c r="Q2419" s="71">
        <v>4</v>
      </c>
      <c r="R2419" s="71">
        <v>14</v>
      </c>
      <c r="S2419" s="71">
        <v>67</v>
      </c>
      <c r="T2419" s="73" t="s">
        <v>11209</v>
      </c>
      <c r="U2419" s="75" t="s">
        <v>2775</v>
      </c>
    </row>
    <row r="2420" spans="17:21">
      <c r="Q2420" s="71">
        <v>4</v>
      </c>
      <c r="R2420" s="71">
        <v>14</v>
      </c>
      <c r="S2420" s="71">
        <v>68</v>
      </c>
      <c r="T2420" s="73" t="s">
        <v>11215</v>
      </c>
      <c r="U2420" s="75" t="s">
        <v>2776</v>
      </c>
    </row>
    <row r="2421" spans="17:21">
      <c r="Q2421" s="71">
        <v>4</v>
      </c>
      <c r="R2421" s="71">
        <v>15</v>
      </c>
      <c r="S2421" s="71">
        <v>1</v>
      </c>
      <c r="T2421" s="73" t="s">
        <v>11040</v>
      </c>
      <c r="U2421" s="75" t="s">
        <v>7520</v>
      </c>
    </row>
    <row r="2422" spans="17:21">
      <c r="Q2422" s="71">
        <v>4</v>
      </c>
      <c r="R2422" s="71">
        <v>15</v>
      </c>
      <c r="S2422" s="71">
        <v>2</v>
      </c>
      <c r="T2422" s="73" t="s">
        <v>11966</v>
      </c>
      <c r="U2422" s="75" t="s">
        <v>2850</v>
      </c>
    </row>
    <row r="2423" spans="17:21">
      <c r="Q2423" s="71">
        <v>4</v>
      </c>
      <c r="R2423" s="71">
        <v>15</v>
      </c>
      <c r="S2423" s="71">
        <v>3</v>
      </c>
      <c r="T2423" s="73" t="s">
        <v>12592</v>
      </c>
      <c r="U2423" s="75" t="s">
        <v>7518</v>
      </c>
    </row>
    <row r="2424" spans="17:21">
      <c r="Q2424" s="71">
        <v>4</v>
      </c>
      <c r="R2424" s="71">
        <v>15</v>
      </c>
      <c r="S2424" s="71">
        <v>4</v>
      </c>
      <c r="T2424" s="73" t="s">
        <v>8641</v>
      </c>
      <c r="U2424" s="75" t="s">
        <v>2851</v>
      </c>
    </row>
    <row r="2425" spans="17:21">
      <c r="Q2425" s="71">
        <v>4</v>
      </c>
      <c r="R2425" s="71">
        <v>15</v>
      </c>
      <c r="S2425" s="71">
        <v>5</v>
      </c>
      <c r="T2425" s="73" t="s">
        <v>12593</v>
      </c>
      <c r="U2425" s="75" t="s">
        <v>7521</v>
      </c>
    </row>
    <row r="2426" spans="17:21">
      <c r="Q2426" s="71">
        <v>4</v>
      </c>
      <c r="R2426" s="71">
        <v>15</v>
      </c>
      <c r="S2426" s="71">
        <v>6</v>
      </c>
      <c r="T2426" s="73" t="s">
        <v>12594</v>
      </c>
      <c r="U2426" s="75" t="s">
        <v>2852</v>
      </c>
    </row>
    <row r="2427" spans="17:21">
      <c r="Q2427" s="71">
        <v>4</v>
      </c>
      <c r="R2427" s="71">
        <v>15</v>
      </c>
      <c r="S2427" s="71">
        <v>7</v>
      </c>
      <c r="T2427" s="73" t="s">
        <v>12595</v>
      </c>
      <c r="U2427" s="75" t="s">
        <v>7519</v>
      </c>
    </row>
    <row r="2428" spans="17:21">
      <c r="Q2428" s="71">
        <v>4</v>
      </c>
      <c r="R2428" s="71">
        <v>15</v>
      </c>
      <c r="S2428" s="71">
        <v>8</v>
      </c>
      <c r="T2428" s="73" t="s">
        <v>11509</v>
      </c>
      <c r="U2428" s="75" t="s">
        <v>7517</v>
      </c>
    </row>
    <row r="2429" spans="17:21">
      <c r="Q2429" s="71">
        <v>4</v>
      </c>
      <c r="R2429" s="71">
        <v>15</v>
      </c>
      <c r="S2429" s="71">
        <v>9</v>
      </c>
      <c r="T2429" s="73" t="s">
        <v>12596</v>
      </c>
      <c r="U2429" s="75" t="s">
        <v>2853</v>
      </c>
    </row>
    <row r="2430" spans="17:21">
      <c r="Q2430" s="71">
        <v>4</v>
      </c>
      <c r="R2430" s="71">
        <v>15</v>
      </c>
      <c r="S2430" s="71">
        <v>10</v>
      </c>
      <c r="T2430" s="73" t="s">
        <v>11238</v>
      </c>
      <c r="U2430" s="75" t="s">
        <v>2854</v>
      </c>
    </row>
    <row r="2431" spans="17:21">
      <c r="Q2431" s="71">
        <v>4</v>
      </c>
      <c r="R2431" s="71">
        <v>15</v>
      </c>
      <c r="S2431" s="71">
        <v>11</v>
      </c>
      <c r="T2431" s="73" t="s">
        <v>11055</v>
      </c>
      <c r="U2431" s="75" t="s">
        <v>2855</v>
      </c>
    </row>
    <row r="2432" spans="17:21">
      <c r="Q2432" s="71">
        <v>4</v>
      </c>
      <c r="R2432" s="71">
        <v>15</v>
      </c>
      <c r="S2432" s="71">
        <v>12</v>
      </c>
      <c r="T2432" s="73" t="s">
        <v>12597</v>
      </c>
      <c r="U2432" s="75" t="s">
        <v>7526</v>
      </c>
    </row>
    <row r="2433" spans="17:21">
      <c r="Q2433" s="71">
        <v>4</v>
      </c>
      <c r="R2433" s="71">
        <v>15</v>
      </c>
      <c r="S2433" s="71">
        <v>13</v>
      </c>
      <c r="T2433" s="73" t="s">
        <v>12598</v>
      </c>
      <c r="U2433" s="75" t="s">
        <v>7522</v>
      </c>
    </row>
    <row r="2434" spans="17:21">
      <c r="Q2434" s="71">
        <v>4</v>
      </c>
      <c r="R2434" s="71">
        <v>15</v>
      </c>
      <c r="S2434" s="71">
        <v>14</v>
      </c>
      <c r="T2434" s="73" t="s">
        <v>12599</v>
      </c>
      <c r="U2434" s="75" t="s">
        <v>7523</v>
      </c>
    </row>
    <row r="2435" spans="17:21">
      <c r="Q2435" s="71">
        <v>4</v>
      </c>
      <c r="R2435" s="71">
        <v>15</v>
      </c>
      <c r="S2435" s="71">
        <v>15</v>
      </c>
      <c r="T2435" s="73" t="s">
        <v>12600</v>
      </c>
      <c r="U2435" s="75" t="s">
        <v>7524</v>
      </c>
    </row>
    <row r="2436" spans="17:21">
      <c r="Q2436" s="71">
        <v>4</v>
      </c>
      <c r="R2436" s="71">
        <v>15</v>
      </c>
      <c r="S2436" s="71">
        <v>16</v>
      </c>
      <c r="T2436" s="73" t="s">
        <v>12601</v>
      </c>
      <c r="U2436" s="75" t="s">
        <v>7525</v>
      </c>
    </row>
    <row r="2437" spans="17:21">
      <c r="Q2437" s="71">
        <v>4</v>
      </c>
      <c r="R2437" s="71">
        <v>15</v>
      </c>
      <c r="S2437" s="71">
        <v>17</v>
      </c>
      <c r="T2437" s="73" t="s">
        <v>11047</v>
      </c>
      <c r="U2437" s="75" t="s">
        <v>2856</v>
      </c>
    </row>
    <row r="2438" spans="17:21">
      <c r="Q2438" s="71">
        <v>4</v>
      </c>
      <c r="R2438" s="71">
        <v>15</v>
      </c>
      <c r="S2438" s="71">
        <v>18</v>
      </c>
      <c r="T2438" s="73" t="s">
        <v>12602</v>
      </c>
      <c r="U2438" s="75" t="s">
        <v>2857</v>
      </c>
    </row>
    <row r="2439" spans="17:21">
      <c r="Q2439" s="71">
        <v>4</v>
      </c>
      <c r="R2439" s="71">
        <v>15</v>
      </c>
      <c r="S2439" s="71">
        <v>19</v>
      </c>
      <c r="T2439" s="73" t="s">
        <v>12603</v>
      </c>
      <c r="U2439" s="75" t="s">
        <v>2858</v>
      </c>
    </row>
    <row r="2440" spans="17:21">
      <c r="Q2440" s="71">
        <v>4</v>
      </c>
      <c r="R2440" s="71">
        <v>15</v>
      </c>
      <c r="S2440" s="71">
        <v>20</v>
      </c>
      <c r="T2440" s="73" t="s">
        <v>12604</v>
      </c>
      <c r="U2440" s="75" t="s">
        <v>2859</v>
      </c>
    </row>
    <row r="2441" spans="17:21">
      <c r="Q2441" s="71">
        <v>4</v>
      </c>
      <c r="R2441" s="71">
        <v>15</v>
      </c>
      <c r="S2441" s="71">
        <v>21</v>
      </c>
      <c r="T2441" s="73" t="s">
        <v>12605</v>
      </c>
      <c r="U2441" s="75" t="s">
        <v>2860</v>
      </c>
    </row>
    <row r="2442" spans="17:21">
      <c r="Q2442" s="71">
        <v>4</v>
      </c>
      <c r="R2442" s="71">
        <v>15</v>
      </c>
      <c r="S2442" s="71">
        <v>22</v>
      </c>
      <c r="T2442" s="73" t="s">
        <v>12606</v>
      </c>
      <c r="U2442" s="75" t="s">
        <v>2861</v>
      </c>
    </row>
    <row r="2443" spans="17:21">
      <c r="Q2443" s="71">
        <v>4</v>
      </c>
      <c r="R2443" s="71">
        <v>15</v>
      </c>
      <c r="S2443" s="71">
        <v>23</v>
      </c>
      <c r="T2443" s="73" t="s">
        <v>12607</v>
      </c>
      <c r="U2443" s="75" t="s">
        <v>2862</v>
      </c>
    </row>
    <row r="2444" spans="17:21">
      <c r="Q2444" s="71">
        <v>4</v>
      </c>
      <c r="R2444" s="71">
        <v>15</v>
      </c>
      <c r="S2444" s="71">
        <v>24</v>
      </c>
      <c r="T2444" s="73" t="s">
        <v>12608</v>
      </c>
      <c r="U2444" s="75" t="s">
        <v>2863</v>
      </c>
    </row>
    <row r="2445" spans="17:21">
      <c r="Q2445" s="71">
        <v>4</v>
      </c>
      <c r="R2445" s="71">
        <v>15</v>
      </c>
      <c r="S2445" s="71">
        <v>25</v>
      </c>
      <c r="T2445" s="73" t="s">
        <v>12609</v>
      </c>
      <c r="U2445" s="75" t="s">
        <v>2864</v>
      </c>
    </row>
    <row r="2446" spans="17:21">
      <c r="Q2446" s="71">
        <v>4</v>
      </c>
      <c r="R2446" s="71">
        <v>15</v>
      </c>
      <c r="S2446" s="71">
        <v>26</v>
      </c>
      <c r="T2446" s="73" t="s">
        <v>12610</v>
      </c>
      <c r="U2446" s="75" t="s">
        <v>2865</v>
      </c>
    </row>
    <row r="2447" spans="17:21">
      <c r="Q2447" s="71">
        <v>4</v>
      </c>
      <c r="R2447" s="71">
        <v>15</v>
      </c>
      <c r="S2447" s="71">
        <v>27</v>
      </c>
      <c r="T2447" s="73" t="s">
        <v>12611</v>
      </c>
      <c r="U2447" s="75" t="s">
        <v>7527</v>
      </c>
    </row>
    <row r="2448" spans="17:21">
      <c r="Q2448" s="71">
        <v>4</v>
      </c>
      <c r="R2448" s="71">
        <v>15</v>
      </c>
      <c r="S2448" s="71">
        <v>28</v>
      </c>
      <c r="T2448" s="73" t="s">
        <v>11226</v>
      </c>
      <c r="U2448" s="75" t="s">
        <v>2866</v>
      </c>
    </row>
    <row r="2449" spans="17:21">
      <c r="Q2449" s="71">
        <v>4</v>
      </c>
      <c r="R2449" s="71">
        <v>15</v>
      </c>
      <c r="S2449" s="71">
        <v>29</v>
      </c>
      <c r="T2449" s="73" t="s">
        <v>12612</v>
      </c>
      <c r="U2449" s="75" t="s">
        <v>2867</v>
      </c>
    </row>
    <row r="2450" spans="17:21">
      <c r="Q2450" s="71">
        <v>4</v>
      </c>
      <c r="R2450" s="71">
        <v>15</v>
      </c>
      <c r="S2450" s="71">
        <v>30</v>
      </c>
      <c r="T2450" s="73" t="s">
        <v>12613</v>
      </c>
      <c r="U2450" s="75" t="s">
        <v>7529</v>
      </c>
    </row>
    <row r="2451" spans="17:21">
      <c r="Q2451" s="71">
        <v>4</v>
      </c>
      <c r="R2451" s="71">
        <v>15</v>
      </c>
      <c r="S2451" s="71">
        <v>31</v>
      </c>
      <c r="T2451" s="73" t="s">
        <v>12614</v>
      </c>
      <c r="U2451" s="75" t="s">
        <v>2868</v>
      </c>
    </row>
    <row r="2452" spans="17:21">
      <c r="Q2452" s="71">
        <v>4</v>
      </c>
      <c r="R2452" s="71">
        <v>15</v>
      </c>
      <c r="S2452" s="71">
        <v>32</v>
      </c>
      <c r="T2452" s="73" t="s">
        <v>12615</v>
      </c>
      <c r="U2452" s="75" t="s">
        <v>2869</v>
      </c>
    </row>
    <row r="2453" spans="17:21">
      <c r="Q2453" s="71">
        <v>4</v>
      </c>
      <c r="R2453" s="71">
        <v>15</v>
      </c>
      <c r="S2453" s="71">
        <v>33</v>
      </c>
      <c r="T2453" s="73" t="s">
        <v>12616</v>
      </c>
      <c r="U2453" s="75" t="s">
        <v>2870</v>
      </c>
    </row>
    <row r="2454" spans="17:21">
      <c r="Q2454" s="71">
        <v>4</v>
      </c>
      <c r="R2454" s="71">
        <v>15</v>
      </c>
      <c r="S2454" s="71">
        <v>34</v>
      </c>
      <c r="T2454" s="73" t="s">
        <v>12617</v>
      </c>
      <c r="U2454" s="75" t="s">
        <v>7530</v>
      </c>
    </row>
    <row r="2455" spans="17:21">
      <c r="Q2455" s="71">
        <v>4</v>
      </c>
      <c r="R2455" s="71">
        <v>15</v>
      </c>
      <c r="S2455" s="71">
        <v>35</v>
      </c>
      <c r="T2455" s="73" t="s">
        <v>12618</v>
      </c>
      <c r="U2455" s="75" t="s">
        <v>7528</v>
      </c>
    </row>
    <row r="2456" spans="17:21">
      <c r="Q2456" s="71">
        <v>4</v>
      </c>
      <c r="R2456" s="71">
        <v>15</v>
      </c>
      <c r="S2456" s="71">
        <v>36</v>
      </c>
      <c r="T2456" s="73" t="s">
        <v>12619</v>
      </c>
      <c r="U2456" s="75" t="s">
        <v>2871</v>
      </c>
    </row>
    <row r="2457" spans="17:21">
      <c r="Q2457" s="71">
        <v>4</v>
      </c>
      <c r="R2457" s="71">
        <v>15</v>
      </c>
      <c r="S2457" s="71">
        <v>37</v>
      </c>
      <c r="T2457" s="73" t="s">
        <v>12620</v>
      </c>
      <c r="U2457" s="75" t="s">
        <v>2872</v>
      </c>
    </row>
    <row r="2458" spans="17:21">
      <c r="Q2458" s="71">
        <v>4</v>
      </c>
      <c r="R2458" s="71">
        <v>15</v>
      </c>
      <c r="S2458" s="71">
        <v>38</v>
      </c>
      <c r="T2458" s="73" t="s">
        <v>12621</v>
      </c>
      <c r="U2458" s="75" t="s">
        <v>2873</v>
      </c>
    </row>
    <row r="2459" spans="17:21">
      <c r="Q2459" s="71">
        <v>4</v>
      </c>
      <c r="R2459" s="71">
        <v>15</v>
      </c>
      <c r="S2459" s="71">
        <v>39</v>
      </c>
      <c r="T2459" s="73" t="s">
        <v>12622</v>
      </c>
      <c r="U2459" s="75" t="s">
        <v>2874</v>
      </c>
    </row>
    <row r="2460" spans="17:21">
      <c r="Q2460" s="71">
        <v>4</v>
      </c>
      <c r="R2460" s="71">
        <v>15</v>
      </c>
      <c r="S2460" s="71">
        <v>40</v>
      </c>
      <c r="T2460" s="73" t="s">
        <v>12623</v>
      </c>
      <c r="U2460" s="75" t="s">
        <v>2875</v>
      </c>
    </row>
    <row r="2461" spans="17:21">
      <c r="Q2461" s="71">
        <v>4</v>
      </c>
      <c r="R2461" s="71">
        <v>15</v>
      </c>
      <c r="S2461" s="71">
        <v>41</v>
      </c>
      <c r="T2461" s="73" t="s">
        <v>11918</v>
      </c>
      <c r="U2461" s="75" t="s">
        <v>2876</v>
      </c>
    </row>
    <row r="2462" spans="17:21">
      <c r="Q2462" s="71">
        <v>4</v>
      </c>
      <c r="R2462" s="71">
        <v>15</v>
      </c>
      <c r="S2462" s="71">
        <v>42</v>
      </c>
      <c r="T2462" s="73" t="s">
        <v>11193</v>
      </c>
      <c r="U2462" s="75" t="s">
        <v>7531</v>
      </c>
    </row>
    <row r="2463" spans="17:21">
      <c r="Q2463" s="71">
        <v>4</v>
      </c>
      <c r="R2463" s="71">
        <v>15</v>
      </c>
      <c r="S2463" s="71">
        <v>43</v>
      </c>
      <c r="T2463" s="73" t="s">
        <v>12624</v>
      </c>
      <c r="U2463" s="75" t="s">
        <v>2877</v>
      </c>
    </row>
    <row r="2464" spans="17:21">
      <c r="Q2464" s="71">
        <v>4</v>
      </c>
      <c r="R2464" s="71">
        <v>15</v>
      </c>
      <c r="S2464" s="71">
        <v>44</v>
      </c>
      <c r="T2464" s="73" t="s">
        <v>12587</v>
      </c>
      <c r="U2464" s="75" t="s">
        <v>7532</v>
      </c>
    </row>
    <row r="2465" spans="17:21">
      <c r="Q2465" s="71">
        <v>4</v>
      </c>
      <c r="R2465" s="71">
        <v>15</v>
      </c>
      <c r="S2465" s="71">
        <v>45</v>
      </c>
      <c r="T2465" s="73" t="s">
        <v>12625</v>
      </c>
      <c r="U2465" s="75" t="s">
        <v>2878</v>
      </c>
    </row>
    <row r="2466" spans="17:21">
      <c r="Q2466" s="71">
        <v>4</v>
      </c>
      <c r="R2466" s="71">
        <v>15</v>
      </c>
      <c r="S2466" s="71">
        <v>46</v>
      </c>
      <c r="T2466" s="73" t="s">
        <v>12626</v>
      </c>
      <c r="U2466" s="75" t="s">
        <v>2879</v>
      </c>
    </row>
    <row r="2467" spans="17:21">
      <c r="Q2467" s="71">
        <v>4</v>
      </c>
      <c r="R2467" s="71">
        <v>15</v>
      </c>
      <c r="S2467" s="71">
        <v>47</v>
      </c>
      <c r="T2467" s="73" t="s">
        <v>12627</v>
      </c>
      <c r="U2467" s="75" t="s">
        <v>2880</v>
      </c>
    </row>
    <row r="2468" spans="17:21">
      <c r="Q2468" s="71">
        <v>4</v>
      </c>
      <c r="R2468" s="71">
        <v>15</v>
      </c>
      <c r="S2468" s="71">
        <v>48</v>
      </c>
      <c r="T2468" s="73" t="s">
        <v>12628</v>
      </c>
      <c r="U2468" s="75" t="s">
        <v>7533</v>
      </c>
    </row>
    <row r="2469" spans="17:21">
      <c r="Q2469" s="71">
        <v>4</v>
      </c>
      <c r="R2469" s="71">
        <v>15</v>
      </c>
      <c r="S2469" s="71">
        <v>49</v>
      </c>
      <c r="T2469" s="73" t="s">
        <v>12629</v>
      </c>
      <c r="U2469" s="75" t="s">
        <v>2881</v>
      </c>
    </row>
    <row r="2470" spans="17:21">
      <c r="Q2470" s="71">
        <v>4</v>
      </c>
      <c r="R2470" s="71">
        <v>15</v>
      </c>
      <c r="S2470" s="71">
        <v>50</v>
      </c>
      <c r="T2470" s="73" t="s">
        <v>12630</v>
      </c>
      <c r="U2470" s="75" t="s">
        <v>2882</v>
      </c>
    </row>
    <row r="2471" spans="17:21">
      <c r="Q2471" s="71">
        <v>4</v>
      </c>
      <c r="R2471" s="71">
        <v>15</v>
      </c>
      <c r="S2471" s="71">
        <v>51</v>
      </c>
      <c r="T2471" s="73" t="s">
        <v>12631</v>
      </c>
      <c r="U2471" s="75" t="s">
        <v>2883</v>
      </c>
    </row>
    <row r="2472" spans="17:21">
      <c r="Q2472" s="71">
        <v>4</v>
      </c>
      <c r="R2472" s="71">
        <v>15</v>
      </c>
      <c r="S2472" s="71">
        <v>52</v>
      </c>
      <c r="T2472" s="73" t="s">
        <v>12632</v>
      </c>
      <c r="U2472" s="75" t="s">
        <v>2884</v>
      </c>
    </row>
    <row r="2473" spans="17:21">
      <c r="Q2473" s="71">
        <v>4</v>
      </c>
      <c r="R2473" s="71">
        <v>15</v>
      </c>
      <c r="S2473" s="71">
        <v>53</v>
      </c>
      <c r="T2473" s="73" t="s">
        <v>12633</v>
      </c>
      <c r="U2473" s="75" t="s">
        <v>2885</v>
      </c>
    </row>
    <row r="2474" spans="17:21">
      <c r="Q2474" s="71">
        <v>4</v>
      </c>
      <c r="R2474" s="71">
        <v>15</v>
      </c>
      <c r="S2474" s="71">
        <v>54</v>
      </c>
      <c r="T2474" s="73" t="s">
        <v>11203</v>
      </c>
      <c r="U2474" s="75" t="s">
        <v>2886</v>
      </c>
    </row>
    <row r="2475" spans="17:21">
      <c r="Q2475" s="71">
        <v>4</v>
      </c>
      <c r="R2475" s="71">
        <v>15</v>
      </c>
      <c r="S2475" s="71">
        <v>55</v>
      </c>
      <c r="T2475" s="73" t="s">
        <v>11205</v>
      </c>
      <c r="U2475" s="75" t="s">
        <v>2887</v>
      </c>
    </row>
    <row r="2476" spans="17:21">
      <c r="Q2476" s="71">
        <v>4</v>
      </c>
      <c r="R2476" s="71">
        <v>15</v>
      </c>
      <c r="S2476" s="71">
        <v>56</v>
      </c>
      <c r="T2476" s="73" t="s">
        <v>11207</v>
      </c>
      <c r="U2476" s="75" t="s">
        <v>2888</v>
      </c>
    </row>
    <row r="2477" spans="17:21">
      <c r="Q2477" s="71">
        <v>4</v>
      </c>
      <c r="R2477" s="71">
        <v>15</v>
      </c>
      <c r="S2477" s="71">
        <v>57</v>
      </c>
      <c r="T2477" s="73" t="s">
        <v>11209</v>
      </c>
      <c r="U2477" s="75" t="s">
        <v>2889</v>
      </c>
    </row>
    <row r="2478" spans="17:21">
      <c r="Q2478" s="71">
        <v>4</v>
      </c>
      <c r="R2478" s="71">
        <v>15</v>
      </c>
      <c r="S2478" s="71">
        <v>58</v>
      </c>
      <c r="T2478" s="73" t="s">
        <v>11215</v>
      </c>
      <c r="U2478" s="75" t="s">
        <v>2890</v>
      </c>
    </row>
    <row r="2479" spans="17:21">
      <c r="Q2479" s="71">
        <v>4</v>
      </c>
      <c r="R2479" s="71">
        <v>16</v>
      </c>
      <c r="S2479" s="71">
        <v>1</v>
      </c>
      <c r="T2479" s="73" t="s">
        <v>11704</v>
      </c>
      <c r="U2479" s="75" t="s">
        <v>7538</v>
      </c>
    </row>
    <row r="2480" spans="17:21">
      <c r="Q2480" s="71">
        <v>4</v>
      </c>
      <c r="R2480" s="71">
        <v>16</v>
      </c>
      <c r="S2480" s="71">
        <v>2</v>
      </c>
      <c r="T2480" s="73" t="s">
        <v>11498</v>
      </c>
      <c r="U2480" s="75" t="s">
        <v>2914</v>
      </c>
    </row>
    <row r="2481" spans="17:21">
      <c r="Q2481" s="71">
        <v>4</v>
      </c>
      <c r="R2481" s="71">
        <v>16</v>
      </c>
      <c r="S2481" s="71">
        <v>3</v>
      </c>
      <c r="T2481" s="73" t="s">
        <v>8641</v>
      </c>
      <c r="U2481" s="75" t="s">
        <v>2915</v>
      </c>
    </row>
    <row r="2482" spans="17:21">
      <c r="Q2482" s="71">
        <v>4</v>
      </c>
      <c r="R2482" s="71">
        <v>16</v>
      </c>
      <c r="S2482" s="71">
        <v>4</v>
      </c>
      <c r="T2482" s="73" t="s">
        <v>12634</v>
      </c>
      <c r="U2482" s="75" t="s">
        <v>7540</v>
      </c>
    </row>
    <row r="2483" spans="17:21">
      <c r="Q2483" s="71">
        <v>4</v>
      </c>
      <c r="R2483" s="71">
        <v>16</v>
      </c>
      <c r="S2483" s="71">
        <v>5</v>
      </c>
      <c r="T2483" s="73" t="s">
        <v>11221</v>
      </c>
      <c r="U2483" s="75" t="s">
        <v>2916</v>
      </c>
    </row>
    <row r="2484" spans="17:21">
      <c r="Q2484" s="71">
        <v>4</v>
      </c>
      <c r="R2484" s="71">
        <v>16</v>
      </c>
      <c r="S2484" s="71">
        <v>6</v>
      </c>
      <c r="T2484" s="73" t="s">
        <v>12179</v>
      </c>
      <c r="U2484" s="75" t="s">
        <v>2917</v>
      </c>
    </row>
    <row r="2485" spans="17:21">
      <c r="Q2485" s="71">
        <v>4</v>
      </c>
      <c r="R2485" s="71">
        <v>16</v>
      </c>
      <c r="S2485" s="71">
        <v>7</v>
      </c>
      <c r="T2485" s="73" t="s">
        <v>11509</v>
      </c>
      <c r="U2485" s="75" t="s">
        <v>2918</v>
      </c>
    </row>
    <row r="2486" spans="17:21">
      <c r="Q2486" s="71">
        <v>4</v>
      </c>
      <c r="R2486" s="71">
        <v>16</v>
      </c>
      <c r="S2486" s="71">
        <v>8</v>
      </c>
      <c r="T2486" s="73" t="s">
        <v>12596</v>
      </c>
      <c r="U2486" s="75" t="s">
        <v>7539</v>
      </c>
    </row>
    <row r="2487" spans="17:21">
      <c r="Q2487" s="71">
        <v>4</v>
      </c>
      <c r="R2487" s="71">
        <v>16</v>
      </c>
      <c r="S2487" s="71">
        <v>9</v>
      </c>
      <c r="T2487" s="73" t="s">
        <v>11047</v>
      </c>
      <c r="U2487" s="75" t="s">
        <v>2919</v>
      </c>
    </row>
    <row r="2488" spans="17:21">
      <c r="Q2488" s="71">
        <v>4</v>
      </c>
      <c r="R2488" s="71">
        <v>16</v>
      </c>
      <c r="S2488" s="71">
        <v>10</v>
      </c>
      <c r="T2488" s="73" t="s">
        <v>12635</v>
      </c>
      <c r="U2488" s="75" t="s">
        <v>2920</v>
      </c>
    </row>
    <row r="2489" spans="17:21">
      <c r="Q2489" s="71">
        <v>4</v>
      </c>
      <c r="R2489" s="71">
        <v>16</v>
      </c>
      <c r="S2489" s="71">
        <v>11</v>
      </c>
      <c r="T2489" s="73" t="s">
        <v>11051</v>
      </c>
      <c r="U2489" s="75" t="s">
        <v>2921</v>
      </c>
    </row>
    <row r="2490" spans="17:21">
      <c r="Q2490" s="71">
        <v>4</v>
      </c>
      <c r="R2490" s="71">
        <v>16</v>
      </c>
      <c r="S2490" s="71">
        <v>12</v>
      </c>
      <c r="T2490" s="73" t="s">
        <v>11979</v>
      </c>
      <c r="U2490" s="75" t="s">
        <v>2922</v>
      </c>
    </row>
    <row r="2491" spans="17:21">
      <c r="Q2491" s="71">
        <v>4</v>
      </c>
      <c r="R2491" s="71">
        <v>16</v>
      </c>
      <c r="S2491" s="71">
        <v>13</v>
      </c>
      <c r="T2491" s="73" t="s">
        <v>11319</v>
      </c>
      <c r="U2491" s="75" t="s">
        <v>2923</v>
      </c>
    </row>
    <row r="2492" spans="17:21">
      <c r="Q2492" s="71">
        <v>4</v>
      </c>
      <c r="R2492" s="71">
        <v>16</v>
      </c>
      <c r="S2492" s="71">
        <v>14</v>
      </c>
      <c r="T2492" s="73" t="s">
        <v>11055</v>
      </c>
      <c r="U2492" s="75" t="s">
        <v>2924</v>
      </c>
    </row>
    <row r="2493" spans="17:21">
      <c r="Q2493" s="71">
        <v>4</v>
      </c>
      <c r="R2493" s="71">
        <v>16</v>
      </c>
      <c r="S2493" s="71">
        <v>15</v>
      </c>
      <c r="T2493" s="73" t="s">
        <v>12636</v>
      </c>
      <c r="U2493" s="75" t="s">
        <v>12637</v>
      </c>
    </row>
    <row r="2494" spans="17:21">
      <c r="Q2494" s="71">
        <v>4</v>
      </c>
      <c r="R2494" s="71">
        <v>16</v>
      </c>
      <c r="S2494" s="71">
        <v>16</v>
      </c>
      <c r="T2494" s="73" t="s">
        <v>12638</v>
      </c>
      <c r="U2494" s="75" t="s">
        <v>12639</v>
      </c>
    </row>
    <row r="2495" spans="17:21">
      <c r="Q2495" s="71">
        <v>4</v>
      </c>
      <c r="R2495" s="71">
        <v>16</v>
      </c>
      <c r="S2495" s="71">
        <v>17</v>
      </c>
      <c r="T2495" s="73" t="s">
        <v>12640</v>
      </c>
      <c r="U2495" s="75" t="s">
        <v>12641</v>
      </c>
    </row>
    <row r="2496" spans="17:21">
      <c r="Q2496" s="71">
        <v>4</v>
      </c>
      <c r="R2496" s="71">
        <v>16</v>
      </c>
      <c r="S2496" s="71">
        <v>18</v>
      </c>
      <c r="T2496" s="73" t="s">
        <v>12642</v>
      </c>
      <c r="U2496" s="75" t="s">
        <v>12643</v>
      </c>
    </row>
    <row r="2497" spans="17:21">
      <c r="Q2497" s="71">
        <v>4</v>
      </c>
      <c r="R2497" s="71">
        <v>16</v>
      </c>
      <c r="S2497" s="71">
        <v>19</v>
      </c>
      <c r="T2497" s="73" t="s">
        <v>12644</v>
      </c>
      <c r="U2497" s="75" t="s">
        <v>12645</v>
      </c>
    </row>
    <row r="2498" spans="17:21">
      <c r="Q2498" s="71">
        <v>4</v>
      </c>
      <c r="R2498" s="71">
        <v>16</v>
      </c>
      <c r="S2498" s="71">
        <v>20</v>
      </c>
      <c r="T2498" s="73" t="s">
        <v>12646</v>
      </c>
      <c r="U2498" s="75" t="s">
        <v>12647</v>
      </c>
    </row>
    <row r="2499" spans="17:21">
      <c r="Q2499" s="71">
        <v>4</v>
      </c>
      <c r="R2499" s="71">
        <v>16</v>
      </c>
      <c r="S2499" s="71">
        <v>21</v>
      </c>
      <c r="T2499" s="73" t="s">
        <v>12648</v>
      </c>
      <c r="U2499" s="75" t="s">
        <v>12649</v>
      </c>
    </row>
    <row r="2500" spans="17:21">
      <c r="Q2500" s="71">
        <v>4</v>
      </c>
      <c r="R2500" s="71">
        <v>16</v>
      </c>
      <c r="S2500" s="71">
        <v>22</v>
      </c>
      <c r="T2500" s="73" t="s">
        <v>12650</v>
      </c>
      <c r="U2500" s="75" t="s">
        <v>12651</v>
      </c>
    </row>
    <row r="2501" spans="17:21">
      <c r="Q2501" s="71">
        <v>4</v>
      </c>
      <c r="R2501" s="71">
        <v>16</v>
      </c>
      <c r="S2501" s="71">
        <v>23</v>
      </c>
      <c r="T2501" s="73" t="s">
        <v>12652</v>
      </c>
      <c r="U2501" s="75" t="s">
        <v>12653</v>
      </c>
    </row>
    <row r="2502" spans="17:21">
      <c r="Q2502" s="71">
        <v>4</v>
      </c>
      <c r="R2502" s="71">
        <v>16</v>
      </c>
      <c r="S2502" s="71">
        <v>24</v>
      </c>
      <c r="T2502" s="73" t="s">
        <v>12654</v>
      </c>
      <c r="U2502" s="75" t="s">
        <v>12655</v>
      </c>
    </row>
    <row r="2503" spans="17:21">
      <c r="Q2503" s="71">
        <v>4</v>
      </c>
      <c r="R2503" s="71">
        <v>16</v>
      </c>
      <c r="S2503" s="71">
        <v>25</v>
      </c>
      <c r="T2503" s="73" t="s">
        <v>12656</v>
      </c>
      <c r="U2503" s="75" t="s">
        <v>7541</v>
      </c>
    </row>
    <row r="2504" spans="17:21">
      <c r="Q2504" s="71">
        <v>4</v>
      </c>
      <c r="R2504" s="71">
        <v>16</v>
      </c>
      <c r="S2504" s="71">
        <v>26</v>
      </c>
      <c r="T2504" s="73" t="s">
        <v>12657</v>
      </c>
      <c r="U2504" s="75" t="s">
        <v>2940</v>
      </c>
    </row>
    <row r="2505" spans="17:21">
      <c r="Q2505" s="71">
        <v>4</v>
      </c>
      <c r="R2505" s="71">
        <v>16</v>
      </c>
      <c r="S2505" s="71">
        <v>27</v>
      </c>
      <c r="T2505" s="73" t="s">
        <v>12658</v>
      </c>
      <c r="U2505" s="75" t="s">
        <v>2925</v>
      </c>
    </row>
    <row r="2506" spans="17:21">
      <c r="Q2506" s="71">
        <v>4</v>
      </c>
      <c r="R2506" s="71">
        <v>16</v>
      </c>
      <c r="S2506" s="71">
        <v>28</v>
      </c>
      <c r="T2506" s="73" t="s">
        <v>12659</v>
      </c>
      <c r="U2506" s="75" t="s">
        <v>2926</v>
      </c>
    </row>
    <row r="2507" spans="17:21">
      <c r="Q2507" s="71">
        <v>4</v>
      </c>
      <c r="R2507" s="71">
        <v>16</v>
      </c>
      <c r="S2507" s="71">
        <v>29</v>
      </c>
      <c r="T2507" s="73" t="s">
        <v>12660</v>
      </c>
      <c r="U2507" s="75" t="s">
        <v>2927</v>
      </c>
    </row>
    <row r="2508" spans="17:21">
      <c r="Q2508" s="71">
        <v>4</v>
      </c>
      <c r="R2508" s="71">
        <v>16</v>
      </c>
      <c r="S2508" s="71">
        <v>30</v>
      </c>
      <c r="T2508" s="73" t="s">
        <v>12661</v>
      </c>
      <c r="U2508" s="75" t="s">
        <v>2928</v>
      </c>
    </row>
    <row r="2509" spans="17:21">
      <c r="Q2509" s="71">
        <v>4</v>
      </c>
      <c r="R2509" s="71">
        <v>16</v>
      </c>
      <c r="S2509" s="71">
        <v>31</v>
      </c>
      <c r="T2509" s="73" t="s">
        <v>12662</v>
      </c>
      <c r="U2509" s="75" t="s">
        <v>7546</v>
      </c>
    </row>
    <row r="2510" spans="17:21">
      <c r="Q2510" s="71">
        <v>4</v>
      </c>
      <c r="R2510" s="71">
        <v>16</v>
      </c>
      <c r="S2510" s="71">
        <v>32</v>
      </c>
      <c r="T2510" s="73" t="s">
        <v>12663</v>
      </c>
      <c r="U2510" s="75" t="s">
        <v>2929</v>
      </c>
    </row>
    <row r="2511" spans="17:21">
      <c r="Q2511" s="71">
        <v>4</v>
      </c>
      <c r="R2511" s="71">
        <v>16</v>
      </c>
      <c r="S2511" s="71">
        <v>33</v>
      </c>
      <c r="T2511" s="73" t="s">
        <v>12664</v>
      </c>
      <c r="U2511" s="75" t="s">
        <v>2930</v>
      </c>
    </row>
    <row r="2512" spans="17:21">
      <c r="Q2512" s="71">
        <v>4</v>
      </c>
      <c r="R2512" s="71">
        <v>16</v>
      </c>
      <c r="S2512" s="71">
        <v>34</v>
      </c>
      <c r="T2512" s="73" t="s">
        <v>12665</v>
      </c>
      <c r="U2512" s="75" t="s">
        <v>7542</v>
      </c>
    </row>
    <row r="2513" spans="17:21">
      <c r="Q2513" s="71">
        <v>4</v>
      </c>
      <c r="R2513" s="71">
        <v>16</v>
      </c>
      <c r="S2513" s="71">
        <v>35</v>
      </c>
      <c r="T2513" s="73" t="s">
        <v>12666</v>
      </c>
      <c r="U2513" s="75" t="s">
        <v>7543</v>
      </c>
    </row>
    <row r="2514" spans="17:21">
      <c r="Q2514" s="71">
        <v>4</v>
      </c>
      <c r="R2514" s="71">
        <v>16</v>
      </c>
      <c r="S2514" s="71">
        <v>36</v>
      </c>
      <c r="T2514" s="73" t="s">
        <v>12667</v>
      </c>
      <c r="U2514" s="75" t="s">
        <v>7547</v>
      </c>
    </row>
    <row r="2515" spans="17:21">
      <c r="Q2515" s="71">
        <v>4</v>
      </c>
      <c r="R2515" s="71">
        <v>16</v>
      </c>
      <c r="S2515" s="71">
        <v>37</v>
      </c>
      <c r="T2515" s="73" t="s">
        <v>12668</v>
      </c>
      <c r="U2515" s="75" t="s">
        <v>2931</v>
      </c>
    </row>
    <row r="2516" spans="17:21">
      <c r="Q2516" s="71">
        <v>4</v>
      </c>
      <c r="R2516" s="71">
        <v>16</v>
      </c>
      <c r="S2516" s="71">
        <v>38</v>
      </c>
      <c r="T2516" s="73" t="s">
        <v>12669</v>
      </c>
      <c r="U2516" s="75" t="s">
        <v>2932</v>
      </c>
    </row>
    <row r="2517" spans="17:21">
      <c r="Q2517" s="71">
        <v>4</v>
      </c>
      <c r="R2517" s="71">
        <v>16</v>
      </c>
      <c r="S2517" s="71">
        <v>39</v>
      </c>
      <c r="T2517" s="73" t="s">
        <v>12670</v>
      </c>
      <c r="U2517" s="75" t="s">
        <v>2944</v>
      </c>
    </row>
    <row r="2518" spans="17:21">
      <c r="Q2518" s="71">
        <v>4</v>
      </c>
      <c r="R2518" s="71">
        <v>16</v>
      </c>
      <c r="S2518" s="71">
        <v>40</v>
      </c>
      <c r="T2518" s="73" t="s">
        <v>12671</v>
      </c>
      <c r="U2518" s="75" t="s">
        <v>2933</v>
      </c>
    </row>
    <row r="2519" spans="17:21">
      <c r="Q2519" s="71">
        <v>4</v>
      </c>
      <c r="R2519" s="71">
        <v>16</v>
      </c>
      <c r="S2519" s="71">
        <v>41</v>
      </c>
      <c r="T2519" s="73" t="s">
        <v>12672</v>
      </c>
      <c r="U2519" s="75" t="s">
        <v>7548</v>
      </c>
    </row>
    <row r="2520" spans="17:21">
      <c r="Q2520" s="71">
        <v>4</v>
      </c>
      <c r="R2520" s="71">
        <v>16</v>
      </c>
      <c r="S2520" s="71">
        <v>42</v>
      </c>
      <c r="T2520" s="73" t="s">
        <v>12673</v>
      </c>
      <c r="U2520" s="75" t="s">
        <v>2934</v>
      </c>
    </row>
    <row r="2521" spans="17:21">
      <c r="Q2521" s="71">
        <v>4</v>
      </c>
      <c r="R2521" s="71">
        <v>16</v>
      </c>
      <c r="S2521" s="71">
        <v>43</v>
      </c>
      <c r="T2521" s="73" t="s">
        <v>12674</v>
      </c>
      <c r="U2521" s="75" t="s">
        <v>2935</v>
      </c>
    </row>
    <row r="2522" spans="17:21">
      <c r="Q2522" s="71">
        <v>4</v>
      </c>
      <c r="R2522" s="71">
        <v>16</v>
      </c>
      <c r="S2522" s="71">
        <v>44</v>
      </c>
      <c r="T2522" s="73" t="s">
        <v>12675</v>
      </c>
      <c r="U2522" s="75" t="s">
        <v>2936</v>
      </c>
    </row>
    <row r="2523" spans="17:21">
      <c r="Q2523" s="71">
        <v>4</v>
      </c>
      <c r="R2523" s="71">
        <v>16</v>
      </c>
      <c r="S2523" s="71">
        <v>45</v>
      </c>
      <c r="T2523" s="73" t="s">
        <v>12676</v>
      </c>
      <c r="U2523" s="75" t="s">
        <v>2938</v>
      </c>
    </row>
    <row r="2524" spans="17:21">
      <c r="Q2524" s="71">
        <v>4</v>
      </c>
      <c r="R2524" s="71">
        <v>16</v>
      </c>
      <c r="S2524" s="71">
        <v>46</v>
      </c>
      <c r="T2524" s="73" t="s">
        <v>12677</v>
      </c>
      <c r="U2524" s="75" t="s">
        <v>2945</v>
      </c>
    </row>
    <row r="2525" spans="17:21">
      <c r="Q2525" s="71">
        <v>4</v>
      </c>
      <c r="R2525" s="71">
        <v>16</v>
      </c>
      <c r="S2525" s="71">
        <v>47</v>
      </c>
      <c r="T2525" s="73" t="s">
        <v>12678</v>
      </c>
      <c r="U2525" s="75" t="s">
        <v>7544</v>
      </c>
    </row>
    <row r="2526" spans="17:21">
      <c r="Q2526" s="71">
        <v>4</v>
      </c>
      <c r="R2526" s="71">
        <v>16</v>
      </c>
      <c r="S2526" s="71">
        <v>48</v>
      </c>
      <c r="T2526" s="73" t="s">
        <v>12679</v>
      </c>
      <c r="U2526" s="75" t="s">
        <v>7545</v>
      </c>
    </row>
    <row r="2527" spans="17:21">
      <c r="Q2527" s="71">
        <v>4</v>
      </c>
      <c r="R2527" s="71">
        <v>16</v>
      </c>
      <c r="S2527" s="71">
        <v>49</v>
      </c>
      <c r="T2527" s="73" t="s">
        <v>12680</v>
      </c>
      <c r="U2527" s="75" t="s">
        <v>2937</v>
      </c>
    </row>
    <row r="2528" spans="17:21">
      <c r="Q2528" s="71">
        <v>4</v>
      </c>
      <c r="R2528" s="71">
        <v>16</v>
      </c>
      <c r="S2528" s="71">
        <v>50</v>
      </c>
      <c r="T2528" s="73" t="s">
        <v>12681</v>
      </c>
      <c r="U2528" s="75" t="s">
        <v>2939</v>
      </c>
    </row>
    <row r="2529" spans="17:21">
      <c r="Q2529" s="71">
        <v>4</v>
      </c>
      <c r="R2529" s="71">
        <v>16</v>
      </c>
      <c r="S2529" s="71">
        <v>51</v>
      </c>
      <c r="T2529" s="73" t="s">
        <v>12682</v>
      </c>
      <c r="U2529" s="75" t="s">
        <v>2941</v>
      </c>
    </row>
    <row r="2530" spans="17:21">
      <c r="Q2530" s="71">
        <v>4</v>
      </c>
      <c r="R2530" s="71">
        <v>16</v>
      </c>
      <c r="S2530" s="71">
        <v>52</v>
      </c>
      <c r="T2530" s="73" t="s">
        <v>12683</v>
      </c>
      <c r="U2530" s="75" t="s">
        <v>2942</v>
      </c>
    </row>
    <row r="2531" spans="17:21">
      <c r="Q2531" s="71">
        <v>4</v>
      </c>
      <c r="R2531" s="71">
        <v>16</v>
      </c>
      <c r="S2531" s="71">
        <v>53</v>
      </c>
      <c r="T2531" s="73" t="s">
        <v>12684</v>
      </c>
      <c r="U2531" s="75" t="s">
        <v>2943</v>
      </c>
    </row>
    <row r="2532" spans="17:21">
      <c r="Q2532" s="71">
        <v>4</v>
      </c>
      <c r="R2532" s="71">
        <v>16</v>
      </c>
      <c r="S2532" s="71">
        <v>54</v>
      </c>
      <c r="T2532" s="73" t="s">
        <v>11193</v>
      </c>
      <c r="U2532" s="75" t="s">
        <v>2946</v>
      </c>
    </row>
    <row r="2533" spans="17:21">
      <c r="Q2533" s="71">
        <v>4</v>
      </c>
      <c r="R2533" s="71">
        <v>16</v>
      </c>
      <c r="S2533" s="71">
        <v>55</v>
      </c>
      <c r="T2533" s="73" t="s">
        <v>12685</v>
      </c>
      <c r="U2533" s="75" t="s">
        <v>7549</v>
      </c>
    </row>
    <row r="2534" spans="17:21">
      <c r="Q2534" s="71">
        <v>4</v>
      </c>
      <c r="R2534" s="71">
        <v>16</v>
      </c>
      <c r="S2534" s="71">
        <v>56</v>
      </c>
      <c r="T2534" s="73" t="s">
        <v>12686</v>
      </c>
      <c r="U2534" s="75" t="s">
        <v>7550</v>
      </c>
    </row>
    <row r="2535" spans="17:21">
      <c r="Q2535" s="71">
        <v>4</v>
      </c>
      <c r="R2535" s="71">
        <v>16</v>
      </c>
      <c r="S2535" s="71">
        <v>57</v>
      </c>
      <c r="T2535" s="73" t="s">
        <v>12687</v>
      </c>
      <c r="U2535" s="75" t="s">
        <v>7551</v>
      </c>
    </row>
    <row r="2536" spans="17:21">
      <c r="Q2536" s="71">
        <v>4</v>
      </c>
      <c r="R2536" s="71">
        <v>16</v>
      </c>
      <c r="S2536" s="71">
        <v>58</v>
      </c>
      <c r="T2536" s="73" t="s">
        <v>12688</v>
      </c>
      <c r="U2536" s="75" t="s">
        <v>7552</v>
      </c>
    </row>
    <row r="2537" spans="17:21">
      <c r="Q2537" s="71">
        <v>4</v>
      </c>
      <c r="R2537" s="71">
        <v>16</v>
      </c>
      <c r="S2537" s="71">
        <v>59</v>
      </c>
      <c r="T2537" s="73" t="s">
        <v>12689</v>
      </c>
      <c r="U2537" s="75" t="s">
        <v>7553</v>
      </c>
    </row>
    <row r="2538" spans="17:21">
      <c r="Q2538" s="71">
        <v>4</v>
      </c>
      <c r="R2538" s="71">
        <v>16</v>
      </c>
      <c r="S2538" s="71">
        <v>60</v>
      </c>
      <c r="T2538" s="73" t="s">
        <v>12690</v>
      </c>
      <c r="U2538" s="75" t="s">
        <v>2947</v>
      </c>
    </row>
    <row r="2539" spans="17:21">
      <c r="Q2539" s="71">
        <v>4</v>
      </c>
      <c r="R2539" s="71">
        <v>16</v>
      </c>
      <c r="S2539" s="71">
        <v>61</v>
      </c>
      <c r="T2539" s="73" t="s">
        <v>12691</v>
      </c>
      <c r="U2539" s="75" t="s">
        <v>2948</v>
      </c>
    </row>
    <row r="2540" spans="17:21">
      <c r="Q2540" s="71">
        <v>4</v>
      </c>
      <c r="R2540" s="71">
        <v>16</v>
      </c>
      <c r="S2540" s="71">
        <v>62</v>
      </c>
      <c r="T2540" s="73" t="s">
        <v>12692</v>
      </c>
      <c r="U2540" s="75" t="s">
        <v>2949</v>
      </c>
    </row>
    <row r="2541" spans="17:21">
      <c r="Q2541" s="71">
        <v>4</v>
      </c>
      <c r="R2541" s="71">
        <v>16</v>
      </c>
      <c r="S2541" s="71">
        <v>63</v>
      </c>
      <c r="T2541" s="73" t="s">
        <v>11201</v>
      </c>
      <c r="U2541" s="75" t="s">
        <v>2950</v>
      </c>
    </row>
    <row r="2542" spans="17:21">
      <c r="Q2542" s="71">
        <v>4</v>
      </c>
      <c r="R2542" s="71">
        <v>16</v>
      </c>
      <c r="S2542" s="71">
        <v>64</v>
      </c>
      <c r="T2542" s="73" t="s">
        <v>11203</v>
      </c>
      <c r="U2542" s="75" t="s">
        <v>2951</v>
      </c>
    </row>
    <row r="2543" spans="17:21">
      <c r="Q2543" s="71">
        <v>4</v>
      </c>
      <c r="R2543" s="71">
        <v>16</v>
      </c>
      <c r="S2543" s="71">
        <v>65</v>
      </c>
      <c r="T2543" s="73" t="s">
        <v>11205</v>
      </c>
      <c r="U2543" s="75" t="s">
        <v>2952</v>
      </c>
    </row>
    <row r="2544" spans="17:21">
      <c r="Q2544" s="71">
        <v>4</v>
      </c>
      <c r="R2544" s="71">
        <v>16</v>
      </c>
      <c r="S2544" s="71">
        <v>66</v>
      </c>
      <c r="T2544" s="73" t="s">
        <v>11207</v>
      </c>
      <c r="U2544" s="75" t="s">
        <v>2953</v>
      </c>
    </row>
    <row r="2545" spans="17:21">
      <c r="Q2545" s="71">
        <v>4</v>
      </c>
      <c r="R2545" s="71">
        <v>16</v>
      </c>
      <c r="S2545" s="71">
        <v>67</v>
      </c>
      <c r="T2545" s="73" t="s">
        <v>11209</v>
      </c>
      <c r="U2545" s="75" t="s">
        <v>2954</v>
      </c>
    </row>
    <row r="2546" spans="17:21">
      <c r="Q2546" s="71">
        <v>4</v>
      </c>
      <c r="R2546" s="71">
        <v>16</v>
      </c>
      <c r="S2546" s="71">
        <v>68</v>
      </c>
      <c r="T2546" s="73" t="s">
        <v>12693</v>
      </c>
      <c r="U2546" s="75" t="s">
        <v>2955</v>
      </c>
    </row>
    <row r="2547" spans="17:21">
      <c r="Q2547" s="71">
        <v>4</v>
      </c>
      <c r="R2547" s="71">
        <v>16</v>
      </c>
      <c r="S2547" s="71">
        <v>69</v>
      </c>
      <c r="T2547" s="73" t="s">
        <v>12694</v>
      </c>
      <c r="U2547" s="75" t="s">
        <v>2956</v>
      </c>
    </row>
    <row r="2548" spans="17:21">
      <c r="Q2548" s="71">
        <v>4</v>
      </c>
      <c r="R2548" s="71">
        <v>16</v>
      </c>
      <c r="S2548" s="71">
        <v>70</v>
      </c>
      <c r="T2548" s="73" t="s">
        <v>12695</v>
      </c>
      <c r="U2548" s="75" t="s">
        <v>2957</v>
      </c>
    </row>
    <row r="2549" spans="17:21">
      <c r="Q2549" s="71">
        <v>4</v>
      </c>
      <c r="R2549" s="71">
        <v>16</v>
      </c>
      <c r="S2549" s="71">
        <v>71</v>
      </c>
      <c r="T2549" s="73" t="s">
        <v>12696</v>
      </c>
      <c r="U2549" s="75" t="s">
        <v>2958</v>
      </c>
    </row>
    <row r="2550" spans="17:21">
      <c r="Q2550" s="71">
        <v>4</v>
      </c>
      <c r="R2550" s="71">
        <v>16</v>
      </c>
      <c r="S2550" s="71">
        <v>72</v>
      </c>
      <c r="T2550" s="73" t="s">
        <v>12697</v>
      </c>
      <c r="U2550" s="75" t="s">
        <v>2959</v>
      </c>
    </row>
    <row r="2551" spans="17:21">
      <c r="Q2551" s="71">
        <v>4</v>
      </c>
      <c r="R2551" s="71">
        <v>16</v>
      </c>
      <c r="S2551" s="71">
        <v>73</v>
      </c>
      <c r="T2551" s="73" t="s">
        <v>11215</v>
      </c>
      <c r="U2551" s="75" t="s">
        <v>2960</v>
      </c>
    </row>
    <row r="2552" spans="17:21">
      <c r="Q2552" s="71">
        <v>4</v>
      </c>
      <c r="R2552" s="71">
        <v>17</v>
      </c>
      <c r="S2552" s="71">
        <v>1</v>
      </c>
      <c r="T2552" s="73" t="s">
        <v>12698</v>
      </c>
      <c r="U2552" s="75" t="s">
        <v>3043</v>
      </c>
    </row>
    <row r="2553" spans="17:21">
      <c r="Q2553" s="71">
        <v>4</v>
      </c>
      <c r="R2553" s="71">
        <v>17</v>
      </c>
      <c r="S2553" s="71">
        <v>2</v>
      </c>
      <c r="T2553" s="73" t="s">
        <v>12699</v>
      </c>
      <c r="U2553" s="75" t="s">
        <v>7446</v>
      </c>
    </row>
    <row r="2554" spans="17:21">
      <c r="Q2554" s="71">
        <v>4</v>
      </c>
      <c r="R2554" s="71">
        <v>17</v>
      </c>
      <c r="S2554" s="71">
        <v>3</v>
      </c>
      <c r="T2554" s="73" t="s">
        <v>12700</v>
      </c>
      <c r="U2554" s="75" t="s">
        <v>7447</v>
      </c>
    </row>
    <row r="2555" spans="17:21">
      <c r="Q2555" s="71">
        <v>4</v>
      </c>
      <c r="R2555" s="71">
        <v>17</v>
      </c>
      <c r="S2555" s="71">
        <v>4</v>
      </c>
      <c r="T2555" s="73" t="s">
        <v>12593</v>
      </c>
      <c r="U2555" s="75" t="s">
        <v>7450</v>
      </c>
    </row>
    <row r="2556" spans="17:21">
      <c r="Q2556" s="71">
        <v>4</v>
      </c>
      <c r="R2556" s="71">
        <v>17</v>
      </c>
      <c r="S2556" s="71">
        <v>5</v>
      </c>
      <c r="T2556" s="73" t="s">
        <v>12594</v>
      </c>
      <c r="U2556" s="75" t="s">
        <v>7448</v>
      </c>
    </row>
    <row r="2557" spans="17:21">
      <c r="Q2557" s="71">
        <v>4</v>
      </c>
      <c r="R2557" s="71">
        <v>17</v>
      </c>
      <c r="S2557" s="71">
        <v>6</v>
      </c>
      <c r="T2557" s="73" t="s">
        <v>11971</v>
      </c>
      <c r="U2557" s="75" t="s">
        <v>7449</v>
      </c>
    </row>
    <row r="2558" spans="17:21">
      <c r="Q2558" s="71">
        <v>4</v>
      </c>
      <c r="R2558" s="71">
        <v>17</v>
      </c>
      <c r="S2558" s="71">
        <v>7</v>
      </c>
      <c r="T2558" s="73" t="s">
        <v>9733</v>
      </c>
      <c r="U2558" s="75" t="s">
        <v>3044</v>
      </c>
    </row>
    <row r="2559" spans="17:21">
      <c r="Q2559" s="71">
        <v>4</v>
      </c>
      <c r="R2559" s="71">
        <v>17</v>
      </c>
      <c r="S2559" s="71">
        <v>8</v>
      </c>
      <c r="T2559" s="73" t="s">
        <v>12701</v>
      </c>
      <c r="U2559" s="75" t="s">
        <v>3045</v>
      </c>
    </row>
    <row r="2560" spans="17:21">
      <c r="Q2560" s="71">
        <v>4</v>
      </c>
      <c r="R2560" s="71">
        <v>17</v>
      </c>
      <c r="S2560" s="71">
        <v>9</v>
      </c>
      <c r="T2560" s="73" t="s">
        <v>11399</v>
      </c>
      <c r="U2560" s="75" t="s">
        <v>3046</v>
      </c>
    </row>
    <row r="2561" spans="17:21">
      <c r="Q2561" s="71">
        <v>4</v>
      </c>
      <c r="R2561" s="71">
        <v>17</v>
      </c>
      <c r="S2561" s="71">
        <v>10</v>
      </c>
      <c r="T2561" s="73" t="s">
        <v>12702</v>
      </c>
      <c r="U2561" s="75" t="s">
        <v>3047</v>
      </c>
    </row>
    <row r="2562" spans="17:21">
      <c r="Q2562" s="71">
        <v>4</v>
      </c>
      <c r="R2562" s="71">
        <v>17</v>
      </c>
      <c r="S2562" s="71">
        <v>11</v>
      </c>
      <c r="T2562" s="73" t="s">
        <v>12703</v>
      </c>
      <c r="U2562" s="75" t="s">
        <v>3048</v>
      </c>
    </row>
    <row r="2563" spans="17:21">
      <c r="Q2563" s="71">
        <v>4</v>
      </c>
      <c r="R2563" s="71">
        <v>17</v>
      </c>
      <c r="S2563" s="71">
        <v>12</v>
      </c>
      <c r="T2563" s="73" t="s">
        <v>11512</v>
      </c>
      <c r="U2563" s="75" t="s">
        <v>7451</v>
      </c>
    </row>
    <row r="2564" spans="17:21">
      <c r="Q2564" s="71">
        <v>4</v>
      </c>
      <c r="R2564" s="71">
        <v>17</v>
      </c>
      <c r="S2564" s="71">
        <v>13</v>
      </c>
      <c r="T2564" s="73" t="s">
        <v>11236</v>
      </c>
      <c r="U2564" s="75" t="s">
        <v>7452</v>
      </c>
    </row>
    <row r="2565" spans="17:21">
      <c r="Q2565" s="71">
        <v>4</v>
      </c>
      <c r="R2565" s="71">
        <v>17</v>
      </c>
      <c r="S2565" s="71">
        <v>14</v>
      </c>
      <c r="T2565" s="73" t="s">
        <v>11053</v>
      </c>
      <c r="U2565" s="75" t="s">
        <v>3049</v>
      </c>
    </row>
    <row r="2566" spans="17:21">
      <c r="Q2566" s="71">
        <v>4</v>
      </c>
      <c r="R2566" s="71">
        <v>17</v>
      </c>
      <c r="S2566" s="71">
        <v>15</v>
      </c>
      <c r="T2566" s="73" t="s">
        <v>11055</v>
      </c>
      <c r="U2566" s="75" t="s">
        <v>3050</v>
      </c>
    </row>
    <row r="2567" spans="17:21">
      <c r="Q2567" s="71">
        <v>4</v>
      </c>
      <c r="R2567" s="71">
        <v>17</v>
      </c>
      <c r="S2567" s="71">
        <v>16</v>
      </c>
      <c r="T2567" s="73" t="s">
        <v>12704</v>
      </c>
      <c r="U2567" s="75" t="s">
        <v>3051</v>
      </c>
    </row>
    <row r="2568" spans="17:21">
      <c r="Q2568" s="71">
        <v>4</v>
      </c>
      <c r="R2568" s="71">
        <v>17</v>
      </c>
      <c r="S2568" s="71">
        <v>17</v>
      </c>
      <c r="T2568" s="73" t="s">
        <v>12705</v>
      </c>
      <c r="U2568" s="75" t="s">
        <v>3060</v>
      </c>
    </row>
    <row r="2569" spans="17:21">
      <c r="Q2569" s="71">
        <v>4</v>
      </c>
      <c r="R2569" s="71">
        <v>17</v>
      </c>
      <c r="S2569" s="71">
        <v>18</v>
      </c>
      <c r="T2569" s="73" t="s">
        <v>12706</v>
      </c>
      <c r="U2569" s="75" t="s">
        <v>3073</v>
      </c>
    </row>
    <row r="2570" spans="17:21">
      <c r="Q2570" s="71">
        <v>4</v>
      </c>
      <c r="R2570" s="71">
        <v>17</v>
      </c>
      <c r="S2570" s="71">
        <v>19</v>
      </c>
      <c r="T2570" s="73" t="s">
        <v>12707</v>
      </c>
      <c r="U2570" s="75" t="s">
        <v>7453</v>
      </c>
    </row>
    <row r="2571" spans="17:21">
      <c r="Q2571" s="71">
        <v>4</v>
      </c>
      <c r="R2571" s="71">
        <v>17</v>
      </c>
      <c r="S2571" s="71">
        <v>20</v>
      </c>
      <c r="T2571" s="73" t="s">
        <v>12708</v>
      </c>
      <c r="U2571" s="75" t="s">
        <v>3061</v>
      </c>
    </row>
    <row r="2572" spans="17:21">
      <c r="Q2572" s="71">
        <v>4</v>
      </c>
      <c r="R2572" s="71">
        <v>17</v>
      </c>
      <c r="S2572" s="71">
        <v>21</v>
      </c>
      <c r="T2572" s="73" t="s">
        <v>12709</v>
      </c>
      <c r="U2572" s="75" t="s">
        <v>3074</v>
      </c>
    </row>
    <row r="2573" spans="17:21">
      <c r="Q2573" s="71">
        <v>4</v>
      </c>
      <c r="R2573" s="71">
        <v>17</v>
      </c>
      <c r="S2573" s="71">
        <v>22</v>
      </c>
      <c r="T2573" s="73" t="s">
        <v>12710</v>
      </c>
      <c r="U2573" s="75" t="s">
        <v>3053</v>
      </c>
    </row>
    <row r="2574" spans="17:21">
      <c r="Q2574" s="71">
        <v>4</v>
      </c>
      <c r="R2574" s="71">
        <v>17</v>
      </c>
      <c r="S2574" s="71">
        <v>23</v>
      </c>
      <c r="T2574" s="73" t="s">
        <v>12711</v>
      </c>
      <c r="U2574" s="75" t="s">
        <v>3077</v>
      </c>
    </row>
    <row r="2575" spans="17:21">
      <c r="Q2575" s="71">
        <v>4</v>
      </c>
      <c r="R2575" s="71">
        <v>17</v>
      </c>
      <c r="S2575" s="71">
        <v>24</v>
      </c>
      <c r="T2575" s="73" t="s">
        <v>12712</v>
      </c>
      <c r="U2575" s="75" t="s">
        <v>3062</v>
      </c>
    </row>
    <row r="2576" spans="17:21">
      <c r="Q2576" s="71">
        <v>4</v>
      </c>
      <c r="R2576" s="71">
        <v>17</v>
      </c>
      <c r="S2576" s="71">
        <v>25</v>
      </c>
      <c r="T2576" s="73" t="s">
        <v>12713</v>
      </c>
      <c r="U2576" s="75" t="s">
        <v>3075</v>
      </c>
    </row>
    <row r="2577" spans="17:21">
      <c r="Q2577" s="71">
        <v>4</v>
      </c>
      <c r="R2577" s="71">
        <v>17</v>
      </c>
      <c r="S2577" s="71">
        <v>26</v>
      </c>
      <c r="T2577" s="73" t="s">
        <v>12714</v>
      </c>
      <c r="U2577" s="75" t="s">
        <v>3052</v>
      </c>
    </row>
    <row r="2578" spans="17:21">
      <c r="Q2578" s="71">
        <v>4</v>
      </c>
      <c r="R2578" s="71">
        <v>17</v>
      </c>
      <c r="S2578" s="71">
        <v>27</v>
      </c>
      <c r="T2578" s="73" t="s">
        <v>12715</v>
      </c>
      <c r="U2578" s="75" t="s">
        <v>3076</v>
      </c>
    </row>
    <row r="2579" spans="17:21">
      <c r="Q2579" s="71">
        <v>4</v>
      </c>
      <c r="R2579" s="71">
        <v>17</v>
      </c>
      <c r="S2579" s="71">
        <v>28</v>
      </c>
      <c r="T2579" s="73" t="s">
        <v>12716</v>
      </c>
      <c r="U2579" s="75" t="s">
        <v>3092</v>
      </c>
    </row>
    <row r="2580" spans="17:21">
      <c r="Q2580" s="71">
        <v>4</v>
      </c>
      <c r="R2580" s="71">
        <v>17</v>
      </c>
      <c r="S2580" s="71">
        <v>29</v>
      </c>
      <c r="T2580" s="73" t="s">
        <v>12717</v>
      </c>
      <c r="U2580" s="75" t="s">
        <v>3063</v>
      </c>
    </row>
    <row r="2581" spans="17:21">
      <c r="Q2581" s="71">
        <v>4</v>
      </c>
      <c r="R2581" s="71">
        <v>17</v>
      </c>
      <c r="S2581" s="71">
        <v>30</v>
      </c>
      <c r="T2581" s="73" t="s">
        <v>12718</v>
      </c>
      <c r="U2581" s="75" t="s">
        <v>3078</v>
      </c>
    </row>
    <row r="2582" spans="17:21">
      <c r="Q2582" s="71">
        <v>4</v>
      </c>
      <c r="R2582" s="71">
        <v>17</v>
      </c>
      <c r="S2582" s="71">
        <v>31</v>
      </c>
      <c r="T2582" s="73" t="s">
        <v>12719</v>
      </c>
      <c r="U2582" s="75" t="s">
        <v>3054</v>
      </c>
    </row>
    <row r="2583" spans="17:21">
      <c r="Q2583" s="71">
        <v>4</v>
      </c>
      <c r="R2583" s="71">
        <v>17</v>
      </c>
      <c r="S2583" s="71">
        <v>32</v>
      </c>
      <c r="T2583" s="73" t="s">
        <v>12720</v>
      </c>
      <c r="U2583" s="75" t="s">
        <v>3064</v>
      </c>
    </row>
    <row r="2584" spans="17:21">
      <c r="Q2584" s="71">
        <v>4</v>
      </c>
      <c r="R2584" s="71">
        <v>17</v>
      </c>
      <c r="S2584" s="71">
        <v>33</v>
      </c>
      <c r="T2584" s="73" t="s">
        <v>12721</v>
      </c>
      <c r="U2584" s="75" t="s">
        <v>3079</v>
      </c>
    </row>
    <row r="2585" spans="17:21">
      <c r="Q2585" s="71">
        <v>4</v>
      </c>
      <c r="R2585" s="71">
        <v>17</v>
      </c>
      <c r="S2585" s="71">
        <v>34</v>
      </c>
      <c r="T2585" s="73" t="s">
        <v>12722</v>
      </c>
      <c r="U2585" s="75" t="s">
        <v>3080</v>
      </c>
    </row>
    <row r="2586" spans="17:21">
      <c r="Q2586" s="71">
        <v>4</v>
      </c>
      <c r="R2586" s="71">
        <v>17</v>
      </c>
      <c r="S2586" s="71">
        <v>35</v>
      </c>
      <c r="T2586" s="73" t="s">
        <v>12723</v>
      </c>
      <c r="U2586" s="75" t="s">
        <v>3081</v>
      </c>
    </row>
    <row r="2587" spans="17:21">
      <c r="Q2587" s="71">
        <v>4</v>
      </c>
      <c r="R2587" s="71">
        <v>17</v>
      </c>
      <c r="S2587" s="71">
        <v>36</v>
      </c>
      <c r="T2587" s="73" t="s">
        <v>12724</v>
      </c>
      <c r="U2587" s="75" t="s">
        <v>3065</v>
      </c>
    </row>
    <row r="2588" spans="17:21">
      <c r="Q2588" s="71">
        <v>4</v>
      </c>
      <c r="R2588" s="71">
        <v>17</v>
      </c>
      <c r="S2588" s="71">
        <v>37</v>
      </c>
      <c r="T2588" s="73" t="s">
        <v>12725</v>
      </c>
      <c r="U2588" s="75" t="s">
        <v>3083</v>
      </c>
    </row>
    <row r="2589" spans="17:21">
      <c r="Q2589" s="71">
        <v>4</v>
      </c>
      <c r="R2589" s="71">
        <v>17</v>
      </c>
      <c r="S2589" s="71">
        <v>38</v>
      </c>
      <c r="T2589" s="73" t="s">
        <v>12726</v>
      </c>
      <c r="U2589" s="75" t="s">
        <v>3055</v>
      </c>
    </row>
    <row r="2590" spans="17:21">
      <c r="Q2590" s="71">
        <v>4</v>
      </c>
      <c r="R2590" s="71">
        <v>17</v>
      </c>
      <c r="S2590" s="71">
        <v>39</v>
      </c>
      <c r="T2590" s="73" t="s">
        <v>12727</v>
      </c>
      <c r="U2590" s="75" t="s">
        <v>3066</v>
      </c>
    </row>
    <row r="2591" spans="17:21">
      <c r="Q2591" s="71">
        <v>4</v>
      </c>
      <c r="R2591" s="71">
        <v>17</v>
      </c>
      <c r="S2591" s="71">
        <v>40</v>
      </c>
      <c r="T2591" s="73" t="s">
        <v>12728</v>
      </c>
      <c r="U2591" s="75" t="s">
        <v>3084</v>
      </c>
    </row>
    <row r="2592" spans="17:21">
      <c r="Q2592" s="71">
        <v>4</v>
      </c>
      <c r="R2592" s="71">
        <v>17</v>
      </c>
      <c r="S2592" s="71">
        <v>41</v>
      </c>
      <c r="T2592" s="73" t="s">
        <v>12729</v>
      </c>
      <c r="U2592" s="75" t="s">
        <v>3067</v>
      </c>
    </row>
    <row r="2593" spans="17:21">
      <c r="Q2593" s="71">
        <v>4</v>
      </c>
      <c r="R2593" s="71">
        <v>17</v>
      </c>
      <c r="S2593" s="71">
        <v>42</v>
      </c>
      <c r="T2593" s="73" t="s">
        <v>12730</v>
      </c>
      <c r="U2593" s="75" t="s">
        <v>3082</v>
      </c>
    </row>
    <row r="2594" spans="17:21">
      <c r="Q2594" s="71">
        <v>4</v>
      </c>
      <c r="R2594" s="71">
        <v>17</v>
      </c>
      <c r="S2594" s="71">
        <v>43</v>
      </c>
      <c r="T2594" s="73" t="s">
        <v>12731</v>
      </c>
      <c r="U2594" s="75" t="s">
        <v>3068</v>
      </c>
    </row>
    <row r="2595" spans="17:21">
      <c r="Q2595" s="71">
        <v>4</v>
      </c>
      <c r="R2595" s="71">
        <v>17</v>
      </c>
      <c r="S2595" s="71">
        <v>44</v>
      </c>
      <c r="T2595" s="73" t="s">
        <v>12732</v>
      </c>
      <c r="U2595" s="75" t="s">
        <v>3085</v>
      </c>
    </row>
    <row r="2596" spans="17:21">
      <c r="Q2596" s="71">
        <v>4</v>
      </c>
      <c r="R2596" s="71">
        <v>17</v>
      </c>
      <c r="S2596" s="71">
        <v>45</v>
      </c>
      <c r="T2596" s="73" t="s">
        <v>12733</v>
      </c>
      <c r="U2596" s="75" t="s">
        <v>3056</v>
      </c>
    </row>
    <row r="2597" spans="17:21">
      <c r="Q2597" s="71">
        <v>4</v>
      </c>
      <c r="R2597" s="71">
        <v>17</v>
      </c>
      <c r="S2597" s="71">
        <v>46</v>
      </c>
      <c r="T2597" s="73" t="s">
        <v>12734</v>
      </c>
      <c r="U2597" s="75" t="s">
        <v>3070</v>
      </c>
    </row>
    <row r="2598" spans="17:21">
      <c r="Q2598" s="71">
        <v>4</v>
      </c>
      <c r="R2598" s="71">
        <v>17</v>
      </c>
      <c r="S2598" s="71">
        <v>47</v>
      </c>
      <c r="T2598" s="73" t="s">
        <v>12735</v>
      </c>
      <c r="U2598" s="75" t="s">
        <v>3057</v>
      </c>
    </row>
    <row r="2599" spans="17:21">
      <c r="Q2599" s="71">
        <v>4</v>
      </c>
      <c r="R2599" s="71">
        <v>17</v>
      </c>
      <c r="S2599" s="71">
        <v>48</v>
      </c>
      <c r="T2599" s="73" t="s">
        <v>12736</v>
      </c>
      <c r="U2599" s="75" t="s">
        <v>3069</v>
      </c>
    </row>
    <row r="2600" spans="17:21">
      <c r="Q2600" s="71">
        <v>4</v>
      </c>
      <c r="R2600" s="71">
        <v>17</v>
      </c>
      <c r="S2600" s="71">
        <v>49</v>
      </c>
      <c r="T2600" s="73" t="s">
        <v>12737</v>
      </c>
      <c r="U2600" s="75" t="s">
        <v>3087</v>
      </c>
    </row>
    <row r="2601" spans="17:21">
      <c r="Q2601" s="71">
        <v>4</v>
      </c>
      <c r="R2601" s="71">
        <v>17</v>
      </c>
      <c r="S2601" s="71">
        <v>50</v>
      </c>
      <c r="T2601" s="73" t="s">
        <v>12738</v>
      </c>
      <c r="U2601" s="75" t="s">
        <v>3086</v>
      </c>
    </row>
    <row r="2602" spans="17:21">
      <c r="Q2602" s="71">
        <v>4</v>
      </c>
      <c r="R2602" s="71">
        <v>17</v>
      </c>
      <c r="S2602" s="71">
        <v>51</v>
      </c>
      <c r="T2602" s="73" t="s">
        <v>12739</v>
      </c>
      <c r="U2602" s="75" t="s">
        <v>3090</v>
      </c>
    </row>
    <row r="2603" spans="17:21">
      <c r="Q2603" s="71">
        <v>4</v>
      </c>
      <c r="R2603" s="71">
        <v>17</v>
      </c>
      <c r="S2603" s="71">
        <v>52</v>
      </c>
      <c r="T2603" s="73" t="s">
        <v>12740</v>
      </c>
      <c r="U2603" s="75" t="s">
        <v>3093</v>
      </c>
    </row>
    <row r="2604" spans="17:21">
      <c r="Q2604" s="71">
        <v>4</v>
      </c>
      <c r="R2604" s="71">
        <v>17</v>
      </c>
      <c r="S2604" s="71">
        <v>53</v>
      </c>
      <c r="T2604" s="73" t="s">
        <v>12741</v>
      </c>
      <c r="U2604" s="75" t="s">
        <v>3058</v>
      </c>
    </row>
    <row r="2605" spans="17:21">
      <c r="Q2605" s="71">
        <v>4</v>
      </c>
      <c r="R2605" s="71">
        <v>17</v>
      </c>
      <c r="S2605" s="71">
        <v>54</v>
      </c>
      <c r="T2605" s="73" t="s">
        <v>12742</v>
      </c>
      <c r="U2605" s="75" t="s">
        <v>3071</v>
      </c>
    </row>
    <row r="2606" spans="17:21">
      <c r="Q2606" s="71">
        <v>4</v>
      </c>
      <c r="R2606" s="71">
        <v>17</v>
      </c>
      <c r="S2606" s="71">
        <v>55</v>
      </c>
      <c r="T2606" s="73" t="s">
        <v>12743</v>
      </c>
      <c r="U2606" s="75" t="s">
        <v>3088</v>
      </c>
    </row>
    <row r="2607" spans="17:21">
      <c r="Q2607" s="71">
        <v>4</v>
      </c>
      <c r="R2607" s="71">
        <v>17</v>
      </c>
      <c r="S2607" s="71">
        <v>56</v>
      </c>
      <c r="T2607" s="73" t="s">
        <v>12744</v>
      </c>
      <c r="U2607" s="75" t="s">
        <v>3059</v>
      </c>
    </row>
    <row r="2608" spans="17:21">
      <c r="Q2608" s="71">
        <v>4</v>
      </c>
      <c r="R2608" s="71">
        <v>17</v>
      </c>
      <c r="S2608" s="71">
        <v>57</v>
      </c>
      <c r="T2608" s="73" t="s">
        <v>12745</v>
      </c>
      <c r="U2608" s="75" t="s">
        <v>3072</v>
      </c>
    </row>
    <row r="2609" spans="17:21">
      <c r="Q2609" s="71">
        <v>4</v>
      </c>
      <c r="R2609" s="71">
        <v>17</v>
      </c>
      <c r="S2609" s="71">
        <v>58</v>
      </c>
      <c r="T2609" s="73" t="s">
        <v>12746</v>
      </c>
      <c r="U2609" s="75" t="s">
        <v>3089</v>
      </c>
    </row>
    <row r="2610" spans="17:21">
      <c r="Q2610" s="71">
        <v>4</v>
      </c>
      <c r="R2610" s="71">
        <v>17</v>
      </c>
      <c r="S2610" s="71">
        <v>59</v>
      </c>
      <c r="T2610" s="73" t="s">
        <v>12747</v>
      </c>
      <c r="U2610" s="75" t="s">
        <v>3094</v>
      </c>
    </row>
    <row r="2611" spans="17:21">
      <c r="Q2611" s="71">
        <v>4</v>
      </c>
      <c r="R2611" s="71">
        <v>17</v>
      </c>
      <c r="S2611" s="71">
        <v>60</v>
      </c>
      <c r="T2611" s="73" t="s">
        <v>11918</v>
      </c>
      <c r="U2611" s="75" t="s">
        <v>3091</v>
      </c>
    </row>
    <row r="2612" spans="17:21">
      <c r="Q2612" s="71">
        <v>4</v>
      </c>
      <c r="R2612" s="71">
        <v>17</v>
      </c>
      <c r="S2612" s="71">
        <v>61</v>
      </c>
      <c r="T2612" s="73" t="s">
        <v>11193</v>
      </c>
      <c r="U2612" s="75" t="s">
        <v>3095</v>
      </c>
    </row>
    <row r="2613" spans="17:21">
      <c r="Q2613" s="71">
        <v>4</v>
      </c>
      <c r="R2613" s="71">
        <v>17</v>
      </c>
      <c r="S2613" s="71">
        <v>62</v>
      </c>
      <c r="T2613" s="73" t="s">
        <v>12748</v>
      </c>
      <c r="U2613" s="75" t="s">
        <v>7456</v>
      </c>
    </row>
    <row r="2614" spans="17:21">
      <c r="Q2614" s="71">
        <v>4</v>
      </c>
      <c r="R2614" s="71">
        <v>17</v>
      </c>
      <c r="S2614" s="71">
        <v>63</v>
      </c>
      <c r="T2614" s="73" t="s">
        <v>12749</v>
      </c>
      <c r="U2614" s="75" t="s">
        <v>7454</v>
      </c>
    </row>
    <row r="2615" spans="17:21">
      <c r="Q2615" s="71">
        <v>4</v>
      </c>
      <c r="R2615" s="71">
        <v>17</v>
      </c>
      <c r="S2615" s="71">
        <v>64</v>
      </c>
      <c r="T2615" s="73" t="s">
        <v>12750</v>
      </c>
      <c r="U2615" s="75" t="s">
        <v>7455</v>
      </c>
    </row>
    <row r="2616" spans="17:21">
      <c r="Q2616" s="71">
        <v>4</v>
      </c>
      <c r="R2616" s="71">
        <v>17</v>
      </c>
      <c r="S2616" s="71">
        <v>65</v>
      </c>
      <c r="T2616" s="73" t="s">
        <v>12751</v>
      </c>
      <c r="U2616" s="75" t="s">
        <v>3096</v>
      </c>
    </row>
    <row r="2617" spans="17:21">
      <c r="Q2617" s="71">
        <v>4</v>
      </c>
      <c r="R2617" s="71">
        <v>17</v>
      </c>
      <c r="S2617" s="71">
        <v>66</v>
      </c>
      <c r="T2617" s="73" t="s">
        <v>12752</v>
      </c>
      <c r="U2617" s="75" t="s">
        <v>7457</v>
      </c>
    </row>
    <row r="2618" spans="17:21">
      <c r="Q2618" s="71">
        <v>4</v>
      </c>
      <c r="R2618" s="71">
        <v>17</v>
      </c>
      <c r="S2618" s="71">
        <v>67</v>
      </c>
      <c r="T2618" s="73" t="s">
        <v>11215</v>
      </c>
      <c r="U2618" s="75" t="s">
        <v>3097</v>
      </c>
    </row>
    <row r="2619" spans="17:21">
      <c r="Q2619" s="71">
        <v>4</v>
      </c>
      <c r="R2619" s="71">
        <v>18</v>
      </c>
      <c r="S2619" s="71">
        <v>1</v>
      </c>
      <c r="T2619" s="73" t="s">
        <v>8607</v>
      </c>
      <c r="U2619" s="75" t="s">
        <v>7500</v>
      </c>
    </row>
    <row r="2620" spans="17:21">
      <c r="Q2620" s="71">
        <v>4</v>
      </c>
      <c r="R2620" s="71">
        <v>18</v>
      </c>
      <c r="S2620" s="71">
        <v>2</v>
      </c>
      <c r="T2620" s="73" t="s">
        <v>12753</v>
      </c>
      <c r="U2620" s="75" t="s">
        <v>7501</v>
      </c>
    </row>
    <row r="2621" spans="17:21">
      <c r="Q2621" s="71">
        <v>4</v>
      </c>
      <c r="R2621" s="71">
        <v>18</v>
      </c>
      <c r="S2621" s="71">
        <v>3</v>
      </c>
      <c r="T2621" s="73" t="s">
        <v>11964</v>
      </c>
      <c r="U2621" s="75" t="s">
        <v>3126</v>
      </c>
    </row>
    <row r="2622" spans="17:21">
      <c r="Q2622" s="71">
        <v>4</v>
      </c>
      <c r="R2622" s="71">
        <v>18</v>
      </c>
      <c r="S2622" s="71">
        <v>4</v>
      </c>
      <c r="T2622" s="73" t="s">
        <v>12754</v>
      </c>
      <c r="U2622" s="75" t="s">
        <v>3127</v>
      </c>
    </row>
    <row r="2623" spans="17:21">
      <c r="Q2623" s="71">
        <v>4</v>
      </c>
      <c r="R2623" s="71">
        <v>18</v>
      </c>
      <c r="S2623" s="71">
        <v>5</v>
      </c>
      <c r="T2623" s="73" t="s">
        <v>12755</v>
      </c>
      <c r="U2623" s="75" t="s">
        <v>3128</v>
      </c>
    </row>
    <row r="2624" spans="17:21">
      <c r="Q2624" s="71">
        <v>4</v>
      </c>
      <c r="R2624" s="71">
        <v>18</v>
      </c>
      <c r="S2624" s="71">
        <v>6</v>
      </c>
      <c r="T2624" s="73" t="s">
        <v>11223</v>
      </c>
      <c r="U2624" s="75" t="s">
        <v>7499</v>
      </c>
    </row>
    <row r="2625" spans="17:21">
      <c r="Q2625" s="71">
        <v>4</v>
      </c>
      <c r="R2625" s="71">
        <v>18</v>
      </c>
      <c r="S2625" s="71">
        <v>7</v>
      </c>
      <c r="T2625" s="73" t="s">
        <v>9733</v>
      </c>
      <c r="U2625" s="75" t="s">
        <v>3129</v>
      </c>
    </row>
    <row r="2626" spans="17:21">
      <c r="Q2626" s="71">
        <v>4</v>
      </c>
      <c r="R2626" s="71">
        <v>18</v>
      </c>
      <c r="S2626" s="71">
        <v>8</v>
      </c>
      <c r="T2626" s="73" t="s">
        <v>11399</v>
      </c>
      <c r="U2626" s="85" t="s">
        <v>3130</v>
      </c>
    </row>
    <row r="2627" spans="17:21">
      <c r="Q2627" s="71">
        <v>4</v>
      </c>
      <c r="R2627" s="71">
        <v>18</v>
      </c>
      <c r="S2627" s="71">
        <v>9</v>
      </c>
      <c r="T2627" s="73" t="s">
        <v>11319</v>
      </c>
      <c r="U2627" s="75" t="s">
        <v>3131</v>
      </c>
    </row>
    <row r="2628" spans="17:21">
      <c r="Q2628" s="71">
        <v>4</v>
      </c>
      <c r="R2628" s="71">
        <v>18</v>
      </c>
      <c r="S2628" s="71">
        <v>10</v>
      </c>
      <c r="T2628" s="73" t="s">
        <v>11055</v>
      </c>
      <c r="U2628" s="75" t="s">
        <v>3132</v>
      </c>
    </row>
    <row r="2629" spans="17:21">
      <c r="Q2629" s="71">
        <v>4</v>
      </c>
      <c r="R2629" s="71">
        <v>18</v>
      </c>
      <c r="S2629" s="71">
        <v>11</v>
      </c>
      <c r="T2629" s="73" t="s">
        <v>12756</v>
      </c>
      <c r="U2629" s="75" t="s">
        <v>3133</v>
      </c>
    </row>
    <row r="2630" spans="17:21">
      <c r="Q2630" s="71">
        <v>4</v>
      </c>
      <c r="R2630" s="71">
        <v>18</v>
      </c>
      <c r="S2630" s="71">
        <v>12</v>
      </c>
      <c r="T2630" s="73" t="s">
        <v>12757</v>
      </c>
      <c r="U2630" s="75" t="s">
        <v>3134</v>
      </c>
    </row>
    <row r="2631" spans="17:21">
      <c r="Q2631" s="71">
        <v>4</v>
      </c>
      <c r="R2631" s="71">
        <v>18</v>
      </c>
      <c r="S2631" s="71">
        <v>13</v>
      </c>
      <c r="T2631" s="73" t="s">
        <v>12758</v>
      </c>
      <c r="U2631" s="75" t="s">
        <v>3135</v>
      </c>
    </row>
    <row r="2632" spans="17:21">
      <c r="Q2632" s="71">
        <v>4</v>
      </c>
      <c r="R2632" s="71">
        <v>18</v>
      </c>
      <c r="S2632" s="71">
        <v>14</v>
      </c>
      <c r="T2632" s="73" t="s">
        <v>12759</v>
      </c>
      <c r="U2632" s="75" t="s">
        <v>3136</v>
      </c>
    </row>
    <row r="2633" spans="17:21">
      <c r="Q2633" s="71">
        <v>4</v>
      </c>
      <c r="R2633" s="71">
        <v>18</v>
      </c>
      <c r="S2633" s="71">
        <v>15</v>
      </c>
      <c r="T2633" s="73" t="s">
        <v>12760</v>
      </c>
      <c r="U2633" s="75" t="s">
        <v>3137</v>
      </c>
    </row>
    <row r="2634" spans="17:21">
      <c r="Q2634" s="71">
        <v>4</v>
      </c>
      <c r="R2634" s="71">
        <v>18</v>
      </c>
      <c r="S2634" s="71">
        <v>16</v>
      </c>
      <c r="T2634" s="73" t="s">
        <v>12761</v>
      </c>
      <c r="U2634" s="75" t="s">
        <v>3141</v>
      </c>
    </row>
    <row r="2635" spans="17:21">
      <c r="Q2635" s="71">
        <v>4</v>
      </c>
      <c r="R2635" s="71">
        <v>18</v>
      </c>
      <c r="S2635" s="71">
        <v>17</v>
      </c>
      <c r="T2635" s="73" t="s">
        <v>12762</v>
      </c>
      <c r="U2635" s="75" t="s">
        <v>3142</v>
      </c>
    </row>
    <row r="2636" spans="17:21">
      <c r="Q2636" s="71">
        <v>4</v>
      </c>
      <c r="R2636" s="71">
        <v>18</v>
      </c>
      <c r="S2636" s="71">
        <v>18</v>
      </c>
      <c r="T2636" s="73" t="s">
        <v>12763</v>
      </c>
      <c r="U2636" s="75" t="s">
        <v>3138</v>
      </c>
    </row>
    <row r="2637" spans="17:21">
      <c r="Q2637" s="71">
        <v>4</v>
      </c>
      <c r="R2637" s="71">
        <v>18</v>
      </c>
      <c r="S2637" s="71">
        <v>19</v>
      </c>
      <c r="T2637" s="73" t="s">
        <v>12764</v>
      </c>
      <c r="U2637" s="75" t="s">
        <v>3140</v>
      </c>
    </row>
    <row r="2638" spans="17:21">
      <c r="Q2638" s="71">
        <v>4</v>
      </c>
      <c r="R2638" s="71">
        <v>18</v>
      </c>
      <c r="S2638" s="71">
        <v>20</v>
      </c>
      <c r="T2638" s="73" t="s">
        <v>12765</v>
      </c>
      <c r="U2638" s="75" t="s">
        <v>3139</v>
      </c>
    </row>
    <row r="2639" spans="17:21">
      <c r="Q2639" s="71">
        <v>4</v>
      </c>
      <c r="R2639" s="71">
        <v>18</v>
      </c>
      <c r="S2639" s="71">
        <v>21</v>
      </c>
      <c r="T2639" s="73" t="s">
        <v>12766</v>
      </c>
      <c r="U2639" s="75" t="s">
        <v>3143</v>
      </c>
    </row>
    <row r="2640" spans="17:21">
      <c r="Q2640" s="71">
        <v>4</v>
      </c>
      <c r="R2640" s="71">
        <v>18</v>
      </c>
      <c r="S2640" s="71">
        <v>22</v>
      </c>
      <c r="T2640" s="73" t="s">
        <v>12767</v>
      </c>
      <c r="U2640" s="75" t="s">
        <v>3145</v>
      </c>
    </row>
    <row r="2641" spans="17:21">
      <c r="Q2641" s="71">
        <v>4</v>
      </c>
      <c r="R2641" s="71">
        <v>18</v>
      </c>
      <c r="S2641" s="71">
        <v>23</v>
      </c>
      <c r="T2641" s="73" t="s">
        <v>12768</v>
      </c>
      <c r="U2641" s="75" t="s">
        <v>3144</v>
      </c>
    </row>
    <row r="2642" spans="17:21">
      <c r="Q2642" s="71">
        <v>4</v>
      </c>
      <c r="R2642" s="71">
        <v>18</v>
      </c>
      <c r="S2642" s="71">
        <v>24</v>
      </c>
      <c r="T2642" s="73" t="s">
        <v>12769</v>
      </c>
      <c r="U2642" s="75" t="s">
        <v>3146</v>
      </c>
    </row>
    <row r="2643" spans="17:21">
      <c r="Q2643" s="71">
        <v>4</v>
      </c>
      <c r="R2643" s="71">
        <v>18</v>
      </c>
      <c r="S2643" s="71">
        <v>25</v>
      </c>
      <c r="T2643" s="73" t="s">
        <v>12770</v>
      </c>
      <c r="U2643" s="75" t="s">
        <v>3147</v>
      </c>
    </row>
    <row r="2644" spans="17:21">
      <c r="Q2644" s="71">
        <v>4</v>
      </c>
      <c r="R2644" s="71">
        <v>18</v>
      </c>
      <c r="S2644" s="71">
        <v>26</v>
      </c>
      <c r="T2644" s="73" t="s">
        <v>12771</v>
      </c>
      <c r="U2644" s="75" t="s">
        <v>3148</v>
      </c>
    </row>
    <row r="2645" spans="17:21">
      <c r="Q2645" s="71">
        <v>4</v>
      </c>
      <c r="R2645" s="71">
        <v>18</v>
      </c>
      <c r="S2645" s="71">
        <v>27</v>
      </c>
      <c r="T2645" s="73" t="s">
        <v>12772</v>
      </c>
      <c r="U2645" s="75" t="s">
        <v>3149</v>
      </c>
    </row>
    <row r="2646" spans="17:21">
      <c r="Q2646" s="71">
        <v>4</v>
      </c>
      <c r="R2646" s="71">
        <v>18</v>
      </c>
      <c r="S2646" s="71">
        <v>28</v>
      </c>
      <c r="T2646" s="73" t="s">
        <v>12773</v>
      </c>
      <c r="U2646" s="75" t="s">
        <v>3150</v>
      </c>
    </row>
    <row r="2647" spans="17:21">
      <c r="Q2647" s="71">
        <v>4</v>
      </c>
      <c r="R2647" s="71">
        <v>18</v>
      </c>
      <c r="S2647" s="71">
        <v>29</v>
      </c>
      <c r="T2647" s="73" t="s">
        <v>12774</v>
      </c>
      <c r="U2647" s="75" t="s">
        <v>3151</v>
      </c>
    </row>
    <row r="2648" spans="17:21">
      <c r="Q2648" s="71">
        <v>4</v>
      </c>
      <c r="R2648" s="71">
        <v>18</v>
      </c>
      <c r="S2648" s="71">
        <v>30</v>
      </c>
      <c r="T2648" s="73" t="s">
        <v>12775</v>
      </c>
      <c r="U2648" s="75" t="s">
        <v>3152</v>
      </c>
    </row>
    <row r="2649" spans="17:21">
      <c r="Q2649" s="71">
        <v>4</v>
      </c>
      <c r="R2649" s="71">
        <v>18</v>
      </c>
      <c r="S2649" s="71">
        <v>31</v>
      </c>
      <c r="T2649" s="73" t="s">
        <v>12776</v>
      </c>
      <c r="U2649" s="75" t="s">
        <v>3153</v>
      </c>
    </row>
    <row r="2650" spans="17:21">
      <c r="Q2650" s="71">
        <v>4</v>
      </c>
      <c r="R2650" s="71">
        <v>18</v>
      </c>
      <c r="S2650" s="71">
        <v>32</v>
      </c>
      <c r="T2650" s="73" t="s">
        <v>12777</v>
      </c>
      <c r="U2650" s="75" t="s">
        <v>3154</v>
      </c>
    </row>
    <row r="2651" spans="17:21">
      <c r="Q2651" s="71">
        <v>4</v>
      </c>
      <c r="R2651" s="71">
        <v>18</v>
      </c>
      <c r="S2651" s="71">
        <v>33</v>
      </c>
      <c r="T2651" s="73" t="s">
        <v>12778</v>
      </c>
      <c r="U2651" s="75" t="s">
        <v>3155</v>
      </c>
    </row>
    <row r="2652" spans="17:21">
      <c r="Q2652" s="71">
        <v>4</v>
      </c>
      <c r="R2652" s="71">
        <v>18</v>
      </c>
      <c r="S2652" s="71">
        <v>34</v>
      </c>
      <c r="T2652" s="73" t="s">
        <v>12779</v>
      </c>
      <c r="U2652" s="75" t="s">
        <v>3156</v>
      </c>
    </row>
    <row r="2653" spans="17:21">
      <c r="Q2653" s="71">
        <v>4</v>
      </c>
      <c r="R2653" s="71">
        <v>18</v>
      </c>
      <c r="S2653" s="71">
        <v>35</v>
      </c>
      <c r="T2653" s="73" t="s">
        <v>11193</v>
      </c>
      <c r="U2653" s="75" t="s">
        <v>3157</v>
      </c>
    </row>
    <row r="2654" spans="17:21">
      <c r="Q2654" s="71">
        <v>4</v>
      </c>
      <c r="R2654" s="71">
        <v>18</v>
      </c>
      <c r="S2654" s="71">
        <v>36</v>
      </c>
      <c r="T2654" s="73" t="s">
        <v>12780</v>
      </c>
      <c r="U2654" s="75" t="s">
        <v>3158</v>
      </c>
    </row>
    <row r="2655" spans="17:21">
      <c r="Q2655" s="71">
        <v>4</v>
      </c>
      <c r="R2655" s="71">
        <v>18</v>
      </c>
      <c r="S2655" s="71">
        <v>37</v>
      </c>
      <c r="T2655" s="73" t="s">
        <v>12781</v>
      </c>
      <c r="U2655" s="75" t="s">
        <v>3159</v>
      </c>
    </row>
    <row r="2656" spans="17:21">
      <c r="Q2656" s="71">
        <v>4</v>
      </c>
      <c r="R2656" s="71">
        <v>18</v>
      </c>
      <c r="S2656" s="71">
        <v>38</v>
      </c>
      <c r="T2656" s="73" t="s">
        <v>12782</v>
      </c>
      <c r="U2656" s="75" t="s">
        <v>3160</v>
      </c>
    </row>
    <row r="2657" spans="17:21">
      <c r="Q2657" s="71">
        <v>4</v>
      </c>
      <c r="R2657" s="71">
        <v>18</v>
      </c>
      <c r="S2657" s="71">
        <v>39</v>
      </c>
      <c r="T2657" s="73" t="s">
        <v>12783</v>
      </c>
      <c r="U2657" s="75" t="s">
        <v>3161</v>
      </c>
    </row>
    <row r="2658" spans="17:21">
      <c r="Q2658" s="71">
        <v>4</v>
      </c>
      <c r="R2658" s="71">
        <v>18</v>
      </c>
      <c r="S2658" s="71">
        <v>40</v>
      </c>
      <c r="T2658" s="73" t="s">
        <v>11215</v>
      </c>
      <c r="U2658" s="75" t="s">
        <v>3162</v>
      </c>
    </row>
    <row r="2659" spans="17:21">
      <c r="Q2659" s="71">
        <v>4</v>
      </c>
      <c r="R2659" s="71">
        <v>19</v>
      </c>
      <c r="S2659" s="71">
        <v>1</v>
      </c>
      <c r="T2659" s="73" t="s">
        <v>8641</v>
      </c>
      <c r="U2659" s="75" t="s">
        <v>3177</v>
      </c>
    </row>
    <row r="2660" spans="17:21">
      <c r="Q2660" s="71">
        <v>4</v>
      </c>
      <c r="R2660" s="71">
        <v>19</v>
      </c>
      <c r="S2660" s="71">
        <v>2</v>
      </c>
      <c r="T2660" s="73" t="s">
        <v>12784</v>
      </c>
      <c r="U2660" s="75" t="s">
        <v>7503</v>
      </c>
    </row>
    <row r="2661" spans="17:21">
      <c r="Q2661" s="71">
        <v>4</v>
      </c>
      <c r="R2661" s="71">
        <v>19</v>
      </c>
      <c r="S2661" s="71">
        <v>3</v>
      </c>
      <c r="T2661" s="73" t="s">
        <v>11498</v>
      </c>
      <c r="U2661" s="75" t="s">
        <v>3178</v>
      </c>
    </row>
    <row r="2662" spans="17:21">
      <c r="Q2662" s="71">
        <v>4</v>
      </c>
      <c r="R2662" s="71">
        <v>19</v>
      </c>
      <c r="S2662" s="71">
        <v>4</v>
      </c>
      <c r="T2662" s="73" t="s">
        <v>12785</v>
      </c>
      <c r="U2662" s="75" t="s">
        <v>7504</v>
      </c>
    </row>
    <row r="2663" spans="17:21">
      <c r="Q2663" s="71">
        <v>4</v>
      </c>
      <c r="R2663" s="71">
        <v>19</v>
      </c>
      <c r="S2663" s="71">
        <v>5</v>
      </c>
      <c r="T2663" s="73" t="s">
        <v>12786</v>
      </c>
      <c r="U2663" s="75" t="s">
        <v>7505</v>
      </c>
    </row>
    <row r="2664" spans="17:21">
      <c r="Q2664" s="71">
        <v>4</v>
      </c>
      <c r="R2664" s="71">
        <v>19</v>
      </c>
      <c r="S2664" s="71">
        <v>6</v>
      </c>
      <c r="T2664" s="73" t="s">
        <v>11221</v>
      </c>
      <c r="U2664" s="75" t="s">
        <v>7509</v>
      </c>
    </row>
    <row r="2665" spans="17:21">
      <c r="Q2665" s="71">
        <v>4</v>
      </c>
      <c r="R2665" s="71">
        <v>19</v>
      </c>
      <c r="S2665" s="71">
        <v>7</v>
      </c>
      <c r="T2665" s="73" t="s">
        <v>12787</v>
      </c>
      <c r="U2665" s="75" t="s">
        <v>7506</v>
      </c>
    </row>
    <row r="2666" spans="17:21">
      <c r="Q2666" s="71">
        <v>4</v>
      </c>
      <c r="R2666" s="71">
        <v>19</v>
      </c>
      <c r="S2666" s="71">
        <v>8</v>
      </c>
      <c r="T2666" s="73" t="s">
        <v>11506</v>
      </c>
      <c r="U2666" s="75" t="s">
        <v>3179</v>
      </c>
    </row>
    <row r="2667" spans="17:21">
      <c r="Q2667" s="71">
        <v>4</v>
      </c>
      <c r="R2667" s="71">
        <v>19</v>
      </c>
      <c r="S2667" s="71">
        <v>9</v>
      </c>
      <c r="T2667" s="73" t="s">
        <v>12788</v>
      </c>
      <c r="U2667" s="75" t="s">
        <v>3183</v>
      </c>
    </row>
    <row r="2668" spans="17:21">
      <c r="Q2668" s="71">
        <v>4</v>
      </c>
      <c r="R2668" s="71">
        <v>19</v>
      </c>
      <c r="S2668" s="71">
        <v>10</v>
      </c>
      <c r="T2668" s="73" t="s">
        <v>11223</v>
      </c>
      <c r="U2668" s="75" t="s">
        <v>3180</v>
      </c>
    </row>
    <row r="2669" spans="17:21">
      <c r="Q2669" s="71">
        <v>4</v>
      </c>
      <c r="R2669" s="71">
        <v>19</v>
      </c>
      <c r="S2669" s="71">
        <v>11</v>
      </c>
      <c r="T2669" s="73" t="s">
        <v>12789</v>
      </c>
      <c r="U2669" s="75" t="s">
        <v>7507</v>
      </c>
    </row>
    <row r="2670" spans="17:21">
      <c r="Q2670" s="71">
        <v>4</v>
      </c>
      <c r="R2670" s="71">
        <v>19</v>
      </c>
      <c r="S2670" s="71">
        <v>12</v>
      </c>
      <c r="T2670" s="73" t="s">
        <v>9733</v>
      </c>
      <c r="U2670" s="75" t="s">
        <v>3181</v>
      </c>
    </row>
    <row r="2671" spans="17:21">
      <c r="Q2671" s="71">
        <v>4</v>
      </c>
      <c r="R2671" s="71">
        <v>19</v>
      </c>
      <c r="S2671" s="71">
        <v>13</v>
      </c>
      <c r="T2671" s="73" t="s">
        <v>12790</v>
      </c>
      <c r="U2671" s="75" t="s">
        <v>7508</v>
      </c>
    </row>
    <row r="2672" spans="17:21">
      <c r="Q2672" s="71">
        <v>4</v>
      </c>
      <c r="R2672" s="71">
        <v>19</v>
      </c>
      <c r="S2672" s="71">
        <v>14</v>
      </c>
      <c r="T2672" s="73" t="s">
        <v>11399</v>
      </c>
      <c r="U2672" s="75" t="s">
        <v>3182</v>
      </c>
    </row>
    <row r="2673" spans="17:21">
      <c r="Q2673" s="71">
        <v>4</v>
      </c>
      <c r="R2673" s="71">
        <v>19</v>
      </c>
      <c r="S2673" s="71">
        <v>15</v>
      </c>
      <c r="T2673" s="73" t="s">
        <v>12791</v>
      </c>
      <c r="U2673" s="75" t="s">
        <v>3184</v>
      </c>
    </row>
    <row r="2674" spans="17:21">
      <c r="Q2674" s="71">
        <v>4</v>
      </c>
      <c r="R2674" s="71">
        <v>19</v>
      </c>
      <c r="S2674" s="71">
        <v>16</v>
      </c>
      <c r="T2674" s="73" t="s">
        <v>11812</v>
      </c>
      <c r="U2674" s="75" t="s">
        <v>3185</v>
      </c>
    </row>
    <row r="2675" spans="17:21">
      <c r="Q2675" s="71">
        <v>4</v>
      </c>
      <c r="R2675" s="71">
        <v>19</v>
      </c>
      <c r="S2675" s="71">
        <v>17</v>
      </c>
      <c r="T2675" s="73" t="s">
        <v>11319</v>
      </c>
      <c r="U2675" s="75" t="s">
        <v>3186</v>
      </c>
    </row>
    <row r="2676" spans="17:21">
      <c r="Q2676" s="71">
        <v>4</v>
      </c>
      <c r="R2676" s="71">
        <v>19</v>
      </c>
      <c r="S2676" s="71">
        <v>18</v>
      </c>
      <c r="T2676" s="73" t="s">
        <v>11055</v>
      </c>
      <c r="U2676" s="75" t="s">
        <v>3187</v>
      </c>
    </row>
    <row r="2677" spans="17:21">
      <c r="Q2677" s="71">
        <v>4</v>
      </c>
      <c r="R2677" s="71">
        <v>19</v>
      </c>
      <c r="S2677" s="71">
        <v>19</v>
      </c>
      <c r="T2677" s="73" t="s">
        <v>12792</v>
      </c>
      <c r="U2677" s="75" t="s">
        <v>3188</v>
      </c>
    </row>
    <row r="2678" spans="17:21">
      <c r="Q2678" s="71">
        <v>4</v>
      </c>
      <c r="R2678" s="71">
        <v>19</v>
      </c>
      <c r="S2678" s="71">
        <v>20</v>
      </c>
      <c r="T2678" s="73" t="s">
        <v>12793</v>
      </c>
      <c r="U2678" s="75" t="s">
        <v>3189</v>
      </c>
    </row>
    <row r="2679" spans="17:21">
      <c r="Q2679" s="71">
        <v>4</v>
      </c>
      <c r="R2679" s="71">
        <v>19</v>
      </c>
      <c r="S2679" s="71">
        <v>21</v>
      </c>
      <c r="T2679" s="73" t="s">
        <v>12794</v>
      </c>
      <c r="U2679" s="75" t="s">
        <v>3190</v>
      </c>
    </row>
    <row r="2680" spans="17:21">
      <c r="Q2680" s="71">
        <v>4</v>
      </c>
      <c r="R2680" s="71">
        <v>19</v>
      </c>
      <c r="S2680" s="71">
        <v>22</v>
      </c>
      <c r="T2680" s="73" t="s">
        <v>12795</v>
      </c>
      <c r="U2680" s="75" t="s">
        <v>3191</v>
      </c>
    </row>
    <row r="2681" spans="17:21">
      <c r="Q2681" s="71">
        <v>4</v>
      </c>
      <c r="R2681" s="71">
        <v>19</v>
      </c>
      <c r="S2681" s="71">
        <v>23</v>
      </c>
      <c r="T2681" s="73" t="s">
        <v>12796</v>
      </c>
      <c r="U2681" s="75" t="s">
        <v>3192</v>
      </c>
    </row>
    <row r="2682" spans="17:21">
      <c r="Q2682" s="71">
        <v>4</v>
      </c>
      <c r="R2682" s="71">
        <v>19</v>
      </c>
      <c r="S2682" s="71">
        <v>24</v>
      </c>
      <c r="T2682" s="73" t="s">
        <v>12797</v>
      </c>
      <c r="U2682" s="75" t="s">
        <v>3202</v>
      </c>
    </row>
    <row r="2683" spans="17:21">
      <c r="Q2683" s="71">
        <v>4</v>
      </c>
      <c r="R2683" s="71">
        <v>19</v>
      </c>
      <c r="S2683" s="71">
        <v>25</v>
      </c>
      <c r="T2683" s="73" t="s">
        <v>12798</v>
      </c>
      <c r="U2683" s="75" t="s">
        <v>3194</v>
      </c>
    </row>
    <row r="2684" spans="17:21">
      <c r="Q2684" s="71">
        <v>4</v>
      </c>
      <c r="R2684" s="71">
        <v>19</v>
      </c>
      <c r="S2684" s="71">
        <v>26</v>
      </c>
      <c r="T2684" s="73" t="s">
        <v>12799</v>
      </c>
      <c r="U2684" s="75" t="s">
        <v>3193</v>
      </c>
    </row>
    <row r="2685" spans="17:21">
      <c r="Q2685" s="71">
        <v>4</v>
      </c>
      <c r="R2685" s="71">
        <v>19</v>
      </c>
      <c r="S2685" s="71">
        <v>27</v>
      </c>
      <c r="T2685" s="73" t="s">
        <v>12800</v>
      </c>
      <c r="U2685" s="75" t="s">
        <v>3195</v>
      </c>
    </row>
    <row r="2686" spans="17:21">
      <c r="Q2686" s="71">
        <v>4</v>
      </c>
      <c r="R2686" s="71">
        <v>19</v>
      </c>
      <c r="S2686" s="71">
        <v>28</v>
      </c>
      <c r="T2686" s="73" t="s">
        <v>12801</v>
      </c>
      <c r="U2686" s="75" t="s">
        <v>3196</v>
      </c>
    </row>
    <row r="2687" spans="17:21">
      <c r="Q2687" s="71">
        <v>4</v>
      </c>
      <c r="R2687" s="71">
        <v>19</v>
      </c>
      <c r="S2687" s="71">
        <v>29</v>
      </c>
      <c r="T2687" s="73" t="s">
        <v>12802</v>
      </c>
      <c r="U2687" s="75" t="s">
        <v>3197</v>
      </c>
    </row>
    <row r="2688" spans="17:21">
      <c r="Q2688" s="71">
        <v>4</v>
      </c>
      <c r="R2688" s="71">
        <v>19</v>
      </c>
      <c r="S2688" s="71">
        <v>30</v>
      </c>
      <c r="T2688" s="73" t="s">
        <v>12803</v>
      </c>
      <c r="U2688" s="75" t="s">
        <v>3199</v>
      </c>
    </row>
    <row r="2689" spans="17:21">
      <c r="Q2689" s="71">
        <v>4</v>
      </c>
      <c r="R2689" s="71">
        <v>19</v>
      </c>
      <c r="S2689" s="71">
        <v>31</v>
      </c>
      <c r="T2689" s="73" t="s">
        <v>12804</v>
      </c>
      <c r="U2689" s="75" t="s">
        <v>3198</v>
      </c>
    </row>
    <row r="2690" spans="17:21">
      <c r="Q2690" s="71">
        <v>4</v>
      </c>
      <c r="R2690" s="71">
        <v>19</v>
      </c>
      <c r="S2690" s="71">
        <v>32</v>
      </c>
      <c r="T2690" s="73" t="s">
        <v>12805</v>
      </c>
      <c r="U2690" s="75" t="s">
        <v>7510</v>
      </c>
    </row>
    <row r="2691" spans="17:21">
      <c r="Q2691" s="71">
        <v>4</v>
      </c>
      <c r="R2691" s="71">
        <v>19</v>
      </c>
      <c r="S2691" s="71">
        <v>33</v>
      </c>
      <c r="T2691" s="73" t="s">
        <v>12806</v>
      </c>
      <c r="U2691" s="75" t="s">
        <v>3200</v>
      </c>
    </row>
    <row r="2692" spans="17:21">
      <c r="Q2692" s="71">
        <v>4</v>
      </c>
      <c r="R2692" s="71">
        <v>19</v>
      </c>
      <c r="S2692" s="71">
        <v>34</v>
      </c>
      <c r="T2692" s="73" t="s">
        <v>12807</v>
      </c>
      <c r="U2692" s="75" t="s">
        <v>3201</v>
      </c>
    </row>
    <row r="2693" spans="17:21">
      <c r="Q2693" s="71">
        <v>4</v>
      </c>
      <c r="R2693" s="71">
        <v>19</v>
      </c>
      <c r="S2693" s="71">
        <v>35</v>
      </c>
      <c r="T2693" s="73" t="s">
        <v>12808</v>
      </c>
      <c r="U2693" s="75" t="s">
        <v>3203</v>
      </c>
    </row>
    <row r="2694" spans="17:21">
      <c r="Q2694" s="71">
        <v>4</v>
      </c>
      <c r="R2694" s="71">
        <v>19</v>
      </c>
      <c r="S2694" s="71">
        <v>36</v>
      </c>
      <c r="T2694" s="73" t="s">
        <v>12809</v>
      </c>
      <c r="U2694" s="75" t="s">
        <v>3204</v>
      </c>
    </row>
    <row r="2695" spans="17:21">
      <c r="Q2695" s="71">
        <v>4</v>
      </c>
      <c r="R2695" s="71">
        <v>19</v>
      </c>
      <c r="S2695" s="71">
        <v>37</v>
      </c>
      <c r="T2695" s="73" t="s">
        <v>12810</v>
      </c>
      <c r="U2695" s="75" t="s">
        <v>3205</v>
      </c>
    </row>
    <row r="2696" spans="17:21">
      <c r="Q2696" s="71">
        <v>4</v>
      </c>
      <c r="R2696" s="71">
        <v>19</v>
      </c>
      <c r="S2696" s="71">
        <v>38</v>
      </c>
      <c r="T2696" s="73" t="s">
        <v>12811</v>
      </c>
      <c r="U2696" s="75" t="s">
        <v>3206</v>
      </c>
    </row>
    <row r="2697" spans="17:21">
      <c r="Q2697" s="71">
        <v>4</v>
      </c>
      <c r="R2697" s="71">
        <v>19</v>
      </c>
      <c r="S2697" s="71">
        <v>39</v>
      </c>
      <c r="T2697" s="73" t="s">
        <v>12812</v>
      </c>
      <c r="U2697" s="75" t="s">
        <v>3207</v>
      </c>
    </row>
    <row r="2698" spans="17:21">
      <c r="Q2698" s="71">
        <v>4</v>
      </c>
      <c r="R2698" s="71">
        <v>19</v>
      </c>
      <c r="S2698" s="71">
        <v>40</v>
      </c>
      <c r="T2698" s="73" t="s">
        <v>12813</v>
      </c>
      <c r="U2698" s="75" t="s">
        <v>3208</v>
      </c>
    </row>
    <row r="2699" spans="17:21">
      <c r="Q2699" s="71">
        <v>4</v>
      </c>
      <c r="R2699" s="71">
        <v>19</v>
      </c>
      <c r="S2699" s="71">
        <v>41</v>
      </c>
      <c r="T2699" s="73" t="s">
        <v>12814</v>
      </c>
      <c r="U2699" s="75" t="s">
        <v>3209</v>
      </c>
    </row>
    <row r="2700" spans="17:21">
      <c r="Q2700" s="71">
        <v>4</v>
      </c>
      <c r="R2700" s="71">
        <v>19</v>
      </c>
      <c r="S2700" s="71">
        <v>42</v>
      </c>
      <c r="T2700" s="73" t="s">
        <v>12815</v>
      </c>
      <c r="U2700" s="75" t="s">
        <v>3210</v>
      </c>
    </row>
    <row r="2701" spans="17:21">
      <c r="Q2701" s="71">
        <v>4</v>
      </c>
      <c r="R2701" s="71">
        <v>19</v>
      </c>
      <c r="S2701" s="71">
        <v>43</v>
      </c>
      <c r="T2701" s="73" t="s">
        <v>12816</v>
      </c>
      <c r="U2701" s="75" t="s">
        <v>3211</v>
      </c>
    </row>
    <row r="2702" spans="17:21">
      <c r="Q2702" s="71">
        <v>4</v>
      </c>
      <c r="R2702" s="71">
        <v>19</v>
      </c>
      <c r="S2702" s="71">
        <v>44</v>
      </c>
      <c r="T2702" s="73" t="s">
        <v>12817</v>
      </c>
      <c r="U2702" s="75" t="s">
        <v>3212</v>
      </c>
    </row>
    <row r="2703" spans="17:21">
      <c r="Q2703" s="71">
        <v>4</v>
      </c>
      <c r="R2703" s="71">
        <v>19</v>
      </c>
      <c r="S2703" s="71">
        <v>45</v>
      </c>
      <c r="T2703" s="73" t="s">
        <v>12818</v>
      </c>
      <c r="U2703" s="75" t="s">
        <v>3213</v>
      </c>
    </row>
    <row r="2704" spans="17:21">
      <c r="Q2704" s="71">
        <v>4</v>
      </c>
      <c r="R2704" s="71">
        <v>19</v>
      </c>
      <c r="S2704" s="71">
        <v>46</v>
      </c>
      <c r="T2704" s="73" t="s">
        <v>12819</v>
      </c>
      <c r="U2704" s="75" t="s">
        <v>3214</v>
      </c>
    </row>
    <row r="2705" spans="17:21">
      <c r="Q2705" s="71">
        <v>4</v>
      </c>
      <c r="R2705" s="71">
        <v>19</v>
      </c>
      <c r="S2705" s="71">
        <v>47</v>
      </c>
      <c r="T2705" s="73" t="s">
        <v>12820</v>
      </c>
      <c r="U2705" s="75" t="s">
        <v>3215</v>
      </c>
    </row>
    <row r="2706" spans="17:21">
      <c r="Q2706" s="71">
        <v>4</v>
      </c>
      <c r="R2706" s="71">
        <v>19</v>
      </c>
      <c r="S2706" s="71">
        <v>48</v>
      </c>
      <c r="T2706" s="73" t="s">
        <v>12821</v>
      </c>
      <c r="U2706" s="75" t="s">
        <v>3216</v>
      </c>
    </row>
    <row r="2707" spans="17:21">
      <c r="Q2707" s="71">
        <v>4</v>
      </c>
      <c r="R2707" s="71">
        <v>19</v>
      </c>
      <c r="S2707" s="71">
        <v>49</v>
      </c>
      <c r="T2707" s="73" t="s">
        <v>12822</v>
      </c>
      <c r="U2707" s="75" t="s">
        <v>3217</v>
      </c>
    </row>
    <row r="2708" spans="17:21">
      <c r="Q2708" s="71">
        <v>4</v>
      </c>
      <c r="R2708" s="71">
        <v>19</v>
      </c>
      <c r="S2708" s="71">
        <v>50</v>
      </c>
      <c r="T2708" s="73" t="s">
        <v>11215</v>
      </c>
      <c r="U2708" s="75" t="s">
        <v>3218</v>
      </c>
    </row>
    <row r="2709" spans="17:21">
      <c r="Q2709" s="71">
        <v>4</v>
      </c>
      <c r="R2709" s="71">
        <v>20</v>
      </c>
      <c r="S2709" s="71">
        <v>1</v>
      </c>
      <c r="T2709" s="73" t="s">
        <v>8641</v>
      </c>
      <c r="U2709" s="75" t="s">
        <v>3237</v>
      </c>
    </row>
    <row r="2710" spans="17:21">
      <c r="Q2710" s="71">
        <v>4</v>
      </c>
      <c r="R2710" s="71">
        <v>20</v>
      </c>
      <c r="S2710" s="71">
        <v>2</v>
      </c>
      <c r="T2710" s="73" t="s">
        <v>12823</v>
      </c>
      <c r="U2710" s="75" t="s">
        <v>3238</v>
      </c>
    </row>
    <row r="2711" spans="17:21">
      <c r="Q2711" s="71">
        <v>4</v>
      </c>
      <c r="R2711" s="71">
        <v>20</v>
      </c>
      <c r="S2711" s="71">
        <v>3</v>
      </c>
      <c r="T2711" s="73" t="s">
        <v>11704</v>
      </c>
      <c r="U2711" s="75" t="s">
        <v>7563</v>
      </c>
    </row>
    <row r="2712" spans="17:21">
      <c r="Q2712" s="71">
        <v>4</v>
      </c>
      <c r="R2712" s="71">
        <v>20</v>
      </c>
      <c r="S2712" s="71">
        <v>4</v>
      </c>
      <c r="T2712" s="73" t="s">
        <v>11042</v>
      </c>
      <c r="U2712" s="75" t="s">
        <v>7562</v>
      </c>
    </row>
    <row r="2713" spans="17:21">
      <c r="Q2713" s="71">
        <v>4</v>
      </c>
      <c r="R2713" s="71">
        <v>20</v>
      </c>
      <c r="S2713" s="71">
        <v>5</v>
      </c>
      <c r="T2713" s="73" t="s">
        <v>11221</v>
      </c>
      <c r="U2713" s="75" t="s">
        <v>3239</v>
      </c>
    </row>
    <row r="2714" spans="17:21">
      <c r="Q2714" s="71">
        <v>4</v>
      </c>
      <c r="R2714" s="71">
        <v>20</v>
      </c>
      <c r="S2714" s="71">
        <v>6</v>
      </c>
      <c r="T2714" s="73" t="s">
        <v>11223</v>
      </c>
      <c r="U2714" s="75" t="s">
        <v>3240</v>
      </c>
    </row>
    <row r="2715" spans="17:21">
      <c r="Q2715" s="71">
        <v>4</v>
      </c>
      <c r="R2715" s="71">
        <v>20</v>
      </c>
      <c r="S2715" s="71">
        <v>7</v>
      </c>
      <c r="T2715" s="73" t="s">
        <v>11047</v>
      </c>
      <c r="U2715" s="75" t="s">
        <v>7559</v>
      </c>
    </row>
    <row r="2716" spans="17:21">
      <c r="Q2716" s="71">
        <v>4</v>
      </c>
      <c r="R2716" s="71">
        <v>20</v>
      </c>
      <c r="S2716" s="71">
        <v>8</v>
      </c>
      <c r="T2716" s="73" t="s">
        <v>12824</v>
      </c>
      <c r="U2716" s="75" t="s">
        <v>7560</v>
      </c>
    </row>
    <row r="2717" spans="17:21">
      <c r="Q2717" s="71">
        <v>4</v>
      </c>
      <c r="R2717" s="71">
        <v>20</v>
      </c>
      <c r="S2717" s="71">
        <v>9</v>
      </c>
      <c r="T2717" s="73" t="s">
        <v>11226</v>
      </c>
      <c r="U2717" s="75" t="s">
        <v>3241</v>
      </c>
    </row>
    <row r="2718" spans="17:21">
      <c r="Q2718" s="71">
        <v>4</v>
      </c>
      <c r="R2718" s="71">
        <v>20</v>
      </c>
      <c r="S2718" s="71">
        <v>10</v>
      </c>
      <c r="T2718" s="73" t="s">
        <v>12825</v>
      </c>
      <c r="U2718" s="75" t="s">
        <v>7561</v>
      </c>
    </row>
    <row r="2719" spans="17:21">
      <c r="Q2719" s="71">
        <v>4</v>
      </c>
      <c r="R2719" s="71">
        <v>20</v>
      </c>
      <c r="S2719" s="71">
        <v>11</v>
      </c>
      <c r="T2719" s="73" t="s">
        <v>11238</v>
      </c>
      <c r="U2719" s="75" t="s">
        <v>3242</v>
      </c>
    </row>
    <row r="2720" spans="17:21">
      <c r="Q2720" s="71">
        <v>4</v>
      </c>
      <c r="R2720" s="71">
        <v>20</v>
      </c>
      <c r="S2720" s="71">
        <v>12</v>
      </c>
      <c r="T2720" s="73" t="s">
        <v>11055</v>
      </c>
      <c r="U2720" s="75" t="s">
        <v>3243</v>
      </c>
    </row>
    <row r="2721" spans="17:21">
      <c r="Q2721" s="71">
        <v>4</v>
      </c>
      <c r="R2721" s="71">
        <v>20</v>
      </c>
      <c r="S2721" s="71">
        <v>13</v>
      </c>
      <c r="T2721" s="73" t="s">
        <v>12826</v>
      </c>
      <c r="U2721" s="75" t="s">
        <v>3244</v>
      </c>
    </row>
    <row r="2722" spans="17:21">
      <c r="Q2722" s="71">
        <v>4</v>
      </c>
      <c r="R2722" s="71">
        <v>20</v>
      </c>
      <c r="S2722" s="71">
        <v>14</v>
      </c>
      <c r="T2722" s="73" t="s">
        <v>12827</v>
      </c>
      <c r="U2722" s="75" t="s">
        <v>3245</v>
      </c>
    </row>
    <row r="2723" spans="17:21">
      <c r="Q2723" s="71">
        <v>4</v>
      </c>
      <c r="R2723" s="71">
        <v>20</v>
      </c>
      <c r="S2723" s="71">
        <v>15</v>
      </c>
      <c r="T2723" s="73" t="s">
        <v>12828</v>
      </c>
      <c r="U2723" s="75" t="s">
        <v>3246</v>
      </c>
    </row>
    <row r="2724" spans="17:21">
      <c r="Q2724" s="71">
        <v>4</v>
      </c>
      <c r="R2724" s="71">
        <v>20</v>
      </c>
      <c r="S2724" s="71">
        <v>16</v>
      </c>
      <c r="T2724" s="73" t="s">
        <v>12829</v>
      </c>
      <c r="U2724" s="75" t="s">
        <v>3247</v>
      </c>
    </row>
    <row r="2725" spans="17:21">
      <c r="Q2725" s="71">
        <v>4</v>
      </c>
      <c r="R2725" s="71">
        <v>20</v>
      </c>
      <c r="S2725" s="71">
        <v>17</v>
      </c>
      <c r="T2725" s="73" t="s">
        <v>12830</v>
      </c>
      <c r="U2725" s="75" t="s">
        <v>3248</v>
      </c>
    </row>
    <row r="2726" spans="17:21">
      <c r="Q2726" s="71">
        <v>4</v>
      </c>
      <c r="R2726" s="71">
        <v>20</v>
      </c>
      <c r="S2726" s="71">
        <v>18</v>
      </c>
      <c r="T2726" s="73" t="s">
        <v>12831</v>
      </c>
      <c r="U2726" s="75" t="s">
        <v>3249</v>
      </c>
    </row>
    <row r="2727" spans="17:21">
      <c r="Q2727" s="71">
        <v>4</v>
      </c>
      <c r="R2727" s="71">
        <v>20</v>
      </c>
      <c r="S2727" s="71">
        <v>19</v>
      </c>
      <c r="T2727" s="73" t="s">
        <v>12832</v>
      </c>
      <c r="U2727" s="75" t="s">
        <v>3250</v>
      </c>
    </row>
    <row r="2728" spans="17:21">
      <c r="Q2728" s="71">
        <v>4</v>
      </c>
      <c r="R2728" s="71">
        <v>20</v>
      </c>
      <c r="S2728" s="71">
        <v>20</v>
      </c>
      <c r="T2728" s="73" t="s">
        <v>12833</v>
      </c>
      <c r="U2728" s="75" t="s">
        <v>3251</v>
      </c>
    </row>
    <row r="2729" spans="17:21">
      <c r="Q2729" s="71">
        <v>4</v>
      </c>
      <c r="R2729" s="71">
        <v>20</v>
      </c>
      <c r="S2729" s="71">
        <v>21</v>
      </c>
      <c r="T2729" s="73" t="s">
        <v>12834</v>
      </c>
      <c r="U2729" s="75" t="s">
        <v>3252</v>
      </c>
    </row>
    <row r="2730" spans="17:21">
      <c r="Q2730" s="71">
        <v>4</v>
      </c>
      <c r="R2730" s="71">
        <v>20</v>
      </c>
      <c r="S2730" s="71">
        <v>22</v>
      </c>
      <c r="T2730" s="73" t="s">
        <v>12835</v>
      </c>
      <c r="U2730" s="75" t="s">
        <v>3253</v>
      </c>
    </row>
    <row r="2731" spans="17:21">
      <c r="Q2731" s="71">
        <v>4</v>
      </c>
      <c r="R2731" s="71">
        <v>20</v>
      </c>
      <c r="S2731" s="71">
        <v>23</v>
      </c>
      <c r="T2731" s="73" t="s">
        <v>12836</v>
      </c>
      <c r="U2731" s="75" t="s">
        <v>7564</v>
      </c>
    </row>
    <row r="2732" spans="17:21">
      <c r="Q2732" s="71">
        <v>4</v>
      </c>
      <c r="R2732" s="71">
        <v>20</v>
      </c>
      <c r="S2732" s="71">
        <v>24</v>
      </c>
      <c r="T2732" s="73" t="s">
        <v>12837</v>
      </c>
      <c r="U2732" s="75" t="s">
        <v>3254</v>
      </c>
    </row>
    <row r="2733" spans="17:21">
      <c r="Q2733" s="71">
        <v>4</v>
      </c>
      <c r="R2733" s="71">
        <v>20</v>
      </c>
      <c r="S2733" s="71">
        <v>25</v>
      </c>
      <c r="T2733" s="73" t="s">
        <v>12838</v>
      </c>
      <c r="U2733" s="75" t="s">
        <v>3255</v>
      </c>
    </row>
    <row r="2734" spans="17:21">
      <c r="Q2734" s="71">
        <v>4</v>
      </c>
      <c r="R2734" s="71">
        <v>20</v>
      </c>
      <c r="S2734" s="71">
        <v>26</v>
      </c>
      <c r="T2734" s="73" t="s">
        <v>12839</v>
      </c>
      <c r="U2734" s="75" t="s">
        <v>7565</v>
      </c>
    </row>
    <row r="2735" spans="17:21">
      <c r="Q2735" s="71">
        <v>4</v>
      </c>
      <c r="R2735" s="71">
        <v>20</v>
      </c>
      <c r="S2735" s="71">
        <v>27</v>
      </c>
      <c r="T2735" s="73" t="s">
        <v>12840</v>
      </c>
      <c r="U2735" s="75" t="s">
        <v>3256</v>
      </c>
    </row>
    <row r="2736" spans="17:21">
      <c r="Q2736" s="71">
        <v>4</v>
      </c>
      <c r="R2736" s="71">
        <v>20</v>
      </c>
      <c r="S2736" s="71">
        <v>28</v>
      </c>
      <c r="T2736" s="73" t="s">
        <v>12841</v>
      </c>
      <c r="U2736" s="75" t="s">
        <v>3258</v>
      </c>
    </row>
    <row r="2737" spans="17:21">
      <c r="Q2737" s="71">
        <v>4</v>
      </c>
      <c r="R2737" s="71">
        <v>20</v>
      </c>
      <c r="S2737" s="71">
        <v>29</v>
      </c>
      <c r="T2737" s="73" t="s">
        <v>12842</v>
      </c>
      <c r="U2737" s="75" t="s">
        <v>3257</v>
      </c>
    </row>
    <row r="2738" spans="17:21">
      <c r="Q2738" s="71">
        <v>4</v>
      </c>
      <c r="R2738" s="71">
        <v>20</v>
      </c>
      <c r="S2738" s="71">
        <v>30</v>
      </c>
      <c r="T2738" s="73" t="s">
        <v>12843</v>
      </c>
      <c r="U2738" s="75" t="s">
        <v>3259</v>
      </c>
    </row>
    <row r="2739" spans="17:21">
      <c r="Q2739" s="71">
        <v>4</v>
      </c>
      <c r="R2739" s="71">
        <v>20</v>
      </c>
      <c r="S2739" s="71">
        <v>31</v>
      </c>
      <c r="T2739" s="73" t="s">
        <v>12844</v>
      </c>
      <c r="U2739" s="75" t="s">
        <v>3260</v>
      </c>
    </row>
    <row r="2740" spans="17:21">
      <c r="Q2740" s="71">
        <v>4</v>
      </c>
      <c r="R2740" s="71">
        <v>20</v>
      </c>
      <c r="S2740" s="71">
        <v>32</v>
      </c>
      <c r="T2740" s="73" t="s">
        <v>12845</v>
      </c>
      <c r="U2740" s="75" t="s">
        <v>3261</v>
      </c>
    </row>
    <row r="2741" spans="17:21">
      <c r="Q2741" s="71">
        <v>4</v>
      </c>
      <c r="R2741" s="71">
        <v>20</v>
      </c>
      <c r="S2741" s="71">
        <v>33</v>
      </c>
      <c r="T2741" s="73" t="s">
        <v>12846</v>
      </c>
      <c r="U2741" s="75" t="s">
        <v>3262</v>
      </c>
    </row>
    <row r="2742" spans="17:21">
      <c r="Q2742" s="71">
        <v>4</v>
      </c>
      <c r="R2742" s="71">
        <v>20</v>
      </c>
      <c r="S2742" s="71">
        <v>34</v>
      </c>
      <c r="T2742" s="73" t="s">
        <v>12847</v>
      </c>
      <c r="U2742" s="75" t="s">
        <v>3263</v>
      </c>
    </row>
    <row r="2743" spans="17:21">
      <c r="Q2743" s="71">
        <v>4</v>
      </c>
      <c r="R2743" s="71">
        <v>20</v>
      </c>
      <c r="S2743" s="71">
        <v>35</v>
      </c>
      <c r="T2743" s="73" t="s">
        <v>12848</v>
      </c>
      <c r="U2743" s="75" t="s">
        <v>3264</v>
      </c>
    </row>
    <row r="2744" spans="17:21">
      <c r="Q2744" s="71">
        <v>4</v>
      </c>
      <c r="R2744" s="71">
        <v>20</v>
      </c>
      <c r="S2744" s="71">
        <v>36</v>
      </c>
      <c r="T2744" s="73" t="s">
        <v>12849</v>
      </c>
      <c r="U2744" s="75" t="s">
        <v>3265</v>
      </c>
    </row>
    <row r="2745" spans="17:21">
      <c r="Q2745" s="71">
        <v>4</v>
      </c>
      <c r="R2745" s="71">
        <v>20</v>
      </c>
      <c r="S2745" s="71">
        <v>37</v>
      </c>
      <c r="T2745" s="73" t="s">
        <v>12850</v>
      </c>
      <c r="U2745" s="75" t="s">
        <v>3266</v>
      </c>
    </row>
    <row r="2746" spans="17:21">
      <c r="Q2746" s="71">
        <v>4</v>
      </c>
      <c r="R2746" s="71">
        <v>20</v>
      </c>
      <c r="S2746" s="71">
        <v>38</v>
      </c>
      <c r="T2746" s="73" t="s">
        <v>12851</v>
      </c>
      <c r="U2746" s="75" t="s">
        <v>3267</v>
      </c>
    </row>
    <row r="2747" spans="17:21">
      <c r="Q2747" s="71">
        <v>4</v>
      </c>
      <c r="R2747" s="71">
        <v>20</v>
      </c>
      <c r="S2747" s="71">
        <v>39</v>
      </c>
      <c r="T2747" s="73" t="s">
        <v>12852</v>
      </c>
      <c r="U2747" s="75" t="s">
        <v>3268</v>
      </c>
    </row>
    <row r="2748" spans="17:21">
      <c r="Q2748" s="71">
        <v>4</v>
      </c>
      <c r="R2748" s="71">
        <v>20</v>
      </c>
      <c r="S2748" s="71">
        <v>40</v>
      </c>
      <c r="T2748" s="73" t="s">
        <v>12853</v>
      </c>
      <c r="U2748" s="75" t="s">
        <v>3269</v>
      </c>
    </row>
    <row r="2749" spans="17:21">
      <c r="Q2749" s="71">
        <v>4</v>
      </c>
      <c r="R2749" s="71">
        <v>20</v>
      </c>
      <c r="S2749" s="71">
        <v>41</v>
      </c>
      <c r="T2749" s="73" t="s">
        <v>12854</v>
      </c>
      <c r="U2749" s="75" t="s">
        <v>3270</v>
      </c>
    </row>
    <row r="2750" spans="17:21">
      <c r="Q2750" s="71">
        <v>4</v>
      </c>
      <c r="R2750" s="71">
        <v>20</v>
      </c>
      <c r="S2750" s="71">
        <v>42</v>
      </c>
      <c r="T2750" s="73" t="s">
        <v>12855</v>
      </c>
      <c r="U2750" s="75" t="s">
        <v>3271</v>
      </c>
    </row>
    <row r="2751" spans="17:21">
      <c r="Q2751" s="71">
        <v>4</v>
      </c>
      <c r="R2751" s="71">
        <v>20</v>
      </c>
      <c r="S2751" s="71">
        <v>43</v>
      </c>
      <c r="T2751" s="73" t="s">
        <v>12856</v>
      </c>
      <c r="U2751" s="75" t="s">
        <v>3272</v>
      </c>
    </row>
    <row r="2752" spans="17:21">
      <c r="Q2752" s="71">
        <v>4</v>
      </c>
      <c r="R2752" s="71">
        <v>20</v>
      </c>
      <c r="S2752" s="71">
        <v>44</v>
      </c>
      <c r="T2752" s="73" t="s">
        <v>12857</v>
      </c>
      <c r="U2752" s="75" t="s">
        <v>3273</v>
      </c>
    </row>
    <row r="2753" spans="17:21">
      <c r="Q2753" s="71">
        <v>4</v>
      </c>
      <c r="R2753" s="71">
        <v>20</v>
      </c>
      <c r="S2753" s="71">
        <v>45</v>
      </c>
      <c r="T2753" s="73" t="s">
        <v>12858</v>
      </c>
      <c r="U2753" s="75" t="s">
        <v>7566</v>
      </c>
    </row>
    <row r="2754" spans="17:21">
      <c r="Q2754" s="71">
        <v>4</v>
      </c>
      <c r="R2754" s="71">
        <v>20</v>
      </c>
      <c r="S2754" s="71">
        <v>46</v>
      </c>
      <c r="T2754" s="73" t="s">
        <v>12859</v>
      </c>
      <c r="U2754" s="75" t="s">
        <v>3274</v>
      </c>
    </row>
    <row r="2755" spans="17:21">
      <c r="Q2755" s="71">
        <v>4</v>
      </c>
      <c r="R2755" s="71">
        <v>20</v>
      </c>
      <c r="S2755" s="71">
        <v>47</v>
      </c>
      <c r="T2755" s="73" t="s">
        <v>12860</v>
      </c>
      <c r="U2755" s="75" t="s">
        <v>3275</v>
      </c>
    </row>
    <row r="2756" spans="17:21">
      <c r="Q2756" s="71">
        <v>4</v>
      </c>
      <c r="R2756" s="71">
        <v>20</v>
      </c>
      <c r="S2756" s="71">
        <v>48</v>
      </c>
      <c r="T2756" s="73" t="s">
        <v>12861</v>
      </c>
      <c r="U2756" s="75" t="s">
        <v>3280</v>
      </c>
    </row>
    <row r="2757" spans="17:21">
      <c r="Q2757" s="71">
        <v>4</v>
      </c>
      <c r="R2757" s="71">
        <v>20</v>
      </c>
      <c r="S2757" s="71">
        <v>49</v>
      </c>
      <c r="T2757" s="73" t="s">
        <v>12862</v>
      </c>
      <c r="U2757" s="75" t="s">
        <v>3276</v>
      </c>
    </row>
    <row r="2758" spans="17:21">
      <c r="Q2758" s="71">
        <v>4</v>
      </c>
      <c r="R2758" s="71">
        <v>20</v>
      </c>
      <c r="S2758" s="71">
        <v>50</v>
      </c>
      <c r="T2758" s="73" t="s">
        <v>12863</v>
      </c>
      <c r="U2758" s="75" t="s">
        <v>3277</v>
      </c>
    </row>
    <row r="2759" spans="17:21">
      <c r="Q2759" s="71">
        <v>4</v>
      </c>
      <c r="R2759" s="71">
        <v>20</v>
      </c>
      <c r="S2759" s="71">
        <v>51</v>
      </c>
      <c r="T2759" s="73" t="s">
        <v>12864</v>
      </c>
      <c r="U2759" s="75" t="s">
        <v>3278</v>
      </c>
    </row>
    <row r="2760" spans="17:21">
      <c r="Q2760" s="71">
        <v>4</v>
      </c>
      <c r="R2760" s="71">
        <v>20</v>
      </c>
      <c r="S2760" s="71">
        <v>52</v>
      </c>
      <c r="T2760" s="73" t="s">
        <v>12865</v>
      </c>
      <c r="U2760" s="75" t="s">
        <v>3279</v>
      </c>
    </row>
    <row r="2761" spans="17:21">
      <c r="Q2761" s="71">
        <v>4</v>
      </c>
      <c r="R2761" s="71">
        <v>20</v>
      </c>
      <c r="S2761" s="71">
        <v>53</v>
      </c>
      <c r="T2761" s="73" t="s">
        <v>12866</v>
      </c>
      <c r="U2761" s="75" t="s">
        <v>3281</v>
      </c>
    </row>
    <row r="2762" spans="17:21">
      <c r="Q2762" s="71">
        <v>4</v>
      </c>
      <c r="R2762" s="71">
        <v>20</v>
      </c>
      <c r="S2762" s="71">
        <v>54</v>
      </c>
      <c r="T2762" s="73" t="s">
        <v>12867</v>
      </c>
      <c r="U2762" s="75" t="s">
        <v>3282</v>
      </c>
    </row>
    <row r="2763" spans="17:21">
      <c r="Q2763" s="71">
        <v>4</v>
      </c>
      <c r="R2763" s="71">
        <v>20</v>
      </c>
      <c r="S2763" s="71">
        <v>55</v>
      </c>
      <c r="T2763" s="73" t="s">
        <v>11201</v>
      </c>
      <c r="U2763" s="75" t="s">
        <v>3283</v>
      </c>
    </row>
    <row r="2764" spans="17:21">
      <c r="Q2764" s="71">
        <v>4</v>
      </c>
      <c r="R2764" s="71">
        <v>20</v>
      </c>
      <c r="S2764" s="71">
        <v>56</v>
      </c>
      <c r="T2764" s="73" t="s">
        <v>11203</v>
      </c>
      <c r="U2764" s="75" t="s">
        <v>3284</v>
      </c>
    </row>
    <row r="2765" spans="17:21">
      <c r="Q2765" s="71">
        <v>4</v>
      </c>
      <c r="R2765" s="71">
        <v>20</v>
      </c>
      <c r="S2765" s="71">
        <v>57</v>
      </c>
      <c r="T2765" s="73" t="s">
        <v>11205</v>
      </c>
      <c r="U2765" s="75" t="s">
        <v>3285</v>
      </c>
    </row>
    <row r="2766" spans="17:21">
      <c r="Q2766" s="71">
        <v>4</v>
      </c>
      <c r="R2766" s="71">
        <v>20</v>
      </c>
      <c r="S2766" s="71">
        <v>58</v>
      </c>
      <c r="T2766" s="73" t="s">
        <v>11207</v>
      </c>
      <c r="U2766" s="75" t="s">
        <v>3286</v>
      </c>
    </row>
    <row r="2767" spans="17:21">
      <c r="Q2767" s="71">
        <v>4</v>
      </c>
      <c r="R2767" s="71">
        <v>20</v>
      </c>
      <c r="S2767" s="71">
        <v>59</v>
      </c>
      <c r="T2767" s="73" t="s">
        <v>11209</v>
      </c>
      <c r="U2767" s="75" t="s">
        <v>3287</v>
      </c>
    </row>
    <row r="2768" spans="17:21">
      <c r="Q2768" s="71">
        <v>4</v>
      </c>
      <c r="R2768" s="71">
        <v>20</v>
      </c>
      <c r="S2768" s="71">
        <v>60</v>
      </c>
      <c r="T2768" s="73" t="s">
        <v>11215</v>
      </c>
      <c r="U2768" s="75" t="s">
        <v>3288</v>
      </c>
    </row>
    <row r="2769" spans="17:21">
      <c r="Q2769" s="71">
        <v>4</v>
      </c>
      <c r="R2769" s="71">
        <v>21</v>
      </c>
      <c r="S2769" s="71">
        <v>1</v>
      </c>
      <c r="T2769" s="73" t="s">
        <v>11704</v>
      </c>
      <c r="U2769" s="75" t="s">
        <v>7571</v>
      </c>
    </row>
    <row r="2770" spans="17:21">
      <c r="Q2770" s="71">
        <v>4</v>
      </c>
      <c r="R2770" s="71">
        <v>21</v>
      </c>
      <c r="S2770" s="71">
        <v>2</v>
      </c>
      <c r="T2770" s="73" t="s">
        <v>11964</v>
      </c>
      <c r="U2770" s="75" t="s">
        <v>3331</v>
      </c>
    </row>
    <row r="2771" spans="17:21">
      <c r="Q2771" s="71">
        <v>4</v>
      </c>
      <c r="R2771" s="71">
        <v>21</v>
      </c>
      <c r="S2771" s="71">
        <v>3</v>
      </c>
      <c r="T2771" s="73" t="s">
        <v>12868</v>
      </c>
      <c r="U2771" s="75" t="s">
        <v>3332</v>
      </c>
    </row>
    <row r="2772" spans="17:21">
      <c r="Q2772" s="71">
        <v>4</v>
      </c>
      <c r="R2772" s="71">
        <v>21</v>
      </c>
      <c r="S2772" s="71">
        <v>4</v>
      </c>
      <c r="T2772" s="73" t="s">
        <v>12869</v>
      </c>
      <c r="U2772" s="75" t="s">
        <v>7570</v>
      </c>
    </row>
    <row r="2773" spans="17:21">
      <c r="Q2773" s="71">
        <v>4</v>
      </c>
      <c r="R2773" s="71">
        <v>21</v>
      </c>
      <c r="S2773" s="71">
        <v>5</v>
      </c>
      <c r="T2773" s="73" t="s">
        <v>12870</v>
      </c>
      <c r="U2773" s="75" t="s">
        <v>7567</v>
      </c>
    </row>
    <row r="2774" spans="17:21">
      <c r="Q2774" s="71">
        <v>4</v>
      </c>
      <c r="R2774" s="71">
        <v>21</v>
      </c>
      <c r="S2774" s="71">
        <v>6</v>
      </c>
      <c r="T2774" s="73" t="s">
        <v>11221</v>
      </c>
      <c r="U2774" s="75" t="s">
        <v>7568</v>
      </c>
    </row>
    <row r="2775" spans="17:21">
      <c r="Q2775" s="71">
        <v>4</v>
      </c>
      <c r="R2775" s="71">
        <v>21</v>
      </c>
      <c r="S2775" s="71">
        <v>7</v>
      </c>
      <c r="T2775" s="73" t="s">
        <v>9749</v>
      </c>
      <c r="U2775" s="75" t="s">
        <v>7569</v>
      </c>
    </row>
    <row r="2776" spans="17:21">
      <c r="Q2776" s="71">
        <v>4</v>
      </c>
      <c r="R2776" s="71">
        <v>21</v>
      </c>
      <c r="S2776" s="71">
        <v>8</v>
      </c>
      <c r="T2776" s="73" t="s">
        <v>12871</v>
      </c>
      <c r="U2776" s="75" t="s">
        <v>3333</v>
      </c>
    </row>
    <row r="2777" spans="17:21">
      <c r="Q2777" s="71">
        <v>4</v>
      </c>
      <c r="R2777" s="71">
        <v>21</v>
      </c>
      <c r="S2777" s="71">
        <v>9</v>
      </c>
      <c r="T2777" s="73" t="s">
        <v>11193</v>
      </c>
      <c r="U2777" s="75" t="s">
        <v>3334</v>
      </c>
    </row>
    <row r="2778" spans="17:21">
      <c r="Q2778" s="71">
        <v>4</v>
      </c>
      <c r="R2778" s="71">
        <v>21</v>
      </c>
      <c r="S2778" s="71">
        <v>10</v>
      </c>
      <c r="T2778" s="73" t="s">
        <v>11319</v>
      </c>
      <c r="U2778" s="75" t="s">
        <v>3335</v>
      </c>
    </row>
    <row r="2779" spans="17:21">
      <c r="Q2779" s="71">
        <v>4</v>
      </c>
      <c r="R2779" s="71">
        <v>21</v>
      </c>
      <c r="S2779" s="71">
        <v>11</v>
      </c>
      <c r="T2779" s="73" t="s">
        <v>11055</v>
      </c>
      <c r="U2779" s="75" t="s">
        <v>3336</v>
      </c>
    </row>
    <row r="2780" spans="17:21">
      <c r="Q2780" s="71">
        <v>4</v>
      </c>
      <c r="R2780" s="71">
        <v>21</v>
      </c>
      <c r="S2780" s="71">
        <v>12</v>
      </c>
      <c r="T2780" s="73" t="s">
        <v>12872</v>
      </c>
      <c r="U2780" s="75" t="s">
        <v>3337</v>
      </c>
    </row>
    <row r="2781" spans="17:21">
      <c r="Q2781" s="71">
        <v>4</v>
      </c>
      <c r="R2781" s="71">
        <v>21</v>
      </c>
      <c r="S2781" s="71">
        <v>13</v>
      </c>
      <c r="T2781" s="73" t="s">
        <v>12873</v>
      </c>
      <c r="U2781" s="75" t="s">
        <v>3338</v>
      </c>
    </row>
    <row r="2782" spans="17:21">
      <c r="Q2782" s="71">
        <v>4</v>
      </c>
      <c r="R2782" s="71">
        <v>21</v>
      </c>
      <c r="S2782" s="71">
        <v>14</v>
      </c>
      <c r="T2782" s="73" t="s">
        <v>12874</v>
      </c>
      <c r="U2782" s="75" t="s">
        <v>3339</v>
      </c>
    </row>
    <row r="2783" spans="17:21">
      <c r="Q2783" s="71">
        <v>4</v>
      </c>
      <c r="R2783" s="71">
        <v>21</v>
      </c>
      <c r="S2783" s="71">
        <v>15</v>
      </c>
      <c r="T2783" s="73" t="s">
        <v>12875</v>
      </c>
      <c r="U2783" s="75" t="s">
        <v>3340</v>
      </c>
    </row>
    <row r="2784" spans="17:21">
      <c r="Q2784" s="71">
        <v>4</v>
      </c>
      <c r="R2784" s="71">
        <v>21</v>
      </c>
      <c r="S2784" s="71">
        <v>16</v>
      </c>
      <c r="T2784" s="73" t="s">
        <v>12876</v>
      </c>
      <c r="U2784" s="75" t="s">
        <v>3341</v>
      </c>
    </row>
    <row r="2785" spans="17:21">
      <c r="Q2785" s="71">
        <v>4</v>
      </c>
      <c r="R2785" s="71">
        <v>21</v>
      </c>
      <c r="S2785" s="71">
        <v>17</v>
      </c>
      <c r="T2785" s="73" t="s">
        <v>12877</v>
      </c>
      <c r="U2785" s="75" t="s">
        <v>3342</v>
      </c>
    </row>
    <row r="2786" spans="17:21">
      <c r="Q2786" s="71">
        <v>4</v>
      </c>
      <c r="R2786" s="71">
        <v>21</v>
      </c>
      <c r="S2786" s="71">
        <v>18</v>
      </c>
      <c r="T2786" s="73" t="s">
        <v>12878</v>
      </c>
      <c r="U2786" s="75" t="s">
        <v>3343</v>
      </c>
    </row>
    <row r="2787" spans="17:21">
      <c r="Q2787" s="71">
        <v>4</v>
      </c>
      <c r="R2787" s="71">
        <v>21</v>
      </c>
      <c r="S2787" s="71">
        <v>19</v>
      </c>
      <c r="T2787" s="73" t="s">
        <v>12879</v>
      </c>
      <c r="U2787" s="75" t="s">
        <v>3345</v>
      </c>
    </row>
    <row r="2788" spans="17:21">
      <c r="Q2788" s="71">
        <v>4</v>
      </c>
      <c r="R2788" s="71">
        <v>21</v>
      </c>
      <c r="S2788" s="71">
        <v>20</v>
      </c>
      <c r="T2788" s="73" t="s">
        <v>12880</v>
      </c>
      <c r="U2788" s="75" t="s">
        <v>3346</v>
      </c>
    </row>
    <row r="2789" spans="17:21">
      <c r="Q2789" s="71">
        <v>4</v>
      </c>
      <c r="R2789" s="71">
        <v>21</v>
      </c>
      <c r="S2789" s="71">
        <v>21</v>
      </c>
      <c r="T2789" s="73" t="s">
        <v>12881</v>
      </c>
      <c r="U2789" s="75" t="s">
        <v>3347</v>
      </c>
    </row>
    <row r="2790" spans="17:21">
      <c r="Q2790" s="71">
        <v>4</v>
      </c>
      <c r="R2790" s="71">
        <v>21</v>
      </c>
      <c r="S2790" s="71">
        <v>22</v>
      </c>
      <c r="T2790" s="73" t="s">
        <v>12882</v>
      </c>
      <c r="U2790" s="75" t="s">
        <v>3348</v>
      </c>
    </row>
    <row r="2791" spans="17:21">
      <c r="Q2791" s="71">
        <v>4</v>
      </c>
      <c r="R2791" s="71">
        <v>21</v>
      </c>
      <c r="S2791" s="71">
        <v>23</v>
      </c>
      <c r="T2791" s="73" t="s">
        <v>12883</v>
      </c>
      <c r="U2791" s="75" t="s">
        <v>3349</v>
      </c>
    </row>
    <row r="2792" spans="17:21">
      <c r="Q2792" s="71">
        <v>4</v>
      </c>
      <c r="R2792" s="71">
        <v>21</v>
      </c>
      <c r="S2792" s="71">
        <v>24</v>
      </c>
      <c r="T2792" s="73" t="s">
        <v>12884</v>
      </c>
      <c r="U2792" s="75" t="s">
        <v>3350</v>
      </c>
    </row>
    <row r="2793" spans="17:21">
      <c r="Q2793" s="71">
        <v>4</v>
      </c>
      <c r="R2793" s="71">
        <v>21</v>
      </c>
      <c r="S2793" s="71">
        <v>25</v>
      </c>
      <c r="T2793" s="73" t="s">
        <v>12885</v>
      </c>
      <c r="U2793" s="75" t="s">
        <v>3351</v>
      </c>
    </row>
    <row r="2794" spans="17:21">
      <c r="Q2794" s="71">
        <v>4</v>
      </c>
      <c r="R2794" s="71">
        <v>21</v>
      </c>
      <c r="S2794" s="71">
        <v>26</v>
      </c>
      <c r="T2794" s="73" t="s">
        <v>12886</v>
      </c>
      <c r="U2794" s="75" t="s">
        <v>3352</v>
      </c>
    </row>
    <row r="2795" spans="17:21">
      <c r="Q2795" s="71">
        <v>4</v>
      </c>
      <c r="R2795" s="71">
        <v>21</v>
      </c>
      <c r="S2795" s="71">
        <v>27</v>
      </c>
      <c r="T2795" s="73" t="s">
        <v>12887</v>
      </c>
      <c r="U2795" s="75" t="s">
        <v>3353</v>
      </c>
    </row>
    <row r="2796" spans="17:21">
      <c r="Q2796" s="71">
        <v>4</v>
      </c>
      <c r="R2796" s="71">
        <v>21</v>
      </c>
      <c r="S2796" s="71">
        <v>28</v>
      </c>
      <c r="T2796" s="73" t="s">
        <v>12888</v>
      </c>
      <c r="U2796" s="75" t="s">
        <v>3354</v>
      </c>
    </row>
    <row r="2797" spans="17:21">
      <c r="Q2797" s="71">
        <v>4</v>
      </c>
      <c r="R2797" s="71">
        <v>21</v>
      </c>
      <c r="S2797" s="71">
        <v>29</v>
      </c>
      <c r="T2797" s="73" t="s">
        <v>12889</v>
      </c>
      <c r="U2797" s="75" t="s">
        <v>3344</v>
      </c>
    </row>
    <row r="2798" spans="17:21">
      <c r="Q2798" s="71">
        <v>4</v>
      </c>
      <c r="R2798" s="71">
        <v>21</v>
      </c>
      <c r="S2798" s="71">
        <v>30</v>
      </c>
      <c r="T2798" s="73" t="s">
        <v>12890</v>
      </c>
      <c r="U2798" s="75" t="s">
        <v>7572</v>
      </c>
    </row>
    <row r="2799" spans="17:21">
      <c r="Q2799" s="71">
        <v>4</v>
      </c>
      <c r="R2799" s="71">
        <v>21</v>
      </c>
      <c r="S2799" s="71">
        <v>31</v>
      </c>
      <c r="T2799" s="73" t="s">
        <v>12891</v>
      </c>
      <c r="U2799" s="75" t="s">
        <v>7573</v>
      </c>
    </row>
    <row r="2800" spans="17:21">
      <c r="Q2800" s="71">
        <v>4</v>
      </c>
      <c r="R2800" s="71">
        <v>21</v>
      </c>
      <c r="S2800" s="71">
        <v>32</v>
      </c>
      <c r="T2800" s="73" t="s">
        <v>12892</v>
      </c>
      <c r="U2800" s="75" t="s">
        <v>3356</v>
      </c>
    </row>
    <row r="2801" spans="17:21">
      <c r="Q2801" s="71">
        <v>4</v>
      </c>
      <c r="R2801" s="71">
        <v>21</v>
      </c>
      <c r="S2801" s="71">
        <v>33</v>
      </c>
      <c r="T2801" s="73" t="s">
        <v>12893</v>
      </c>
      <c r="U2801" s="75" t="s">
        <v>3355</v>
      </c>
    </row>
    <row r="2802" spans="17:21">
      <c r="Q2802" s="71">
        <v>4</v>
      </c>
      <c r="R2802" s="71">
        <v>21</v>
      </c>
      <c r="S2802" s="71">
        <v>34</v>
      </c>
      <c r="T2802" s="73" t="s">
        <v>12894</v>
      </c>
      <c r="U2802" s="75" t="s">
        <v>3357</v>
      </c>
    </row>
    <row r="2803" spans="17:21">
      <c r="Q2803" s="71">
        <v>4</v>
      </c>
      <c r="R2803" s="71">
        <v>21</v>
      </c>
      <c r="S2803" s="71">
        <v>35</v>
      </c>
      <c r="T2803" s="73" t="s">
        <v>12895</v>
      </c>
      <c r="U2803" s="75" t="s">
        <v>3358</v>
      </c>
    </row>
    <row r="2804" spans="17:21">
      <c r="Q2804" s="71">
        <v>4</v>
      </c>
      <c r="R2804" s="71">
        <v>21</v>
      </c>
      <c r="S2804" s="71">
        <v>36</v>
      </c>
      <c r="T2804" s="73" t="s">
        <v>12896</v>
      </c>
      <c r="U2804" s="75" t="s">
        <v>3359</v>
      </c>
    </row>
    <row r="2805" spans="17:21">
      <c r="Q2805" s="71">
        <v>4</v>
      </c>
      <c r="R2805" s="71">
        <v>21</v>
      </c>
      <c r="S2805" s="71">
        <v>37</v>
      </c>
      <c r="T2805" s="73" t="s">
        <v>12897</v>
      </c>
      <c r="U2805" s="75" t="s">
        <v>3360</v>
      </c>
    </row>
    <row r="2806" spans="17:21">
      <c r="Q2806" s="71">
        <v>4</v>
      </c>
      <c r="R2806" s="71">
        <v>21</v>
      </c>
      <c r="S2806" s="71">
        <v>38</v>
      </c>
      <c r="T2806" s="73" t="s">
        <v>12898</v>
      </c>
      <c r="U2806" s="75" t="s">
        <v>3361</v>
      </c>
    </row>
    <row r="2807" spans="17:21">
      <c r="Q2807" s="71">
        <v>4</v>
      </c>
      <c r="R2807" s="71">
        <v>21</v>
      </c>
      <c r="S2807" s="71">
        <v>39</v>
      </c>
      <c r="T2807" s="73" t="s">
        <v>12899</v>
      </c>
      <c r="U2807" s="75" t="s">
        <v>3362</v>
      </c>
    </row>
    <row r="2808" spans="17:21">
      <c r="Q2808" s="71">
        <v>4</v>
      </c>
      <c r="R2808" s="71">
        <v>21</v>
      </c>
      <c r="S2808" s="71">
        <v>40</v>
      </c>
      <c r="T2808" s="73" t="s">
        <v>12900</v>
      </c>
      <c r="U2808" s="75" t="s">
        <v>12901</v>
      </c>
    </row>
    <row r="2809" spans="17:21">
      <c r="Q2809" s="71">
        <v>4</v>
      </c>
      <c r="R2809" s="71">
        <v>21</v>
      </c>
      <c r="S2809" s="71">
        <v>41</v>
      </c>
      <c r="T2809" s="73" t="s">
        <v>11203</v>
      </c>
      <c r="U2809" s="75" t="s">
        <v>3363</v>
      </c>
    </row>
    <row r="2810" spans="17:21">
      <c r="Q2810" s="71">
        <v>4</v>
      </c>
      <c r="R2810" s="71">
        <v>21</v>
      </c>
      <c r="S2810" s="71">
        <v>42</v>
      </c>
      <c r="T2810" s="73" t="s">
        <v>11207</v>
      </c>
      <c r="U2810" s="75" t="s">
        <v>12902</v>
      </c>
    </row>
    <row r="2811" spans="17:21">
      <c r="Q2811" s="71">
        <v>4</v>
      </c>
      <c r="R2811" s="71">
        <v>21</v>
      </c>
      <c r="S2811" s="71">
        <v>43</v>
      </c>
      <c r="T2811" s="73" t="s">
        <v>11209</v>
      </c>
      <c r="U2811" s="75" t="s">
        <v>12903</v>
      </c>
    </row>
    <row r="2812" spans="17:21">
      <c r="Q2812" s="71">
        <v>4</v>
      </c>
      <c r="R2812" s="71">
        <v>21</v>
      </c>
      <c r="S2812" s="71">
        <v>44</v>
      </c>
      <c r="T2812" s="73" t="s">
        <v>11215</v>
      </c>
      <c r="U2812" s="75" t="s">
        <v>3364</v>
      </c>
    </row>
    <row r="2813" spans="17:21">
      <c r="Q2813" s="71">
        <v>4</v>
      </c>
      <c r="R2813" s="71">
        <v>22</v>
      </c>
      <c r="S2813" s="71">
        <v>1</v>
      </c>
      <c r="T2813" s="73" t="s">
        <v>12392</v>
      </c>
      <c r="U2813" s="75" t="s">
        <v>7616</v>
      </c>
    </row>
    <row r="2814" spans="17:21">
      <c r="Q2814" s="71">
        <v>4</v>
      </c>
      <c r="R2814" s="71">
        <v>22</v>
      </c>
      <c r="S2814" s="71">
        <v>2</v>
      </c>
      <c r="T2814" s="73" t="s">
        <v>8641</v>
      </c>
      <c r="U2814" s="75" t="s">
        <v>7617</v>
      </c>
    </row>
    <row r="2815" spans="17:21">
      <c r="Q2815" s="71">
        <v>4</v>
      </c>
      <c r="R2815" s="71">
        <v>22</v>
      </c>
      <c r="S2815" s="71">
        <v>3</v>
      </c>
      <c r="T2815" s="73" t="s">
        <v>12904</v>
      </c>
      <c r="U2815" s="75" t="s">
        <v>7614</v>
      </c>
    </row>
    <row r="2816" spans="17:21">
      <c r="Q2816" s="71">
        <v>4</v>
      </c>
      <c r="R2816" s="71">
        <v>22</v>
      </c>
      <c r="S2816" s="71">
        <v>4</v>
      </c>
      <c r="T2816" s="73" t="s">
        <v>11966</v>
      </c>
      <c r="U2816" s="75" t="s">
        <v>7618</v>
      </c>
    </row>
    <row r="2817" spans="17:21">
      <c r="Q2817" s="71">
        <v>4</v>
      </c>
      <c r="R2817" s="71">
        <v>22</v>
      </c>
      <c r="S2817" s="71">
        <v>5</v>
      </c>
      <c r="T2817" s="73" t="s">
        <v>12593</v>
      </c>
      <c r="U2817" s="75" t="s">
        <v>7615</v>
      </c>
    </row>
    <row r="2818" spans="17:21">
      <c r="Q2818" s="71">
        <v>4</v>
      </c>
      <c r="R2818" s="71">
        <v>22</v>
      </c>
      <c r="S2818" s="71">
        <v>6</v>
      </c>
      <c r="T2818" s="73" t="s">
        <v>12179</v>
      </c>
      <c r="U2818" s="75" t="s">
        <v>7619</v>
      </c>
    </row>
    <row r="2819" spans="17:21">
      <c r="Q2819" s="71">
        <v>4</v>
      </c>
      <c r="R2819" s="71">
        <v>22</v>
      </c>
      <c r="S2819" s="71">
        <v>7</v>
      </c>
      <c r="T2819" s="73" t="s">
        <v>11221</v>
      </c>
      <c r="U2819" s="75" t="s">
        <v>7620</v>
      </c>
    </row>
    <row r="2820" spans="17:21">
      <c r="Q2820" s="71">
        <v>4</v>
      </c>
      <c r="R2820" s="71">
        <v>22</v>
      </c>
      <c r="S2820" s="71">
        <v>8</v>
      </c>
      <c r="T2820" s="73" t="s">
        <v>11509</v>
      </c>
      <c r="U2820" s="75" t="s">
        <v>7621</v>
      </c>
    </row>
    <row r="2821" spans="17:21">
      <c r="Q2821" s="71">
        <v>4</v>
      </c>
      <c r="R2821" s="71">
        <v>22</v>
      </c>
      <c r="S2821" s="71">
        <v>9</v>
      </c>
      <c r="T2821" s="73" t="s">
        <v>9733</v>
      </c>
      <c r="U2821" s="75" t="s">
        <v>3401</v>
      </c>
    </row>
    <row r="2822" spans="17:21">
      <c r="Q2822" s="71">
        <v>4</v>
      </c>
      <c r="R2822" s="71">
        <v>22</v>
      </c>
      <c r="S2822" s="71">
        <v>10</v>
      </c>
      <c r="T2822" s="73" t="s">
        <v>11051</v>
      </c>
      <c r="U2822" s="75" t="s">
        <v>3402</v>
      </c>
    </row>
    <row r="2823" spans="17:21">
      <c r="Q2823" s="71">
        <v>4</v>
      </c>
      <c r="R2823" s="71">
        <v>22</v>
      </c>
      <c r="S2823" s="71">
        <v>11</v>
      </c>
      <c r="T2823" s="73" t="s">
        <v>12905</v>
      </c>
      <c r="U2823" s="75" t="s">
        <v>7622</v>
      </c>
    </row>
    <row r="2824" spans="17:21">
      <c r="Q2824" s="71">
        <v>4</v>
      </c>
      <c r="R2824" s="71">
        <v>22</v>
      </c>
      <c r="S2824" s="71">
        <v>12</v>
      </c>
      <c r="T2824" s="73" t="s">
        <v>11055</v>
      </c>
      <c r="U2824" s="75" t="s">
        <v>7623</v>
      </c>
    </row>
    <row r="2825" spans="17:21">
      <c r="Q2825" s="71">
        <v>4</v>
      </c>
      <c r="R2825" s="71">
        <v>22</v>
      </c>
      <c r="S2825" s="71">
        <v>13</v>
      </c>
      <c r="T2825" s="73" t="s">
        <v>12906</v>
      </c>
      <c r="U2825" s="75" t="s">
        <v>7629</v>
      </c>
    </row>
    <row r="2826" spans="17:21">
      <c r="Q2826" s="71">
        <v>4</v>
      </c>
      <c r="R2826" s="71">
        <v>22</v>
      </c>
      <c r="S2826" s="71">
        <v>14</v>
      </c>
      <c r="T2826" s="73" t="s">
        <v>12907</v>
      </c>
      <c r="U2826" s="75" t="s">
        <v>7628</v>
      </c>
    </row>
    <row r="2827" spans="17:21">
      <c r="Q2827" s="71">
        <v>4</v>
      </c>
      <c r="R2827" s="71">
        <v>22</v>
      </c>
      <c r="S2827" s="71">
        <v>15</v>
      </c>
      <c r="T2827" s="73" t="s">
        <v>12908</v>
      </c>
      <c r="U2827" s="75" t="s">
        <v>7624</v>
      </c>
    </row>
    <row r="2828" spans="17:21">
      <c r="Q2828" s="71">
        <v>4</v>
      </c>
      <c r="R2828" s="71">
        <v>22</v>
      </c>
      <c r="S2828" s="71">
        <v>16</v>
      </c>
      <c r="T2828" s="73" t="s">
        <v>12909</v>
      </c>
      <c r="U2828" s="75" t="s">
        <v>7625</v>
      </c>
    </row>
    <row r="2829" spans="17:21">
      <c r="Q2829" s="71">
        <v>4</v>
      </c>
      <c r="R2829" s="71">
        <v>22</v>
      </c>
      <c r="S2829" s="71">
        <v>17</v>
      </c>
      <c r="T2829" s="73" t="s">
        <v>12910</v>
      </c>
      <c r="U2829" s="75" t="s">
        <v>7626</v>
      </c>
    </row>
    <row r="2830" spans="17:21">
      <c r="Q2830" s="71">
        <v>4</v>
      </c>
      <c r="R2830" s="71">
        <v>22</v>
      </c>
      <c r="S2830" s="71">
        <v>18</v>
      </c>
      <c r="T2830" s="73" t="s">
        <v>12911</v>
      </c>
      <c r="U2830" s="75" t="s">
        <v>7627</v>
      </c>
    </row>
    <row r="2831" spans="17:21">
      <c r="Q2831" s="71">
        <v>4</v>
      </c>
      <c r="R2831" s="71">
        <v>22</v>
      </c>
      <c r="S2831" s="71">
        <v>19</v>
      </c>
      <c r="T2831" s="73" t="s">
        <v>12912</v>
      </c>
      <c r="U2831" s="75" t="s">
        <v>3403</v>
      </c>
    </row>
    <row r="2832" spans="17:21">
      <c r="Q2832" s="71">
        <v>4</v>
      </c>
      <c r="R2832" s="71">
        <v>22</v>
      </c>
      <c r="S2832" s="71">
        <v>20</v>
      </c>
      <c r="T2832" s="73" t="s">
        <v>12913</v>
      </c>
      <c r="U2832" s="75" t="s">
        <v>3404</v>
      </c>
    </row>
    <row r="2833" spans="17:21">
      <c r="Q2833" s="71">
        <v>4</v>
      </c>
      <c r="R2833" s="71">
        <v>22</v>
      </c>
      <c r="S2833" s="71">
        <v>21</v>
      </c>
      <c r="T2833" s="73" t="s">
        <v>12914</v>
      </c>
      <c r="U2833" s="75" t="s">
        <v>3405</v>
      </c>
    </row>
    <row r="2834" spans="17:21">
      <c r="Q2834" s="71">
        <v>4</v>
      </c>
      <c r="R2834" s="71">
        <v>22</v>
      </c>
      <c r="S2834" s="71">
        <v>22</v>
      </c>
      <c r="T2834" s="73" t="s">
        <v>12915</v>
      </c>
      <c r="U2834" s="75" t="s">
        <v>3406</v>
      </c>
    </row>
    <row r="2835" spans="17:21">
      <c r="Q2835" s="71">
        <v>4</v>
      </c>
      <c r="R2835" s="71">
        <v>22</v>
      </c>
      <c r="S2835" s="71">
        <v>23</v>
      </c>
      <c r="T2835" s="73" t="s">
        <v>12916</v>
      </c>
      <c r="U2835" s="75" t="s">
        <v>3407</v>
      </c>
    </row>
    <row r="2836" spans="17:21">
      <c r="Q2836" s="71">
        <v>4</v>
      </c>
      <c r="R2836" s="71">
        <v>22</v>
      </c>
      <c r="S2836" s="71">
        <v>24</v>
      </c>
      <c r="T2836" s="73" t="s">
        <v>12917</v>
      </c>
      <c r="U2836" s="75" t="s">
        <v>3408</v>
      </c>
    </row>
    <row r="2837" spans="17:21">
      <c r="Q2837" s="71">
        <v>4</v>
      </c>
      <c r="R2837" s="71">
        <v>22</v>
      </c>
      <c r="S2837" s="71">
        <v>25</v>
      </c>
      <c r="T2837" s="73" t="s">
        <v>12918</v>
      </c>
      <c r="U2837" s="75" t="s">
        <v>3409</v>
      </c>
    </row>
    <row r="2838" spans="17:21">
      <c r="Q2838" s="71">
        <v>4</v>
      </c>
      <c r="R2838" s="71">
        <v>22</v>
      </c>
      <c r="S2838" s="71">
        <v>26</v>
      </c>
      <c r="T2838" s="73" t="s">
        <v>12919</v>
      </c>
      <c r="U2838" s="75" t="s">
        <v>3411</v>
      </c>
    </row>
    <row r="2839" spans="17:21">
      <c r="Q2839" s="71">
        <v>4</v>
      </c>
      <c r="R2839" s="71">
        <v>22</v>
      </c>
      <c r="S2839" s="71">
        <v>27</v>
      </c>
      <c r="T2839" s="73" t="s">
        <v>12920</v>
      </c>
      <c r="U2839" s="75" t="s">
        <v>3410</v>
      </c>
    </row>
    <row r="2840" spans="17:21">
      <c r="Q2840" s="71">
        <v>4</v>
      </c>
      <c r="R2840" s="71">
        <v>22</v>
      </c>
      <c r="S2840" s="71">
        <v>28</v>
      </c>
      <c r="T2840" s="73" t="s">
        <v>12014</v>
      </c>
      <c r="U2840" s="75" t="s">
        <v>7630</v>
      </c>
    </row>
    <row r="2841" spans="17:21">
      <c r="Q2841" s="71">
        <v>4</v>
      </c>
      <c r="R2841" s="71">
        <v>22</v>
      </c>
      <c r="S2841" s="71">
        <v>29</v>
      </c>
      <c r="T2841" s="73" t="s">
        <v>12921</v>
      </c>
      <c r="U2841" s="75" t="s">
        <v>7631</v>
      </c>
    </row>
    <row r="2842" spans="17:21">
      <c r="Q2842" s="71">
        <v>4</v>
      </c>
      <c r="R2842" s="71">
        <v>22</v>
      </c>
      <c r="S2842" s="71">
        <v>30</v>
      </c>
      <c r="T2842" s="73" t="s">
        <v>12922</v>
      </c>
      <c r="U2842" s="75" t="s">
        <v>7632</v>
      </c>
    </row>
    <row r="2843" spans="17:21">
      <c r="Q2843" s="71">
        <v>4</v>
      </c>
      <c r="R2843" s="71">
        <v>22</v>
      </c>
      <c r="S2843" s="71">
        <v>31</v>
      </c>
      <c r="T2843" s="73" t="s">
        <v>12923</v>
      </c>
      <c r="U2843" s="75" t="s">
        <v>7633</v>
      </c>
    </row>
    <row r="2844" spans="17:21">
      <c r="Q2844" s="71">
        <v>4</v>
      </c>
      <c r="R2844" s="71">
        <v>22</v>
      </c>
      <c r="S2844" s="71">
        <v>32</v>
      </c>
      <c r="T2844" s="73" t="s">
        <v>12924</v>
      </c>
      <c r="U2844" s="75" t="s">
        <v>7634</v>
      </c>
    </row>
    <row r="2845" spans="17:21">
      <c r="Q2845" s="71">
        <v>4</v>
      </c>
      <c r="R2845" s="71">
        <v>22</v>
      </c>
      <c r="S2845" s="71">
        <v>33</v>
      </c>
      <c r="T2845" s="73" t="s">
        <v>12925</v>
      </c>
      <c r="U2845" s="75" t="s">
        <v>7635</v>
      </c>
    </row>
    <row r="2846" spans="17:21">
      <c r="Q2846" s="71">
        <v>4</v>
      </c>
      <c r="R2846" s="71">
        <v>22</v>
      </c>
      <c r="S2846" s="71">
        <v>34</v>
      </c>
      <c r="T2846" s="73" t="s">
        <v>12926</v>
      </c>
      <c r="U2846" s="75" t="s">
        <v>3412</v>
      </c>
    </row>
    <row r="2847" spans="17:21">
      <c r="Q2847" s="71">
        <v>4</v>
      </c>
      <c r="R2847" s="71">
        <v>22</v>
      </c>
      <c r="S2847" s="71">
        <v>35</v>
      </c>
      <c r="T2847" s="73" t="s">
        <v>12927</v>
      </c>
      <c r="U2847" s="75" t="s">
        <v>3413</v>
      </c>
    </row>
    <row r="2848" spans="17:21">
      <c r="Q2848" s="71">
        <v>4</v>
      </c>
      <c r="R2848" s="71">
        <v>22</v>
      </c>
      <c r="S2848" s="71">
        <v>36</v>
      </c>
      <c r="T2848" s="73" t="s">
        <v>12928</v>
      </c>
      <c r="U2848" s="75" t="s">
        <v>3414</v>
      </c>
    </row>
    <row r="2849" spans="17:21">
      <c r="Q2849" s="71">
        <v>4</v>
      </c>
      <c r="R2849" s="71">
        <v>22</v>
      </c>
      <c r="S2849" s="71">
        <v>37</v>
      </c>
      <c r="T2849" s="73" t="s">
        <v>12929</v>
      </c>
      <c r="U2849" s="75" t="s">
        <v>3415</v>
      </c>
    </row>
    <row r="2850" spans="17:21">
      <c r="Q2850" s="71">
        <v>4</v>
      </c>
      <c r="R2850" s="71">
        <v>22</v>
      </c>
      <c r="S2850" s="71">
        <v>38</v>
      </c>
      <c r="T2850" s="73" t="s">
        <v>12930</v>
      </c>
      <c r="U2850" s="75" t="s">
        <v>3416</v>
      </c>
    </row>
    <row r="2851" spans="17:21">
      <c r="Q2851" s="71">
        <v>4</v>
      </c>
      <c r="R2851" s="71">
        <v>22</v>
      </c>
      <c r="S2851" s="71">
        <v>39</v>
      </c>
      <c r="T2851" s="73" t="s">
        <v>12931</v>
      </c>
      <c r="U2851" s="75" t="s">
        <v>3417</v>
      </c>
    </row>
    <row r="2852" spans="17:21">
      <c r="Q2852" s="71">
        <v>4</v>
      </c>
      <c r="R2852" s="71">
        <v>22</v>
      </c>
      <c r="S2852" s="71">
        <v>40</v>
      </c>
      <c r="T2852" s="73" t="s">
        <v>12932</v>
      </c>
      <c r="U2852" s="75" t="s">
        <v>3418</v>
      </c>
    </row>
    <row r="2853" spans="17:21">
      <c r="Q2853" s="71">
        <v>4</v>
      </c>
      <c r="R2853" s="71">
        <v>22</v>
      </c>
      <c r="S2853" s="71">
        <v>41</v>
      </c>
      <c r="T2853" s="73" t="s">
        <v>12933</v>
      </c>
      <c r="U2853" s="75" t="s">
        <v>3419</v>
      </c>
    </row>
    <row r="2854" spans="17:21">
      <c r="Q2854" s="71">
        <v>4</v>
      </c>
      <c r="R2854" s="71">
        <v>22</v>
      </c>
      <c r="S2854" s="71">
        <v>42</v>
      </c>
      <c r="T2854" s="73" t="s">
        <v>12934</v>
      </c>
      <c r="U2854" s="75" t="s">
        <v>3420</v>
      </c>
    </row>
    <row r="2855" spans="17:21">
      <c r="Q2855" s="71">
        <v>4</v>
      </c>
      <c r="R2855" s="71">
        <v>22</v>
      </c>
      <c r="S2855" s="71">
        <v>43</v>
      </c>
      <c r="T2855" s="73" t="s">
        <v>12935</v>
      </c>
      <c r="U2855" s="75" t="s">
        <v>3421</v>
      </c>
    </row>
    <row r="2856" spans="17:21">
      <c r="Q2856" s="71">
        <v>4</v>
      </c>
      <c r="R2856" s="71">
        <v>22</v>
      </c>
      <c r="S2856" s="71">
        <v>44</v>
      </c>
      <c r="T2856" s="73" t="s">
        <v>12936</v>
      </c>
      <c r="U2856" s="75" t="s">
        <v>3423</v>
      </c>
    </row>
    <row r="2857" spans="17:21">
      <c r="Q2857" s="71">
        <v>4</v>
      </c>
      <c r="R2857" s="71">
        <v>22</v>
      </c>
      <c r="S2857" s="71">
        <v>45</v>
      </c>
      <c r="T2857" s="73" t="s">
        <v>12937</v>
      </c>
      <c r="U2857" s="75" t="s">
        <v>3422</v>
      </c>
    </row>
    <row r="2858" spans="17:21">
      <c r="Q2858" s="71">
        <v>4</v>
      </c>
      <c r="R2858" s="71">
        <v>22</v>
      </c>
      <c r="S2858" s="71">
        <v>46</v>
      </c>
      <c r="T2858" s="73" t="s">
        <v>12938</v>
      </c>
      <c r="U2858" s="75" t="s">
        <v>3424</v>
      </c>
    </row>
    <row r="2859" spans="17:21">
      <c r="Q2859" s="71">
        <v>4</v>
      </c>
      <c r="R2859" s="71">
        <v>22</v>
      </c>
      <c r="S2859" s="71">
        <v>47</v>
      </c>
      <c r="T2859" s="73" t="s">
        <v>12939</v>
      </c>
      <c r="U2859" s="75" t="s">
        <v>3425</v>
      </c>
    </row>
    <row r="2860" spans="17:21">
      <c r="Q2860" s="71">
        <v>4</v>
      </c>
      <c r="R2860" s="71">
        <v>22</v>
      </c>
      <c r="S2860" s="71">
        <v>48</v>
      </c>
      <c r="T2860" s="73" t="s">
        <v>12569</v>
      </c>
      <c r="U2860" s="75" t="s">
        <v>3426</v>
      </c>
    </row>
    <row r="2861" spans="17:21">
      <c r="Q2861" s="71">
        <v>4</v>
      </c>
      <c r="R2861" s="71">
        <v>22</v>
      </c>
      <c r="S2861" s="71">
        <v>49</v>
      </c>
      <c r="T2861" s="73" t="s">
        <v>12940</v>
      </c>
      <c r="U2861" s="75" t="s">
        <v>3428</v>
      </c>
    </row>
    <row r="2862" spans="17:21">
      <c r="Q2862" s="71">
        <v>4</v>
      </c>
      <c r="R2862" s="71">
        <v>22</v>
      </c>
      <c r="S2862" s="71">
        <v>50</v>
      </c>
      <c r="T2862" s="73" t="s">
        <v>12941</v>
      </c>
      <c r="U2862" s="75" t="s">
        <v>3427</v>
      </c>
    </row>
    <row r="2863" spans="17:21">
      <c r="Q2863" s="71">
        <v>4</v>
      </c>
      <c r="R2863" s="71">
        <v>22</v>
      </c>
      <c r="S2863" s="71">
        <v>51</v>
      </c>
      <c r="T2863" s="73" t="s">
        <v>12942</v>
      </c>
      <c r="U2863" s="75" t="s">
        <v>3429</v>
      </c>
    </row>
    <row r="2864" spans="17:21">
      <c r="Q2864" s="71">
        <v>4</v>
      </c>
      <c r="R2864" s="71">
        <v>22</v>
      </c>
      <c r="S2864" s="71">
        <v>52</v>
      </c>
      <c r="T2864" s="73" t="s">
        <v>12943</v>
      </c>
      <c r="U2864" s="75" t="s">
        <v>3430</v>
      </c>
    </row>
    <row r="2865" spans="17:21">
      <c r="Q2865" s="71">
        <v>4</v>
      </c>
      <c r="R2865" s="71">
        <v>22</v>
      </c>
      <c r="S2865" s="71">
        <v>53</v>
      </c>
      <c r="T2865" s="73" t="s">
        <v>12944</v>
      </c>
      <c r="U2865" s="75" t="s">
        <v>3431</v>
      </c>
    </row>
    <row r="2866" spans="17:21">
      <c r="Q2866" s="71">
        <v>4</v>
      </c>
      <c r="R2866" s="71">
        <v>22</v>
      </c>
      <c r="S2866" s="71">
        <v>54</v>
      </c>
      <c r="T2866" s="73" t="s">
        <v>12945</v>
      </c>
      <c r="U2866" s="75" t="s">
        <v>3432</v>
      </c>
    </row>
    <row r="2867" spans="17:21">
      <c r="Q2867" s="71">
        <v>4</v>
      </c>
      <c r="R2867" s="71">
        <v>22</v>
      </c>
      <c r="S2867" s="71">
        <v>55</v>
      </c>
      <c r="T2867" s="73" t="s">
        <v>12946</v>
      </c>
      <c r="U2867" s="75" t="s">
        <v>7636</v>
      </c>
    </row>
    <row r="2868" spans="17:21">
      <c r="Q2868" s="71">
        <v>4</v>
      </c>
      <c r="R2868" s="71">
        <v>22</v>
      </c>
      <c r="S2868" s="71">
        <v>56</v>
      </c>
      <c r="T2868" s="73" t="s">
        <v>12947</v>
      </c>
      <c r="U2868" s="75" t="s">
        <v>3433</v>
      </c>
    </row>
    <row r="2869" spans="17:21">
      <c r="Q2869" s="71">
        <v>4</v>
      </c>
      <c r="R2869" s="71">
        <v>22</v>
      </c>
      <c r="S2869" s="71">
        <v>57</v>
      </c>
      <c r="T2869" s="73" t="s">
        <v>12948</v>
      </c>
      <c r="U2869" s="75" t="s">
        <v>7637</v>
      </c>
    </row>
    <row r="2870" spans="17:21">
      <c r="Q2870" s="71">
        <v>4</v>
      </c>
      <c r="R2870" s="71">
        <v>22</v>
      </c>
      <c r="S2870" s="71">
        <v>58</v>
      </c>
      <c r="T2870" s="73" t="s">
        <v>12949</v>
      </c>
      <c r="U2870" s="75" t="s">
        <v>7638</v>
      </c>
    </row>
    <row r="2871" spans="17:21">
      <c r="Q2871" s="71">
        <v>4</v>
      </c>
      <c r="R2871" s="71">
        <v>22</v>
      </c>
      <c r="S2871" s="71">
        <v>59</v>
      </c>
      <c r="T2871" s="73" t="s">
        <v>12950</v>
      </c>
      <c r="U2871" s="75" t="s">
        <v>3434</v>
      </c>
    </row>
    <row r="2872" spans="17:21">
      <c r="Q2872" s="71">
        <v>4</v>
      </c>
      <c r="R2872" s="71">
        <v>22</v>
      </c>
      <c r="S2872" s="71">
        <v>60</v>
      </c>
      <c r="T2872" s="73" t="s">
        <v>12951</v>
      </c>
      <c r="U2872" s="75" t="s">
        <v>3435</v>
      </c>
    </row>
    <row r="2873" spans="17:21">
      <c r="Q2873" s="71">
        <v>4</v>
      </c>
      <c r="R2873" s="71">
        <v>22</v>
      </c>
      <c r="S2873" s="71">
        <v>61</v>
      </c>
      <c r="T2873" s="73" t="s">
        <v>12952</v>
      </c>
      <c r="U2873" s="75" t="s">
        <v>7639</v>
      </c>
    </row>
    <row r="2874" spans="17:21">
      <c r="Q2874" s="71">
        <v>4</v>
      </c>
      <c r="R2874" s="71">
        <v>22</v>
      </c>
      <c r="S2874" s="71">
        <v>62</v>
      </c>
      <c r="T2874" s="73" t="s">
        <v>12953</v>
      </c>
      <c r="U2874" s="75" t="s">
        <v>7640</v>
      </c>
    </row>
    <row r="2875" spans="17:21">
      <c r="Q2875" s="71">
        <v>4</v>
      </c>
      <c r="R2875" s="71">
        <v>22</v>
      </c>
      <c r="S2875" s="71">
        <v>63</v>
      </c>
      <c r="T2875" s="73" t="s">
        <v>12954</v>
      </c>
      <c r="U2875" s="75" t="s">
        <v>7641</v>
      </c>
    </row>
    <row r="2876" spans="17:21">
      <c r="Q2876" s="71">
        <v>4</v>
      </c>
      <c r="R2876" s="71">
        <v>22</v>
      </c>
      <c r="S2876" s="71">
        <v>64</v>
      </c>
      <c r="T2876" s="73" t="s">
        <v>12955</v>
      </c>
      <c r="U2876" s="75" t="s">
        <v>7642</v>
      </c>
    </row>
    <row r="2877" spans="17:21">
      <c r="Q2877" s="71">
        <v>4</v>
      </c>
      <c r="R2877" s="71">
        <v>22</v>
      </c>
      <c r="S2877" s="71">
        <v>65</v>
      </c>
      <c r="T2877" s="73" t="s">
        <v>12956</v>
      </c>
      <c r="U2877" s="75" t="s">
        <v>7643</v>
      </c>
    </row>
    <row r="2878" spans="17:21">
      <c r="Q2878" s="71">
        <v>4</v>
      </c>
      <c r="R2878" s="71">
        <v>22</v>
      </c>
      <c r="S2878" s="71">
        <v>66</v>
      </c>
      <c r="T2878" s="73" t="s">
        <v>12957</v>
      </c>
      <c r="U2878" s="75" t="s">
        <v>7644</v>
      </c>
    </row>
    <row r="2879" spans="17:21">
      <c r="Q2879" s="71">
        <v>4</v>
      </c>
      <c r="R2879" s="71">
        <v>22</v>
      </c>
      <c r="S2879" s="71">
        <v>67</v>
      </c>
      <c r="T2879" s="73" t="s">
        <v>12958</v>
      </c>
      <c r="U2879" s="75" t="s">
        <v>7645</v>
      </c>
    </row>
    <row r="2880" spans="17:21">
      <c r="Q2880" s="71">
        <v>4</v>
      </c>
      <c r="R2880" s="71">
        <v>22</v>
      </c>
      <c r="S2880" s="71">
        <v>68</v>
      </c>
      <c r="T2880" s="73" t="s">
        <v>11215</v>
      </c>
      <c r="U2880" s="75" t="s">
        <v>3436</v>
      </c>
    </row>
    <row r="2881" spans="17:21">
      <c r="Q2881" s="71">
        <v>4</v>
      </c>
      <c r="R2881" s="71">
        <v>23</v>
      </c>
      <c r="S2881" s="71">
        <v>1</v>
      </c>
      <c r="T2881" s="73" t="s">
        <v>12959</v>
      </c>
      <c r="U2881" s="75" t="s">
        <v>7663</v>
      </c>
    </row>
    <row r="2882" spans="17:21">
      <c r="Q2882" s="71">
        <v>4</v>
      </c>
      <c r="R2882" s="71">
        <v>23</v>
      </c>
      <c r="S2882" s="71">
        <v>2</v>
      </c>
      <c r="T2882" s="73" t="s">
        <v>12960</v>
      </c>
      <c r="U2882" s="75" t="s">
        <v>7662</v>
      </c>
    </row>
    <row r="2883" spans="17:21">
      <c r="Q2883" s="71">
        <v>4</v>
      </c>
      <c r="R2883" s="71">
        <v>23</v>
      </c>
      <c r="S2883" s="71">
        <v>3</v>
      </c>
      <c r="T2883" s="73" t="s">
        <v>8641</v>
      </c>
      <c r="U2883" s="75" t="s">
        <v>3491</v>
      </c>
    </row>
    <row r="2884" spans="17:21">
      <c r="Q2884" s="71">
        <v>4</v>
      </c>
      <c r="R2884" s="71">
        <v>23</v>
      </c>
      <c r="S2884" s="71">
        <v>4</v>
      </c>
      <c r="T2884" s="73" t="s">
        <v>11221</v>
      </c>
      <c r="U2884" s="75" t="s">
        <v>7664</v>
      </c>
    </row>
    <row r="2885" spans="17:21">
      <c r="Q2885" s="71">
        <v>4</v>
      </c>
      <c r="R2885" s="71">
        <v>23</v>
      </c>
      <c r="S2885" s="71">
        <v>5</v>
      </c>
      <c r="T2885" s="73" t="s">
        <v>11042</v>
      </c>
      <c r="U2885" s="75" t="s">
        <v>7661</v>
      </c>
    </row>
    <row r="2886" spans="17:21">
      <c r="Q2886" s="71">
        <v>4</v>
      </c>
      <c r="R2886" s="71">
        <v>23</v>
      </c>
      <c r="S2886" s="71">
        <v>6</v>
      </c>
      <c r="T2886" s="73" t="s">
        <v>12961</v>
      </c>
      <c r="U2886" s="75" t="s">
        <v>7665</v>
      </c>
    </row>
    <row r="2887" spans="17:21">
      <c r="Q2887" s="71">
        <v>4</v>
      </c>
      <c r="R2887" s="71">
        <v>23</v>
      </c>
      <c r="S2887" s="71">
        <v>7</v>
      </c>
      <c r="T2887" s="73" t="s">
        <v>9733</v>
      </c>
      <c r="U2887" s="75" t="s">
        <v>3492</v>
      </c>
    </row>
    <row r="2888" spans="17:21">
      <c r="Q2888" s="71">
        <v>4</v>
      </c>
      <c r="R2888" s="71">
        <v>23</v>
      </c>
      <c r="S2888" s="71">
        <v>8</v>
      </c>
      <c r="T2888" s="73" t="s">
        <v>12962</v>
      </c>
      <c r="U2888" s="75" t="s">
        <v>7666</v>
      </c>
    </row>
    <row r="2889" spans="17:21">
      <c r="Q2889" s="71">
        <v>4</v>
      </c>
      <c r="R2889" s="71">
        <v>23</v>
      </c>
      <c r="S2889" s="71">
        <v>9</v>
      </c>
      <c r="T2889" s="73" t="s">
        <v>11226</v>
      </c>
      <c r="U2889" s="75" t="s">
        <v>3493</v>
      </c>
    </row>
    <row r="2890" spans="17:21">
      <c r="Q2890" s="71">
        <v>4</v>
      </c>
      <c r="R2890" s="71">
        <v>23</v>
      </c>
      <c r="S2890" s="71">
        <v>10</v>
      </c>
      <c r="T2890" s="73" t="s">
        <v>11238</v>
      </c>
      <c r="U2890" s="75" t="s">
        <v>3494</v>
      </c>
    </row>
    <row r="2891" spans="17:21">
      <c r="Q2891" s="71">
        <v>4</v>
      </c>
      <c r="R2891" s="71">
        <v>23</v>
      </c>
      <c r="S2891" s="71">
        <v>11</v>
      </c>
      <c r="T2891" s="73" t="s">
        <v>11055</v>
      </c>
      <c r="U2891" s="75" t="s">
        <v>3495</v>
      </c>
    </row>
    <row r="2892" spans="17:21">
      <c r="Q2892" s="71">
        <v>4</v>
      </c>
      <c r="R2892" s="71">
        <v>23</v>
      </c>
      <c r="S2892" s="71">
        <v>12</v>
      </c>
      <c r="T2892" s="73" t="s">
        <v>12905</v>
      </c>
      <c r="U2892" s="75" t="s">
        <v>3496</v>
      </c>
    </row>
    <row r="2893" spans="17:21">
      <c r="Q2893" s="71">
        <v>4</v>
      </c>
      <c r="R2893" s="71">
        <v>23</v>
      </c>
      <c r="S2893" s="71">
        <v>13</v>
      </c>
      <c r="T2893" s="73" t="s">
        <v>12963</v>
      </c>
      <c r="U2893" s="75" t="s">
        <v>7667</v>
      </c>
    </row>
    <row r="2894" spans="17:21">
      <c r="Q2894" s="71">
        <v>4</v>
      </c>
      <c r="R2894" s="71">
        <v>23</v>
      </c>
      <c r="S2894" s="71">
        <v>14</v>
      </c>
      <c r="T2894" s="73" t="s">
        <v>12964</v>
      </c>
      <c r="U2894" s="75" t="s">
        <v>7668</v>
      </c>
    </row>
    <row r="2895" spans="17:21">
      <c r="Q2895" s="71">
        <v>4</v>
      </c>
      <c r="R2895" s="71">
        <v>23</v>
      </c>
      <c r="S2895" s="71">
        <v>15</v>
      </c>
      <c r="T2895" s="73" t="s">
        <v>12965</v>
      </c>
      <c r="U2895" s="75" t="s">
        <v>7669</v>
      </c>
    </row>
    <row r="2896" spans="17:21">
      <c r="Q2896" s="71">
        <v>4</v>
      </c>
      <c r="R2896" s="71">
        <v>23</v>
      </c>
      <c r="S2896" s="71">
        <v>16</v>
      </c>
      <c r="T2896" s="73" t="s">
        <v>12966</v>
      </c>
      <c r="U2896" s="75" t="s">
        <v>7670</v>
      </c>
    </row>
    <row r="2897" spans="17:21">
      <c r="Q2897" s="71">
        <v>4</v>
      </c>
      <c r="R2897" s="71">
        <v>23</v>
      </c>
      <c r="S2897" s="71">
        <v>17</v>
      </c>
      <c r="T2897" s="73" t="s">
        <v>12967</v>
      </c>
      <c r="U2897" s="75" t="s">
        <v>7671</v>
      </c>
    </row>
    <row r="2898" spans="17:21">
      <c r="Q2898" s="71">
        <v>4</v>
      </c>
      <c r="R2898" s="71">
        <v>23</v>
      </c>
      <c r="S2898" s="71">
        <v>18</v>
      </c>
      <c r="T2898" s="73" t="s">
        <v>12968</v>
      </c>
      <c r="U2898" s="75" t="s">
        <v>7673</v>
      </c>
    </row>
    <row r="2899" spans="17:21">
      <c r="Q2899" s="71">
        <v>4</v>
      </c>
      <c r="R2899" s="71">
        <v>23</v>
      </c>
      <c r="S2899" s="71">
        <v>19</v>
      </c>
      <c r="T2899" s="73" t="s">
        <v>12969</v>
      </c>
      <c r="U2899" s="75" t="s">
        <v>7672</v>
      </c>
    </row>
    <row r="2900" spans="17:21">
      <c r="Q2900" s="71">
        <v>4</v>
      </c>
      <c r="R2900" s="71">
        <v>23</v>
      </c>
      <c r="S2900" s="71">
        <v>20</v>
      </c>
      <c r="T2900" s="73" t="s">
        <v>12970</v>
      </c>
      <c r="U2900" s="75" t="s">
        <v>7674</v>
      </c>
    </row>
    <row r="2901" spans="17:21">
      <c r="Q2901" s="71">
        <v>4</v>
      </c>
      <c r="R2901" s="71">
        <v>23</v>
      </c>
      <c r="S2901" s="71">
        <v>21</v>
      </c>
      <c r="T2901" s="73" t="s">
        <v>12971</v>
      </c>
      <c r="U2901" s="75" t="s">
        <v>7675</v>
      </c>
    </row>
    <row r="2902" spans="17:21">
      <c r="Q2902" s="71">
        <v>4</v>
      </c>
      <c r="R2902" s="71">
        <v>23</v>
      </c>
      <c r="S2902" s="71">
        <v>22</v>
      </c>
      <c r="T2902" s="73" t="s">
        <v>12972</v>
      </c>
      <c r="U2902" s="75" t="s">
        <v>3504</v>
      </c>
    </row>
    <row r="2903" spans="17:21">
      <c r="Q2903" s="71">
        <v>4</v>
      </c>
      <c r="R2903" s="71">
        <v>23</v>
      </c>
      <c r="S2903" s="71">
        <v>23</v>
      </c>
      <c r="T2903" s="73" t="s">
        <v>12973</v>
      </c>
      <c r="U2903" s="75" t="s">
        <v>3497</v>
      </c>
    </row>
    <row r="2904" spans="17:21">
      <c r="Q2904" s="71">
        <v>4</v>
      </c>
      <c r="R2904" s="71">
        <v>23</v>
      </c>
      <c r="S2904" s="71">
        <v>24</v>
      </c>
      <c r="T2904" s="73" t="s">
        <v>12974</v>
      </c>
      <c r="U2904" s="75" t="s">
        <v>3498</v>
      </c>
    </row>
    <row r="2905" spans="17:21">
      <c r="Q2905" s="71">
        <v>4</v>
      </c>
      <c r="R2905" s="71">
        <v>23</v>
      </c>
      <c r="S2905" s="71">
        <v>25</v>
      </c>
      <c r="T2905" s="73" t="s">
        <v>12975</v>
      </c>
      <c r="U2905" s="75" t="s">
        <v>3499</v>
      </c>
    </row>
    <row r="2906" spans="17:21">
      <c r="Q2906" s="71">
        <v>4</v>
      </c>
      <c r="R2906" s="71">
        <v>23</v>
      </c>
      <c r="S2906" s="71">
        <v>26</v>
      </c>
      <c r="T2906" s="73" t="s">
        <v>12976</v>
      </c>
      <c r="U2906" s="75" t="s">
        <v>3500</v>
      </c>
    </row>
    <row r="2907" spans="17:21">
      <c r="Q2907" s="71">
        <v>4</v>
      </c>
      <c r="R2907" s="71">
        <v>23</v>
      </c>
      <c r="S2907" s="71">
        <v>27</v>
      </c>
      <c r="T2907" s="73" t="s">
        <v>12977</v>
      </c>
      <c r="U2907" s="75" t="s">
        <v>3501</v>
      </c>
    </row>
    <row r="2908" spans="17:21">
      <c r="Q2908" s="71">
        <v>4</v>
      </c>
      <c r="R2908" s="71">
        <v>23</v>
      </c>
      <c r="S2908" s="71">
        <v>28</v>
      </c>
      <c r="T2908" s="73" t="s">
        <v>12978</v>
      </c>
      <c r="U2908" s="75" t="s">
        <v>3502</v>
      </c>
    </row>
    <row r="2909" spans="17:21">
      <c r="Q2909" s="71">
        <v>4</v>
      </c>
      <c r="R2909" s="71">
        <v>23</v>
      </c>
      <c r="S2909" s="71">
        <v>29</v>
      </c>
      <c r="T2909" s="73" t="s">
        <v>12979</v>
      </c>
      <c r="U2909" s="75" t="s">
        <v>3503</v>
      </c>
    </row>
    <row r="2910" spans="17:21">
      <c r="Q2910" s="71">
        <v>4</v>
      </c>
      <c r="R2910" s="71">
        <v>23</v>
      </c>
      <c r="S2910" s="71">
        <v>30</v>
      </c>
      <c r="T2910" s="73" t="s">
        <v>12980</v>
      </c>
      <c r="U2910" s="75" t="s">
        <v>3505</v>
      </c>
    </row>
    <row r="2911" spans="17:21">
      <c r="Q2911" s="71">
        <v>4</v>
      </c>
      <c r="R2911" s="71">
        <v>23</v>
      </c>
      <c r="S2911" s="71">
        <v>31</v>
      </c>
      <c r="T2911" s="73" t="s">
        <v>12981</v>
      </c>
      <c r="U2911" s="75" t="s">
        <v>3506</v>
      </c>
    </row>
    <row r="2912" spans="17:21">
      <c r="Q2912" s="71">
        <v>4</v>
      </c>
      <c r="R2912" s="71">
        <v>23</v>
      </c>
      <c r="S2912" s="71">
        <v>32</v>
      </c>
      <c r="T2912" s="73" t="s">
        <v>12982</v>
      </c>
      <c r="U2912" s="75" t="s">
        <v>3507</v>
      </c>
    </row>
    <row r="2913" spans="17:21">
      <c r="Q2913" s="71">
        <v>4</v>
      </c>
      <c r="R2913" s="71">
        <v>23</v>
      </c>
      <c r="S2913" s="71">
        <v>33</v>
      </c>
      <c r="T2913" s="73" t="s">
        <v>12983</v>
      </c>
      <c r="U2913" s="75" t="s">
        <v>3508</v>
      </c>
    </row>
    <row r="2914" spans="17:21">
      <c r="Q2914" s="71">
        <v>4</v>
      </c>
      <c r="R2914" s="71">
        <v>23</v>
      </c>
      <c r="S2914" s="71">
        <v>34</v>
      </c>
      <c r="T2914" s="73" t="s">
        <v>12984</v>
      </c>
      <c r="U2914" s="75" t="s">
        <v>3509</v>
      </c>
    </row>
    <row r="2915" spans="17:21">
      <c r="Q2915" s="71">
        <v>4</v>
      </c>
      <c r="R2915" s="71">
        <v>23</v>
      </c>
      <c r="S2915" s="71">
        <v>35</v>
      </c>
      <c r="T2915" s="73" t="s">
        <v>12985</v>
      </c>
      <c r="U2915" s="75" t="s">
        <v>3510</v>
      </c>
    </row>
    <row r="2916" spans="17:21">
      <c r="Q2916" s="71">
        <v>4</v>
      </c>
      <c r="R2916" s="71">
        <v>23</v>
      </c>
      <c r="S2916" s="71">
        <v>36</v>
      </c>
      <c r="T2916" s="73" t="s">
        <v>12986</v>
      </c>
      <c r="U2916" s="75" t="s">
        <v>3511</v>
      </c>
    </row>
    <row r="2917" spans="17:21">
      <c r="Q2917" s="71">
        <v>4</v>
      </c>
      <c r="R2917" s="71">
        <v>23</v>
      </c>
      <c r="S2917" s="71">
        <v>37</v>
      </c>
      <c r="T2917" s="73" t="s">
        <v>12987</v>
      </c>
      <c r="U2917" s="75" t="s">
        <v>3512</v>
      </c>
    </row>
    <row r="2918" spans="17:21">
      <c r="Q2918" s="71">
        <v>4</v>
      </c>
      <c r="R2918" s="71">
        <v>23</v>
      </c>
      <c r="S2918" s="71">
        <v>38</v>
      </c>
      <c r="T2918" s="73" t="s">
        <v>12988</v>
      </c>
      <c r="U2918" s="75" t="s">
        <v>3513</v>
      </c>
    </row>
    <row r="2919" spans="17:21">
      <c r="Q2919" s="71">
        <v>4</v>
      </c>
      <c r="R2919" s="71">
        <v>23</v>
      </c>
      <c r="S2919" s="71">
        <v>39</v>
      </c>
      <c r="T2919" s="73" t="s">
        <v>12989</v>
      </c>
      <c r="U2919" s="75" t="s">
        <v>3514</v>
      </c>
    </row>
    <row r="2920" spans="17:21">
      <c r="Q2920" s="71">
        <v>4</v>
      </c>
      <c r="R2920" s="71">
        <v>23</v>
      </c>
      <c r="S2920" s="71">
        <v>40</v>
      </c>
      <c r="T2920" s="73" t="s">
        <v>12990</v>
      </c>
      <c r="U2920" s="75" t="s">
        <v>3515</v>
      </c>
    </row>
    <row r="2921" spans="17:21">
      <c r="Q2921" s="71">
        <v>4</v>
      </c>
      <c r="R2921" s="71">
        <v>23</v>
      </c>
      <c r="S2921" s="71">
        <v>41</v>
      </c>
      <c r="T2921" s="73" t="s">
        <v>12991</v>
      </c>
      <c r="U2921" s="75" t="s">
        <v>3516</v>
      </c>
    </row>
    <row r="2922" spans="17:21">
      <c r="Q2922" s="71">
        <v>4</v>
      </c>
      <c r="R2922" s="71">
        <v>23</v>
      </c>
      <c r="S2922" s="71">
        <v>42</v>
      </c>
      <c r="T2922" s="73" t="s">
        <v>12569</v>
      </c>
      <c r="U2922" s="75" t="s">
        <v>3517</v>
      </c>
    </row>
    <row r="2923" spans="17:21">
      <c r="Q2923" s="71">
        <v>4</v>
      </c>
      <c r="R2923" s="71">
        <v>23</v>
      </c>
      <c r="S2923" s="71">
        <v>43</v>
      </c>
      <c r="T2923" s="73" t="s">
        <v>12992</v>
      </c>
      <c r="U2923" s="75" t="s">
        <v>3518</v>
      </c>
    </row>
    <row r="2924" spans="17:21">
      <c r="Q2924" s="71">
        <v>4</v>
      </c>
      <c r="R2924" s="71">
        <v>23</v>
      </c>
      <c r="S2924" s="71">
        <v>44</v>
      </c>
      <c r="T2924" s="73" t="s">
        <v>12993</v>
      </c>
      <c r="U2924" s="75" t="s">
        <v>3519</v>
      </c>
    </row>
    <row r="2925" spans="17:21">
      <c r="Q2925" s="71">
        <v>4</v>
      </c>
      <c r="R2925" s="71">
        <v>23</v>
      </c>
      <c r="S2925" s="71">
        <v>45</v>
      </c>
      <c r="T2925" s="73" t="s">
        <v>12994</v>
      </c>
      <c r="U2925" s="75" t="s">
        <v>3520</v>
      </c>
    </row>
    <row r="2926" spans="17:21">
      <c r="Q2926" s="71">
        <v>4</v>
      </c>
      <c r="R2926" s="71">
        <v>23</v>
      </c>
      <c r="S2926" s="71">
        <v>46</v>
      </c>
      <c r="T2926" s="73" t="s">
        <v>12995</v>
      </c>
      <c r="U2926" s="75" t="s">
        <v>3521</v>
      </c>
    </row>
    <row r="2927" spans="17:21">
      <c r="Q2927" s="71">
        <v>4</v>
      </c>
      <c r="R2927" s="71">
        <v>23</v>
      </c>
      <c r="S2927" s="71">
        <v>47</v>
      </c>
      <c r="T2927" s="73" t="s">
        <v>12996</v>
      </c>
      <c r="U2927" s="75" t="s">
        <v>3522</v>
      </c>
    </row>
    <row r="2928" spans="17:21">
      <c r="Q2928" s="71">
        <v>4</v>
      </c>
      <c r="R2928" s="71">
        <v>23</v>
      </c>
      <c r="S2928" s="71">
        <v>48</v>
      </c>
      <c r="T2928" s="73" t="s">
        <v>12997</v>
      </c>
      <c r="U2928" s="75" t="s">
        <v>3523</v>
      </c>
    </row>
    <row r="2929" spans="17:21">
      <c r="Q2929" s="71">
        <v>4</v>
      </c>
      <c r="R2929" s="71">
        <v>23</v>
      </c>
      <c r="S2929" s="71">
        <v>49</v>
      </c>
      <c r="T2929" s="73" t="s">
        <v>11201</v>
      </c>
      <c r="U2929" s="75" t="s">
        <v>3524</v>
      </c>
    </row>
    <row r="2930" spans="17:21">
      <c r="Q2930" s="71">
        <v>4</v>
      </c>
      <c r="R2930" s="71">
        <v>23</v>
      </c>
      <c r="S2930" s="71">
        <v>50</v>
      </c>
      <c r="T2930" s="73" t="s">
        <v>11203</v>
      </c>
      <c r="U2930" s="75" t="s">
        <v>3525</v>
      </c>
    </row>
    <row r="2931" spans="17:21">
      <c r="Q2931" s="71">
        <v>4</v>
      </c>
      <c r="R2931" s="71">
        <v>23</v>
      </c>
      <c r="S2931" s="71">
        <v>51</v>
      </c>
      <c r="T2931" s="73" t="s">
        <v>11207</v>
      </c>
      <c r="U2931" s="75" t="s">
        <v>3526</v>
      </c>
    </row>
    <row r="2932" spans="17:21">
      <c r="Q2932" s="71">
        <v>4</v>
      </c>
      <c r="R2932" s="71">
        <v>23</v>
      </c>
      <c r="S2932" s="71">
        <v>52</v>
      </c>
      <c r="T2932" s="73" t="s">
        <v>12998</v>
      </c>
      <c r="U2932" s="75" t="s">
        <v>3527</v>
      </c>
    </row>
    <row r="2933" spans="17:21">
      <c r="Q2933" s="71">
        <v>4</v>
      </c>
      <c r="R2933" s="71">
        <v>23</v>
      </c>
      <c r="S2933" s="71">
        <v>53</v>
      </c>
      <c r="T2933" s="73" t="s">
        <v>11215</v>
      </c>
      <c r="U2933" s="75" t="s">
        <v>3528</v>
      </c>
    </row>
    <row r="2934" spans="17:21">
      <c r="Q2934" s="71">
        <v>4</v>
      </c>
      <c r="R2934" s="71">
        <v>24</v>
      </c>
      <c r="S2934" s="71">
        <v>1</v>
      </c>
      <c r="T2934" s="73" t="s">
        <v>8641</v>
      </c>
      <c r="U2934" s="75" t="s">
        <v>3556</v>
      </c>
    </row>
    <row r="2935" spans="17:21">
      <c r="Q2935" s="71">
        <v>4</v>
      </c>
      <c r="R2935" s="71">
        <v>24</v>
      </c>
      <c r="S2935" s="71">
        <v>2</v>
      </c>
      <c r="T2935" s="73" t="s">
        <v>11040</v>
      </c>
      <c r="U2935" s="75" t="s">
        <v>3557</v>
      </c>
    </row>
    <row r="2936" spans="17:21">
      <c r="Q2936" s="71">
        <v>4</v>
      </c>
      <c r="R2936" s="71">
        <v>24</v>
      </c>
      <c r="S2936" s="71">
        <v>3</v>
      </c>
      <c r="T2936" s="73" t="s">
        <v>12999</v>
      </c>
      <c r="U2936" s="75" t="s">
        <v>3558</v>
      </c>
    </row>
    <row r="2937" spans="17:21">
      <c r="Q2937" s="71">
        <v>4</v>
      </c>
      <c r="R2937" s="71">
        <v>24</v>
      </c>
      <c r="S2937" s="71">
        <v>4</v>
      </c>
      <c r="T2937" s="73" t="s">
        <v>11221</v>
      </c>
      <c r="U2937" s="75" t="s">
        <v>3559</v>
      </c>
    </row>
    <row r="2938" spans="17:21">
      <c r="Q2938" s="71">
        <v>4</v>
      </c>
      <c r="R2938" s="71">
        <v>24</v>
      </c>
      <c r="S2938" s="71">
        <v>5</v>
      </c>
      <c r="T2938" s="73" t="s">
        <v>11509</v>
      </c>
      <c r="U2938" s="75" t="s">
        <v>3560</v>
      </c>
    </row>
    <row r="2939" spans="17:21">
      <c r="Q2939" s="71">
        <v>4</v>
      </c>
      <c r="R2939" s="71">
        <v>24</v>
      </c>
      <c r="S2939" s="71">
        <v>6</v>
      </c>
      <c r="T2939" s="73" t="s">
        <v>13000</v>
      </c>
      <c r="U2939" s="75" t="s">
        <v>7512</v>
      </c>
    </row>
    <row r="2940" spans="17:21">
      <c r="Q2940" s="71">
        <v>4</v>
      </c>
      <c r="R2940" s="71">
        <v>24</v>
      </c>
      <c r="S2940" s="71">
        <v>7</v>
      </c>
      <c r="T2940" s="73" t="s">
        <v>9733</v>
      </c>
      <c r="U2940" s="75" t="s">
        <v>3561</v>
      </c>
    </row>
    <row r="2941" spans="17:21">
      <c r="Q2941" s="71">
        <v>4</v>
      </c>
      <c r="R2941" s="71">
        <v>24</v>
      </c>
      <c r="S2941" s="71">
        <v>8</v>
      </c>
      <c r="T2941" s="73" t="s">
        <v>11399</v>
      </c>
      <c r="U2941" s="75" t="s">
        <v>3562</v>
      </c>
    </row>
    <row r="2942" spans="17:21">
      <c r="Q2942" s="71">
        <v>4</v>
      </c>
      <c r="R2942" s="71">
        <v>24</v>
      </c>
      <c r="S2942" s="71">
        <v>9</v>
      </c>
      <c r="T2942" s="73" t="s">
        <v>13001</v>
      </c>
      <c r="U2942" s="75" t="s">
        <v>7513</v>
      </c>
    </row>
    <row r="2943" spans="17:21">
      <c r="Q2943" s="71">
        <v>4</v>
      </c>
      <c r="R2943" s="71">
        <v>24</v>
      </c>
      <c r="S2943" s="71">
        <v>10</v>
      </c>
      <c r="T2943" s="73" t="s">
        <v>11979</v>
      </c>
      <c r="U2943" s="75" t="s">
        <v>3563</v>
      </c>
    </row>
    <row r="2944" spans="17:21">
      <c r="Q2944" s="71">
        <v>4</v>
      </c>
      <c r="R2944" s="71">
        <v>24</v>
      </c>
      <c r="S2944" s="71">
        <v>11</v>
      </c>
      <c r="T2944" s="73" t="s">
        <v>13002</v>
      </c>
      <c r="U2944" s="75" t="s">
        <v>3564</v>
      </c>
    </row>
    <row r="2945" spans="17:21">
      <c r="Q2945" s="71">
        <v>4</v>
      </c>
      <c r="R2945" s="71">
        <v>24</v>
      </c>
      <c r="S2945" s="71">
        <v>12</v>
      </c>
      <c r="T2945" s="73" t="s">
        <v>11053</v>
      </c>
      <c r="U2945" s="75" t="s">
        <v>3565</v>
      </c>
    </row>
    <row r="2946" spans="17:21">
      <c r="Q2946" s="71">
        <v>4</v>
      </c>
      <c r="R2946" s="71">
        <v>24</v>
      </c>
      <c r="S2946" s="71">
        <v>13</v>
      </c>
      <c r="T2946" s="73" t="s">
        <v>11055</v>
      </c>
      <c r="U2946" s="75" t="s">
        <v>3566</v>
      </c>
    </row>
    <row r="2947" spans="17:21">
      <c r="Q2947" s="71">
        <v>4</v>
      </c>
      <c r="R2947" s="71">
        <v>24</v>
      </c>
      <c r="S2947" s="71">
        <v>14</v>
      </c>
      <c r="T2947" s="73" t="s">
        <v>13003</v>
      </c>
      <c r="U2947" s="75" t="s">
        <v>3567</v>
      </c>
    </row>
    <row r="2948" spans="17:21">
      <c r="Q2948" s="71">
        <v>4</v>
      </c>
      <c r="R2948" s="71">
        <v>24</v>
      </c>
      <c r="S2948" s="71">
        <v>15</v>
      </c>
      <c r="T2948" s="73" t="s">
        <v>13004</v>
      </c>
      <c r="U2948" s="75" t="s">
        <v>3568</v>
      </c>
    </row>
    <row r="2949" spans="17:21">
      <c r="Q2949" s="71">
        <v>4</v>
      </c>
      <c r="R2949" s="71">
        <v>24</v>
      </c>
      <c r="S2949" s="71">
        <v>16</v>
      </c>
      <c r="T2949" s="73" t="s">
        <v>13005</v>
      </c>
      <c r="U2949" s="75" t="s">
        <v>3569</v>
      </c>
    </row>
    <row r="2950" spans="17:21">
      <c r="Q2950" s="71">
        <v>4</v>
      </c>
      <c r="R2950" s="71">
        <v>24</v>
      </c>
      <c r="S2950" s="71">
        <v>17</v>
      </c>
      <c r="T2950" s="73" t="s">
        <v>13006</v>
      </c>
      <c r="U2950" s="75" t="s">
        <v>3570</v>
      </c>
    </row>
    <row r="2951" spans="17:21">
      <c r="Q2951" s="71">
        <v>4</v>
      </c>
      <c r="R2951" s="71">
        <v>24</v>
      </c>
      <c r="S2951" s="71">
        <v>18</v>
      </c>
      <c r="T2951" s="73" t="s">
        <v>13007</v>
      </c>
      <c r="U2951" s="75" t="s">
        <v>3571</v>
      </c>
    </row>
    <row r="2952" spans="17:21">
      <c r="Q2952" s="71">
        <v>4</v>
      </c>
      <c r="R2952" s="71">
        <v>24</v>
      </c>
      <c r="S2952" s="71">
        <v>19</v>
      </c>
      <c r="T2952" s="73" t="s">
        <v>13008</v>
      </c>
      <c r="U2952" s="75" t="s">
        <v>3572</v>
      </c>
    </row>
    <row r="2953" spans="17:21">
      <c r="Q2953" s="71">
        <v>4</v>
      </c>
      <c r="R2953" s="71">
        <v>24</v>
      </c>
      <c r="S2953" s="71">
        <v>20</v>
      </c>
      <c r="T2953" s="73" t="s">
        <v>13009</v>
      </c>
      <c r="U2953" s="75" t="s">
        <v>3573</v>
      </c>
    </row>
    <row r="2954" spans="17:21">
      <c r="Q2954" s="71">
        <v>4</v>
      </c>
      <c r="R2954" s="71">
        <v>24</v>
      </c>
      <c r="S2954" s="71">
        <v>21</v>
      </c>
      <c r="T2954" s="73" t="s">
        <v>13010</v>
      </c>
      <c r="U2954" s="75" t="s">
        <v>3574</v>
      </c>
    </row>
    <row r="2955" spans="17:21">
      <c r="Q2955" s="71">
        <v>4</v>
      </c>
      <c r="R2955" s="71">
        <v>24</v>
      </c>
      <c r="S2955" s="71">
        <v>22</v>
      </c>
      <c r="T2955" s="73" t="s">
        <v>13011</v>
      </c>
      <c r="U2955" s="75" t="s">
        <v>3575</v>
      </c>
    </row>
    <row r="2956" spans="17:21">
      <c r="Q2956" s="71">
        <v>4</v>
      </c>
      <c r="R2956" s="71">
        <v>24</v>
      </c>
      <c r="S2956" s="71">
        <v>23</v>
      </c>
      <c r="T2956" s="73" t="s">
        <v>13012</v>
      </c>
      <c r="U2956" s="75" t="s">
        <v>3576</v>
      </c>
    </row>
    <row r="2957" spans="17:21">
      <c r="Q2957" s="71">
        <v>4</v>
      </c>
      <c r="R2957" s="71">
        <v>24</v>
      </c>
      <c r="S2957" s="71">
        <v>24</v>
      </c>
      <c r="T2957" s="73" t="s">
        <v>13013</v>
      </c>
      <c r="U2957" s="75" t="s">
        <v>3577</v>
      </c>
    </row>
    <row r="2958" spans="17:21">
      <c r="Q2958" s="71">
        <v>4</v>
      </c>
      <c r="R2958" s="71">
        <v>24</v>
      </c>
      <c r="S2958" s="71">
        <v>25</v>
      </c>
      <c r="T2958" s="73" t="s">
        <v>13014</v>
      </c>
      <c r="U2958" s="75" t="s">
        <v>3578</v>
      </c>
    </row>
    <row r="2959" spans="17:21">
      <c r="Q2959" s="71">
        <v>4</v>
      </c>
      <c r="R2959" s="71">
        <v>24</v>
      </c>
      <c r="S2959" s="71">
        <v>26</v>
      </c>
      <c r="T2959" s="73" t="s">
        <v>13015</v>
      </c>
      <c r="U2959" s="75" t="s">
        <v>3579</v>
      </c>
    </row>
    <row r="2960" spans="17:21">
      <c r="Q2960" s="71">
        <v>4</v>
      </c>
      <c r="R2960" s="71">
        <v>24</v>
      </c>
      <c r="S2960" s="71">
        <v>27</v>
      </c>
      <c r="T2960" s="73" t="s">
        <v>13016</v>
      </c>
      <c r="U2960" s="75" t="s">
        <v>3580</v>
      </c>
    </row>
    <row r="2961" spans="17:21">
      <c r="Q2961" s="71">
        <v>4</v>
      </c>
      <c r="R2961" s="71">
        <v>24</v>
      </c>
      <c r="S2961" s="71">
        <v>28</v>
      </c>
      <c r="T2961" s="73" t="s">
        <v>13017</v>
      </c>
      <c r="U2961" s="75" t="s">
        <v>3587</v>
      </c>
    </row>
    <row r="2962" spans="17:21">
      <c r="Q2962" s="71">
        <v>4</v>
      </c>
      <c r="R2962" s="71">
        <v>24</v>
      </c>
      <c r="S2962" s="71">
        <v>29</v>
      </c>
      <c r="T2962" s="73" t="s">
        <v>13018</v>
      </c>
      <c r="U2962" s="75" t="s">
        <v>3581</v>
      </c>
    </row>
    <row r="2963" spans="17:21">
      <c r="Q2963" s="71">
        <v>4</v>
      </c>
      <c r="R2963" s="71">
        <v>24</v>
      </c>
      <c r="S2963" s="71">
        <v>30</v>
      </c>
      <c r="T2963" s="73" t="s">
        <v>13019</v>
      </c>
      <c r="U2963" s="75" t="s">
        <v>3582</v>
      </c>
    </row>
    <row r="2964" spans="17:21">
      <c r="Q2964" s="71">
        <v>4</v>
      </c>
      <c r="R2964" s="71">
        <v>24</v>
      </c>
      <c r="S2964" s="71">
        <v>31</v>
      </c>
      <c r="T2964" s="73" t="s">
        <v>13020</v>
      </c>
      <c r="U2964" s="75" t="s">
        <v>3588</v>
      </c>
    </row>
    <row r="2965" spans="17:21">
      <c r="Q2965" s="71">
        <v>4</v>
      </c>
      <c r="R2965" s="71">
        <v>24</v>
      </c>
      <c r="S2965" s="71">
        <v>32</v>
      </c>
      <c r="T2965" s="73" t="s">
        <v>13021</v>
      </c>
      <c r="U2965" s="75" t="s">
        <v>3583</v>
      </c>
    </row>
    <row r="2966" spans="17:21">
      <c r="Q2966" s="71">
        <v>4</v>
      </c>
      <c r="R2966" s="71">
        <v>24</v>
      </c>
      <c r="S2966" s="71">
        <v>33</v>
      </c>
      <c r="T2966" s="73" t="s">
        <v>13022</v>
      </c>
      <c r="U2966" s="75" t="s">
        <v>3584</v>
      </c>
    </row>
    <row r="2967" spans="17:21">
      <c r="Q2967" s="71">
        <v>4</v>
      </c>
      <c r="R2967" s="71">
        <v>24</v>
      </c>
      <c r="S2967" s="71">
        <v>34</v>
      </c>
      <c r="T2967" s="73" t="s">
        <v>13023</v>
      </c>
      <c r="U2967" s="75" t="s">
        <v>3589</v>
      </c>
    </row>
    <row r="2968" spans="17:21">
      <c r="Q2968" s="71">
        <v>4</v>
      </c>
      <c r="R2968" s="71">
        <v>24</v>
      </c>
      <c r="S2968" s="71">
        <v>35</v>
      </c>
      <c r="T2968" s="73" t="s">
        <v>13024</v>
      </c>
      <c r="U2968" s="75" t="s">
        <v>3585</v>
      </c>
    </row>
    <row r="2969" spans="17:21">
      <c r="Q2969" s="71">
        <v>4</v>
      </c>
      <c r="R2969" s="71">
        <v>24</v>
      </c>
      <c r="S2969" s="71">
        <v>36</v>
      </c>
      <c r="T2969" s="73" t="s">
        <v>13025</v>
      </c>
      <c r="U2969" s="75" t="s">
        <v>3586</v>
      </c>
    </row>
    <row r="2970" spans="17:21">
      <c r="Q2970" s="71">
        <v>4</v>
      </c>
      <c r="R2970" s="71">
        <v>24</v>
      </c>
      <c r="S2970" s="71">
        <v>37</v>
      </c>
      <c r="T2970" s="73" t="s">
        <v>13026</v>
      </c>
      <c r="U2970" s="75" t="s">
        <v>3591</v>
      </c>
    </row>
    <row r="2971" spans="17:21">
      <c r="Q2971" s="71">
        <v>4</v>
      </c>
      <c r="R2971" s="71">
        <v>24</v>
      </c>
      <c r="S2971" s="71">
        <v>38</v>
      </c>
      <c r="T2971" s="73" t="s">
        <v>13027</v>
      </c>
      <c r="U2971" s="75" t="s">
        <v>3590</v>
      </c>
    </row>
    <row r="2972" spans="17:21">
      <c r="Q2972" s="71">
        <v>4</v>
      </c>
      <c r="R2972" s="71">
        <v>24</v>
      </c>
      <c r="S2972" s="71">
        <v>39</v>
      </c>
      <c r="T2972" s="73" t="s">
        <v>13028</v>
      </c>
      <c r="U2972" s="75" t="s">
        <v>3592</v>
      </c>
    </row>
    <row r="2973" spans="17:21">
      <c r="Q2973" s="71">
        <v>4</v>
      </c>
      <c r="R2973" s="71">
        <v>24</v>
      </c>
      <c r="S2973" s="71">
        <v>40</v>
      </c>
      <c r="T2973" s="73" t="s">
        <v>13029</v>
      </c>
      <c r="U2973" s="75" t="s">
        <v>3593</v>
      </c>
    </row>
    <row r="2974" spans="17:21">
      <c r="Q2974" s="71">
        <v>4</v>
      </c>
      <c r="R2974" s="71">
        <v>24</v>
      </c>
      <c r="S2974" s="71">
        <v>41</v>
      </c>
      <c r="T2974" s="73" t="s">
        <v>13030</v>
      </c>
      <c r="U2974" s="75" t="s">
        <v>3594</v>
      </c>
    </row>
    <row r="2975" spans="17:21">
      <c r="Q2975" s="71">
        <v>4</v>
      </c>
      <c r="R2975" s="71">
        <v>24</v>
      </c>
      <c r="S2975" s="71">
        <v>42</v>
      </c>
      <c r="T2975" s="73" t="s">
        <v>13031</v>
      </c>
      <c r="U2975" s="75" t="s">
        <v>3595</v>
      </c>
    </row>
    <row r="2976" spans="17:21">
      <c r="Q2976" s="71">
        <v>4</v>
      </c>
      <c r="R2976" s="71">
        <v>24</v>
      </c>
      <c r="S2976" s="71">
        <v>43</v>
      </c>
      <c r="T2976" s="73" t="s">
        <v>13032</v>
      </c>
      <c r="U2976" s="75" t="s">
        <v>3596</v>
      </c>
    </row>
    <row r="2977" spans="17:21">
      <c r="Q2977" s="71">
        <v>4</v>
      </c>
      <c r="R2977" s="71">
        <v>24</v>
      </c>
      <c r="S2977" s="71">
        <v>44</v>
      </c>
      <c r="T2977" s="73" t="s">
        <v>13033</v>
      </c>
      <c r="U2977" s="75" t="s">
        <v>3598</v>
      </c>
    </row>
    <row r="2978" spans="17:21">
      <c r="Q2978" s="71">
        <v>4</v>
      </c>
      <c r="R2978" s="71">
        <v>24</v>
      </c>
      <c r="S2978" s="71">
        <v>45</v>
      </c>
      <c r="T2978" s="73" t="s">
        <v>13034</v>
      </c>
      <c r="U2978" s="75" t="s">
        <v>3597</v>
      </c>
    </row>
    <row r="2979" spans="17:21">
      <c r="Q2979" s="71">
        <v>4</v>
      </c>
      <c r="R2979" s="71">
        <v>24</v>
      </c>
      <c r="S2979" s="71">
        <v>46</v>
      </c>
      <c r="T2979" s="73" t="s">
        <v>13035</v>
      </c>
      <c r="U2979" s="75" t="s">
        <v>3599</v>
      </c>
    </row>
    <row r="2980" spans="17:21">
      <c r="Q2980" s="71">
        <v>4</v>
      </c>
      <c r="R2980" s="71">
        <v>24</v>
      </c>
      <c r="S2980" s="71">
        <v>47</v>
      </c>
      <c r="T2980" s="73" t="s">
        <v>13036</v>
      </c>
      <c r="U2980" s="75" t="s">
        <v>3600</v>
      </c>
    </row>
    <row r="2981" spans="17:21">
      <c r="Q2981" s="71">
        <v>4</v>
      </c>
      <c r="R2981" s="71">
        <v>24</v>
      </c>
      <c r="S2981" s="71">
        <v>48</v>
      </c>
      <c r="T2981" s="73" t="s">
        <v>13037</v>
      </c>
      <c r="U2981" s="75" t="s">
        <v>3601</v>
      </c>
    </row>
    <row r="2982" spans="17:21">
      <c r="Q2982" s="71">
        <v>4</v>
      </c>
      <c r="R2982" s="71">
        <v>24</v>
      </c>
      <c r="S2982" s="71">
        <v>49</v>
      </c>
      <c r="T2982" s="73" t="s">
        <v>13038</v>
      </c>
      <c r="U2982" s="75" t="s">
        <v>3602</v>
      </c>
    </row>
    <row r="2983" spans="17:21">
      <c r="Q2983" s="71">
        <v>4</v>
      </c>
      <c r="R2983" s="71">
        <v>24</v>
      </c>
      <c r="S2983" s="71">
        <v>50</v>
      </c>
      <c r="T2983" s="73" t="s">
        <v>13039</v>
      </c>
      <c r="U2983" s="75" t="s">
        <v>13040</v>
      </c>
    </row>
    <row r="2984" spans="17:21">
      <c r="Q2984" s="71">
        <v>4</v>
      </c>
      <c r="R2984" s="71">
        <v>24</v>
      </c>
      <c r="S2984" s="71">
        <v>51</v>
      </c>
      <c r="T2984" s="73" t="s">
        <v>11201</v>
      </c>
      <c r="U2984" s="75" t="s">
        <v>3603</v>
      </c>
    </row>
    <row r="2985" spans="17:21">
      <c r="Q2985" s="71">
        <v>4</v>
      </c>
      <c r="R2985" s="71">
        <v>24</v>
      </c>
      <c r="S2985" s="71">
        <v>52</v>
      </c>
      <c r="T2985" s="73" t="s">
        <v>11203</v>
      </c>
      <c r="U2985" s="75" t="s">
        <v>3604</v>
      </c>
    </row>
    <row r="2986" spans="17:21">
      <c r="Q2986" s="71">
        <v>4</v>
      </c>
      <c r="R2986" s="71">
        <v>24</v>
      </c>
      <c r="S2986" s="71">
        <v>53</v>
      </c>
      <c r="T2986" s="73" t="s">
        <v>11205</v>
      </c>
      <c r="U2986" s="75" t="s">
        <v>3605</v>
      </c>
    </row>
    <row r="2987" spans="17:21">
      <c r="Q2987" s="71">
        <v>4</v>
      </c>
      <c r="R2987" s="71">
        <v>24</v>
      </c>
      <c r="S2987" s="71">
        <v>54</v>
      </c>
      <c r="T2987" s="73" t="s">
        <v>11207</v>
      </c>
      <c r="U2987" s="75" t="s">
        <v>3606</v>
      </c>
    </row>
    <row r="2988" spans="17:21">
      <c r="Q2988" s="71">
        <v>4</v>
      </c>
      <c r="R2988" s="71">
        <v>24</v>
      </c>
      <c r="S2988" s="71">
        <v>55</v>
      </c>
      <c r="T2988" s="73" t="s">
        <v>11209</v>
      </c>
      <c r="U2988" s="75" t="s">
        <v>3607</v>
      </c>
    </row>
    <row r="2989" spans="17:21">
      <c r="Q2989" s="71">
        <v>4</v>
      </c>
      <c r="R2989" s="71">
        <v>24</v>
      </c>
      <c r="S2989" s="71">
        <v>56</v>
      </c>
      <c r="T2989" s="73" t="s">
        <v>11215</v>
      </c>
      <c r="U2989" s="75" t="s">
        <v>3608</v>
      </c>
    </row>
    <row r="2990" spans="17:21">
      <c r="Q2990" s="71">
        <v>4</v>
      </c>
      <c r="R2990" s="71">
        <v>25</v>
      </c>
      <c r="S2990" s="71">
        <v>1</v>
      </c>
      <c r="T2990" s="73" t="s">
        <v>11040</v>
      </c>
      <c r="U2990" s="75" t="s">
        <v>3624</v>
      </c>
    </row>
    <row r="2991" spans="17:21">
      <c r="Q2991" s="71">
        <v>4</v>
      </c>
      <c r="R2991" s="71">
        <v>25</v>
      </c>
      <c r="S2991" s="71">
        <v>2</v>
      </c>
      <c r="T2991" s="73" t="s">
        <v>8641</v>
      </c>
      <c r="U2991" s="75" t="s">
        <v>3623</v>
      </c>
    </row>
    <row r="2992" spans="17:21">
      <c r="Q2992" s="71">
        <v>4</v>
      </c>
      <c r="R2992" s="71">
        <v>25</v>
      </c>
      <c r="S2992" s="71">
        <v>3</v>
      </c>
      <c r="T2992" s="73" t="s">
        <v>11966</v>
      </c>
      <c r="U2992" s="75" t="s">
        <v>7679</v>
      </c>
    </row>
    <row r="2993" spans="17:21">
      <c r="Q2993" s="71">
        <v>4</v>
      </c>
      <c r="R2993" s="71">
        <v>25</v>
      </c>
      <c r="S2993" s="71">
        <v>4</v>
      </c>
      <c r="T2993" s="73" t="s">
        <v>13041</v>
      </c>
      <c r="U2993" s="75" t="s">
        <v>3625</v>
      </c>
    </row>
    <row r="2994" spans="17:21">
      <c r="Q2994" s="71">
        <v>4</v>
      </c>
      <c r="R2994" s="71">
        <v>25</v>
      </c>
      <c r="S2994" s="71">
        <v>5</v>
      </c>
      <c r="T2994" s="73" t="s">
        <v>13042</v>
      </c>
      <c r="U2994" s="75" t="s">
        <v>3626</v>
      </c>
    </row>
    <row r="2995" spans="17:21">
      <c r="Q2995" s="71">
        <v>4</v>
      </c>
      <c r="R2995" s="71">
        <v>25</v>
      </c>
      <c r="S2995" s="71">
        <v>6</v>
      </c>
      <c r="T2995" s="73" t="s">
        <v>13043</v>
      </c>
      <c r="U2995" s="75" t="s">
        <v>3627</v>
      </c>
    </row>
    <row r="2996" spans="17:21">
      <c r="Q2996" s="71">
        <v>4</v>
      </c>
      <c r="R2996" s="71">
        <v>25</v>
      </c>
      <c r="S2996" s="71">
        <v>7</v>
      </c>
      <c r="T2996" s="73" t="s">
        <v>13044</v>
      </c>
      <c r="U2996" s="75" t="s">
        <v>3628</v>
      </c>
    </row>
    <row r="2997" spans="17:21">
      <c r="Q2997" s="71">
        <v>4</v>
      </c>
      <c r="R2997" s="71">
        <v>25</v>
      </c>
      <c r="S2997" s="71">
        <v>8</v>
      </c>
      <c r="T2997" s="73" t="s">
        <v>13045</v>
      </c>
      <c r="U2997" s="75" t="s">
        <v>3629</v>
      </c>
    </row>
    <row r="2998" spans="17:21">
      <c r="Q2998" s="71">
        <v>4</v>
      </c>
      <c r="R2998" s="71">
        <v>25</v>
      </c>
      <c r="S2998" s="71">
        <v>9</v>
      </c>
      <c r="T2998" s="73" t="s">
        <v>13046</v>
      </c>
      <c r="U2998" s="75" t="s">
        <v>3630</v>
      </c>
    </row>
    <row r="2999" spans="17:21">
      <c r="Q2999" s="71">
        <v>4</v>
      </c>
      <c r="R2999" s="71">
        <v>25</v>
      </c>
      <c r="S2999" s="71">
        <v>10</v>
      </c>
      <c r="T2999" s="73" t="s">
        <v>11319</v>
      </c>
      <c r="U2999" s="75" t="s">
        <v>3631</v>
      </c>
    </row>
    <row r="3000" spans="17:21">
      <c r="Q3000" s="71">
        <v>4</v>
      </c>
      <c r="R3000" s="71">
        <v>25</v>
      </c>
      <c r="S3000" s="71">
        <v>11</v>
      </c>
      <c r="T3000" s="73" t="s">
        <v>11055</v>
      </c>
      <c r="U3000" s="75" t="s">
        <v>3632</v>
      </c>
    </row>
    <row r="3001" spans="17:21">
      <c r="Q3001" s="71">
        <v>4</v>
      </c>
      <c r="R3001" s="71">
        <v>25</v>
      </c>
      <c r="S3001" s="71">
        <v>12</v>
      </c>
      <c r="T3001" s="73" t="s">
        <v>12905</v>
      </c>
      <c r="U3001" s="75" t="s">
        <v>7678</v>
      </c>
    </row>
    <row r="3002" spans="17:21">
      <c r="Q3002" s="71">
        <v>4</v>
      </c>
      <c r="R3002" s="71">
        <v>25</v>
      </c>
      <c r="S3002" s="71">
        <v>13</v>
      </c>
      <c r="T3002" s="73" t="s">
        <v>13047</v>
      </c>
      <c r="U3002" s="75" t="s">
        <v>7681</v>
      </c>
    </row>
    <row r="3003" spans="17:21">
      <c r="Q3003" s="71">
        <v>4</v>
      </c>
      <c r="R3003" s="71">
        <v>25</v>
      </c>
      <c r="S3003" s="71">
        <v>14</v>
      </c>
      <c r="T3003" s="73" t="s">
        <v>13048</v>
      </c>
      <c r="U3003" s="75" t="s">
        <v>7680</v>
      </c>
    </row>
    <row r="3004" spans="17:21">
      <c r="Q3004" s="71">
        <v>4</v>
      </c>
      <c r="R3004" s="71">
        <v>25</v>
      </c>
      <c r="S3004" s="71">
        <v>15</v>
      </c>
      <c r="T3004" s="73" t="s">
        <v>13049</v>
      </c>
      <c r="U3004" s="75" t="s">
        <v>7682</v>
      </c>
    </row>
    <row r="3005" spans="17:21">
      <c r="Q3005" s="71">
        <v>4</v>
      </c>
      <c r="R3005" s="71">
        <v>25</v>
      </c>
      <c r="S3005" s="71">
        <v>16</v>
      </c>
      <c r="T3005" s="73" t="s">
        <v>13050</v>
      </c>
      <c r="U3005" s="75" t="s">
        <v>7683</v>
      </c>
    </row>
    <row r="3006" spans="17:21">
      <c r="Q3006" s="71">
        <v>4</v>
      </c>
      <c r="R3006" s="71">
        <v>25</v>
      </c>
      <c r="S3006" s="71">
        <v>17</v>
      </c>
      <c r="T3006" s="73" t="s">
        <v>13051</v>
      </c>
      <c r="U3006" s="75" t="s">
        <v>7684</v>
      </c>
    </row>
    <row r="3007" spans="17:21">
      <c r="Q3007" s="71">
        <v>4</v>
      </c>
      <c r="R3007" s="71">
        <v>25</v>
      </c>
      <c r="S3007" s="71">
        <v>18</v>
      </c>
      <c r="T3007" s="73" t="s">
        <v>13052</v>
      </c>
      <c r="U3007" s="75" t="s">
        <v>7685</v>
      </c>
    </row>
    <row r="3008" spans="17:21">
      <c r="Q3008" s="71">
        <v>4</v>
      </c>
      <c r="R3008" s="71">
        <v>25</v>
      </c>
      <c r="S3008" s="71">
        <v>19</v>
      </c>
      <c r="T3008" s="73" t="s">
        <v>13053</v>
      </c>
      <c r="U3008" s="75" t="s">
        <v>3639</v>
      </c>
    </row>
    <row r="3009" spans="17:21">
      <c r="Q3009" s="71">
        <v>4</v>
      </c>
      <c r="R3009" s="71">
        <v>25</v>
      </c>
      <c r="S3009" s="71">
        <v>20</v>
      </c>
      <c r="T3009" s="73" t="s">
        <v>13054</v>
      </c>
      <c r="U3009" s="75" t="s">
        <v>7686</v>
      </c>
    </row>
    <row r="3010" spans="17:21">
      <c r="Q3010" s="71">
        <v>4</v>
      </c>
      <c r="R3010" s="71">
        <v>25</v>
      </c>
      <c r="S3010" s="71">
        <v>21</v>
      </c>
      <c r="T3010" s="73" t="s">
        <v>13055</v>
      </c>
      <c r="U3010" s="75" t="s">
        <v>7687</v>
      </c>
    </row>
    <row r="3011" spans="17:21">
      <c r="Q3011" s="71">
        <v>4</v>
      </c>
      <c r="R3011" s="71">
        <v>25</v>
      </c>
      <c r="S3011" s="71">
        <v>22</v>
      </c>
      <c r="T3011" s="73" t="s">
        <v>13056</v>
      </c>
      <c r="U3011" s="75" t="s">
        <v>7688</v>
      </c>
    </row>
    <row r="3012" spans="17:21">
      <c r="Q3012" s="71">
        <v>4</v>
      </c>
      <c r="R3012" s="71">
        <v>25</v>
      </c>
      <c r="S3012" s="71">
        <v>23</v>
      </c>
      <c r="T3012" s="73" t="s">
        <v>13057</v>
      </c>
      <c r="U3012" s="75" t="s">
        <v>7689</v>
      </c>
    </row>
    <row r="3013" spans="17:21">
      <c r="Q3013" s="71">
        <v>4</v>
      </c>
      <c r="R3013" s="71">
        <v>25</v>
      </c>
      <c r="S3013" s="71">
        <v>24</v>
      </c>
      <c r="T3013" s="73" t="s">
        <v>13058</v>
      </c>
      <c r="U3013" s="75" t="s">
        <v>3633</v>
      </c>
    </row>
    <row r="3014" spans="17:21">
      <c r="Q3014" s="71">
        <v>4</v>
      </c>
      <c r="R3014" s="71">
        <v>25</v>
      </c>
      <c r="S3014" s="71">
        <v>25</v>
      </c>
      <c r="T3014" s="73" t="s">
        <v>13059</v>
      </c>
      <c r="U3014" s="75" t="s">
        <v>3634</v>
      </c>
    </row>
    <row r="3015" spans="17:21">
      <c r="Q3015" s="71">
        <v>4</v>
      </c>
      <c r="R3015" s="71">
        <v>25</v>
      </c>
      <c r="S3015" s="71">
        <v>26</v>
      </c>
      <c r="T3015" s="73" t="s">
        <v>13060</v>
      </c>
      <c r="U3015" s="75" t="s">
        <v>3635</v>
      </c>
    </row>
    <row r="3016" spans="17:21">
      <c r="Q3016" s="71">
        <v>4</v>
      </c>
      <c r="R3016" s="71">
        <v>25</v>
      </c>
      <c r="S3016" s="71">
        <v>27</v>
      </c>
      <c r="T3016" s="73" t="s">
        <v>13061</v>
      </c>
      <c r="U3016" s="75" t="s">
        <v>3636</v>
      </c>
    </row>
    <row r="3017" spans="17:21">
      <c r="Q3017" s="71">
        <v>4</v>
      </c>
      <c r="R3017" s="71">
        <v>25</v>
      </c>
      <c r="S3017" s="71">
        <v>28</v>
      </c>
      <c r="T3017" s="73" t="s">
        <v>13062</v>
      </c>
      <c r="U3017" s="75" t="s">
        <v>3637</v>
      </c>
    </row>
    <row r="3018" spans="17:21">
      <c r="Q3018" s="71">
        <v>4</v>
      </c>
      <c r="R3018" s="71">
        <v>25</v>
      </c>
      <c r="S3018" s="71">
        <v>29</v>
      </c>
      <c r="T3018" s="73" t="s">
        <v>13063</v>
      </c>
      <c r="U3018" s="75" t="s">
        <v>3638</v>
      </c>
    </row>
    <row r="3019" spans="17:21">
      <c r="Q3019" s="71">
        <v>4</v>
      </c>
      <c r="R3019" s="71">
        <v>25</v>
      </c>
      <c r="S3019" s="71">
        <v>30</v>
      </c>
      <c r="T3019" s="73" t="s">
        <v>13064</v>
      </c>
      <c r="U3019" s="75" t="s">
        <v>3640</v>
      </c>
    </row>
    <row r="3020" spans="17:21">
      <c r="Q3020" s="71">
        <v>4</v>
      </c>
      <c r="R3020" s="71">
        <v>25</v>
      </c>
      <c r="S3020" s="71">
        <v>31</v>
      </c>
      <c r="T3020" s="73" t="s">
        <v>13065</v>
      </c>
      <c r="U3020" s="75" t="s">
        <v>3641</v>
      </c>
    </row>
    <row r="3021" spans="17:21">
      <c r="Q3021" s="71">
        <v>4</v>
      </c>
      <c r="R3021" s="71">
        <v>25</v>
      </c>
      <c r="S3021" s="71">
        <v>32</v>
      </c>
      <c r="T3021" s="73" t="s">
        <v>13066</v>
      </c>
      <c r="U3021" s="75" t="s">
        <v>3642</v>
      </c>
    </row>
    <row r="3022" spans="17:21">
      <c r="Q3022" s="71">
        <v>4</v>
      </c>
      <c r="R3022" s="71">
        <v>25</v>
      </c>
      <c r="S3022" s="71">
        <v>33</v>
      </c>
      <c r="T3022" s="73" t="s">
        <v>13067</v>
      </c>
      <c r="U3022" s="75" t="s">
        <v>3643</v>
      </c>
    </row>
    <row r="3023" spans="17:21">
      <c r="Q3023" s="71">
        <v>4</v>
      </c>
      <c r="R3023" s="71">
        <v>25</v>
      </c>
      <c r="S3023" s="71">
        <v>34</v>
      </c>
      <c r="T3023" s="73" t="s">
        <v>13068</v>
      </c>
      <c r="U3023" s="75" t="s">
        <v>3644</v>
      </c>
    </row>
    <row r="3024" spans="17:21">
      <c r="Q3024" s="71">
        <v>4</v>
      </c>
      <c r="R3024" s="71">
        <v>25</v>
      </c>
      <c r="S3024" s="71">
        <v>35</v>
      </c>
      <c r="T3024" s="73" t="s">
        <v>13069</v>
      </c>
      <c r="U3024" s="75" t="s">
        <v>3645</v>
      </c>
    </row>
    <row r="3025" spans="17:21">
      <c r="Q3025" s="71">
        <v>4</v>
      </c>
      <c r="R3025" s="71">
        <v>25</v>
      </c>
      <c r="S3025" s="71">
        <v>36</v>
      </c>
      <c r="T3025" s="73" t="s">
        <v>13070</v>
      </c>
      <c r="U3025" s="75" t="s">
        <v>3646</v>
      </c>
    </row>
    <row r="3026" spans="17:21">
      <c r="Q3026" s="71">
        <v>4</v>
      </c>
      <c r="R3026" s="71">
        <v>25</v>
      </c>
      <c r="S3026" s="71">
        <v>37</v>
      </c>
      <c r="T3026" s="73" t="s">
        <v>13071</v>
      </c>
      <c r="U3026" s="75" t="s">
        <v>3647</v>
      </c>
    </row>
    <row r="3027" spans="17:21">
      <c r="Q3027" s="71">
        <v>4</v>
      </c>
      <c r="R3027" s="71">
        <v>25</v>
      </c>
      <c r="S3027" s="71">
        <v>38</v>
      </c>
      <c r="T3027" s="73" t="s">
        <v>13072</v>
      </c>
      <c r="U3027" s="75" t="s">
        <v>3648</v>
      </c>
    </row>
    <row r="3028" spans="17:21">
      <c r="Q3028" s="71">
        <v>4</v>
      </c>
      <c r="R3028" s="71">
        <v>25</v>
      </c>
      <c r="S3028" s="71">
        <v>39</v>
      </c>
      <c r="T3028" s="73" t="s">
        <v>13073</v>
      </c>
      <c r="U3028" s="75" t="s">
        <v>3649</v>
      </c>
    </row>
    <row r="3029" spans="17:21">
      <c r="Q3029" s="71">
        <v>4</v>
      </c>
      <c r="R3029" s="71">
        <v>25</v>
      </c>
      <c r="S3029" s="71">
        <v>40</v>
      </c>
      <c r="T3029" s="73" t="s">
        <v>13074</v>
      </c>
      <c r="U3029" s="75" t="s">
        <v>3650</v>
      </c>
    </row>
    <row r="3030" spans="17:21">
      <c r="Q3030" s="71">
        <v>4</v>
      </c>
      <c r="R3030" s="71">
        <v>25</v>
      </c>
      <c r="S3030" s="71">
        <v>41</v>
      </c>
      <c r="T3030" s="73" t="s">
        <v>12569</v>
      </c>
      <c r="U3030" s="75" t="s">
        <v>3651</v>
      </c>
    </row>
    <row r="3031" spans="17:21">
      <c r="Q3031" s="71">
        <v>4</v>
      </c>
      <c r="R3031" s="71">
        <v>25</v>
      </c>
      <c r="S3031" s="71">
        <v>42</v>
      </c>
      <c r="T3031" s="73" t="s">
        <v>13075</v>
      </c>
      <c r="U3031" s="75" t="s">
        <v>3652</v>
      </c>
    </row>
    <row r="3032" spans="17:21">
      <c r="Q3032" s="71">
        <v>4</v>
      </c>
      <c r="R3032" s="71">
        <v>25</v>
      </c>
      <c r="S3032" s="71">
        <v>43</v>
      </c>
      <c r="T3032" s="73" t="s">
        <v>13076</v>
      </c>
      <c r="U3032" s="75" t="s">
        <v>3653</v>
      </c>
    </row>
    <row r="3033" spans="17:21">
      <c r="Q3033" s="71">
        <v>4</v>
      </c>
      <c r="R3033" s="71">
        <v>25</v>
      </c>
      <c r="S3033" s="71">
        <v>44</v>
      </c>
      <c r="T3033" s="73" t="s">
        <v>11201</v>
      </c>
      <c r="U3033" s="75" t="s">
        <v>3654</v>
      </c>
    </row>
    <row r="3034" spans="17:21">
      <c r="Q3034" s="71">
        <v>4</v>
      </c>
      <c r="R3034" s="71">
        <v>25</v>
      </c>
      <c r="S3034" s="71">
        <v>45</v>
      </c>
      <c r="T3034" s="73" t="s">
        <v>11203</v>
      </c>
      <c r="U3034" s="75" t="s">
        <v>3655</v>
      </c>
    </row>
    <row r="3035" spans="17:21">
      <c r="Q3035" s="71">
        <v>4</v>
      </c>
      <c r="R3035" s="71">
        <v>25</v>
      </c>
      <c r="S3035" s="71">
        <v>46</v>
      </c>
      <c r="T3035" s="73" t="s">
        <v>11207</v>
      </c>
      <c r="U3035" s="75" t="s">
        <v>3656</v>
      </c>
    </row>
    <row r="3036" spans="17:21">
      <c r="Q3036" s="71">
        <v>4</v>
      </c>
      <c r="R3036" s="71">
        <v>25</v>
      </c>
      <c r="S3036" s="71">
        <v>47</v>
      </c>
      <c r="T3036" s="73" t="s">
        <v>11209</v>
      </c>
      <c r="U3036" s="75" t="s">
        <v>3657</v>
      </c>
    </row>
    <row r="3037" spans="17:21">
      <c r="Q3037" s="71">
        <v>4</v>
      </c>
      <c r="R3037" s="71">
        <v>25</v>
      </c>
      <c r="S3037" s="71">
        <v>48</v>
      </c>
      <c r="T3037" s="73" t="s">
        <v>11215</v>
      </c>
      <c r="U3037" s="75" t="s">
        <v>3658</v>
      </c>
    </row>
    <row r="3038" spans="17:21">
      <c r="Q3038" s="71">
        <v>4</v>
      </c>
      <c r="R3038" s="71">
        <v>26</v>
      </c>
      <c r="S3038" s="71">
        <v>1</v>
      </c>
      <c r="T3038" s="73" t="s">
        <v>8641</v>
      </c>
      <c r="U3038" s="75" t="s">
        <v>3677</v>
      </c>
    </row>
    <row r="3039" spans="17:21">
      <c r="Q3039" s="71">
        <v>4</v>
      </c>
      <c r="R3039" s="71">
        <v>26</v>
      </c>
      <c r="S3039" s="71">
        <v>2</v>
      </c>
      <c r="T3039" s="73" t="s">
        <v>13077</v>
      </c>
      <c r="U3039" s="75" t="s">
        <v>3678</v>
      </c>
    </row>
    <row r="3040" spans="17:21">
      <c r="Q3040" s="71">
        <v>4</v>
      </c>
      <c r="R3040" s="71">
        <v>26</v>
      </c>
      <c r="S3040" s="71">
        <v>3</v>
      </c>
      <c r="T3040" s="73" t="s">
        <v>13078</v>
      </c>
      <c r="U3040" s="75" t="s">
        <v>3679</v>
      </c>
    </row>
    <row r="3041" spans="17:21">
      <c r="Q3041" s="71">
        <v>4</v>
      </c>
      <c r="R3041" s="71">
        <v>26</v>
      </c>
      <c r="S3041" s="71">
        <v>4</v>
      </c>
      <c r="T3041" s="73" t="s">
        <v>11306</v>
      </c>
      <c r="U3041" s="75" t="s">
        <v>7691</v>
      </c>
    </row>
    <row r="3042" spans="17:21">
      <c r="Q3042" s="71">
        <v>4</v>
      </c>
      <c r="R3042" s="71">
        <v>26</v>
      </c>
      <c r="S3042" s="71">
        <v>5</v>
      </c>
      <c r="T3042" s="73" t="s">
        <v>12179</v>
      </c>
      <c r="U3042" s="75" t="s">
        <v>7692</v>
      </c>
    </row>
    <row r="3043" spans="17:21">
      <c r="Q3043" s="71">
        <v>4</v>
      </c>
      <c r="R3043" s="71">
        <v>26</v>
      </c>
      <c r="S3043" s="71">
        <v>6</v>
      </c>
      <c r="T3043" s="73" t="s">
        <v>11221</v>
      </c>
      <c r="U3043" s="75" t="s">
        <v>3680</v>
      </c>
    </row>
    <row r="3044" spans="17:21">
      <c r="Q3044" s="71">
        <v>4</v>
      </c>
      <c r="R3044" s="71">
        <v>26</v>
      </c>
      <c r="S3044" s="71">
        <v>7</v>
      </c>
      <c r="T3044" s="73" t="s">
        <v>11311</v>
      </c>
      <c r="U3044" s="75" t="s">
        <v>3681</v>
      </c>
    </row>
    <row r="3045" spans="17:21">
      <c r="Q3045" s="71">
        <v>4</v>
      </c>
      <c r="R3045" s="71">
        <v>26</v>
      </c>
      <c r="S3045" s="71">
        <v>8</v>
      </c>
      <c r="T3045" s="73" t="s">
        <v>9733</v>
      </c>
      <c r="U3045" s="75" t="s">
        <v>3682</v>
      </c>
    </row>
    <row r="3046" spans="17:21">
      <c r="Q3046" s="71">
        <v>4</v>
      </c>
      <c r="R3046" s="71">
        <v>26</v>
      </c>
      <c r="S3046" s="71">
        <v>9</v>
      </c>
      <c r="T3046" s="73" t="s">
        <v>13079</v>
      </c>
      <c r="U3046" s="75" t="s">
        <v>3683</v>
      </c>
    </row>
    <row r="3047" spans="17:21">
      <c r="Q3047" s="71">
        <v>4</v>
      </c>
      <c r="R3047" s="71">
        <v>26</v>
      </c>
      <c r="S3047" s="71">
        <v>10</v>
      </c>
      <c r="T3047" s="73" t="s">
        <v>13080</v>
      </c>
      <c r="U3047" s="75" t="s">
        <v>3684</v>
      </c>
    </row>
    <row r="3048" spans="17:21">
      <c r="Q3048" s="71">
        <v>4</v>
      </c>
      <c r="R3048" s="71">
        <v>26</v>
      </c>
      <c r="S3048" s="71">
        <v>11</v>
      </c>
      <c r="T3048" s="73" t="s">
        <v>13081</v>
      </c>
      <c r="U3048" s="75" t="s">
        <v>3706</v>
      </c>
    </row>
    <row r="3049" spans="17:21">
      <c r="Q3049" s="71">
        <v>4</v>
      </c>
      <c r="R3049" s="71">
        <v>26</v>
      </c>
      <c r="S3049" s="71">
        <v>12</v>
      </c>
      <c r="T3049" s="73" t="s">
        <v>11053</v>
      </c>
      <c r="U3049" s="75" t="s">
        <v>3685</v>
      </c>
    </row>
    <row r="3050" spans="17:21">
      <c r="Q3050" s="71">
        <v>4</v>
      </c>
      <c r="R3050" s="71">
        <v>26</v>
      </c>
      <c r="S3050" s="71">
        <v>13</v>
      </c>
      <c r="T3050" s="73" t="s">
        <v>11055</v>
      </c>
      <c r="U3050" s="75" t="s">
        <v>3686</v>
      </c>
    </row>
    <row r="3051" spans="17:21">
      <c r="Q3051" s="71">
        <v>4</v>
      </c>
      <c r="R3051" s="71">
        <v>26</v>
      </c>
      <c r="S3051" s="71">
        <v>14</v>
      </c>
      <c r="T3051" s="73" t="s">
        <v>13082</v>
      </c>
      <c r="U3051" s="75" t="s">
        <v>3687</v>
      </c>
    </row>
    <row r="3052" spans="17:21">
      <c r="Q3052" s="71">
        <v>4</v>
      </c>
      <c r="R3052" s="71">
        <v>26</v>
      </c>
      <c r="S3052" s="71">
        <v>15</v>
      </c>
      <c r="T3052" s="73" t="s">
        <v>13083</v>
      </c>
      <c r="U3052" s="75" t="s">
        <v>3688</v>
      </c>
    </row>
    <row r="3053" spans="17:21">
      <c r="Q3053" s="71">
        <v>4</v>
      </c>
      <c r="R3053" s="71">
        <v>26</v>
      </c>
      <c r="S3053" s="71">
        <v>16</v>
      </c>
      <c r="T3053" s="73" t="s">
        <v>13084</v>
      </c>
      <c r="U3053" s="75" t="s">
        <v>3689</v>
      </c>
    </row>
    <row r="3054" spans="17:21">
      <c r="Q3054" s="71">
        <v>4</v>
      </c>
      <c r="R3054" s="71">
        <v>26</v>
      </c>
      <c r="S3054" s="71">
        <v>17</v>
      </c>
      <c r="T3054" s="73" t="s">
        <v>13085</v>
      </c>
      <c r="U3054" s="75" t="s">
        <v>3690</v>
      </c>
    </row>
    <row r="3055" spans="17:21">
      <c r="Q3055" s="71">
        <v>4</v>
      </c>
      <c r="R3055" s="71">
        <v>26</v>
      </c>
      <c r="S3055" s="71">
        <v>18</v>
      </c>
      <c r="T3055" s="73" t="s">
        <v>13086</v>
      </c>
      <c r="U3055" s="75" t="s">
        <v>3691</v>
      </c>
    </row>
    <row r="3056" spans="17:21">
      <c r="Q3056" s="71">
        <v>4</v>
      </c>
      <c r="R3056" s="71">
        <v>26</v>
      </c>
      <c r="S3056" s="71">
        <v>19</v>
      </c>
      <c r="T3056" s="73" t="s">
        <v>13087</v>
      </c>
      <c r="U3056" s="75" t="s">
        <v>3692</v>
      </c>
    </row>
    <row r="3057" spans="17:21">
      <c r="Q3057" s="71">
        <v>4</v>
      </c>
      <c r="R3057" s="71">
        <v>26</v>
      </c>
      <c r="S3057" s="71">
        <v>20</v>
      </c>
      <c r="T3057" s="73" t="s">
        <v>13088</v>
      </c>
      <c r="U3057" s="75" t="s">
        <v>3693</v>
      </c>
    </row>
    <row r="3058" spans="17:21">
      <c r="Q3058" s="71">
        <v>4</v>
      </c>
      <c r="R3058" s="71">
        <v>26</v>
      </c>
      <c r="S3058" s="71">
        <v>21</v>
      </c>
      <c r="T3058" s="73" t="s">
        <v>13089</v>
      </c>
      <c r="U3058" s="75" t="s">
        <v>3694</v>
      </c>
    </row>
    <row r="3059" spans="17:21">
      <c r="Q3059" s="71">
        <v>4</v>
      </c>
      <c r="R3059" s="71">
        <v>26</v>
      </c>
      <c r="S3059" s="71">
        <v>22</v>
      </c>
      <c r="T3059" s="73" t="s">
        <v>13090</v>
      </c>
      <c r="U3059" s="75" t="s">
        <v>3695</v>
      </c>
    </row>
    <row r="3060" spans="17:21">
      <c r="Q3060" s="71">
        <v>4</v>
      </c>
      <c r="R3060" s="71">
        <v>26</v>
      </c>
      <c r="S3060" s="71">
        <v>23</v>
      </c>
      <c r="T3060" s="73" t="s">
        <v>13091</v>
      </c>
      <c r="U3060" s="75" t="s">
        <v>3696</v>
      </c>
    </row>
    <row r="3061" spans="17:21">
      <c r="Q3061" s="71">
        <v>4</v>
      </c>
      <c r="R3061" s="71">
        <v>26</v>
      </c>
      <c r="S3061" s="71">
        <v>24</v>
      </c>
      <c r="T3061" s="73" t="s">
        <v>13092</v>
      </c>
      <c r="U3061" s="75" t="s">
        <v>3697</v>
      </c>
    </row>
    <row r="3062" spans="17:21">
      <c r="Q3062" s="71">
        <v>4</v>
      </c>
      <c r="R3062" s="71">
        <v>26</v>
      </c>
      <c r="S3062" s="71">
        <v>25</v>
      </c>
      <c r="T3062" s="73" t="s">
        <v>13093</v>
      </c>
      <c r="U3062" s="75" t="s">
        <v>3698</v>
      </c>
    </row>
    <row r="3063" spans="17:21">
      <c r="Q3063" s="71">
        <v>4</v>
      </c>
      <c r="R3063" s="71">
        <v>26</v>
      </c>
      <c r="S3063" s="71">
        <v>26</v>
      </c>
      <c r="T3063" s="73" t="s">
        <v>13094</v>
      </c>
      <c r="U3063" s="75" t="s">
        <v>3699</v>
      </c>
    </row>
    <row r="3064" spans="17:21">
      <c r="Q3064" s="71">
        <v>4</v>
      </c>
      <c r="R3064" s="71">
        <v>26</v>
      </c>
      <c r="S3064" s="71">
        <v>27</v>
      </c>
      <c r="T3064" s="73" t="s">
        <v>13095</v>
      </c>
      <c r="U3064" s="75" t="s">
        <v>3700</v>
      </c>
    </row>
    <row r="3065" spans="17:21">
      <c r="Q3065" s="71">
        <v>4</v>
      </c>
      <c r="R3065" s="71">
        <v>26</v>
      </c>
      <c r="S3065" s="71">
        <v>28</v>
      </c>
      <c r="T3065" s="73" t="s">
        <v>13096</v>
      </c>
      <c r="U3065" s="75" t="s">
        <v>3701</v>
      </c>
    </row>
    <row r="3066" spans="17:21">
      <c r="Q3066" s="71">
        <v>4</v>
      </c>
      <c r="R3066" s="71">
        <v>26</v>
      </c>
      <c r="S3066" s="71">
        <v>29</v>
      </c>
      <c r="T3066" s="73" t="s">
        <v>13097</v>
      </c>
      <c r="U3066" s="75" t="s">
        <v>3702</v>
      </c>
    </row>
    <row r="3067" spans="17:21">
      <c r="Q3067" s="71">
        <v>4</v>
      </c>
      <c r="R3067" s="71">
        <v>26</v>
      </c>
      <c r="S3067" s="71">
        <v>30</v>
      </c>
      <c r="T3067" s="73" t="s">
        <v>13098</v>
      </c>
      <c r="U3067" s="75" t="s">
        <v>3703</v>
      </c>
    </row>
    <row r="3068" spans="17:21">
      <c r="Q3068" s="71">
        <v>4</v>
      </c>
      <c r="R3068" s="71">
        <v>26</v>
      </c>
      <c r="S3068" s="71">
        <v>31</v>
      </c>
      <c r="T3068" s="73" t="s">
        <v>13099</v>
      </c>
      <c r="U3068" s="75" t="s">
        <v>3704</v>
      </c>
    </row>
    <row r="3069" spans="17:21">
      <c r="Q3069" s="71">
        <v>4</v>
      </c>
      <c r="R3069" s="71">
        <v>26</v>
      </c>
      <c r="S3069" s="71">
        <v>32</v>
      </c>
      <c r="T3069" s="73" t="s">
        <v>13100</v>
      </c>
      <c r="U3069" s="75" t="s">
        <v>3705</v>
      </c>
    </row>
    <row r="3070" spans="17:21">
      <c r="Q3070" s="71">
        <v>4</v>
      </c>
      <c r="R3070" s="71">
        <v>26</v>
      </c>
      <c r="S3070" s="71">
        <v>33</v>
      </c>
      <c r="T3070" s="73" t="s">
        <v>11918</v>
      </c>
      <c r="U3070" s="75" t="s">
        <v>3707</v>
      </c>
    </row>
    <row r="3071" spans="17:21">
      <c r="Q3071" s="71">
        <v>4</v>
      </c>
      <c r="R3071" s="71">
        <v>26</v>
      </c>
      <c r="S3071" s="71">
        <v>34</v>
      </c>
      <c r="T3071" s="73" t="s">
        <v>13101</v>
      </c>
      <c r="U3071" s="75" t="s">
        <v>3708</v>
      </c>
    </row>
    <row r="3072" spans="17:21">
      <c r="Q3072" s="71">
        <v>4</v>
      </c>
      <c r="R3072" s="71">
        <v>26</v>
      </c>
      <c r="S3072" s="71">
        <v>35</v>
      </c>
      <c r="T3072" s="73" t="s">
        <v>13102</v>
      </c>
      <c r="U3072" s="75" t="s">
        <v>3709</v>
      </c>
    </row>
    <row r="3073" spans="17:21">
      <c r="Q3073" s="71">
        <v>4</v>
      </c>
      <c r="R3073" s="71">
        <v>26</v>
      </c>
      <c r="S3073" s="71">
        <v>36</v>
      </c>
      <c r="T3073" s="73" t="s">
        <v>13103</v>
      </c>
      <c r="U3073" s="75" t="s">
        <v>3710</v>
      </c>
    </row>
    <row r="3074" spans="17:21">
      <c r="Q3074" s="71">
        <v>4</v>
      </c>
      <c r="R3074" s="71">
        <v>26</v>
      </c>
      <c r="S3074" s="71">
        <v>37</v>
      </c>
      <c r="T3074" s="73" t="s">
        <v>13104</v>
      </c>
      <c r="U3074" s="75" t="s">
        <v>3711</v>
      </c>
    </row>
    <row r="3075" spans="17:21">
      <c r="Q3075" s="71">
        <v>4</v>
      </c>
      <c r="R3075" s="71">
        <v>26</v>
      </c>
      <c r="S3075" s="71">
        <v>38</v>
      </c>
      <c r="T3075" s="73" t="s">
        <v>13105</v>
      </c>
      <c r="U3075" s="75" t="s">
        <v>3712</v>
      </c>
    </row>
    <row r="3076" spans="17:21">
      <c r="Q3076" s="71">
        <v>4</v>
      </c>
      <c r="R3076" s="71">
        <v>26</v>
      </c>
      <c r="S3076" s="71">
        <v>39</v>
      </c>
      <c r="T3076" s="73" t="s">
        <v>11201</v>
      </c>
      <c r="U3076" s="75" t="s">
        <v>3713</v>
      </c>
    </row>
    <row r="3077" spans="17:21">
      <c r="Q3077" s="71">
        <v>4</v>
      </c>
      <c r="R3077" s="71">
        <v>26</v>
      </c>
      <c r="S3077" s="71">
        <v>40</v>
      </c>
      <c r="T3077" s="73" t="s">
        <v>11203</v>
      </c>
      <c r="U3077" s="75" t="s">
        <v>3714</v>
      </c>
    </row>
    <row r="3078" spans="17:21">
      <c r="Q3078" s="71">
        <v>4</v>
      </c>
      <c r="R3078" s="71">
        <v>26</v>
      </c>
      <c r="S3078" s="71">
        <v>41</v>
      </c>
      <c r="T3078" s="73" t="s">
        <v>11205</v>
      </c>
      <c r="U3078" s="75" t="s">
        <v>3715</v>
      </c>
    </row>
    <row r="3079" spans="17:21">
      <c r="Q3079" s="71">
        <v>4</v>
      </c>
      <c r="R3079" s="71">
        <v>26</v>
      </c>
      <c r="S3079" s="71">
        <v>42</v>
      </c>
      <c r="T3079" s="73" t="s">
        <v>11207</v>
      </c>
      <c r="U3079" s="75" t="s">
        <v>3716</v>
      </c>
    </row>
    <row r="3080" spans="17:21">
      <c r="Q3080" s="71">
        <v>4</v>
      </c>
      <c r="R3080" s="71">
        <v>26</v>
      </c>
      <c r="S3080" s="71">
        <v>43</v>
      </c>
      <c r="T3080" s="73" t="s">
        <v>11209</v>
      </c>
      <c r="U3080" s="75" t="s">
        <v>3717</v>
      </c>
    </row>
    <row r="3081" spans="17:21">
      <c r="Q3081" s="71">
        <v>4</v>
      </c>
      <c r="R3081" s="71">
        <v>26</v>
      </c>
      <c r="S3081" s="71">
        <v>44</v>
      </c>
      <c r="T3081" s="73" t="s">
        <v>11215</v>
      </c>
      <c r="U3081" s="75" t="s">
        <v>3718</v>
      </c>
    </row>
    <row r="3082" spans="17:21">
      <c r="Q3082" s="71">
        <v>4</v>
      </c>
      <c r="R3082" s="71">
        <v>27</v>
      </c>
      <c r="S3082" s="71">
        <v>1</v>
      </c>
      <c r="T3082" s="73" t="s">
        <v>13106</v>
      </c>
      <c r="U3082" s="75" t="s">
        <v>7698</v>
      </c>
    </row>
    <row r="3083" spans="17:21">
      <c r="Q3083" s="71">
        <v>4</v>
      </c>
      <c r="R3083" s="71">
        <v>27</v>
      </c>
      <c r="S3083" s="71">
        <v>2</v>
      </c>
      <c r="T3083" s="73" t="s">
        <v>13077</v>
      </c>
      <c r="U3083" s="75" t="s">
        <v>3763</v>
      </c>
    </row>
    <row r="3084" spans="17:21">
      <c r="Q3084" s="71">
        <v>4</v>
      </c>
      <c r="R3084" s="71">
        <v>27</v>
      </c>
      <c r="S3084" s="71">
        <v>3</v>
      </c>
      <c r="T3084" s="73" t="s">
        <v>8641</v>
      </c>
      <c r="U3084" s="75" t="s">
        <v>3762</v>
      </c>
    </row>
    <row r="3085" spans="17:21">
      <c r="Q3085" s="71">
        <v>4</v>
      </c>
      <c r="R3085" s="71">
        <v>27</v>
      </c>
      <c r="S3085" s="71">
        <v>4</v>
      </c>
      <c r="T3085" s="73" t="s">
        <v>9731</v>
      </c>
      <c r="U3085" s="75" t="s">
        <v>7699</v>
      </c>
    </row>
    <row r="3086" spans="17:21">
      <c r="Q3086" s="71">
        <v>4</v>
      </c>
      <c r="R3086" s="71">
        <v>27</v>
      </c>
      <c r="S3086" s="71">
        <v>5</v>
      </c>
      <c r="T3086" s="73" t="s">
        <v>13107</v>
      </c>
      <c r="U3086" s="75" t="s">
        <v>3764</v>
      </c>
    </row>
    <row r="3087" spans="17:21">
      <c r="Q3087" s="71">
        <v>4</v>
      </c>
      <c r="R3087" s="71">
        <v>27</v>
      </c>
      <c r="S3087" s="71">
        <v>6</v>
      </c>
      <c r="T3087" s="73" t="s">
        <v>13108</v>
      </c>
      <c r="U3087" s="75" t="s">
        <v>13109</v>
      </c>
    </row>
    <row r="3088" spans="17:21">
      <c r="Q3088" s="71">
        <v>4</v>
      </c>
      <c r="R3088" s="71">
        <v>27</v>
      </c>
      <c r="S3088" s="71">
        <v>7</v>
      </c>
      <c r="T3088" s="73" t="s">
        <v>12181</v>
      </c>
      <c r="U3088" s="75" t="s">
        <v>3765</v>
      </c>
    </row>
    <row r="3089" spans="17:21">
      <c r="Q3089" s="71">
        <v>4</v>
      </c>
      <c r="R3089" s="71">
        <v>27</v>
      </c>
      <c r="S3089" s="71">
        <v>8</v>
      </c>
      <c r="T3089" s="73" t="s">
        <v>13110</v>
      </c>
      <c r="U3089" s="75" t="s">
        <v>7697</v>
      </c>
    </row>
    <row r="3090" spans="17:21">
      <c r="Q3090" s="71">
        <v>4</v>
      </c>
      <c r="R3090" s="71">
        <v>27</v>
      </c>
      <c r="S3090" s="71">
        <v>9</v>
      </c>
      <c r="T3090" s="73" t="s">
        <v>11223</v>
      </c>
      <c r="U3090" s="75" t="s">
        <v>3766</v>
      </c>
    </row>
    <row r="3091" spans="17:21">
      <c r="Q3091" s="71">
        <v>4</v>
      </c>
      <c r="R3091" s="71">
        <v>27</v>
      </c>
      <c r="S3091" s="71">
        <v>10</v>
      </c>
      <c r="T3091" s="73" t="s">
        <v>13111</v>
      </c>
      <c r="U3091" s="75" t="s">
        <v>3767</v>
      </c>
    </row>
    <row r="3092" spans="17:21">
      <c r="Q3092" s="71">
        <v>4</v>
      </c>
      <c r="R3092" s="71">
        <v>27</v>
      </c>
      <c r="S3092" s="71">
        <v>11</v>
      </c>
      <c r="T3092" s="73" t="s">
        <v>12189</v>
      </c>
      <c r="U3092" s="75" t="s">
        <v>3768</v>
      </c>
    </row>
    <row r="3093" spans="17:21">
      <c r="Q3093" s="71">
        <v>4</v>
      </c>
      <c r="R3093" s="71">
        <v>27</v>
      </c>
      <c r="S3093" s="71">
        <v>12</v>
      </c>
      <c r="T3093" s="73" t="s">
        <v>13112</v>
      </c>
      <c r="U3093" s="75" t="s">
        <v>3769</v>
      </c>
    </row>
    <row r="3094" spans="17:21">
      <c r="Q3094" s="71">
        <v>4</v>
      </c>
      <c r="R3094" s="71">
        <v>27</v>
      </c>
      <c r="S3094" s="71">
        <v>13</v>
      </c>
      <c r="T3094" s="73" t="s">
        <v>11319</v>
      </c>
      <c r="U3094" s="75" t="s">
        <v>3770</v>
      </c>
    </row>
    <row r="3095" spans="17:21">
      <c r="Q3095" s="71">
        <v>4</v>
      </c>
      <c r="R3095" s="71">
        <v>27</v>
      </c>
      <c r="S3095" s="71">
        <v>14</v>
      </c>
      <c r="T3095" s="73" t="s">
        <v>11055</v>
      </c>
      <c r="U3095" s="75" t="s">
        <v>3771</v>
      </c>
    </row>
    <row r="3096" spans="17:21">
      <c r="Q3096" s="71">
        <v>4</v>
      </c>
      <c r="R3096" s="71">
        <v>27</v>
      </c>
      <c r="S3096" s="71">
        <v>15</v>
      </c>
      <c r="T3096" s="73" t="s">
        <v>13113</v>
      </c>
      <c r="U3096" s="75" t="s">
        <v>3772</v>
      </c>
    </row>
    <row r="3097" spans="17:21">
      <c r="Q3097" s="71">
        <v>4</v>
      </c>
      <c r="R3097" s="71">
        <v>27</v>
      </c>
      <c r="S3097" s="71">
        <v>16</v>
      </c>
      <c r="T3097" s="73" t="s">
        <v>13114</v>
      </c>
      <c r="U3097" s="75" t="s">
        <v>7700</v>
      </c>
    </row>
    <row r="3098" spans="17:21">
      <c r="Q3098" s="71">
        <v>4</v>
      </c>
      <c r="R3098" s="71">
        <v>27</v>
      </c>
      <c r="S3098" s="71">
        <v>17</v>
      </c>
      <c r="T3098" s="73" t="s">
        <v>13115</v>
      </c>
      <c r="U3098" s="75" t="s">
        <v>3773</v>
      </c>
    </row>
    <row r="3099" spans="17:21">
      <c r="Q3099" s="71">
        <v>4</v>
      </c>
      <c r="R3099" s="71">
        <v>27</v>
      </c>
      <c r="S3099" s="71">
        <v>18</v>
      </c>
      <c r="T3099" s="73" t="s">
        <v>13116</v>
      </c>
      <c r="U3099" s="75" t="s">
        <v>3774</v>
      </c>
    </row>
    <row r="3100" spans="17:21">
      <c r="Q3100" s="71">
        <v>4</v>
      </c>
      <c r="R3100" s="71">
        <v>27</v>
      </c>
      <c r="S3100" s="71">
        <v>19</v>
      </c>
      <c r="T3100" s="73" t="s">
        <v>13117</v>
      </c>
      <c r="U3100" s="75" t="s">
        <v>3775</v>
      </c>
    </row>
    <row r="3101" spans="17:21">
      <c r="Q3101" s="71">
        <v>4</v>
      </c>
      <c r="R3101" s="71">
        <v>27</v>
      </c>
      <c r="S3101" s="71">
        <v>20</v>
      </c>
      <c r="T3101" s="73" t="s">
        <v>13118</v>
      </c>
      <c r="U3101" s="75" t="s">
        <v>3776</v>
      </c>
    </row>
    <row r="3102" spans="17:21">
      <c r="Q3102" s="71">
        <v>4</v>
      </c>
      <c r="R3102" s="71">
        <v>27</v>
      </c>
      <c r="S3102" s="71">
        <v>21</v>
      </c>
      <c r="T3102" s="73" t="s">
        <v>13119</v>
      </c>
      <c r="U3102" s="75" t="s">
        <v>3777</v>
      </c>
    </row>
    <row r="3103" spans="17:21">
      <c r="Q3103" s="71">
        <v>4</v>
      </c>
      <c r="R3103" s="71">
        <v>27</v>
      </c>
      <c r="S3103" s="71">
        <v>22</v>
      </c>
      <c r="T3103" s="73" t="s">
        <v>13120</v>
      </c>
      <c r="U3103" s="75" t="s">
        <v>3778</v>
      </c>
    </row>
    <row r="3104" spans="17:21">
      <c r="Q3104" s="71">
        <v>4</v>
      </c>
      <c r="R3104" s="71">
        <v>27</v>
      </c>
      <c r="S3104" s="71">
        <v>23</v>
      </c>
      <c r="T3104" s="73" t="s">
        <v>13121</v>
      </c>
      <c r="U3104" s="75" t="s">
        <v>3779</v>
      </c>
    </row>
    <row r="3105" spans="17:21">
      <c r="Q3105" s="71">
        <v>4</v>
      </c>
      <c r="R3105" s="71">
        <v>27</v>
      </c>
      <c r="S3105" s="71">
        <v>24</v>
      </c>
      <c r="T3105" s="73" t="s">
        <v>13122</v>
      </c>
      <c r="U3105" s="75" t="s">
        <v>3780</v>
      </c>
    </row>
    <row r="3106" spans="17:21">
      <c r="Q3106" s="71">
        <v>4</v>
      </c>
      <c r="R3106" s="71">
        <v>27</v>
      </c>
      <c r="S3106" s="71">
        <v>25</v>
      </c>
      <c r="T3106" s="73" t="s">
        <v>13123</v>
      </c>
      <c r="U3106" s="75" t="s">
        <v>3781</v>
      </c>
    </row>
    <row r="3107" spans="17:21">
      <c r="Q3107" s="71">
        <v>4</v>
      </c>
      <c r="R3107" s="71">
        <v>27</v>
      </c>
      <c r="S3107" s="71">
        <v>26</v>
      </c>
      <c r="T3107" s="73" t="s">
        <v>13124</v>
      </c>
      <c r="U3107" s="75" t="s">
        <v>3782</v>
      </c>
    </row>
    <row r="3108" spans="17:21">
      <c r="Q3108" s="71">
        <v>4</v>
      </c>
      <c r="R3108" s="71">
        <v>27</v>
      </c>
      <c r="S3108" s="71">
        <v>27</v>
      </c>
      <c r="T3108" s="73" t="s">
        <v>13125</v>
      </c>
      <c r="U3108" s="75" t="s">
        <v>3783</v>
      </c>
    </row>
    <row r="3109" spans="17:21">
      <c r="Q3109" s="71">
        <v>4</v>
      </c>
      <c r="R3109" s="71">
        <v>27</v>
      </c>
      <c r="S3109" s="71">
        <v>28</v>
      </c>
      <c r="T3109" s="73" t="s">
        <v>13126</v>
      </c>
      <c r="U3109" s="75" t="s">
        <v>3784</v>
      </c>
    </row>
    <row r="3110" spans="17:21">
      <c r="Q3110" s="71">
        <v>4</v>
      </c>
      <c r="R3110" s="71">
        <v>27</v>
      </c>
      <c r="S3110" s="71">
        <v>29</v>
      </c>
      <c r="T3110" s="73" t="s">
        <v>13127</v>
      </c>
      <c r="U3110" s="75" t="s">
        <v>3785</v>
      </c>
    </row>
    <row r="3111" spans="17:21">
      <c r="Q3111" s="71">
        <v>4</v>
      </c>
      <c r="R3111" s="71">
        <v>27</v>
      </c>
      <c r="S3111" s="71">
        <v>30</v>
      </c>
      <c r="T3111" s="73" t="s">
        <v>13128</v>
      </c>
      <c r="U3111" s="75" t="s">
        <v>3786</v>
      </c>
    </row>
    <row r="3112" spans="17:21">
      <c r="Q3112" s="71">
        <v>4</v>
      </c>
      <c r="R3112" s="71">
        <v>27</v>
      </c>
      <c r="S3112" s="71">
        <v>31</v>
      </c>
      <c r="T3112" s="73" t="s">
        <v>13074</v>
      </c>
      <c r="U3112" s="75" t="s">
        <v>3787</v>
      </c>
    </row>
    <row r="3113" spans="17:21">
      <c r="Q3113" s="71">
        <v>4</v>
      </c>
      <c r="R3113" s="71">
        <v>27</v>
      </c>
      <c r="S3113" s="71">
        <v>32</v>
      </c>
      <c r="T3113" s="73" t="s">
        <v>13129</v>
      </c>
      <c r="U3113" s="75" t="s">
        <v>3788</v>
      </c>
    </row>
    <row r="3114" spans="17:21">
      <c r="Q3114" s="71">
        <v>4</v>
      </c>
      <c r="R3114" s="71">
        <v>27</v>
      </c>
      <c r="S3114" s="71">
        <v>33</v>
      </c>
      <c r="T3114" s="73" t="s">
        <v>13073</v>
      </c>
      <c r="U3114" s="75" t="s">
        <v>3789</v>
      </c>
    </row>
    <row r="3115" spans="17:21">
      <c r="Q3115" s="71">
        <v>4</v>
      </c>
      <c r="R3115" s="71">
        <v>27</v>
      </c>
      <c r="S3115" s="71">
        <v>34</v>
      </c>
      <c r="T3115" s="73" t="s">
        <v>13130</v>
      </c>
      <c r="U3115" s="75" t="s">
        <v>3790</v>
      </c>
    </row>
    <row r="3116" spans="17:21">
      <c r="Q3116" s="71">
        <v>4</v>
      </c>
      <c r="R3116" s="71">
        <v>27</v>
      </c>
      <c r="S3116" s="71">
        <v>35</v>
      </c>
      <c r="T3116" s="73" t="s">
        <v>13131</v>
      </c>
      <c r="U3116" s="75" t="s">
        <v>3793</v>
      </c>
    </row>
    <row r="3117" spans="17:21">
      <c r="Q3117" s="71">
        <v>4</v>
      </c>
      <c r="R3117" s="71">
        <v>27</v>
      </c>
      <c r="S3117" s="71">
        <v>36</v>
      </c>
      <c r="T3117" s="73" t="s">
        <v>13132</v>
      </c>
      <c r="U3117" s="75" t="s">
        <v>3791</v>
      </c>
    </row>
    <row r="3118" spans="17:21">
      <c r="Q3118" s="71">
        <v>4</v>
      </c>
      <c r="R3118" s="71">
        <v>27</v>
      </c>
      <c r="S3118" s="71">
        <v>37</v>
      </c>
      <c r="T3118" s="73" t="s">
        <v>13133</v>
      </c>
      <c r="U3118" s="75" t="s">
        <v>3792</v>
      </c>
    </row>
    <row r="3119" spans="17:21">
      <c r="Q3119" s="71">
        <v>4</v>
      </c>
      <c r="R3119" s="71">
        <v>27</v>
      </c>
      <c r="S3119" s="71">
        <v>38</v>
      </c>
      <c r="T3119" s="73" t="s">
        <v>13134</v>
      </c>
      <c r="U3119" s="75" t="s">
        <v>3794</v>
      </c>
    </row>
    <row r="3120" spans="17:21">
      <c r="Q3120" s="71">
        <v>4</v>
      </c>
      <c r="R3120" s="71">
        <v>27</v>
      </c>
      <c r="S3120" s="71">
        <v>39</v>
      </c>
      <c r="T3120" s="73" t="s">
        <v>13135</v>
      </c>
      <c r="U3120" s="75" t="s">
        <v>3795</v>
      </c>
    </row>
    <row r="3121" spans="17:21">
      <c r="Q3121" s="71">
        <v>4</v>
      </c>
      <c r="R3121" s="71">
        <v>27</v>
      </c>
      <c r="S3121" s="71">
        <v>40</v>
      </c>
      <c r="T3121" s="73" t="s">
        <v>13136</v>
      </c>
      <c r="U3121" s="75" t="s">
        <v>3796</v>
      </c>
    </row>
    <row r="3122" spans="17:21">
      <c r="Q3122" s="71">
        <v>4</v>
      </c>
      <c r="R3122" s="71">
        <v>27</v>
      </c>
      <c r="S3122" s="71">
        <v>41</v>
      </c>
      <c r="T3122" s="73" t="s">
        <v>13137</v>
      </c>
      <c r="U3122" s="75" t="s">
        <v>3797</v>
      </c>
    </row>
    <row r="3123" spans="17:21">
      <c r="Q3123" s="71">
        <v>4</v>
      </c>
      <c r="R3123" s="71">
        <v>27</v>
      </c>
      <c r="S3123" s="71">
        <v>42</v>
      </c>
      <c r="T3123" s="73" t="s">
        <v>13138</v>
      </c>
      <c r="U3123" s="75" t="s">
        <v>3798</v>
      </c>
    </row>
    <row r="3124" spans="17:21">
      <c r="Q3124" s="71">
        <v>4</v>
      </c>
      <c r="R3124" s="71">
        <v>27</v>
      </c>
      <c r="S3124" s="71">
        <v>43</v>
      </c>
      <c r="T3124" s="73" t="s">
        <v>13139</v>
      </c>
      <c r="U3124" s="75" t="s">
        <v>7701</v>
      </c>
    </row>
    <row r="3125" spans="17:21">
      <c r="Q3125" s="71">
        <v>4</v>
      </c>
      <c r="R3125" s="71">
        <v>27</v>
      </c>
      <c r="S3125" s="71">
        <v>44</v>
      </c>
      <c r="T3125" s="73" t="s">
        <v>11201</v>
      </c>
      <c r="U3125" s="75" t="s">
        <v>3799</v>
      </c>
    </row>
    <row r="3126" spans="17:21">
      <c r="Q3126" s="71">
        <v>4</v>
      </c>
      <c r="R3126" s="71">
        <v>27</v>
      </c>
      <c r="S3126" s="71">
        <v>45</v>
      </c>
      <c r="T3126" s="73" t="s">
        <v>11203</v>
      </c>
      <c r="U3126" s="75" t="s">
        <v>3800</v>
      </c>
    </row>
    <row r="3127" spans="17:21">
      <c r="Q3127" s="71">
        <v>4</v>
      </c>
      <c r="R3127" s="71">
        <v>27</v>
      </c>
      <c r="S3127" s="71">
        <v>46</v>
      </c>
      <c r="T3127" s="73" t="s">
        <v>11205</v>
      </c>
      <c r="U3127" s="75" t="s">
        <v>3801</v>
      </c>
    </row>
    <row r="3128" spans="17:21">
      <c r="Q3128" s="71">
        <v>4</v>
      </c>
      <c r="R3128" s="71">
        <v>27</v>
      </c>
      <c r="S3128" s="71">
        <v>47</v>
      </c>
      <c r="T3128" s="73" t="s">
        <v>11207</v>
      </c>
      <c r="U3128" s="75" t="s">
        <v>3802</v>
      </c>
    </row>
    <row r="3129" spans="17:21">
      <c r="Q3129" s="71">
        <v>4</v>
      </c>
      <c r="R3129" s="71">
        <v>27</v>
      </c>
      <c r="S3129" s="71">
        <v>48</v>
      </c>
      <c r="T3129" s="73" t="s">
        <v>11209</v>
      </c>
      <c r="U3129" s="75" t="s">
        <v>3803</v>
      </c>
    </row>
    <row r="3130" spans="17:21">
      <c r="Q3130" s="71">
        <v>4</v>
      </c>
      <c r="R3130" s="71">
        <v>27</v>
      </c>
      <c r="S3130" s="71">
        <v>49</v>
      </c>
      <c r="T3130" s="73" t="s">
        <v>11215</v>
      </c>
      <c r="U3130" s="75" t="s">
        <v>3804</v>
      </c>
    </row>
    <row r="3131" spans="17:21">
      <c r="Q3131" s="71">
        <v>4</v>
      </c>
      <c r="R3131" s="71">
        <v>28</v>
      </c>
      <c r="S3131" s="71">
        <v>1</v>
      </c>
      <c r="T3131" s="73" t="s">
        <v>13140</v>
      </c>
      <c r="U3131" s="75" t="s">
        <v>3861</v>
      </c>
    </row>
    <row r="3132" spans="17:21">
      <c r="Q3132" s="71">
        <v>4</v>
      </c>
      <c r="R3132" s="71">
        <v>28</v>
      </c>
      <c r="S3132" s="71">
        <v>2</v>
      </c>
      <c r="T3132" s="73" t="s">
        <v>11221</v>
      </c>
      <c r="U3132" s="75" t="s">
        <v>3862</v>
      </c>
    </row>
    <row r="3133" spans="17:21">
      <c r="Q3133" s="71">
        <v>4</v>
      </c>
      <c r="R3133" s="71">
        <v>28</v>
      </c>
      <c r="S3133" s="71">
        <v>3</v>
      </c>
      <c r="T3133" s="73" t="s">
        <v>11509</v>
      </c>
      <c r="U3133" s="75" t="s">
        <v>3863</v>
      </c>
    </row>
    <row r="3134" spans="17:21">
      <c r="Q3134" s="71">
        <v>4</v>
      </c>
      <c r="R3134" s="71">
        <v>28</v>
      </c>
      <c r="S3134" s="71">
        <v>4</v>
      </c>
      <c r="T3134" s="73" t="s">
        <v>13141</v>
      </c>
      <c r="U3134" s="75" t="s">
        <v>3864</v>
      </c>
    </row>
    <row r="3135" spans="17:21">
      <c r="Q3135" s="71">
        <v>4</v>
      </c>
      <c r="R3135" s="71">
        <v>28</v>
      </c>
      <c r="S3135" s="71">
        <v>5</v>
      </c>
      <c r="T3135" s="73" t="s">
        <v>11226</v>
      </c>
      <c r="U3135" s="75" t="s">
        <v>3865</v>
      </c>
    </row>
    <row r="3136" spans="17:21">
      <c r="Q3136" s="71">
        <v>4</v>
      </c>
      <c r="R3136" s="71">
        <v>28</v>
      </c>
      <c r="S3136" s="71">
        <v>6</v>
      </c>
      <c r="T3136" s="73" t="s">
        <v>11512</v>
      </c>
      <c r="U3136" s="75" t="s">
        <v>3866</v>
      </c>
    </row>
    <row r="3137" spans="17:21">
      <c r="Q3137" s="71">
        <v>4</v>
      </c>
      <c r="R3137" s="71">
        <v>28</v>
      </c>
      <c r="S3137" s="71">
        <v>7</v>
      </c>
      <c r="T3137" s="73" t="s">
        <v>12569</v>
      </c>
      <c r="U3137" s="75" t="s">
        <v>3867</v>
      </c>
    </row>
    <row r="3138" spans="17:21">
      <c r="Q3138" s="71">
        <v>4</v>
      </c>
      <c r="R3138" s="71">
        <v>28</v>
      </c>
      <c r="S3138" s="71">
        <v>8</v>
      </c>
      <c r="T3138" s="73" t="s">
        <v>11236</v>
      </c>
      <c r="U3138" s="75" t="s">
        <v>7732</v>
      </c>
    </row>
    <row r="3139" spans="17:21">
      <c r="Q3139" s="71">
        <v>4</v>
      </c>
      <c r="R3139" s="71">
        <v>28</v>
      </c>
      <c r="S3139" s="71">
        <v>9</v>
      </c>
      <c r="T3139" s="73" t="s">
        <v>11319</v>
      </c>
      <c r="U3139" s="75" t="s">
        <v>3868</v>
      </c>
    </row>
    <row r="3140" spans="17:21">
      <c r="Q3140" s="71">
        <v>4</v>
      </c>
      <c r="R3140" s="71">
        <v>28</v>
      </c>
      <c r="S3140" s="71">
        <v>10</v>
      </c>
      <c r="T3140" s="73" t="s">
        <v>11055</v>
      </c>
      <c r="U3140" s="75" t="s">
        <v>3869</v>
      </c>
    </row>
    <row r="3141" spans="17:21">
      <c r="Q3141" s="71">
        <v>4</v>
      </c>
      <c r="R3141" s="71">
        <v>28</v>
      </c>
      <c r="S3141" s="71">
        <v>11</v>
      </c>
      <c r="T3141" s="73" t="s">
        <v>13142</v>
      </c>
      <c r="U3141" s="75" t="s">
        <v>7734</v>
      </c>
    </row>
    <row r="3142" spans="17:21">
      <c r="Q3142" s="71">
        <v>4</v>
      </c>
      <c r="R3142" s="71">
        <v>28</v>
      </c>
      <c r="S3142" s="71">
        <v>12</v>
      </c>
      <c r="T3142" s="73" t="s">
        <v>13143</v>
      </c>
      <c r="U3142" s="75" t="s">
        <v>3870</v>
      </c>
    </row>
    <row r="3143" spans="17:21">
      <c r="Q3143" s="71">
        <v>4</v>
      </c>
      <c r="R3143" s="71">
        <v>28</v>
      </c>
      <c r="S3143" s="71">
        <v>13</v>
      </c>
      <c r="T3143" s="73" t="s">
        <v>13144</v>
      </c>
      <c r="U3143" s="75" t="s">
        <v>3881</v>
      </c>
    </row>
    <row r="3144" spans="17:21">
      <c r="Q3144" s="71">
        <v>4</v>
      </c>
      <c r="R3144" s="71">
        <v>28</v>
      </c>
      <c r="S3144" s="71">
        <v>14</v>
      </c>
      <c r="T3144" s="73" t="s">
        <v>13145</v>
      </c>
      <c r="U3144" s="75" t="s">
        <v>7733</v>
      </c>
    </row>
    <row r="3145" spans="17:21">
      <c r="Q3145" s="71">
        <v>4</v>
      </c>
      <c r="R3145" s="71">
        <v>28</v>
      </c>
      <c r="S3145" s="71">
        <v>15</v>
      </c>
      <c r="T3145" s="73" t="s">
        <v>13146</v>
      </c>
      <c r="U3145" s="75" t="s">
        <v>3889</v>
      </c>
    </row>
    <row r="3146" spans="17:21">
      <c r="Q3146" s="71">
        <v>4</v>
      </c>
      <c r="R3146" s="71">
        <v>28</v>
      </c>
      <c r="S3146" s="71">
        <v>16</v>
      </c>
      <c r="T3146" s="73" t="s">
        <v>13147</v>
      </c>
      <c r="U3146" s="75" t="s">
        <v>7735</v>
      </c>
    </row>
    <row r="3147" spans="17:21">
      <c r="Q3147" s="71">
        <v>4</v>
      </c>
      <c r="R3147" s="71">
        <v>28</v>
      </c>
      <c r="S3147" s="71">
        <v>17</v>
      </c>
      <c r="T3147" s="73" t="s">
        <v>13148</v>
      </c>
      <c r="U3147" s="75" t="s">
        <v>3891</v>
      </c>
    </row>
    <row r="3148" spans="17:21">
      <c r="Q3148" s="71">
        <v>4</v>
      </c>
      <c r="R3148" s="71">
        <v>28</v>
      </c>
      <c r="S3148" s="71">
        <v>18</v>
      </c>
      <c r="T3148" s="73" t="s">
        <v>13149</v>
      </c>
      <c r="U3148" s="75" t="s">
        <v>3890</v>
      </c>
    </row>
    <row r="3149" spans="17:21">
      <c r="Q3149" s="71">
        <v>4</v>
      </c>
      <c r="R3149" s="71">
        <v>28</v>
      </c>
      <c r="S3149" s="71">
        <v>19</v>
      </c>
      <c r="T3149" s="73" t="s">
        <v>13150</v>
      </c>
      <c r="U3149" s="75" t="s">
        <v>7736</v>
      </c>
    </row>
    <row r="3150" spans="17:21">
      <c r="Q3150" s="71">
        <v>4</v>
      </c>
      <c r="R3150" s="71">
        <v>28</v>
      </c>
      <c r="S3150" s="71">
        <v>20</v>
      </c>
      <c r="T3150" s="73" t="s">
        <v>13151</v>
      </c>
      <c r="U3150" s="75" t="s">
        <v>3871</v>
      </c>
    </row>
    <row r="3151" spans="17:21">
      <c r="Q3151" s="71">
        <v>4</v>
      </c>
      <c r="R3151" s="71">
        <v>28</v>
      </c>
      <c r="S3151" s="71">
        <v>21</v>
      </c>
      <c r="T3151" s="73" t="s">
        <v>13152</v>
      </c>
      <c r="U3151" s="75" t="s">
        <v>3892</v>
      </c>
    </row>
    <row r="3152" spans="17:21">
      <c r="Q3152" s="71">
        <v>4</v>
      </c>
      <c r="R3152" s="71">
        <v>28</v>
      </c>
      <c r="S3152" s="71">
        <v>22</v>
      </c>
      <c r="T3152" s="73" t="s">
        <v>13153</v>
      </c>
      <c r="U3152" s="75" t="s">
        <v>7737</v>
      </c>
    </row>
    <row r="3153" spans="17:21">
      <c r="Q3153" s="71">
        <v>4</v>
      </c>
      <c r="R3153" s="71">
        <v>28</v>
      </c>
      <c r="S3153" s="71">
        <v>23</v>
      </c>
      <c r="T3153" s="73" t="s">
        <v>13154</v>
      </c>
      <c r="U3153" s="75" t="s">
        <v>3872</v>
      </c>
    </row>
    <row r="3154" spans="17:21">
      <c r="Q3154" s="71">
        <v>4</v>
      </c>
      <c r="R3154" s="71">
        <v>28</v>
      </c>
      <c r="S3154" s="71">
        <v>24</v>
      </c>
      <c r="T3154" s="73" t="s">
        <v>13155</v>
      </c>
      <c r="U3154" s="75" t="s">
        <v>3893</v>
      </c>
    </row>
    <row r="3155" spans="17:21">
      <c r="Q3155" s="71">
        <v>4</v>
      </c>
      <c r="R3155" s="71">
        <v>28</v>
      </c>
      <c r="S3155" s="71">
        <v>25</v>
      </c>
      <c r="T3155" s="73" t="s">
        <v>13156</v>
      </c>
      <c r="U3155" s="75" t="s">
        <v>7738</v>
      </c>
    </row>
    <row r="3156" spans="17:21">
      <c r="Q3156" s="71">
        <v>4</v>
      </c>
      <c r="R3156" s="71">
        <v>28</v>
      </c>
      <c r="S3156" s="71">
        <v>26</v>
      </c>
      <c r="T3156" s="73" t="s">
        <v>13157</v>
      </c>
      <c r="U3156" s="75" t="s">
        <v>3873</v>
      </c>
    </row>
    <row r="3157" spans="17:21">
      <c r="Q3157" s="71">
        <v>4</v>
      </c>
      <c r="R3157" s="71">
        <v>28</v>
      </c>
      <c r="S3157" s="71">
        <v>27</v>
      </c>
      <c r="T3157" s="73" t="s">
        <v>13158</v>
      </c>
      <c r="U3157" s="75" t="s">
        <v>3882</v>
      </c>
    </row>
    <row r="3158" spans="17:21">
      <c r="Q3158" s="71">
        <v>4</v>
      </c>
      <c r="R3158" s="71">
        <v>28</v>
      </c>
      <c r="S3158" s="71">
        <v>28</v>
      </c>
      <c r="T3158" s="73" t="s">
        <v>13159</v>
      </c>
      <c r="U3158" s="75" t="s">
        <v>3894</v>
      </c>
    </row>
    <row r="3159" spans="17:21">
      <c r="Q3159" s="71">
        <v>4</v>
      </c>
      <c r="R3159" s="71">
        <v>28</v>
      </c>
      <c r="S3159" s="71">
        <v>29</v>
      </c>
      <c r="T3159" s="73" t="s">
        <v>13160</v>
      </c>
      <c r="U3159" s="75" t="s">
        <v>7739</v>
      </c>
    </row>
    <row r="3160" spans="17:21">
      <c r="Q3160" s="71">
        <v>4</v>
      </c>
      <c r="R3160" s="71">
        <v>28</v>
      </c>
      <c r="S3160" s="71">
        <v>30</v>
      </c>
      <c r="T3160" s="73" t="s">
        <v>13161</v>
      </c>
      <c r="U3160" s="75" t="s">
        <v>3874</v>
      </c>
    </row>
    <row r="3161" spans="17:21">
      <c r="Q3161" s="71">
        <v>4</v>
      </c>
      <c r="R3161" s="71">
        <v>28</v>
      </c>
      <c r="S3161" s="71">
        <v>31</v>
      </c>
      <c r="T3161" s="73" t="s">
        <v>13162</v>
      </c>
      <c r="U3161" s="75" t="s">
        <v>3883</v>
      </c>
    </row>
    <row r="3162" spans="17:21">
      <c r="Q3162" s="71">
        <v>4</v>
      </c>
      <c r="R3162" s="71">
        <v>28</v>
      </c>
      <c r="S3162" s="71">
        <v>32</v>
      </c>
      <c r="T3162" s="73" t="s">
        <v>13163</v>
      </c>
      <c r="U3162" s="75" t="s">
        <v>3895</v>
      </c>
    </row>
    <row r="3163" spans="17:21">
      <c r="Q3163" s="71">
        <v>4</v>
      </c>
      <c r="R3163" s="71">
        <v>28</v>
      </c>
      <c r="S3163" s="71">
        <v>33</v>
      </c>
      <c r="T3163" s="73" t="s">
        <v>13164</v>
      </c>
      <c r="U3163" s="75" t="s">
        <v>3896</v>
      </c>
    </row>
    <row r="3164" spans="17:21">
      <c r="Q3164" s="71">
        <v>4</v>
      </c>
      <c r="R3164" s="71">
        <v>28</v>
      </c>
      <c r="S3164" s="71">
        <v>34</v>
      </c>
      <c r="T3164" s="73" t="s">
        <v>13165</v>
      </c>
      <c r="U3164" s="75" t="s">
        <v>7740</v>
      </c>
    </row>
    <row r="3165" spans="17:21">
      <c r="Q3165" s="71">
        <v>4</v>
      </c>
      <c r="R3165" s="71">
        <v>28</v>
      </c>
      <c r="S3165" s="71">
        <v>35</v>
      </c>
      <c r="T3165" s="73" t="s">
        <v>13166</v>
      </c>
      <c r="U3165" s="75" t="s">
        <v>3875</v>
      </c>
    </row>
    <row r="3166" spans="17:21">
      <c r="Q3166" s="71">
        <v>4</v>
      </c>
      <c r="R3166" s="71">
        <v>28</v>
      </c>
      <c r="S3166" s="71">
        <v>36</v>
      </c>
      <c r="T3166" s="73" t="s">
        <v>13167</v>
      </c>
      <c r="U3166" s="75" t="s">
        <v>3884</v>
      </c>
    </row>
    <row r="3167" spans="17:21">
      <c r="Q3167" s="71">
        <v>4</v>
      </c>
      <c r="R3167" s="71">
        <v>28</v>
      </c>
      <c r="S3167" s="71">
        <v>37</v>
      </c>
      <c r="T3167" s="73" t="s">
        <v>13168</v>
      </c>
      <c r="U3167" s="75" t="s">
        <v>3897</v>
      </c>
    </row>
    <row r="3168" spans="17:21">
      <c r="Q3168" s="71">
        <v>4</v>
      </c>
      <c r="R3168" s="71">
        <v>28</v>
      </c>
      <c r="S3168" s="71">
        <v>38</v>
      </c>
      <c r="T3168" s="73" t="s">
        <v>13169</v>
      </c>
      <c r="U3168" s="75" t="s">
        <v>3898</v>
      </c>
    </row>
    <row r="3169" spans="17:21">
      <c r="Q3169" s="71">
        <v>4</v>
      </c>
      <c r="R3169" s="71">
        <v>28</v>
      </c>
      <c r="S3169" s="71">
        <v>39</v>
      </c>
      <c r="T3169" s="73" t="s">
        <v>13170</v>
      </c>
      <c r="U3169" s="75" t="s">
        <v>7741</v>
      </c>
    </row>
    <row r="3170" spans="17:21">
      <c r="Q3170" s="71">
        <v>4</v>
      </c>
      <c r="R3170" s="71">
        <v>28</v>
      </c>
      <c r="S3170" s="71">
        <v>40</v>
      </c>
      <c r="T3170" s="73" t="s">
        <v>13171</v>
      </c>
      <c r="U3170" s="75" t="s">
        <v>3876</v>
      </c>
    </row>
    <row r="3171" spans="17:21">
      <c r="Q3171" s="71">
        <v>4</v>
      </c>
      <c r="R3171" s="71">
        <v>28</v>
      </c>
      <c r="S3171" s="71">
        <v>41</v>
      </c>
      <c r="T3171" s="73" t="s">
        <v>13172</v>
      </c>
      <c r="U3171" s="75" t="s">
        <v>3877</v>
      </c>
    </row>
    <row r="3172" spans="17:21">
      <c r="Q3172" s="71">
        <v>4</v>
      </c>
      <c r="R3172" s="71">
        <v>28</v>
      </c>
      <c r="S3172" s="71">
        <v>42</v>
      </c>
      <c r="T3172" s="73" t="s">
        <v>13173</v>
      </c>
      <c r="U3172" s="75" t="s">
        <v>3878</v>
      </c>
    </row>
    <row r="3173" spans="17:21">
      <c r="Q3173" s="71">
        <v>4</v>
      </c>
      <c r="R3173" s="71">
        <v>28</v>
      </c>
      <c r="S3173" s="71">
        <v>43</v>
      </c>
      <c r="T3173" s="73" t="s">
        <v>13174</v>
      </c>
      <c r="U3173" s="75" t="s">
        <v>3885</v>
      </c>
    </row>
    <row r="3174" spans="17:21">
      <c r="Q3174" s="71">
        <v>4</v>
      </c>
      <c r="R3174" s="71">
        <v>28</v>
      </c>
      <c r="S3174" s="71">
        <v>44</v>
      </c>
      <c r="T3174" s="73" t="s">
        <v>13175</v>
      </c>
      <c r="U3174" s="75" t="s">
        <v>3886</v>
      </c>
    </row>
    <row r="3175" spans="17:21">
      <c r="Q3175" s="71">
        <v>4</v>
      </c>
      <c r="R3175" s="71">
        <v>28</v>
      </c>
      <c r="S3175" s="71">
        <v>45</v>
      </c>
      <c r="T3175" s="73" t="s">
        <v>13176</v>
      </c>
      <c r="U3175" s="75" t="s">
        <v>3899</v>
      </c>
    </row>
    <row r="3176" spans="17:21">
      <c r="Q3176" s="71">
        <v>4</v>
      </c>
      <c r="R3176" s="71">
        <v>28</v>
      </c>
      <c r="S3176" s="71">
        <v>46</v>
      </c>
      <c r="T3176" s="73" t="s">
        <v>13177</v>
      </c>
      <c r="U3176" s="75" t="s">
        <v>3901</v>
      </c>
    </row>
    <row r="3177" spans="17:21">
      <c r="Q3177" s="71">
        <v>4</v>
      </c>
      <c r="R3177" s="71">
        <v>28</v>
      </c>
      <c r="S3177" s="71">
        <v>47</v>
      </c>
      <c r="T3177" s="73" t="s">
        <v>13178</v>
      </c>
      <c r="U3177" s="75" t="s">
        <v>3900</v>
      </c>
    </row>
    <row r="3178" spans="17:21">
      <c r="Q3178" s="71">
        <v>4</v>
      </c>
      <c r="R3178" s="71">
        <v>28</v>
      </c>
      <c r="S3178" s="71">
        <v>48</v>
      </c>
      <c r="T3178" s="73" t="s">
        <v>13179</v>
      </c>
      <c r="U3178" s="75" t="s">
        <v>7742</v>
      </c>
    </row>
    <row r="3179" spans="17:21">
      <c r="Q3179" s="71">
        <v>4</v>
      </c>
      <c r="R3179" s="71">
        <v>28</v>
      </c>
      <c r="S3179" s="71">
        <v>49</v>
      </c>
      <c r="T3179" s="73" t="s">
        <v>13180</v>
      </c>
      <c r="U3179" s="75" t="s">
        <v>3879</v>
      </c>
    </row>
    <row r="3180" spans="17:21">
      <c r="Q3180" s="71">
        <v>4</v>
      </c>
      <c r="R3180" s="71">
        <v>28</v>
      </c>
      <c r="S3180" s="71">
        <v>50</v>
      </c>
      <c r="T3180" s="73" t="s">
        <v>13181</v>
      </c>
      <c r="U3180" s="75" t="s">
        <v>3887</v>
      </c>
    </row>
    <row r="3181" spans="17:21">
      <c r="Q3181" s="71">
        <v>4</v>
      </c>
      <c r="R3181" s="71">
        <v>28</v>
      </c>
      <c r="S3181" s="71">
        <v>51</v>
      </c>
      <c r="T3181" s="73" t="s">
        <v>13182</v>
      </c>
      <c r="U3181" s="75" t="s">
        <v>3902</v>
      </c>
    </row>
    <row r="3182" spans="17:21">
      <c r="Q3182" s="71">
        <v>4</v>
      </c>
      <c r="R3182" s="71">
        <v>28</v>
      </c>
      <c r="S3182" s="71">
        <v>52</v>
      </c>
      <c r="T3182" s="73" t="s">
        <v>13183</v>
      </c>
      <c r="U3182" s="75" t="s">
        <v>7743</v>
      </c>
    </row>
    <row r="3183" spans="17:21">
      <c r="Q3183" s="71">
        <v>4</v>
      </c>
      <c r="R3183" s="71">
        <v>28</v>
      </c>
      <c r="S3183" s="71">
        <v>53</v>
      </c>
      <c r="T3183" s="73" t="s">
        <v>13184</v>
      </c>
      <c r="U3183" s="75" t="s">
        <v>3880</v>
      </c>
    </row>
    <row r="3184" spans="17:21">
      <c r="Q3184" s="71">
        <v>4</v>
      </c>
      <c r="R3184" s="71">
        <v>28</v>
      </c>
      <c r="S3184" s="71">
        <v>54</v>
      </c>
      <c r="T3184" s="73" t="s">
        <v>13185</v>
      </c>
      <c r="U3184" s="75" t="s">
        <v>3888</v>
      </c>
    </row>
    <row r="3185" spans="17:21">
      <c r="Q3185" s="71">
        <v>4</v>
      </c>
      <c r="R3185" s="71">
        <v>28</v>
      </c>
      <c r="S3185" s="71">
        <v>55</v>
      </c>
      <c r="T3185" s="73" t="s">
        <v>13186</v>
      </c>
      <c r="U3185" s="75" t="s">
        <v>3903</v>
      </c>
    </row>
    <row r="3186" spans="17:21">
      <c r="Q3186" s="71">
        <v>4</v>
      </c>
      <c r="R3186" s="71">
        <v>28</v>
      </c>
      <c r="S3186" s="71">
        <v>56</v>
      </c>
      <c r="T3186" s="73" t="s">
        <v>13187</v>
      </c>
      <c r="U3186" s="75" t="s">
        <v>3904</v>
      </c>
    </row>
    <row r="3187" spans="17:21">
      <c r="Q3187" s="71">
        <v>4</v>
      </c>
      <c r="R3187" s="71">
        <v>28</v>
      </c>
      <c r="S3187" s="71">
        <v>57</v>
      </c>
      <c r="T3187" s="73" t="s">
        <v>13188</v>
      </c>
      <c r="U3187" s="75" t="s">
        <v>3905</v>
      </c>
    </row>
    <row r="3188" spans="17:21">
      <c r="Q3188" s="71">
        <v>4</v>
      </c>
      <c r="R3188" s="71">
        <v>28</v>
      </c>
      <c r="S3188" s="71">
        <v>58</v>
      </c>
      <c r="T3188" s="73" t="s">
        <v>13189</v>
      </c>
      <c r="U3188" s="75" t="s">
        <v>3906</v>
      </c>
    </row>
    <row r="3189" spans="17:21">
      <c r="Q3189" s="71">
        <v>4</v>
      </c>
      <c r="R3189" s="71">
        <v>28</v>
      </c>
      <c r="S3189" s="71">
        <v>59</v>
      </c>
      <c r="T3189" s="73" t="s">
        <v>13190</v>
      </c>
      <c r="U3189" s="75" t="s">
        <v>3907</v>
      </c>
    </row>
    <row r="3190" spans="17:21">
      <c r="Q3190" s="71">
        <v>4</v>
      </c>
      <c r="R3190" s="71">
        <v>28</v>
      </c>
      <c r="S3190" s="71">
        <v>60</v>
      </c>
      <c r="T3190" s="73" t="s">
        <v>13191</v>
      </c>
      <c r="U3190" s="75" t="s">
        <v>3909</v>
      </c>
    </row>
    <row r="3191" spans="17:21">
      <c r="Q3191" s="71">
        <v>4</v>
      </c>
      <c r="R3191" s="71">
        <v>28</v>
      </c>
      <c r="S3191" s="71">
        <v>61</v>
      </c>
      <c r="T3191" s="73" t="s">
        <v>13192</v>
      </c>
      <c r="U3191" s="75" t="s">
        <v>3908</v>
      </c>
    </row>
    <row r="3192" spans="17:21">
      <c r="Q3192" s="71">
        <v>4</v>
      </c>
      <c r="R3192" s="71">
        <v>28</v>
      </c>
      <c r="S3192" s="71">
        <v>62</v>
      </c>
      <c r="T3192" s="73" t="s">
        <v>13193</v>
      </c>
      <c r="U3192" s="75" t="s">
        <v>3910</v>
      </c>
    </row>
    <row r="3193" spans="17:21">
      <c r="Q3193" s="71">
        <v>4</v>
      </c>
      <c r="R3193" s="71">
        <v>28</v>
      </c>
      <c r="S3193" s="71">
        <v>63</v>
      </c>
      <c r="T3193" s="73" t="s">
        <v>13194</v>
      </c>
      <c r="U3193" s="75" t="s">
        <v>3911</v>
      </c>
    </row>
    <row r="3194" spans="17:21">
      <c r="Q3194" s="71">
        <v>4</v>
      </c>
      <c r="R3194" s="71">
        <v>28</v>
      </c>
      <c r="S3194" s="71">
        <v>64</v>
      </c>
      <c r="T3194" s="73" t="s">
        <v>13195</v>
      </c>
      <c r="U3194" s="75" t="s">
        <v>3912</v>
      </c>
    </row>
    <row r="3195" spans="17:21">
      <c r="Q3195" s="71">
        <v>4</v>
      </c>
      <c r="R3195" s="71">
        <v>28</v>
      </c>
      <c r="S3195" s="71">
        <v>65</v>
      </c>
      <c r="T3195" s="73" t="s">
        <v>13196</v>
      </c>
      <c r="U3195" s="75" t="s">
        <v>3913</v>
      </c>
    </row>
    <row r="3196" spans="17:21">
      <c r="Q3196" s="71">
        <v>4</v>
      </c>
      <c r="R3196" s="71">
        <v>28</v>
      </c>
      <c r="S3196" s="71">
        <v>66</v>
      </c>
      <c r="T3196" s="73" t="s">
        <v>11203</v>
      </c>
      <c r="U3196" s="75" t="s">
        <v>13197</v>
      </c>
    </row>
    <row r="3197" spans="17:21">
      <c r="Q3197" s="71">
        <v>4</v>
      </c>
      <c r="R3197" s="71">
        <v>28</v>
      </c>
      <c r="S3197" s="71">
        <v>67</v>
      </c>
      <c r="T3197" s="73" t="s">
        <v>11207</v>
      </c>
      <c r="U3197" s="75" t="s">
        <v>13198</v>
      </c>
    </row>
    <row r="3198" spans="17:21">
      <c r="Q3198" s="71">
        <v>4</v>
      </c>
      <c r="R3198" s="71">
        <v>28</v>
      </c>
      <c r="S3198" s="71">
        <v>68</v>
      </c>
      <c r="T3198" s="73" t="s">
        <v>11209</v>
      </c>
      <c r="U3198" s="75" t="s">
        <v>13199</v>
      </c>
    </row>
    <row r="3199" spans="17:21">
      <c r="Q3199" s="71">
        <v>4</v>
      </c>
      <c r="R3199" s="71">
        <v>28</v>
      </c>
      <c r="S3199" s="71">
        <v>69</v>
      </c>
      <c r="T3199" s="73" t="s">
        <v>11215</v>
      </c>
      <c r="U3199" s="75" t="s">
        <v>3914</v>
      </c>
    </row>
    <row r="3200" spans="17:21">
      <c r="Q3200" s="71">
        <v>4</v>
      </c>
      <c r="R3200" s="71">
        <v>29</v>
      </c>
      <c r="S3200" s="71">
        <v>1</v>
      </c>
      <c r="T3200" s="73" t="s">
        <v>8641</v>
      </c>
      <c r="U3200" s="75" t="s">
        <v>3976</v>
      </c>
    </row>
    <row r="3201" spans="17:21">
      <c r="Q3201" s="71">
        <v>4</v>
      </c>
      <c r="R3201" s="71">
        <v>29</v>
      </c>
      <c r="S3201" s="71">
        <v>2</v>
      </c>
      <c r="T3201" s="73" t="s">
        <v>13200</v>
      </c>
      <c r="U3201" s="75" t="s">
        <v>7753</v>
      </c>
    </row>
    <row r="3202" spans="17:21">
      <c r="Q3202" s="71">
        <v>4</v>
      </c>
      <c r="R3202" s="71">
        <v>29</v>
      </c>
      <c r="S3202" s="71">
        <v>3</v>
      </c>
      <c r="T3202" s="73" t="s">
        <v>13201</v>
      </c>
      <c r="U3202" s="75" t="s">
        <v>7756</v>
      </c>
    </row>
    <row r="3203" spans="17:21">
      <c r="Q3203" s="71">
        <v>4</v>
      </c>
      <c r="R3203" s="71">
        <v>29</v>
      </c>
      <c r="S3203" s="71">
        <v>4</v>
      </c>
      <c r="T3203" s="73" t="s">
        <v>11221</v>
      </c>
      <c r="U3203" s="75" t="s">
        <v>7752</v>
      </c>
    </row>
    <row r="3204" spans="17:21">
      <c r="Q3204" s="71">
        <v>4</v>
      </c>
      <c r="R3204" s="71">
        <v>29</v>
      </c>
      <c r="S3204" s="71">
        <v>5</v>
      </c>
      <c r="T3204" s="73" t="s">
        <v>13202</v>
      </c>
      <c r="U3204" s="75" t="s">
        <v>7757</v>
      </c>
    </row>
    <row r="3205" spans="17:21">
      <c r="Q3205" s="71">
        <v>4</v>
      </c>
      <c r="R3205" s="71">
        <v>29</v>
      </c>
      <c r="S3205" s="71">
        <v>6</v>
      </c>
      <c r="T3205" s="73" t="s">
        <v>13203</v>
      </c>
      <c r="U3205" s="75" t="s">
        <v>7755</v>
      </c>
    </row>
    <row r="3206" spans="17:21">
      <c r="Q3206" s="71">
        <v>4</v>
      </c>
      <c r="R3206" s="71">
        <v>29</v>
      </c>
      <c r="S3206" s="71">
        <v>7</v>
      </c>
      <c r="T3206" s="73" t="s">
        <v>13204</v>
      </c>
      <c r="U3206" s="75" t="s">
        <v>7754</v>
      </c>
    </row>
    <row r="3207" spans="17:21">
      <c r="Q3207" s="71">
        <v>4</v>
      </c>
      <c r="R3207" s="71">
        <v>29</v>
      </c>
      <c r="S3207" s="71">
        <v>8</v>
      </c>
      <c r="T3207" s="73" t="s">
        <v>13205</v>
      </c>
      <c r="U3207" s="75" t="s">
        <v>7758</v>
      </c>
    </row>
    <row r="3208" spans="17:21">
      <c r="Q3208" s="71">
        <v>4</v>
      </c>
      <c r="R3208" s="71">
        <v>29</v>
      </c>
      <c r="S3208" s="71">
        <v>9</v>
      </c>
      <c r="T3208" s="73" t="s">
        <v>13206</v>
      </c>
      <c r="U3208" s="75" t="s">
        <v>3977</v>
      </c>
    </row>
    <row r="3209" spans="17:21">
      <c r="Q3209" s="71">
        <v>4</v>
      </c>
      <c r="R3209" s="71">
        <v>29</v>
      </c>
      <c r="S3209" s="71">
        <v>10</v>
      </c>
      <c r="T3209" s="73" t="s">
        <v>11319</v>
      </c>
      <c r="U3209" s="75" t="s">
        <v>3978</v>
      </c>
    </row>
    <row r="3210" spans="17:21">
      <c r="Q3210" s="71">
        <v>4</v>
      </c>
      <c r="R3210" s="71">
        <v>29</v>
      </c>
      <c r="S3210" s="71">
        <v>11</v>
      </c>
      <c r="T3210" s="73" t="s">
        <v>11055</v>
      </c>
      <c r="U3210" s="75" t="s">
        <v>3979</v>
      </c>
    </row>
    <row r="3211" spans="17:21">
      <c r="Q3211" s="71">
        <v>4</v>
      </c>
      <c r="R3211" s="71">
        <v>29</v>
      </c>
      <c r="S3211" s="71">
        <v>12</v>
      </c>
      <c r="T3211" s="73" t="s">
        <v>12186</v>
      </c>
      <c r="U3211" s="75" t="s">
        <v>7750</v>
      </c>
    </row>
    <row r="3212" spans="17:21">
      <c r="Q3212" s="71">
        <v>4</v>
      </c>
      <c r="R3212" s="71">
        <v>29</v>
      </c>
      <c r="S3212" s="71">
        <v>13</v>
      </c>
      <c r="T3212" s="73" t="s">
        <v>13207</v>
      </c>
      <c r="U3212" s="75" t="s">
        <v>3980</v>
      </c>
    </row>
    <row r="3213" spans="17:21">
      <c r="Q3213" s="71">
        <v>4</v>
      </c>
      <c r="R3213" s="71">
        <v>29</v>
      </c>
      <c r="S3213" s="71">
        <v>14</v>
      </c>
      <c r="T3213" s="73" t="s">
        <v>13208</v>
      </c>
      <c r="U3213" s="75" t="s">
        <v>3981</v>
      </c>
    </row>
    <row r="3214" spans="17:21">
      <c r="Q3214" s="71">
        <v>4</v>
      </c>
      <c r="R3214" s="71">
        <v>29</v>
      </c>
      <c r="S3214" s="71">
        <v>15</v>
      </c>
      <c r="T3214" s="73" t="s">
        <v>13209</v>
      </c>
      <c r="U3214" s="75" t="s">
        <v>3983</v>
      </c>
    </row>
    <row r="3215" spans="17:21">
      <c r="Q3215" s="71">
        <v>4</v>
      </c>
      <c r="R3215" s="71">
        <v>29</v>
      </c>
      <c r="S3215" s="71">
        <v>16</v>
      </c>
      <c r="T3215" s="73" t="s">
        <v>13210</v>
      </c>
      <c r="U3215" s="75" t="s">
        <v>3982</v>
      </c>
    </row>
    <row r="3216" spans="17:21">
      <c r="Q3216" s="71">
        <v>4</v>
      </c>
      <c r="R3216" s="71">
        <v>29</v>
      </c>
      <c r="S3216" s="71">
        <v>17</v>
      </c>
      <c r="T3216" s="73" t="s">
        <v>13211</v>
      </c>
      <c r="U3216" s="75" t="s">
        <v>3984</v>
      </c>
    </row>
    <row r="3217" spans="17:21">
      <c r="Q3217" s="71">
        <v>4</v>
      </c>
      <c r="R3217" s="71">
        <v>29</v>
      </c>
      <c r="S3217" s="71">
        <v>18</v>
      </c>
      <c r="T3217" s="73" t="s">
        <v>13212</v>
      </c>
      <c r="U3217" s="75" t="s">
        <v>3985</v>
      </c>
    </row>
    <row r="3218" spans="17:21">
      <c r="Q3218" s="71">
        <v>4</v>
      </c>
      <c r="R3218" s="71">
        <v>29</v>
      </c>
      <c r="S3218" s="71">
        <v>19</v>
      </c>
      <c r="T3218" s="73" t="s">
        <v>13213</v>
      </c>
      <c r="U3218" s="75" t="s">
        <v>7751</v>
      </c>
    </row>
    <row r="3219" spans="17:21">
      <c r="Q3219" s="71">
        <v>4</v>
      </c>
      <c r="R3219" s="71">
        <v>29</v>
      </c>
      <c r="S3219" s="71">
        <v>20</v>
      </c>
      <c r="T3219" s="73" t="s">
        <v>13214</v>
      </c>
      <c r="U3219" s="75" t="s">
        <v>3986</v>
      </c>
    </row>
    <row r="3220" spans="17:21">
      <c r="Q3220" s="71">
        <v>4</v>
      </c>
      <c r="R3220" s="71">
        <v>29</v>
      </c>
      <c r="S3220" s="71">
        <v>21</v>
      </c>
      <c r="T3220" s="73" t="s">
        <v>13215</v>
      </c>
      <c r="U3220" s="75" t="s">
        <v>3987</v>
      </c>
    </row>
    <row r="3221" spans="17:21">
      <c r="Q3221" s="71">
        <v>4</v>
      </c>
      <c r="R3221" s="71">
        <v>29</v>
      </c>
      <c r="S3221" s="71">
        <v>22</v>
      </c>
      <c r="T3221" s="73" t="s">
        <v>13216</v>
      </c>
      <c r="U3221" s="75" t="s">
        <v>3988</v>
      </c>
    </row>
    <row r="3222" spans="17:21">
      <c r="Q3222" s="71">
        <v>4</v>
      </c>
      <c r="R3222" s="71">
        <v>29</v>
      </c>
      <c r="S3222" s="71">
        <v>23</v>
      </c>
      <c r="T3222" s="73" t="s">
        <v>13217</v>
      </c>
      <c r="U3222" s="75" t="s">
        <v>3989</v>
      </c>
    </row>
    <row r="3223" spans="17:21">
      <c r="Q3223" s="71">
        <v>4</v>
      </c>
      <c r="R3223" s="71">
        <v>29</v>
      </c>
      <c r="S3223" s="71">
        <v>24</v>
      </c>
      <c r="T3223" s="73" t="s">
        <v>13218</v>
      </c>
      <c r="U3223" s="75" t="s">
        <v>3990</v>
      </c>
    </row>
    <row r="3224" spans="17:21">
      <c r="Q3224" s="71">
        <v>4</v>
      </c>
      <c r="R3224" s="71">
        <v>29</v>
      </c>
      <c r="S3224" s="71">
        <v>25</v>
      </c>
      <c r="T3224" s="73" t="s">
        <v>13219</v>
      </c>
      <c r="U3224" s="75" t="s">
        <v>3991</v>
      </c>
    </row>
    <row r="3225" spans="17:21">
      <c r="Q3225" s="71">
        <v>4</v>
      </c>
      <c r="R3225" s="71">
        <v>29</v>
      </c>
      <c r="S3225" s="71">
        <v>26</v>
      </c>
      <c r="T3225" s="73" t="s">
        <v>13220</v>
      </c>
      <c r="U3225" s="75" t="s">
        <v>3992</v>
      </c>
    </row>
    <row r="3226" spans="17:21">
      <c r="Q3226" s="71">
        <v>4</v>
      </c>
      <c r="R3226" s="71">
        <v>29</v>
      </c>
      <c r="S3226" s="71">
        <v>27</v>
      </c>
      <c r="T3226" s="73" t="s">
        <v>13221</v>
      </c>
      <c r="U3226" s="75" t="s">
        <v>7760</v>
      </c>
    </row>
    <row r="3227" spans="17:21">
      <c r="Q3227" s="71">
        <v>4</v>
      </c>
      <c r="R3227" s="71">
        <v>29</v>
      </c>
      <c r="S3227" s="71">
        <v>28</v>
      </c>
      <c r="T3227" s="73" t="s">
        <v>13222</v>
      </c>
      <c r="U3227" s="75" t="s">
        <v>7763</v>
      </c>
    </row>
    <row r="3228" spans="17:21">
      <c r="Q3228" s="71">
        <v>4</v>
      </c>
      <c r="R3228" s="71">
        <v>29</v>
      </c>
      <c r="S3228" s="71">
        <v>29</v>
      </c>
      <c r="T3228" s="73" t="s">
        <v>13223</v>
      </c>
      <c r="U3228" s="75" t="s">
        <v>7761</v>
      </c>
    </row>
    <row r="3229" spans="17:21">
      <c r="Q3229" s="71">
        <v>4</v>
      </c>
      <c r="R3229" s="71">
        <v>29</v>
      </c>
      <c r="S3229" s="71">
        <v>30</v>
      </c>
      <c r="T3229" s="73" t="s">
        <v>13224</v>
      </c>
      <c r="U3229" s="75" t="s">
        <v>3993</v>
      </c>
    </row>
    <row r="3230" spans="17:21">
      <c r="Q3230" s="71">
        <v>4</v>
      </c>
      <c r="R3230" s="71">
        <v>29</v>
      </c>
      <c r="S3230" s="71">
        <v>31</v>
      </c>
      <c r="T3230" s="73" t="s">
        <v>13225</v>
      </c>
      <c r="U3230" s="75" t="s">
        <v>7762</v>
      </c>
    </row>
    <row r="3231" spans="17:21">
      <c r="Q3231" s="71">
        <v>4</v>
      </c>
      <c r="R3231" s="71">
        <v>29</v>
      </c>
      <c r="S3231" s="71">
        <v>32</v>
      </c>
      <c r="T3231" s="73" t="s">
        <v>13226</v>
      </c>
      <c r="U3231" s="75" t="s">
        <v>7759</v>
      </c>
    </row>
    <row r="3232" spans="17:21">
      <c r="Q3232" s="71">
        <v>4</v>
      </c>
      <c r="R3232" s="71">
        <v>29</v>
      </c>
      <c r="S3232" s="71">
        <v>33</v>
      </c>
      <c r="T3232" s="73" t="s">
        <v>13227</v>
      </c>
      <c r="U3232" s="75" t="s">
        <v>3994</v>
      </c>
    </row>
    <row r="3233" spans="17:21">
      <c r="Q3233" s="71">
        <v>4</v>
      </c>
      <c r="R3233" s="71">
        <v>29</v>
      </c>
      <c r="S3233" s="71">
        <v>34</v>
      </c>
      <c r="T3233" s="73" t="s">
        <v>13228</v>
      </c>
      <c r="U3233" s="75" t="s">
        <v>3995</v>
      </c>
    </row>
    <row r="3234" spans="17:21">
      <c r="Q3234" s="71">
        <v>4</v>
      </c>
      <c r="R3234" s="71">
        <v>29</v>
      </c>
      <c r="S3234" s="71">
        <v>35</v>
      </c>
      <c r="T3234" s="73" t="s">
        <v>13229</v>
      </c>
      <c r="U3234" s="75" t="s">
        <v>7764</v>
      </c>
    </row>
    <row r="3235" spans="17:21">
      <c r="Q3235" s="71">
        <v>4</v>
      </c>
      <c r="R3235" s="71">
        <v>29</v>
      </c>
      <c r="S3235" s="71">
        <v>36</v>
      </c>
      <c r="T3235" s="73" t="s">
        <v>13230</v>
      </c>
      <c r="U3235" s="75" t="s">
        <v>3996</v>
      </c>
    </row>
    <row r="3236" spans="17:21">
      <c r="Q3236" s="71">
        <v>4</v>
      </c>
      <c r="R3236" s="71">
        <v>29</v>
      </c>
      <c r="S3236" s="71">
        <v>37</v>
      </c>
      <c r="T3236" s="73" t="s">
        <v>12367</v>
      </c>
      <c r="U3236" s="75" t="s">
        <v>3997</v>
      </c>
    </row>
    <row r="3237" spans="17:21">
      <c r="Q3237" s="71">
        <v>4</v>
      </c>
      <c r="R3237" s="71">
        <v>29</v>
      </c>
      <c r="S3237" s="71">
        <v>38</v>
      </c>
      <c r="T3237" s="73" t="s">
        <v>13231</v>
      </c>
      <c r="U3237" s="75" t="s">
        <v>3998</v>
      </c>
    </row>
    <row r="3238" spans="17:21">
      <c r="Q3238" s="71">
        <v>4</v>
      </c>
      <c r="R3238" s="71">
        <v>29</v>
      </c>
      <c r="S3238" s="71">
        <v>39</v>
      </c>
      <c r="T3238" s="73" t="s">
        <v>13232</v>
      </c>
      <c r="U3238" s="75" t="s">
        <v>3999</v>
      </c>
    </row>
    <row r="3239" spans="17:21">
      <c r="Q3239" s="71">
        <v>4</v>
      </c>
      <c r="R3239" s="71">
        <v>29</v>
      </c>
      <c r="S3239" s="71">
        <v>40</v>
      </c>
      <c r="T3239" s="73" t="s">
        <v>13233</v>
      </c>
      <c r="U3239" s="75" t="s">
        <v>4000</v>
      </c>
    </row>
    <row r="3240" spans="17:21">
      <c r="Q3240" s="71">
        <v>4</v>
      </c>
      <c r="R3240" s="71">
        <v>29</v>
      </c>
      <c r="S3240" s="71">
        <v>41</v>
      </c>
      <c r="T3240" s="73" t="s">
        <v>13234</v>
      </c>
      <c r="U3240" s="75" t="s">
        <v>4001</v>
      </c>
    </row>
    <row r="3241" spans="17:21">
      <c r="Q3241" s="71">
        <v>4</v>
      </c>
      <c r="R3241" s="71">
        <v>29</v>
      </c>
      <c r="S3241" s="71">
        <v>42</v>
      </c>
      <c r="T3241" s="73" t="s">
        <v>13235</v>
      </c>
      <c r="U3241" s="75" t="s">
        <v>4002</v>
      </c>
    </row>
    <row r="3242" spans="17:21">
      <c r="Q3242" s="71">
        <v>4</v>
      </c>
      <c r="R3242" s="71">
        <v>29</v>
      </c>
      <c r="S3242" s="71">
        <v>43</v>
      </c>
      <c r="T3242" s="73" t="s">
        <v>11203</v>
      </c>
      <c r="U3242" s="75" t="s">
        <v>4003</v>
      </c>
    </row>
    <row r="3243" spans="17:21">
      <c r="Q3243" s="71">
        <v>4</v>
      </c>
      <c r="R3243" s="71">
        <v>29</v>
      </c>
      <c r="S3243" s="71">
        <v>44</v>
      </c>
      <c r="T3243" s="73" t="s">
        <v>11207</v>
      </c>
      <c r="U3243" s="75" t="s">
        <v>4004</v>
      </c>
    </row>
    <row r="3244" spans="17:21">
      <c r="Q3244" s="71">
        <v>4</v>
      </c>
      <c r="R3244" s="71">
        <v>29</v>
      </c>
      <c r="S3244" s="71">
        <v>45</v>
      </c>
      <c r="T3244" s="73" t="s">
        <v>11209</v>
      </c>
      <c r="U3244" s="75" t="s">
        <v>4005</v>
      </c>
    </row>
    <row r="3245" spans="17:21">
      <c r="Q3245" s="71">
        <v>4</v>
      </c>
      <c r="R3245" s="71">
        <v>29</v>
      </c>
      <c r="S3245" s="71">
        <v>46</v>
      </c>
      <c r="T3245" s="73" t="s">
        <v>11215</v>
      </c>
      <c r="U3245" s="75" t="s">
        <v>4006</v>
      </c>
    </row>
    <row r="3246" spans="17:21">
      <c r="Q3246" s="71">
        <v>4</v>
      </c>
      <c r="R3246" s="71">
        <v>30</v>
      </c>
      <c r="S3246" s="71">
        <v>1</v>
      </c>
      <c r="T3246" s="73" t="s">
        <v>8641</v>
      </c>
      <c r="U3246" s="75" t="s">
        <v>4045</v>
      </c>
    </row>
    <row r="3247" spans="17:21">
      <c r="Q3247" s="71">
        <v>4</v>
      </c>
      <c r="R3247" s="71">
        <v>30</v>
      </c>
      <c r="S3247" s="71">
        <v>2</v>
      </c>
      <c r="T3247" s="73" t="s">
        <v>8644</v>
      </c>
      <c r="U3247" s="75" t="s">
        <v>4046</v>
      </c>
    </row>
    <row r="3248" spans="17:21">
      <c r="Q3248" s="71">
        <v>4</v>
      </c>
      <c r="R3248" s="71">
        <v>30</v>
      </c>
      <c r="S3248" s="71">
        <v>3</v>
      </c>
      <c r="T3248" s="73" t="s">
        <v>11042</v>
      </c>
      <c r="U3248" s="75" t="s">
        <v>4047</v>
      </c>
    </row>
    <row r="3249" spans="17:21">
      <c r="Q3249" s="71">
        <v>4</v>
      </c>
      <c r="R3249" s="71">
        <v>30</v>
      </c>
      <c r="S3249" s="71">
        <v>4</v>
      </c>
      <c r="T3249" s="73" t="s">
        <v>12594</v>
      </c>
      <c r="U3249" s="75" t="s">
        <v>4048</v>
      </c>
    </row>
    <row r="3250" spans="17:21">
      <c r="Q3250" s="71">
        <v>4</v>
      </c>
      <c r="R3250" s="71">
        <v>30</v>
      </c>
      <c r="S3250" s="71">
        <v>5</v>
      </c>
      <c r="T3250" s="73" t="s">
        <v>13043</v>
      </c>
      <c r="U3250" s="75" t="s">
        <v>4049</v>
      </c>
    </row>
    <row r="3251" spans="17:21">
      <c r="Q3251" s="71">
        <v>4</v>
      </c>
      <c r="R3251" s="71">
        <v>30</v>
      </c>
      <c r="S3251" s="71">
        <v>6</v>
      </c>
      <c r="T3251" s="73" t="s">
        <v>9733</v>
      </c>
      <c r="U3251" s="75" t="s">
        <v>4050</v>
      </c>
    </row>
    <row r="3252" spans="17:21">
      <c r="Q3252" s="71">
        <v>4</v>
      </c>
      <c r="R3252" s="71">
        <v>30</v>
      </c>
      <c r="S3252" s="71">
        <v>7</v>
      </c>
      <c r="T3252" s="73" t="s">
        <v>11226</v>
      </c>
      <c r="U3252" s="75" t="s">
        <v>4051</v>
      </c>
    </row>
    <row r="3253" spans="17:21">
      <c r="Q3253" s="71">
        <v>4</v>
      </c>
      <c r="R3253" s="71">
        <v>30</v>
      </c>
      <c r="S3253" s="71">
        <v>8</v>
      </c>
      <c r="T3253" s="73" t="s">
        <v>11238</v>
      </c>
      <c r="U3253" s="75" t="s">
        <v>4052</v>
      </c>
    </row>
    <row r="3254" spans="17:21">
      <c r="Q3254" s="71">
        <v>4</v>
      </c>
      <c r="R3254" s="71">
        <v>30</v>
      </c>
      <c r="S3254" s="71">
        <v>9</v>
      </c>
      <c r="T3254" s="73" t="s">
        <v>11055</v>
      </c>
      <c r="U3254" s="75" t="s">
        <v>4053</v>
      </c>
    </row>
    <row r="3255" spans="17:21">
      <c r="Q3255" s="71">
        <v>4</v>
      </c>
      <c r="R3255" s="71">
        <v>30</v>
      </c>
      <c r="S3255" s="71">
        <v>10</v>
      </c>
      <c r="T3255" s="73" t="s">
        <v>13236</v>
      </c>
      <c r="U3255" s="75" t="s">
        <v>4054</v>
      </c>
    </row>
    <row r="3256" spans="17:21">
      <c r="Q3256" s="71">
        <v>4</v>
      </c>
      <c r="R3256" s="71">
        <v>30</v>
      </c>
      <c r="S3256" s="71">
        <v>11</v>
      </c>
      <c r="T3256" s="73" t="s">
        <v>13237</v>
      </c>
      <c r="U3256" s="75" t="s">
        <v>4055</v>
      </c>
    </row>
    <row r="3257" spans="17:21">
      <c r="Q3257" s="71">
        <v>4</v>
      </c>
      <c r="R3257" s="71">
        <v>30</v>
      </c>
      <c r="S3257" s="71">
        <v>12</v>
      </c>
      <c r="T3257" s="73" t="s">
        <v>13238</v>
      </c>
      <c r="U3257" s="75" t="s">
        <v>4056</v>
      </c>
    </row>
    <row r="3258" spans="17:21">
      <c r="Q3258" s="71">
        <v>4</v>
      </c>
      <c r="R3258" s="71">
        <v>30</v>
      </c>
      <c r="S3258" s="71">
        <v>13</v>
      </c>
      <c r="T3258" s="73" t="s">
        <v>13239</v>
      </c>
      <c r="U3258" s="75" t="s">
        <v>4057</v>
      </c>
    </row>
    <row r="3259" spans="17:21">
      <c r="Q3259" s="71">
        <v>4</v>
      </c>
      <c r="R3259" s="71">
        <v>30</v>
      </c>
      <c r="S3259" s="71">
        <v>14</v>
      </c>
      <c r="T3259" s="73" t="s">
        <v>13240</v>
      </c>
      <c r="U3259" s="75" t="s">
        <v>4058</v>
      </c>
    </row>
    <row r="3260" spans="17:21">
      <c r="Q3260" s="71">
        <v>4</v>
      </c>
      <c r="R3260" s="71">
        <v>30</v>
      </c>
      <c r="S3260" s="71">
        <v>15</v>
      </c>
      <c r="T3260" s="73" t="s">
        <v>13241</v>
      </c>
      <c r="U3260" s="75" t="s">
        <v>4059</v>
      </c>
    </row>
    <row r="3261" spans="17:21">
      <c r="Q3261" s="71">
        <v>4</v>
      </c>
      <c r="R3261" s="71">
        <v>30</v>
      </c>
      <c r="S3261" s="71">
        <v>16</v>
      </c>
      <c r="T3261" s="73" t="s">
        <v>13242</v>
      </c>
      <c r="U3261" s="75" t="s">
        <v>4060</v>
      </c>
    </row>
    <row r="3262" spans="17:21">
      <c r="Q3262" s="71">
        <v>4</v>
      </c>
      <c r="R3262" s="71">
        <v>30</v>
      </c>
      <c r="S3262" s="71">
        <v>17</v>
      </c>
      <c r="T3262" s="73" t="s">
        <v>13243</v>
      </c>
      <c r="U3262" s="75" t="s">
        <v>4061</v>
      </c>
    </row>
    <row r="3263" spans="17:21">
      <c r="Q3263" s="71">
        <v>4</v>
      </c>
      <c r="R3263" s="71">
        <v>30</v>
      </c>
      <c r="S3263" s="71">
        <v>18</v>
      </c>
      <c r="T3263" s="73" t="s">
        <v>13244</v>
      </c>
      <c r="U3263" s="75" t="s">
        <v>7769</v>
      </c>
    </row>
    <row r="3264" spans="17:21">
      <c r="Q3264" s="71">
        <v>4</v>
      </c>
      <c r="R3264" s="71">
        <v>30</v>
      </c>
      <c r="S3264" s="71">
        <v>19</v>
      </c>
      <c r="T3264" s="73" t="s">
        <v>13245</v>
      </c>
      <c r="U3264" s="75" t="s">
        <v>4062</v>
      </c>
    </row>
    <row r="3265" spans="17:21">
      <c r="Q3265" s="71">
        <v>4</v>
      </c>
      <c r="R3265" s="71">
        <v>30</v>
      </c>
      <c r="S3265" s="71">
        <v>20</v>
      </c>
      <c r="T3265" s="73" t="s">
        <v>13246</v>
      </c>
      <c r="U3265" s="75" t="s">
        <v>7766</v>
      </c>
    </row>
    <row r="3266" spans="17:21">
      <c r="Q3266" s="71">
        <v>4</v>
      </c>
      <c r="R3266" s="71">
        <v>30</v>
      </c>
      <c r="S3266" s="71">
        <v>21</v>
      </c>
      <c r="T3266" s="73" t="s">
        <v>13247</v>
      </c>
      <c r="U3266" s="75" t="s">
        <v>4063</v>
      </c>
    </row>
    <row r="3267" spans="17:21">
      <c r="Q3267" s="71">
        <v>4</v>
      </c>
      <c r="R3267" s="71">
        <v>30</v>
      </c>
      <c r="S3267" s="71">
        <v>22</v>
      </c>
      <c r="T3267" s="73" t="s">
        <v>13248</v>
      </c>
      <c r="U3267" s="75" t="s">
        <v>7767</v>
      </c>
    </row>
    <row r="3268" spans="17:21">
      <c r="Q3268" s="71">
        <v>4</v>
      </c>
      <c r="R3268" s="71">
        <v>30</v>
      </c>
      <c r="S3268" s="71">
        <v>23</v>
      </c>
      <c r="T3268" s="73" t="s">
        <v>13249</v>
      </c>
      <c r="U3268" s="75" t="s">
        <v>4064</v>
      </c>
    </row>
    <row r="3269" spans="17:21">
      <c r="Q3269" s="71">
        <v>4</v>
      </c>
      <c r="R3269" s="71">
        <v>30</v>
      </c>
      <c r="S3269" s="71">
        <v>24</v>
      </c>
      <c r="T3269" s="73" t="s">
        <v>13250</v>
      </c>
      <c r="U3269" s="75" t="s">
        <v>7768</v>
      </c>
    </row>
    <row r="3270" spans="17:21">
      <c r="Q3270" s="71">
        <v>4</v>
      </c>
      <c r="R3270" s="71">
        <v>30</v>
      </c>
      <c r="S3270" s="71">
        <v>25</v>
      </c>
      <c r="T3270" s="73" t="s">
        <v>13251</v>
      </c>
      <c r="U3270" s="75" t="s">
        <v>7770</v>
      </c>
    </row>
    <row r="3271" spans="17:21">
      <c r="Q3271" s="71">
        <v>4</v>
      </c>
      <c r="R3271" s="71">
        <v>30</v>
      </c>
      <c r="S3271" s="71">
        <v>26</v>
      </c>
      <c r="T3271" s="73" t="s">
        <v>13252</v>
      </c>
      <c r="U3271" s="75" t="s">
        <v>4065</v>
      </c>
    </row>
    <row r="3272" spans="17:21">
      <c r="Q3272" s="71">
        <v>4</v>
      </c>
      <c r="R3272" s="71">
        <v>30</v>
      </c>
      <c r="S3272" s="71">
        <v>27</v>
      </c>
      <c r="T3272" s="73" t="s">
        <v>13253</v>
      </c>
      <c r="U3272" s="75" t="s">
        <v>4066</v>
      </c>
    </row>
    <row r="3273" spans="17:21">
      <c r="Q3273" s="71">
        <v>4</v>
      </c>
      <c r="R3273" s="71">
        <v>30</v>
      </c>
      <c r="S3273" s="71">
        <v>28</v>
      </c>
      <c r="T3273" s="73" t="s">
        <v>13254</v>
      </c>
      <c r="U3273" s="75" t="s">
        <v>4067</v>
      </c>
    </row>
    <row r="3274" spans="17:21">
      <c r="Q3274" s="71">
        <v>4</v>
      </c>
      <c r="R3274" s="71">
        <v>30</v>
      </c>
      <c r="S3274" s="71">
        <v>29</v>
      </c>
      <c r="T3274" s="73" t="s">
        <v>13255</v>
      </c>
      <c r="U3274" s="75" t="s">
        <v>13256</v>
      </c>
    </row>
    <row r="3275" spans="17:21">
      <c r="Q3275" s="71">
        <v>4</v>
      </c>
      <c r="R3275" s="71">
        <v>30</v>
      </c>
      <c r="S3275" s="71">
        <v>30</v>
      </c>
      <c r="T3275" s="73" t="s">
        <v>13257</v>
      </c>
      <c r="U3275" s="75" t="s">
        <v>4068</v>
      </c>
    </row>
    <row r="3276" spans="17:21">
      <c r="Q3276" s="71">
        <v>4</v>
      </c>
      <c r="R3276" s="71">
        <v>30</v>
      </c>
      <c r="S3276" s="71">
        <v>31</v>
      </c>
      <c r="T3276" s="73" t="s">
        <v>13258</v>
      </c>
      <c r="U3276" s="75" t="s">
        <v>4070</v>
      </c>
    </row>
    <row r="3277" spans="17:21">
      <c r="Q3277" s="71">
        <v>4</v>
      </c>
      <c r="R3277" s="71">
        <v>30</v>
      </c>
      <c r="S3277" s="71">
        <v>32</v>
      </c>
      <c r="T3277" s="73" t="s">
        <v>13259</v>
      </c>
      <c r="U3277" s="75" t="s">
        <v>4069</v>
      </c>
    </row>
    <row r="3278" spans="17:21">
      <c r="Q3278" s="71">
        <v>4</v>
      </c>
      <c r="R3278" s="71">
        <v>30</v>
      </c>
      <c r="S3278" s="71">
        <v>33</v>
      </c>
      <c r="T3278" s="73" t="s">
        <v>13260</v>
      </c>
      <c r="U3278" s="75" t="s">
        <v>7771</v>
      </c>
    </row>
    <row r="3279" spans="17:21">
      <c r="Q3279" s="71">
        <v>4</v>
      </c>
      <c r="R3279" s="71">
        <v>30</v>
      </c>
      <c r="S3279" s="71">
        <v>34</v>
      </c>
      <c r="T3279" s="73" t="s">
        <v>13261</v>
      </c>
      <c r="U3279" s="75" t="s">
        <v>4071</v>
      </c>
    </row>
    <row r="3280" spans="17:21">
      <c r="Q3280" s="71">
        <v>4</v>
      </c>
      <c r="R3280" s="71">
        <v>30</v>
      </c>
      <c r="S3280" s="71">
        <v>35</v>
      </c>
      <c r="T3280" s="73" t="s">
        <v>13262</v>
      </c>
      <c r="U3280" s="75" t="s">
        <v>4072</v>
      </c>
    </row>
    <row r="3281" spans="17:21">
      <c r="Q3281" s="71">
        <v>4</v>
      </c>
      <c r="R3281" s="71">
        <v>30</v>
      </c>
      <c r="S3281" s="71">
        <v>36</v>
      </c>
      <c r="T3281" s="73" t="s">
        <v>11201</v>
      </c>
      <c r="U3281" s="75" t="s">
        <v>4073</v>
      </c>
    </row>
    <row r="3282" spans="17:21">
      <c r="Q3282" s="71">
        <v>4</v>
      </c>
      <c r="R3282" s="71">
        <v>30</v>
      </c>
      <c r="S3282" s="71">
        <v>37</v>
      </c>
      <c r="T3282" s="73" t="s">
        <v>11203</v>
      </c>
      <c r="U3282" s="75" t="s">
        <v>4074</v>
      </c>
    </row>
    <row r="3283" spans="17:21">
      <c r="Q3283" s="71">
        <v>4</v>
      </c>
      <c r="R3283" s="71">
        <v>30</v>
      </c>
      <c r="S3283" s="71">
        <v>38</v>
      </c>
      <c r="T3283" s="73" t="s">
        <v>11205</v>
      </c>
      <c r="U3283" s="75" t="s">
        <v>4075</v>
      </c>
    </row>
    <row r="3284" spans="17:21">
      <c r="Q3284" s="71">
        <v>4</v>
      </c>
      <c r="R3284" s="71">
        <v>30</v>
      </c>
      <c r="S3284" s="71">
        <v>39</v>
      </c>
      <c r="T3284" s="73" t="s">
        <v>11207</v>
      </c>
      <c r="U3284" s="75" t="s">
        <v>4076</v>
      </c>
    </row>
    <row r="3285" spans="17:21">
      <c r="Q3285" s="71">
        <v>4</v>
      </c>
      <c r="R3285" s="71">
        <v>30</v>
      </c>
      <c r="S3285" s="71">
        <v>40</v>
      </c>
      <c r="T3285" s="73" t="s">
        <v>11209</v>
      </c>
      <c r="U3285" s="75" t="s">
        <v>4077</v>
      </c>
    </row>
    <row r="3286" spans="17:21">
      <c r="Q3286" s="71">
        <v>4</v>
      </c>
      <c r="R3286" s="71">
        <v>30</v>
      </c>
      <c r="S3286" s="71">
        <v>41</v>
      </c>
      <c r="T3286" s="73" t="s">
        <v>11215</v>
      </c>
      <c r="U3286" s="75" t="s">
        <v>4078</v>
      </c>
    </row>
    <row r="3287" spans="17:21">
      <c r="Q3287" s="71">
        <v>4</v>
      </c>
      <c r="R3287" s="71">
        <v>31</v>
      </c>
      <c r="S3287" s="71">
        <v>1</v>
      </c>
      <c r="T3287" s="73" t="s">
        <v>13263</v>
      </c>
      <c r="U3287" s="75" t="s">
        <v>7779</v>
      </c>
    </row>
    <row r="3288" spans="17:21">
      <c r="Q3288" s="71">
        <v>4</v>
      </c>
      <c r="R3288" s="71">
        <v>31</v>
      </c>
      <c r="S3288" s="71">
        <v>2</v>
      </c>
      <c r="T3288" s="73" t="s">
        <v>8641</v>
      </c>
      <c r="U3288" s="75" t="s">
        <v>4105</v>
      </c>
    </row>
    <row r="3289" spans="17:21">
      <c r="Q3289" s="71">
        <v>4</v>
      </c>
      <c r="R3289" s="71">
        <v>31</v>
      </c>
      <c r="S3289" s="71">
        <v>3</v>
      </c>
      <c r="T3289" s="73" t="s">
        <v>13200</v>
      </c>
      <c r="U3289" s="75" t="s">
        <v>4106</v>
      </c>
    </row>
    <row r="3290" spans="17:21">
      <c r="Q3290" s="71">
        <v>4</v>
      </c>
      <c r="R3290" s="71">
        <v>31</v>
      </c>
      <c r="S3290" s="71">
        <v>4</v>
      </c>
      <c r="T3290" s="73" t="s">
        <v>11717</v>
      </c>
      <c r="U3290" s="75" t="s">
        <v>7778</v>
      </c>
    </row>
    <row r="3291" spans="17:21">
      <c r="Q3291" s="71">
        <v>4</v>
      </c>
      <c r="R3291" s="71">
        <v>31</v>
      </c>
      <c r="S3291" s="71">
        <v>5</v>
      </c>
      <c r="T3291" s="73" t="s">
        <v>12594</v>
      </c>
      <c r="U3291" s="75" t="s">
        <v>7776</v>
      </c>
    </row>
    <row r="3292" spans="17:21">
      <c r="Q3292" s="71">
        <v>4</v>
      </c>
      <c r="R3292" s="71">
        <v>31</v>
      </c>
      <c r="S3292" s="71">
        <v>6</v>
      </c>
      <c r="T3292" s="73" t="s">
        <v>11506</v>
      </c>
      <c r="U3292" s="75" t="s">
        <v>4107</v>
      </c>
    </row>
    <row r="3293" spans="17:21">
      <c r="Q3293" s="71">
        <v>4</v>
      </c>
      <c r="R3293" s="71">
        <v>31</v>
      </c>
      <c r="S3293" s="71">
        <v>7</v>
      </c>
      <c r="T3293" s="73" t="s">
        <v>11223</v>
      </c>
      <c r="U3293" s="75" t="s">
        <v>7777</v>
      </c>
    </row>
    <row r="3294" spans="17:21">
      <c r="Q3294" s="71">
        <v>4</v>
      </c>
      <c r="R3294" s="71">
        <v>31</v>
      </c>
      <c r="S3294" s="71">
        <v>8</v>
      </c>
      <c r="T3294" s="73" t="s">
        <v>9733</v>
      </c>
      <c r="U3294" s="75" t="s">
        <v>4108</v>
      </c>
    </row>
    <row r="3295" spans="17:21">
      <c r="Q3295" s="71">
        <v>4</v>
      </c>
      <c r="R3295" s="71">
        <v>31</v>
      </c>
      <c r="S3295" s="71">
        <v>9</v>
      </c>
      <c r="T3295" s="73" t="s">
        <v>11226</v>
      </c>
      <c r="U3295" s="75" t="s">
        <v>4109</v>
      </c>
    </row>
    <row r="3296" spans="17:21">
      <c r="Q3296" s="71">
        <v>4</v>
      </c>
      <c r="R3296" s="71">
        <v>31</v>
      </c>
      <c r="S3296" s="71">
        <v>10</v>
      </c>
      <c r="T3296" s="73" t="s">
        <v>11319</v>
      </c>
      <c r="U3296" s="75" t="s">
        <v>4110</v>
      </c>
    </row>
    <row r="3297" spans="17:21">
      <c r="Q3297" s="71">
        <v>4</v>
      </c>
      <c r="R3297" s="71">
        <v>31</v>
      </c>
      <c r="S3297" s="71">
        <v>11</v>
      </c>
      <c r="T3297" s="73" t="s">
        <v>11055</v>
      </c>
      <c r="U3297" s="75" t="s">
        <v>4111</v>
      </c>
    </row>
    <row r="3298" spans="17:21">
      <c r="Q3298" s="71">
        <v>4</v>
      </c>
      <c r="R3298" s="71">
        <v>31</v>
      </c>
      <c r="S3298" s="71">
        <v>12</v>
      </c>
      <c r="T3298" s="73" t="s">
        <v>12873</v>
      </c>
      <c r="U3298" s="75" t="s">
        <v>4112</v>
      </c>
    </row>
    <row r="3299" spans="17:21">
      <c r="Q3299" s="71">
        <v>4</v>
      </c>
      <c r="R3299" s="71">
        <v>31</v>
      </c>
      <c r="S3299" s="71">
        <v>13</v>
      </c>
      <c r="T3299" s="73" t="s">
        <v>13264</v>
      </c>
      <c r="U3299" s="75" t="s">
        <v>4113</v>
      </c>
    </row>
    <row r="3300" spans="17:21">
      <c r="Q3300" s="71">
        <v>4</v>
      </c>
      <c r="R3300" s="71">
        <v>31</v>
      </c>
      <c r="S3300" s="71">
        <v>14</v>
      </c>
      <c r="T3300" s="73" t="s">
        <v>13265</v>
      </c>
      <c r="U3300" s="75" t="s">
        <v>4120</v>
      </c>
    </row>
    <row r="3301" spans="17:21">
      <c r="Q3301" s="71">
        <v>4</v>
      </c>
      <c r="R3301" s="71">
        <v>31</v>
      </c>
      <c r="S3301" s="71">
        <v>15</v>
      </c>
      <c r="T3301" s="73" t="s">
        <v>13266</v>
      </c>
      <c r="U3301" s="75" t="s">
        <v>4121</v>
      </c>
    </row>
    <row r="3302" spans="17:21">
      <c r="Q3302" s="71">
        <v>4</v>
      </c>
      <c r="R3302" s="71">
        <v>31</v>
      </c>
      <c r="S3302" s="71">
        <v>16</v>
      </c>
      <c r="T3302" s="73" t="s">
        <v>13267</v>
      </c>
      <c r="U3302" s="75" t="s">
        <v>7780</v>
      </c>
    </row>
    <row r="3303" spans="17:21">
      <c r="Q3303" s="71">
        <v>4</v>
      </c>
      <c r="R3303" s="71">
        <v>31</v>
      </c>
      <c r="S3303" s="71">
        <v>17</v>
      </c>
      <c r="T3303" s="73" t="s">
        <v>13268</v>
      </c>
      <c r="U3303" s="75" t="s">
        <v>4114</v>
      </c>
    </row>
    <row r="3304" spans="17:21">
      <c r="Q3304" s="71">
        <v>4</v>
      </c>
      <c r="R3304" s="71">
        <v>31</v>
      </c>
      <c r="S3304" s="71">
        <v>18</v>
      </c>
      <c r="T3304" s="73" t="s">
        <v>13269</v>
      </c>
      <c r="U3304" s="75" t="s">
        <v>4115</v>
      </c>
    </row>
    <row r="3305" spans="17:21">
      <c r="Q3305" s="71">
        <v>4</v>
      </c>
      <c r="R3305" s="71">
        <v>31</v>
      </c>
      <c r="S3305" s="71">
        <v>19</v>
      </c>
      <c r="T3305" s="73" t="s">
        <v>13270</v>
      </c>
      <c r="U3305" s="75" t="s">
        <v>7781</v>
      </c>
    </row>
    <row r="3306" spans="17:21">
      <c r="Q3306" s="71">
        <v>4</v>
      </c>
      <c r="R3306" s="71">
        <v>31</v>
      </c>
      <c r="S3306" s="71">
        <v>20</v>
      </c>
      <c r="T3306" s="73" t="s">
        <v>13271</v>
      </c>
      <c r="U3306" s="75" t="s">
        <v>4116</v>
      </c>
    </row>
    <row r="3307" spans="17:21">
      <c r="Q3307" s="71">
        <v>4</v>
      </c>
      <c r="R3307" s="71">
        <v>31</v>
      </c>
      <c r="S3307" s="71">
        <v>21</v>
      </c>
      <c r="T3307" s="73" t="s">
        <v>13272</v>
      </c>
      <c r="U3307" s="75" t="s">
        <v>4117</v>
      </c>
    </row>
    <row r="3308" spans="17:21">
      <c r="Q3308" s="71">
        <v>4</v>
      </c>
      <c r="R3308" s="71">
        <v>31</v>
      </c>
      <c r="S3308" s="71">
        <v>22</v>
      </c>
      <c r="T3308" s="73" t="s">
        <v>13273</v>
      </c>
      <c r="U3308" s="75" t="s">
        <v>7782</v>
      </c>
    </row>
    <row r="3309" spans="17:21">
      <c r="Q3309" s="71">
        <v>4</v>
      </c>
      <c r="R3309" s="71">
        <v>31</v>
      </c>
      <c r="S3309" s="71">
        <v>23</v>
      </c>
      <c r="T3309" s="73" t="s">
        <v>13274</v>
      </c>
      <c r="U3309" s="75" t="s">
        <v>4118</v>
      </c>
    </row>
    <row r="3310" spans="17:21">
      <c r="Q3310" s="71">
        <v>4</v>
      </c>
      <c r="R3310" s="71">
        <v>31</v>
      </c>
      <c r="S3310" s="71">
        <v>24</v>
      </c>
      <c r="T3310" s="73" t="s">
        <v>13275</v>
      </c>
      <c r="U3310" s="75" t="s">
        <v>4119</v>
      </c>
    </row>
    <row r="3311" spans="17:21">
      <c r="Q3311" s="71">
        <v>4</v>
      </c>
      <c r="R3311" s="71">
        <v>31</v>
      </c>
      <c r="S3311" s="71">
        <v>25</v>
      </c>
      <c r="T3311" s="73" t="s">
        <v>13276</v>
      </c>
      <c r="U3311" s="75" t="s">
        <v>4123</v>
      </c>
    </row>
    <row r="3312" spans="17:21">
      <c r="Q3312" s="71">
        <v>4</v>
      </c>
      <c r="R3312" s="71">
        <v>31</v>
      </c>
      <c r="S3312" s="71">
        <v>26</v>
      </c>
      <c r="T3312" s="73" t="s">
        <v>13277</v>
      </c>
      <c r="U3312" s="75" t="s">
        <v>4122</v>
      </c>
    </row>
    <row r="3313" spans="17:21">
      <c r="Q3313" s="71">
        <v>4</v>
      </c>
      <c r="R3313" s="71">
        <v>31</v>
      </c>
      <c r="S3313" s="71">
        <v>27</v>
      </c>
      <c r="T3313" s="73" t="s">
        <v>11193</v>
      </c>
      <c r="U3313" s="75" t="s">
        <v>4124</v>
      </c>
    </row>
    <row r="3314" spans="17:21">
      <c r="Q3314" s="71">
        <v>4</v>
      </c>
      <c r="R3314" s="71">
        <v>31</v>
      </c>
      <c r="S3314" s="71">
        <v>28</v>
      </c>
      <c r="T3314" s="73" t="s">
        <v>13278</v>
      </c>
      <c r="U3314" s="75" t="s">
        <v>7783</v>
      </c>
    </row>
    <row r="3315" spans="17:21">
      <c r="Q3315" s="71">
        <v>4</v>
      </c>
      <c r="R3315" s="71">
        <v>31</v>
      </c>
      <c r="S3315" s="71">
        <v>29</v>
      </c>
      <c r="T3315" s="73" t="s">
        <v>13279</v>
      </c>
      <c r="U3315" s="75" t="s">
        <v>7784</v>
      </c>
    </row>
    <row r="3316" spans="17:21">
      <c r="Q3316" s="71">
        <v>4</v>
      </c>
      <c r="R3316" s="71">
        <v>31</v>
      </c>
      <c r="S3316" s="71">
        <v>30</v>
      </c>
      <c r="T3316" s="73" t="s">
        <v>13280</v>
      </c>
      <c r="U3316" s="75" t="s">
        <v>4125</v>
      </c>
    </row>
    <row r="3317" spans="17:21">
      <c r="Q3317" s="71">
        <v>4</v>
      </c>
      <c r="R3317" s="71">
        <v>31</v>
      </c>
      <c r="S3317" s="71">
        <v>31</v>
      </c>
      <c r="T3317" s="73" t="s">
        <v>13281</v>
      </c>
      <c r="U3317" s="75" t="s">
        <v>4126</v>
      </c>
    </row>
    <row r="3318" spans="17:21">
      <c r="Q3318" s="71">
        <v>4</v>
      </c>
      <c r="R3318" s="71">
        <v>31</v>
      </c>
      <c r="S3318" s="71">
        <v>32</v>
      </c>
      <c r="T3318" s="73" t="s">
        <v>11201</v>
      </c>
      <c r="U3318" s="75" t="s">
        <v>4127</v>
      </c>
    </row>
    <row r="3319" spans="17:21">
      <c r="Q3319" s="71">
        <v>4</v>
      </c>
      <c r="R3319" s="71">
        <v>31</v>
      </c>
      <c r="S3319" s="71">
        <v>33</v>
      </c>
      <c r="T3319" s="73" t="s">
        <v>11203</v>
      </c>
      <c r="U3319" s="75" t="s">
        <v>4128</v>
      </c>
    </row>
    <row r="3320" spans="17:21">
      <c r="Q3320" s="71">
        <v>4</v>
      </c>
      <c r="R3320" s="71">
        <v>31</v>
      </c>
      <c r="S3320" s="71">
        <v>34</v>
      </c>
      <c r="T3320" s="73" t="s">
        <v>11205</v>
      </c>
      <c r="U3320" s="75" t="s">
        <v>4129</v>
      </c>
    </row>
    <row r="3321" spans="17:21">
      <c r="Q3321" s="71">
        <v>4</v>
      </c>
      <c r="R3321" s="71">
        <v>31</v>
      </c>
      <c r="S3321" s="71">
        <v>35</v>
      </c>
      <c r="T3321" s="73" t="s">
        <v>11207</v>
      </c>
      <c r="U3321" s="75" t="s">
        <v>4130</v>
      </c>
    </row>
    <row r="3322" spans="17:21">
      <c r="Q3322" s="71">
        <v>4</v>
      </c>
      <c r="R3322" s="71">
        <v>31</v>
      </c>
      <c r="S3322" s="71">
        <v>36</v>
      </c>
      <c r="T3322" s="73" t="s">
        <v>11209</v>
      </c>
      <c r="U3322" s="75" t="s">
        <v>4131</v>
      </c>
    </row>
    <row r="3323" spans="17:21">
      <c r="Q3323" s="71">
        <v>4</v>
      </c>
      <c r="R3323" s="71">
        <v>31</v>
      </c>
      <c r="S3323" s="71">
        <v>37</v>
      </c>
      <c r="T3323" s="73" t="s">
        <v>13282</v>
      </c>
      <c r="U3323" s="75" t="s">
        <v>4132</v>
      </c>
    </row>
    <row r="3324" spans="17:21">
      <c r="Q3324" s="71">
        <v>4</v>
      </c>
      <c r="R3324" s="71">
        <v>31</v>
      </c>
      <c r="S3324" s="71">
        <v>38</v>
      </c>
      <c r="T3324" s="73" t="s">
        <v>11215</v>
      </c>
      <c r="U3324" s="75" t="s">
        <v>4133</v>
      </c>
    </row>
    <row r="3325" spans="17:21">
      <c r="Q3325" s="71">
        <v>4</v>
      </c>
      <c r="R3325" s="71">
        <v>32</v>
      </c>
      <c r="S3325" s="71">
        <v>1</v>
      </c>
      <c r="T3325" s="73" t="s">
        <v>12392</v>
      </c>
      <c r="U3325" s="75" t="s">
        <v>7786</v>
      </c>
    </row>
    <row r="3326" spans="17:21">
      <c r="Q3326" s="71">
        <v>4</v>
      </c>
      <c r="R3326" s="71">
        <v>32</v>
      </c>
      <c r="S3326" s="71">
        <v>2</v>
      </c>
      <c r="T3326" s="73" t="s">
        <v>8641</v>
      </c>
      <c r="U3326" s="75" t="s">
        <v>4152</v>
      </c>
    </row>
    <row r="3327" spans="17:21">
      <c r="Q3327" s="71">
        <v>4</v>
      </c>
      <c r="R3327" s="71">
        <v>32</v>
      </c>
      <c r="S3327" s="71">
        <v>3</v>
      </c>
      <c r="T3327" s="73" t="s">
        <v>13283</v>
      </c>
      <c r="U3327" s="75" t="s">
        <v>13284</v>
      </c>
    </row>
    <row r="3328" spans="17:21">
      <c r="Q3328" s="71">
        <v>4</v>
      </c>
      <c r="R3328" s="71">
        <v>32</v>
      </c>
      <c r="S3328" s="71">
        <v>4</v>
      </c>
      <c r="T3328" s="73" t="s">
        <v>13285</v>
      </c>
      <c r="U3328" s="75" t="s">
        <v>7790</v>
      </c>
    </row>
    <row r="3329" spans="17:21">
      <c r="Q3329" s="71">
        <v>4</v>
      </c>
      <c r="R3329" s="71">
        <v>32</v>
      </c>
      <c r="S3329" s="71">
        <v>5</v>
      </c>
      <c r="T3329" s="73" t="s">
        <v>13200</v>
      </c>
      <c r="U3329" s="75" t="s">
        <v>4153</v>
      </c>
    </row>
    <row r="3330" spans="17:21">
      <c r="Q3330" s="71">
        <v>4</v>
      </c>
      <c r="R3330" s="71">
        <v>32</v>
      </c>
      <c r="S3330" s="71">
        <v>6</v>
      </c>
      <c r="T3330" s="73" t="s">
        <v>11042</v>
      </c>
      <c r="U3330" s="75" t="s">
        <v>4154</v>
      </c>
    </row>
    <row r="3331" spans="17:21">
      <c r="Q3331" s="71">
        <v>4</v>
      </c>
      <c r="R3331" s="71">
        <v>32</v>
      </c>
      <c r="S3331" s="71">
        <v>7</v>
      </c>
      <c r="T3331" s="73" t="s">
        <v>11221</v>
      </c>
      <c r="U3331" s="75" t="s">
        <v>7788</v>
      </c>
    </row>
    <row r="3332" spans="17:21">
      <c r="Q3332" s="71">
        <v>4</v>
      </c>
      <c r="R3332" s="71">
        <v>32</v>
      </c>
      <c r="S3332" s="71">
        <v>8</v>
      </c>
      <c r="T3332" s="73" t="s">
        <v>9733</v>
      </c>
      <c r="U3332" s="75" t="s">
        <v>4155</v>
      </c>
    </row>
    <row r="3333" spans="17:21">
      <c r="Q3333" s="71">
        <v>4</v>
      </c>
      <c r="R3333" s="71">
        <v>32</v>
      </c>
      <c r="S3333" s="71">
        <v>9</v>
      </c>
      <c r="T3333" s="73" t="s">
        <v>11223</v>
      </c>
      <c r="U3333" s="75" t="s">
        <v>7789</v>
      </c>
    </row>
    <row r="3334" spans="17:21">
      <c r="Q3334" s="71">
        <v>4</v>
      </c>
      <c r="R3334" s="71">
        <v>32</v>
      </c>
      <c r="S3334" s="71">
        <v>10</v>
      </c>
      <c r="T3334" s="73" t="s">
        <v>11399</v>
      </c>
      <c r="U3334" s="75" t="s">
        <v>4156</v>
      </c>
    </row>
    <row r="3335" spans="17:21">
      <c r="Q3335" s="71">
        <v>4</v>
      </c>
      <c r="R3335" s="71">
        <v>32</v>
      </c>
      <c r="S3335" s="71">
        <v>11</v>
      </c>
      <c r="T3335" s="73" t="s">
        <v>11512</v>
      </c>
      <c r="U3335" s="75" t="s">
        <v>7787</v>
      </c>
    </row>
    <row r="3336" spans="17:21">
      <c r="Q3336" s="71">
        <v>4</v>
      </c>
      <c r="R3336" s="71">
        <v>32</v>
      </c>
      <c r="S3336" s="71">
        <v>12</v>
      </c>
      <c r="T3336" s="73" t="s">
        <v>11053</v>
      </c>
      <c r="U3336" s="75" t="s">
        <v>4157</v>
      </c>
    </row>
    <row r="3337" spans="17:21">
      <c r="Q3337" s="71">
        <v>4</v>
      </c>
      <c r="R3337" s="71">
        <v>32</v>
      </c>
      <c r="S3337" s="71">
        <v>13</v>
      </c>
      <c r="T3337" s="73" t="s">
        <v>11055</v>
      </c>
      <c r="U3337" s="75" t="s">
        <v>4158</v>
      </c>
    </row>
    <row r="3338" spans="17:21">
      <c r="Q3338" s="71">
        <v>4</v>
      </c>
      <c r="R3338" s="71">
        <v>32</v>
      </c>
      <c r="S3338" s="71">
        <v>14</v>
      </c>
      <c r="T3338" s="73" t="s">
        <v>13286</v>
      </c>
      <c r="U3338" s="75" t="s">
        <v>4175</v>
      </c>
    </row>
    <row r="3339" spans="17:21">
      <c r="Q3339" s="71">
        <v>4</v>
      </c>
      <c r="R3339" s="71">
        <v>32</v>
      </c>
      <c r="S3339" s="71">
        <v>15</v>
      </c>
      <c r="T3339" s="73" t="s">
        <v>13287</v>
      </c>
      <c r="U3339" s="75" t="s">
        <v>4162</v>
      </c>
    </row>
    <row r="3340" spans="17:21">
      <c r="Q3340" s="71">
        <v>4</v>
      </c>
      <c r="R3340" s="71">
        <v>32</v>
      </c>
      <c r="S3340" s="71">
        <v>16</v>
      </c>
      <c r="T3340" s="73" t="s">
        <v>13288</v>
      </c>
      <c r="U3340" s="75" t="s">
        <v>4163</v>
      </c>
    </row>
    <row r="3341" spans="17:21">
      <c r="Q3341" s="71">
        <v>4</v>
      </c>
      <c r="R3341" s="71">
        <v>32</v>
      </c>
      <c r="S3341" s="71">
        <v>17</v>
      </c>
      <c r="T3341" s="73" t="s">
        <v>13289</v>
      </c>
      <c r="U3341" s="75" t="s">
        <v>4164</v>
      </c>
    </row>
    <row r="3342" spans="17:21">
      <c r="Q3342" s="71">
        <v>4</v>
      </c>
      <c r="R3342" s="71">
        <v>32</v>
      </c>
      <c r="S3342" s="71">
        <v>18</v>
      </c>
      <c r="T3342" s="73" t="s">
        <v>13290</v>
      </c>
      <c r="U3342" s="75" t="s">
        <v>4159</v>
      </c>
    </row>
    <row r="3343" spans="17:21">
      <c r="Q3343" s="71">
        <v>4</v>
      </c>
      <c r="R3343" s="71">
        <v>32</v>
      </c>
      <c r="S3343" s="71">
        <v>19</v>
      </c>
      <c r="T3343" s="73" t="s">
        <v>13291</v>
      </c>
      <c r="U3343" s="75" t="s">
        <v>4160</v>
      </c>
    </row>
    <row r="3344" spans="17:21">
      <c r="Q3344" s="71">
        <v>4</v>
      </c>
      <c r="R3344" s="71">
        <v>32</v>
      </c>
      <c r="S3344" s="71">
        <v>20</v>
      </c>
      <c r="T3344" s="73" t="s">
        <v>13292</v>
      </c>
      <c r="U3344" s="75" t="s">
        <v>4161</v>
      </c>
    </row>
    <row r="3345" spans="17:21">
      <c r="Q3345" s="71">
        <v>4</v>
      </c>
      <c r="R3345" s="71">
        <v>32</v>
      </c>
      <c r="S3345" s="71">
        <v>21</v>
      </c>
      <c r="T3345" s="73" t="s">
        <v>13293</v>
      </c>
      <c r="U3345" s="75" t="s">
        <v>4165</v>
      </c>
    </row>
    <row r="3346" spans="17:21">
      <c r="Q3346" s="71">
        <v>4</v>
      </c>
      <c r="R3346" s="71">
        <v>32</v>
      </c>
      <c r="S3346" s="71">
        <v>22</v>
      </c>
      <c r="T3346" s="73" t="s">
        <v>13294</v>
      </c>
      <c r="U3346" s="75" t="s">
        <v>4166</v>
      </c>
    </row>
    <row r="3347" spans="17:21">
      <c r="Q3347" s="71">
        <v>4</v>
      </c>
      <c r="R3347" s="71">
        <v>32</v>
      </c>
      <c r="S3347" s="71">
        <v>23</v>
      </c>
      <c r="T3347" s="73" t="s">
        <v>13295</v>
      </c>
      <c r="U3347" s="75" t="s">
        <v>4167</v>
      </c>
    </row>
    <row r="3348" spans="17:21">
      <c r="Q3348" s="71">
        <v>4</v>
      </c>
      <c r="R3348" s="71">
        <v>32</v>
      </c>
      <c r="S3348" s="71">
        <v>24</v>
      </c>
      <c r="T3348" s="73" t="s">
        <v>13296</v>
      </c>
      <c r="U3348" s="75" t="s">
        <v>4168</v>
      </c>
    </row>
    <row r="3349" spans="17:21">
      <c r="Q3349" s="71">
        <v>4</v>
      </c>
      <c r="R3349" s="71">
        <v>32</v>
      </c>
      <c r="S3349" s="71">
        <v>25</v>
      </c>
      <c r="T3349" s="73" t="s">
        <v>13297</v>
      </c>
      <c r="U3349" s="75" t="s">
        <v>4169</v>
      </c>
    </row>
    <row r="3350" spans="17:21">
      <c r="Q3350" s="71">
        <v>4</v>
      </c>
      <c r="R3350" s="71">
        <v>32</v>
      </c>
      <c r="S3350" s="71">
        <v>26</v>
      </c>
      <c r="T3350" s="73" t="s">
        <v>13298</v>
      </c>
      <c r="U3350" s="75" t="s">
        <v>4170</v>
      </c>
    </row>
    <row r="3351" spans="17:21">
      <c r="Q3351" s="71">
        <v>4</v>
      </c>
      <c r="R3351" s="71">
        <v>32</v>
      </c>
      <c r="S3351" s="71">
        <v>27</v>
      </c>
      <c r="T3351" s="73" t="s">
        <v>13299</v>
      </c>
      <c r="U3351" s="75" t="s">
        <v>4174</v>
      </c>
    </row>
    <row r="3352" spans="17:21">
      <c r="Q3352" s="71">
        <v>4</v>
      </c>
      <c r="R3352" s="71">
        <v>32</v>
      </c>
      <c r="S3352" s="71">
        <v>28</v>
      </c>
      <c r="T3352" s="73" t="s">
        <v>13300</v>
      </c>
      <c r="U3352" s="75" t="s">
        <v>4171</v>
      </c>
    </row>
    <row r="3353" spans="17:21">
      <c r="Q3353" s="71">
        <v>4</v>
      </c>
      <c r="R3353" s="71">
        <v>32</v>
      </c>
      <c r="S3353" s="71">
        <v>29</v>
      </c>
      <c r="T3353" s="73" t="s">
        <v>13301</v>
      </c>
      <c r="U3353" s="75" t="s">
        <v>4172</v>
      </c>
    </row>
    <row r="3354" spans="17:21">
      <c r="Q3354" s="71">
        <v>4</v>
      </c>
      <c r="R3354" s="71">
        <v>32</v>
      </c>
      <c r="S3354" s="71">
        <v>30</v>
      </c>
      <c r="T3354" s="73" t="s">
        <v>13302</v>
      </c>
      <c r="U3354" s="75" t="s">
        <v>4173</v>
      </c>
    </row>
    <row r="3355" spans="17:21">
      <c r="Q3355" s="71">
        <v>4</v>
      </c>
      <c r="R3355" s="71">
        <v>32</v>
      </c>
      <c r="S3355" s="71">
        <v>31</v>
      </c>
      <c r="T3355" s="73" t="s">
        <v>13303</v>
      </c>
      <c r="U3355" s="75" t="s">
        <v>7791</v>
      </c>
    </row>
    <row r="3356" spans="17:21">
      <c r="Q3356" s="71">
        <v>4</v>
      </c>
      <c r="R3356" s="71">
        <v>32</v>
      </c>
      <c r="S3356" s="71">
        <v>32</v>
      </c>
      <c r="T3356" s="73" t="s">
        <v>11193</v>
      </c>
      <c r="U3356" s="75" t="s">
        <v>4176</v>
      </c>
    </row>
    <row r="3357" spans="17:21">
      <c r="Q3357" s="71">
        <v>4</v>
      </c>
      <c r="R3357" s="71">
        <v>32</v>
      </c>
      <c r="S3357" s="71">
        <v>33</v>
      </c>
      <c r="T3357" s="73" t="s">
        <v>12892</v>
      </c>
      <c r="U3357" s="75" t="s">
        <v>4177</v>
      </c>
    </row>
    <row r="3358" spans="17:21">
      <c r="Q3358" s="71">
        <v>4</v>
      </c>
      <c r="R3358" s="71">
        <v>32</v>
      </c>
      <c r="S3358" s="71">
        <v>34</v>
      </c>
      <c r="T3358" s="73" t="s">
        <v>12894</v>
      </c>
      <c r="U3358" s="75" t="s">
        <v>4178</v>
      </c>
    </row>
    <row r="3359" spans="17:21">
      <c r="Q3359" s="71">
        <v>4</v>
      </c>
      <c r="R3359" s="71">
        <v>32</v>
      </c>
      <c r="S3359" s="71">
        <v>35</v>
      </c>
      <c r="T3359" s="73" t="s">
        <v>13304</v>
      </c>
      <c r="U3359" s="75" t="s">
        <v>4179</v>
      </c>
    </row>
    <row r="3360" spans="17:21">
      <c r="Q3360" s="71">
        <v>4</v>
      </c>
      <c r="R3360" s="71">
        <v>32</v>
      </c>
      <c r="S3360" s="71">
        <v>36</v>
      </c>
      <c r="T3360" s="73" t="s">
        <v>13305</v>
      </c>
      <c r="U3360" s="75" t="s">
        <v>4180</v>
      </c>
    </row>
    <row r="3361" spans="17:21">
      <c r="Q3361" s="71">
        <v>4</v>
      </c>
      <c r="R3361" s="71">
        <v>32</v>
      </c>
      <c r="S3361" s="71">
        <v>37</v>
      </c>
      <c r="T3361" s="73" t="s">
        <v>13306</v>
      </c>
      <c r="U3361" s="75" t="s">
        <v>4181</v>
      </c>
    </row>
    <row r="3362" spans="17:21">
      <c r="Q3362" s="71">
        <v>4</v>
      </c>
      <c r="R3362" s="71">
        <v>32</v>
      </c>
      <c r="S3362" s="71">
        <v>38</v>
      </c>
      <c r="T3362" s="73" t="s">
        <v>11203</v>
      </c>
      <c r="U3362" s="75" t="s">
        <v>13307</v>
      </c>
    </row>
    <row r="3363" spans="17:21">
      <c r="Q3363" s="71">
        <v>4</v>
      </c>
      <c r="R3363" s="71">
        <v>32</v>
      </c>
      <c r="S3363" s="71">
        <v>39</v>
      </c>
      <c r="T3363" s="73" t="s">
        <v>11207</v>
      </c>
      <c r="U3363" s="75" t="s">
        <v>13308</v>
      </c>
    </row>
    <row r="3364" spans="17:21">
      <c r="Q3364" s="71">
        <v>4</v>
      </c>
      <c r="R3364" s="71">
        <v>32</v>
      </c>
      <c r="S3364" s="71">
        <v>40</v>
      </c>
      <c r="T3364" s="73" t="s">
        <v>11209</v>
      </c>
      <c r="U3364" s="75" t="s">
        <v>13309</v>
      </c>
    </row>
    <row r="3365" spans="17:21">
      <c r="Q3365" s="71">
        <v>4</v>
      </c>
      <c r="R3365" s="71">
        <v>32</v>
      </c>
      <c r="S3365" s="71">
        <v>41</v>
      </c>
      <c r="T3365" s="73" t="s">
        <v>11215</v>
      </c>
      <c r="U3365" s="75" t="s">
        <v>4182</v>
      </c>
    </row>
    <row r="3366" spans="17:21">
      <c r="Q3366" s="71">
        <v>4</v>
      </c>
      <c r="R3366" s="71">
        <v>33</v>
      </c>
      <c r="S3366" s="71">
        <v>1</v>
      </c>
      <c r="T3366" s="73" t="s">
        <v>8607</v>
      </c>
      <c r="U3366" s="75" t="s">
        <v>7795</v>
      </c>
    </row>
    <row r="3367" spans="17:21">
      <c r="Q3367" s="71">
        <v>4</v>
      </c>
      <c r="R3367" s="71">
        <v>33</v>
      </c>
      <c r="S3367" s="71">
        <v>2</v>
      </c>
      <c r="T3367" s="73" t="s">
        <v>8641</v>
      </c>
      <c r="U3367" s="75" t="s">
        <v>4201</v>
      </c>
    </row>
    <row r="3368" spans="17:21">
      <c r="Q3368" s="71">
        <v>4</v>
      </c>
      <c r="R3368" s="71">
        <v>33</v>
      </c>
      <c r="S3368" s="71">
        <v>3</v>
      </c>
      <c r="T3368" s="73" t="s">
        <v>11966</v>
      </c>
      <c r="U3368" s="75" t="s">
        <v>4202</v>
      </c>
    </row>
    <row r="3369" spans="17:21">
      <c r="Q3369" s="71">
        <v>4</v>
      </c>
      <c r="R3369" s="71">
        <v>33</v>
      </c>
      <c r="S3369" s="71">
        <v>4</v>
      </c>
      <c r="T3369" s="73" t="s">
        <v>13310</v>
      </c>
      <c r="U3369" s="75" t="s">
        <v>4203</v>
      </c>
    </row>
    <row r="3370" spans="17:21">
      <c r="Q3370" s="71">
        <v>4</v>
      </c>
      <c r="R3370" s="71">
        <v>33</v>
      </c>
      <c r="S3370" s="71">
        <v>5</v>
      </c>
      <c r="T3370" s="73" t="s">
        <v>11044</v>
      </c>
      <c r="U3370" s="75" t="s">
        <v>7793</v>
      </c>
    </row>
    <row r="3371" spans="17:21">
      <c r="Q3371" s="71">
        <v>4</v>
      </c>
      <c r="R3371" s="71">
        <v>33</v>
      </c>
      <c r="S3371" s="71">
        <v>6</v>
      </c>
      <c r="T3371" s="73" t="s">
        <v>11509</v>
      </c>
      <c r="U3371" s="75" t="s">
        <v>7794</v>
      </c>
    </row>
    <row r="3372" spans="17:21">
      <c r="Q3372" s="71">
        <v>4</v>
      </c>
      <c r="R3372" s="71">
        <v>33</v>
      </c>
      <c r="S3372" s="71">
        <v>7</v>
      </c>
      <c r="T3372" s="73" t="s">
        <v>9733</v>
      </c>
      <c r="U3372" s="75" t="s">
        <v>4204</v>
      </c>
    </row>
    <row r="3373" spans="17:21">
      <c r="Q3373" s="71">
        <v>4</v>
      </c>
      <c r="R3373" s="71">
        <v>33</v>
      </c>
      <c r="S3373" s="71">
        <v>8</v>
      </c>
      <c r="T3373" s="73" t="s">
        <v>11399</v>
      </c>
      <c r="U3373" s="75" t="s">
        <v>4205</v>
      </c>
    </row>
    <row r="3374" spans="17:21">
      <c r="Q3374" s="71">
        <v>4</v>
      </c>
      <c r="R3374" s="71">
        <v>33</v>
      </c>
      <c r="S3374" s="71">
        <v>9</v>
      </c>
      <c r="T3374" s="73" t="s">
        <v>11512</v>
      </c>
      <c r="U3374" s="75" t="s">
        <v>7796</v>
      </c>
    </row>
    <row r="3375" spans="17:21">
      <c r="Q3375" s="71">
        <v>4</v>
      </c>
      <c r="R3375" s="71">
        <v>33</v>
      </c>
      <c r="S3375" s="71">
        <v>10</v>
      </c>
      <c r="T3375" s="73" t="s">
        <v>11053</v>
      </c>
      <c r="U3375" s="75" t="s">
        <v>4206</v>
      </c>
    </row>
    <row r="3376" spans="17:21">
      <c r="Q3376" s="71">
        <v>4</v>
      </c>
      <c r="R3376" s="71">
        <v>33</v>
      </c>
      <c r="S3376" s="71">
        <v>11</v>
      </c>
      <c r="T3376" s="73" t="s">
        <v>11055</v>
      </c>
      <c r="U3376" s="75" t="s">
        <v>4207</v>
      </c>
    </row>
    <row r="3377" spans="17:21">
      <c r="Q3377" s="71">
        <v>4</v>
      </c>
      <c r="R3377" s="71">
        <v>33</v>
      </c>
      <c r="S3377" s="71">
        <v>12</v>
      </c>
      <c r="T3377" s="73" t="s">
        <v>13311</v>
      </c>
      <c r="U3377" s="75" t="s">
        <v>7798</v>
      </c>
    </row>
    <row r="3378" spans="17:21">
      <c r="Q3378" s="71">
        <v>4</v>
      </c>
      <c r="R3378" s="71">
        <v>33</v>
      </c>
      <c r="S3378" s="71">
        <v>13</v>
      </c>
      <c r="T3378" s="73" t="s">
        <v>13312</v>
      </c>
      <c r="U3378" s="75" t="s">
        <v>4208</v>
      </c>
    </row>
    <row r="3379" spans="17:21">
      <c r="Q3379" s="71">
        <v>4</v>
      </c>
      <c r="R3379" s="71">
        <v>33</v>
      </c>
      <c r="S3379" s="71">
        <v>14</v>
      </c>
      <c r="T3379" s="73" t="s">
        <v>13313</v>
      </c>
      <c r="U3379" s="75" t="s">
        <v>4217</v>
      </c>
    </row>
    <row r="3380" spans="17:21">
      <c r="Q3380" s="71">
        <v>4</v>
      </c>
      <c r="R3380" s="71">
        <v>33</v>
      </c>
      <c r="S3380" s="71">
        <v>15</v>
      </c>
      <c r="T3380" s="73" t="s">
        <v>13314</v>
      </c>
      <c r="U3380" s="75" t="s">
        <v>4219</v>
      </c>
    </row>
    <row r="3381" spans="17:21">
      <c r="Q3381" s="71">
        <v>4</v>
      </c>
      <c r="R3381" s="71">
        <v>33</v>
      </c>
      <c r="S3381" s="71">
        <v>16</v>
      </c>
      <c r="T3381" s="73" t="s">
        <v>13315</v>
      </c>
      <c r="U3381" s="75" t="s">
        <v>4220</v>
      </c>
    </row>
    <row r="3382" spans="17:21">
      <c r="Q3382" s="71">
        <v>4</v>
      </c>
      <c r="R3382" s="71">
        <v>33</v>
      </c>
      <c r="S3382" s="71">
        <v>17</v>
      </c>
      <c r="T3382" s="73" t="s">
        <v>13316</v>
      </c>
      <c r="U3382" s="75" t="s">
        <v>4221</v>
      </c>
    </row>
    <row r="3383" spans="17:21">
      <c r="Q3383" s="71">
        <v>4</v>
      </c>
      <c r="R3383" s="71">
        <v>33</v>
      </c>
      <c r="S3383" s="71">
        <v>18</v>
      </c>
      <c r="T3383" s="73" t="s">
        <v>13317</v>
      </c>
      <c r="U3383" s="75" t="s">
        <v>4222</v>
      </c>
    </row>
    <row r="3384" spans="17:21">
      <c r="Q3384" s="71">
        <v>4</v>
      </c>
      <c r="R3384" s="71">
        <v>33</v>
      </c>
      <c r="S3384" s="71">
        <v>19</v>
      </c>
      <c r="T3384" s="73" t="s">
        <v>13318</v>
      </c>
      <c r="U3384" s="75" t="s">
        <v>4209</v>
      </c>
    </row>
    <row r="3385" spans="17:21">
      <c r="Q3385" s="71">
        <v>4</v>
      </c>
      <c r="R3385" s="71">
        <v>33</v>
      </c>
      <c r="S3385" s="71">
        <v>20</v>
      </c>
      <c r="T3385" s="73" t="s">
        <v>13319</v>
      </c>
      <c r="U3385" s="75" t="s">
        <v>4218</v>
      </c>
    </row>
    <row r="3386" spans="17:21">
      <c r="Q3386" s="71">
        <v>4</v>
      </c>
      <c r="R3386" s="71">
        <v>33</v>
      </c>
      <c r="S3386" s="71">
        <v>21</v>
      </c>
      <c r="T3386" s="73" t="s">
        <v>13320</v>
      </c>
      <c r="U3386" s="75" t="s">
        <v>7799</v>
      </c>
    </row>
    <row r="3387" spans="17:21">
      <c r="Q3387" s="71">
        <v>4</v>
      </c>
      <c r="R3387" s="71">
        <v>33</v>
      </c>
      <c r="S3387" s="71">
        <v>22</v>
      </c>
      <c r="T3387" s="73" t="s">
        <v>13321</v>
      </c>
      <c r="U3387" s="75" t="s">
        <v>4210</v>
      </c>
    </row>
    <row r="3388" spans="17:21">
      <c r="Q3388" s="71">
        <v>4</v>
      </c>
      <c r="R3388" s="71">
        <v>33</v>
      </c>
      <c r="S3388" s="71">
        <v>23</v>
      </c>
      <c r="T3388" s="73" t="s">
        <v>13322</v>
      </c>
      <c r="U3388" s="75" t="s">
        <v>4223</v>
      </c>
    </row>
    <row r="3389" spans="17:21">
      <c r="Q3389" s="71">
        <v>4</v>
      </c>
      <c r="R3389" s="71">
        <v>33</v>
      </c>
      <c r="S3389" s="71">
        <v>24</v>
      </c>
      <c r="T3389" s="73" t="s">
        <v>13323</v>
      </c>
      <c r="U3389" s="75" t="s">
        <v>4229</v>
      </c>
    </row>
    <row r="3390" spans="17:21">
      <c r="Q3390" s="71">
        <v>4</v>
      </c>
      <c r="R3390" s="71">
        <v>33</v>
      </c>
      <c r="S3390" s="71">
        <v>25</v>
      </c>
      <c r="T3390" s="73" t="s">
        <v>13324</v>
      </c>
      <c r="U3390" s="75" t="s">
        <v>4228</v>
      </c>
    </row>
    <row r="3391" spans="17:21">
      <c r="Q3391" s="71">
        <v>4</v>
      </c>
      <c r="R3391" s="71">
        <v>33</v>
      </c>
      <c r="S3391" s="71">
        <v>26</v>
      </c>
      <c r="T3391" s="73" t="s">
        <v>13325</v>
      </c>
      <c r="U3391" s="75" t="s">
        <v>4227</v>
      </c>
    </row>
    <row r="3392" spans="17:21">
      <c r="Q3392" s="71">
        <v>4</v>
      </c>
      <c r="R3392" s="71">
        <v>33</v>
      </c>
      <c r="S3392" s="71">
        <v>27</v>
      </c>
      <c r="T3392" s="73" t="s">
        <v>13326</v>
      </c>
      <c r="U3392" s="75" t="s">
        <v>4211</v>
      </c>
    </row>
    <row r="3393" spans="17:21">
      <c r="Q3393" s="71">
        <v>4</v>
      </c>
      <c r="R3393" s="71">
        <v>33</v>
      </c>
      <c r="S3393" s="71">
        <v>28</v>
      </c>
      <c r="T3393" s="73" t="s">
        <v>13327</v>
      </c>
      <c r="U3393" s="75" t="s">
        <v>4224</v>
      </c>
    </row>
    <row r="3394" spans="17:21">
      <c r="Q3394" s="71">
        <v>4</v>
      </c>
      <c r="R3394" s="71">
        <v>33</v>
      </c>
      <c r="S3394" s="71">
        <v>29</v>
      </c>
      <c r="T3394" s="73" t="s">
        <v>13328</v>
      </c>
      <c r="U3394" s="75" t="s">
        <v>4212</v>
      </c>
    </row>
    <row r="3395" spans="17:21">
      <c r="Q3395" s="71">
        <v>4</v>
      </c>
      <c r="R3395" s="71">
        <v>33</v>
      </c>
      <c r="S3395" s="71">
        <v>30</v>
      </c>
      <c r="T3395" s="73" t="s">
        <v>13329</v>
      </c>
      <c r="U3395" s="75" t="s">
        <v>4225</v>
      </c>
    </row>
    <row r="3396" spans="17:21">
      <c r="Q3396" s="71">
        <v>4</v>
      </c>
      <c r="R3396" s="71">
        <v>33</v>
      </c>
      <c r="S3396" s="71">
        <v>31</v>
      </c>
      <c r="T3396" s="73" t="s">
        <v>13330</v>
      </c>
      <c r="U3396" s="75" t="s">
        <v>4213</v>
      </c>
    </row>
    <row r="3397" spans="17:21">
      <c r="Q3397" s="71">
        <v>4</v>
      </c>
      <c r="R3397" s="71">
        <v>33</v>
      </c>
      <c r="S3397" s="71">
        <v>32</v>
      </c>
      <c r="T3397" s="73" t="s">
        <v>13331</v>
      </c>
      <c r="U3397" s="75" t="s">
        <v>4226</v>
      </c>
    </row>
    <row r="3398" spans="17:21">
      <c r="Q3398" s="71">
        <v>4</v>
      </c>
      <c r="R3398" s="71">
        <v>33</v>
      </c>
      <c r="S3398" s="71">
        <v>33</v>
      </c>
      <c r="T3398" s="73" t="s">
        <v>13332</v>
      </c>
      <c r="U3398" s="75" t="s">
        <v>7800</v>
      </c>
    </row>
    <row r="3399" spans="17:21">
      <c r="Q3399" s="71">
        <v>4</v>
      </c>
      <c r="R3399" s="71">
        <v>33</v>
      </c>
      <c r="S3399" s="71">
        <v>34</v>
      </c>
      <c r="T3399" s="73" t="s">
        <v>13333</v>
      </c>
      <c r="U3399" s="75" t="s">
        <v>4214</v>
      </c>
    </row>
    <row r="3400" spans="17:21">
      <c r="Q3400" s="71">
        <v>4</v>
      </c>
      <c r="R3400" s="71">
        <v>33</v>
      </c>
      <c r="S3400" s="71">
        <v>35</v>
      </c>
      <c r="T3400" s="73" t="s">
        <v>13334</v>
      </c>
      <c r="U3400" s="75" t="s">
        <v>4230</v>
      </c>
    </row>
    <row r="3401" spans="17:21">
      <c r="Q3401" s="71">
        <v>4</v>
      </c>
      <c r="R3401" s="71">
        <v>33</v>
      </c>
      <c r="S3401" s="71">
        <v>36</v>
      </c>
      <c r="T3401" s="73" t="s">
        <v>13335</v>
      </c>
      <c r="U3401" s="75" t="s">
        <v>4234</v>
      </c>
    </row>
    <row r="3402" spans="17:21">
      <c r="Q3402" s="71">
        <v>4</v>
      </c>
      <c r="R3402" s="71">
        <v>33</v>
      </c>
      <c r="S3402" s="71">
        <v>37</v>
      </c>
      <c r="T3402" s="73" t="s">
        <v>13336</v>
      </c>
      <c r="U3402" s="75" t="s">
        <v>4233</v>
      </c>
    </row>
    <row r="3403" spans="17:21">
      <c r="Q3403" s="71">
        <v>4</v>
      </c>
      <c r="R3403" s="71">
        <v>33</v>
      </c>
      <c r="S3403" s="71">
        <v>38</v>
      </c>
      <c r="T3403" s="73" t="s">
        <v>13337</v>
      </c>
      <c r="U3403" s="75" t="s">
        <v>7797</v>
      </c>
    </row>
    <row r="3404" spans="17:21">
      <c r="Q3404" s="71">
        <v>4</v>
      </c>
      <c r="R3404" s="71">
        <v>33</v>
      </c>
      <c r="S3404" s="71">
        <v>39</v>
      </c>
      <c r="T3404" s="73" t="s">
        <v>13338</v>
      </c>
      <c r="U3404" s="75" t="s">
        <v>4215</v>
      </c>
    </row>
    <row r="3405" spans="17:21">
      <c r="Q3405" s="71">
        <v>4</v>
      </c>
      <c r="R3405" s="71">
        <v>33</v>
      </c>
      <c r="S3405" s="71">
        <v>40</v>
      </c>
      <c r="T3405" s="73" t="s">
        <v>13339</v>
      </c>
      <c r="U3405" s="75" t="s">
        <v>4231</v>
      </c>
    </row>
    <row r="3406" spans="17:21">
      <c r="Q3406" s="71">
        <v>4</v>
      </c>
      <c r="R3406" s="71">
        <v>33</v>
      </c>
      <c r="S3406" s="71">
        <v>41</v>
      </c>
      <c r="T3406" s="73" t="s">
        <v>13340</v>
      </c>
      <c r="U3406" s="75" t="s">
        <v>4216</v>
      </c>
    </row>
    <row r="3407" spans="17:21">
      <c r="Q3407" s="71">
        <v>4</v>
      </c>
      <c r="R3407" s="71">
        <v>33</v>
      </c>
      <c r="S3407" s="71">
        <v>42</v>
      </c>
      <c r="T3407" s="73" t="s">
        <v>13341</v>
      </c>
      <c r="U3407" s="75" t="s">
        <v>4232</v>
      </c>
    </row>
    <row r="3408" spans="17:21">
      <c r="Q3408" s="71">
        <v>4</v>
      </c>
      <c r="R3408" s="71">
        <v>33</v>
      </c>
      <c r="S3408" s="71">
        <v>43</v>
      </c>
      <c r="T3408" s="73" t="s">
        <v>13342</v>
      </c>
      <c r="U3408" s="75" t="s">
        <v>4236</v>
      </c>
    </row>
    <row r="3409" spans="17:21">
      <c r="Q3409" s="71">
        <v>4</v>
      </c>
      <c r="R3409" s="71">
        <v>33</v>
      </c>
      <c r="S3409" s="71">
        <v>44</v>
      </c>
      <c r="T3409" s="73" t="s">
        <v>13343</v>
      </c>
      <c r="U3409" s="75" t="s">
        <v>4235</v>
      </c>
    </row>
    <row r="3410" spans="17:21">
      <c r="Q3410" s="71">
        <v>4</v>
      </c>
      <c r="R3410" s="71">
        <v>33</v>
      </c>
      <c r="S3410" s="71">
        <v>45</v>
      </c>
      <c r="T3410" s="73" t="s">
        <v>11193</v>
      </c>
      <c r="U3410" s="75" t="s">
        <v>4237</v>
      </c>
    </row>
    <row r="3411" spans="17:21">
      <c r="Q3411" s="71">
        <v>4</v>
      </c>
      <c r="R3411" s="71">
        <v>33</v>
      </c>
      <c r="S3411" s="71">
        <v>46</v>
      </c>
      <c r="T3411" s="73" t="s">
        <v>13344</v>
      </c>
      <c r="U3411" s="75" t="s">
        <v>7801</v>
      </c>
    </row>
    <row r="3412" spans="17:21">
      <c r="Q3412" s="71">
        <v>4</v>
      </c>
      <c r="R3412" s="71">
        <v>33</v>
      </c>
      <c r="S3412" s="71">
        <v>47</v>
      </c>
      <c r="T3412" s="73" t="s">
        <v>13345</v>
      </c>
      <c r="U3412" s="75" t="s">
        <v>4238</v>
      </c>
    </row>
    <row r="3413" spans="17:21">
      <c r="Q3413" s="71">
        <v>4</v>
      </c>
      <c r="R3413" s="71">
        <v>33</v>
      </c>
      <c r="S3413" s="71">
        <v>48</v>
      </c>
      <c r="T3413" s="73" t="s">
        <v>13346</v>
      </c>
      <c r="U3413" s="75" t="s">
        <v>4239</v>
      </c>
    </row>
    <row r="3414" spans="17:21">
      <c r="Q3414" s="71">
        <v>4</v>
      </c>
      <c r="R3414" s="71">
        <v>33</v>
      </c>
      <c r="S3414" s="71">
        <v>49</v>
      </c>
      <c r="T3414" s="73" t="s">
        <v>13347</v>
      </c>
      <c r="U3414" s="75" t="s">
        <v>4240</v>
      </c>
    </row>
    <row r="3415" spans="17:21">
      <c r="Q3415" s="71">
        <v>4</v>
      </c>
      <c r="R3415" s="71">
        <v>33</v>
      </c>
      <c r="S3415" s="71">
        <v>50</v>
      </c>
      <c r="T3415" s="73" t="s">
        <v>11215</v>
      </c>
      <c r="U3415" s="75" t="s">
        <v>4241</v>
      </c>
    </row>
    <row r="3416" spans="17:21">
      <c r="Q3416" s="71">
        <v>4</v>
      </c>
      <c r="R3416" s="71">
        <v>34</v>
      </c>
      <c r="S3416" s="71">
        <v>1</v>
      </c>
      <c r="T3416" s="73" t="s">
        <v>12394</v>
      </c>
      <c r="U3416" s="75" t="s">
        <v>7823</v>
      </c>
    </row>
    <row r="3417" spans="17:21">
      <c r="Q3417" s="71">
        <v>4</v>
      </c>
      <c r="R3417" s="71">
        <v>34</v>
      </c>
      <c r="S3417" s="71">
        <v>2</v>
      </c>
      <c r="T3417" s="73" t="s">
        <v>13348</v>
      </c>
      <c r="U3417" s="75" t="s">
        <v>7824</v>
      </c>
    </row>
    <row r="3418" spans="17:21">
      <c r="Q3418" s="71">
        <v>4</v>
      </c>
      <c r="R3418" s="71">
        <v>34</v>
      </c>
      <c r="S3418" s="71">
        <v>3</v>
      </c>
      <c r="T3418" s="73" t="s">
        <v>13349</v>
      </c>
      <c r="U3418" s="75" t="s">
        <v>7825</v>
      </c>
    </row>
    <row r="3419" spans="17:21">
      <c r="Q3419" s="71">
        <v>4</v>
      </c>
      <c r="R3419" s="71">
        <v>34</v>
      </c>
      <c r="S3419" s="71">
        <v>4</v>
      </c>
      <c r="T3419" s="73" t="s">
        <v>13350</v>
      </c>
      <c r="U3419" s="75" t="s">
        <v>7826</v>
      </c>
    </row>
    <row r="3420" spans="17:21">
      <c r="Q3420" s="71">
        <v>4</v>
      </c>
      <c r="R3420" s="71">
        <v>34</v>
      </c>
      <c r="S3420" s="71">
        <v>5</v>
      </c>
      <c r="T3420" s="73" t="s">
        <v>13351</v>
      </c>
      <c r="U3420" s="75" t="s">
        <v>7827</v>
      </c>
    </row>
    <row r="3421" spans="17:21">
      <c r="Q3421" s="71">
        <v>4</v>
      </c>
      <c r="R3421" s="71">
        <v>34</v>
      </c>
      <c r="S3421" s="71">
        <v>6</v>
      </c>
      <c r="T3421" s="73" t="s">
        <v>13352</v>
      </c>
      <c r="U3421" s="75" t="s">
        <v>4267</v>
      </c>
    </row>
    <row r="3422" spans="17:21">
      <c r="Q3422" s="71">
        <v>4</v>
      </c>
      <c r="R3422" s="71">
        <v>34</v>
      </c>
      <c r="S3422" s="71">
        <v>7</v>
      </c>
      <c r="T3422" s="73" t="s">
        <v>13353</v>
      </c>
      <c r="U3422" s="75" t="s">
        <v>4268</v>
      </c>
    </row>
    <row r="3423" spans="17:21">
      <c r="Q3423" s="71">
        <v>4</v>
      </c>
      <c r="R3423" s="71">
        <v>34</v>
      </c>
      <c r="S3423" s="71">
        <v>8</v>
      </c>
      <c r="T3423" s="73" t="s">
        <v>13354</v>
      </c>
      <c r="U3423" s="75" t="s">
        <v>4269</v>
      </c>
    </row>
    <row r="3424" spans="17:21">
      <c r="Q3424" s="71">
        <v>4</v>
      </c>
      <c r="R3424" s="71">
        <v>34</v>
      </c>
      <c r="S3424" s="71">
        <v>9</v>
      </c>
      <c r="T3424" s="73" t="s">
        <v>13355</v>
      </c>
      <c r="U3424" s="75" t="s">
        <v>7828</v>
      </c>
    </row>
    <row r="3425" spans="17:21">
      <c r="Q3425" s="71">
        <v>4</v>
      </c>
      <c r="R3425" s="71">
        <v>34</v>
      </c>
      <c r="S3425" s="71">
        <v>10</v>
      </c>
      <c r="T3425" s="73" t="s">
        <v>11319</v>
      </c>
      <c r="U3425" s="75" t="s">
        <v>4270</v>
      </c>
    </row>
    <row r="3426" spans="17:21">
      <c r="Q3426" s="71">
        <v>4</v>
      </c>
      <c r="R3426" s="71">
        <v>34</v>
      </c>
      <c r="S3426" s="71">
        <v>11</v>
      </c>
      <c r="T3426" s="73" t="s">
        <v>11055</v>
      </c>
      <c r="U3426" s="75" t="s">
        <v>4271</v>
      </c>
    </row>
    <row r="3427" spans="17:21">
      <c r="Q3427" s="71">
        <v>4</v>
      </c>
      <c r="R3427" s="71">
        <v>34</v>
      </c>
      <c r="S3427" s="71">
        <v>12</v>
      </c>
      <c r="T3427" s="73" t="s">
        <v>13356</v>
      </c>
      <c r="U3427" s="75" t="s">
        <v>4272</v>
      </c>
    </row>
    <row r="3428" spans="17:21">
      <c r="Q3428" s="71">
        <v>4</v>
      </c>
      <c r="R3428" s="71">
        <v>34</v>
      </c>
      <c r="S3428" s="71">
        <v>13</v>
      </c>
      <c r="T3428" s="73" t="s">
        <v>13357</v>
      </c>
      <c r="U3428" s="75" t="s">
        <v>4273</v>
      </c>
    </row>
    <row r="3429" spans="17:21">
      <c r="Q3429" s="71">
        <v>4</v>
      </c>
      <c r="R3429" s="71">
        <v>34</v>
      </c>
      <c r="S3429" s="71">
        <v>14</v>
      </c>
      <c r="T3429" s="73" t="s">
        <v>13358</v>
      </c>
      <c r="U3429" s="75" t="s">
        <v>4274</v>
      </c>
    </row>
    <row r="3430" spans="17:21">
      <c r="Q3430" s="71">
        <v>4</v>
      </c>
      <c r="R3430" s="71">
        <v>34</v>
      </c>
      <c r="S3430" s="71">
        <v>15</v>
      </c>
      <c r="T3430" s="73" t="s">
        <v>13359</v>
      </c>
      <c r="U3430" s="75" t="s">
        <v>4276</v>
      </c>
    </row>
    <row r="3431" spans="17:21">
      <c r="Q3431" s="71">
        <v>4</v>
      </c>
      <c r="R3431" s="71">
        <v>34</v>
      </c>
      <c r="S3431" s="71">
        <v>16</v>
      </c>
      <c r="T3431" s="73" t="s">
        <v>13360</v>
      </c>
      <c r="U3431" s="75" t="s">
        <v>7829</v>
      </c>
    </row>
    <row r="3432" spans="17:21">
      <c r="Q3432" s="71">
        <v>4</v>
      </c>
      <c r="R3432" s="71">
        <v>34</v>
      </c>
      <c r="S3432" s="71">
        <v>17</v>
      </c>
      <c r="T3432" s="73" t="s">
        <v>13361</v>
      </c>
      <c r="U3432" s="75" t="s">
        <v>4275</v>
      </c>
    </row>
    <row r="3433" spans="17:21">
      <c r="Q3433" s="71">
        <v>4</v>
      </c>
      <c r="R3433" s="71">
        <v>34</v>
      </c>
      <c r="S3433" s="71">
        <v>18</v>
      </c>
      <c r="T3433" s="73" t="s">
        <v>13362</v>
      </c>
      <c r="U3433" s="75" t="s">
        <v>4277</v>
      </c>
    </row>
    <row r="3434" spans="17:21">
      <c r="Q3434" s="71">
        <v>4</v>
      </c>
      <c r="R3434" s="71">
        <v>34</v>
      </c>
      <c r="S3434" s="71">
        <v>19</v>
      </c>
      <c r="T3434" s="73" t="s">
        <v>13363</v>
      </c>
      <c r="U3434" s="75" t="s">
        <v>4278</v>
      </c>
    </row>
    <row r="3435" spans="17:21">
      <c r="Q3435" s="71">
        <v>4</v>
      </c>
      <c r="R3435" s="71">
        <v>34</v>
      </c>
      <c r="S3435" s="71">
        <v>20</v>
      </c>
      <c r="T3435" s="73" t="s">
        <v>13364</v>
      </c>
      <c r="U3435" s="75" t="s">
        <v>4280</v>
      </c>
    </row>
    <row r="3436" spans="17:21">
      <c r="Q3436" s="71">
        <v>4</v>
      </c>
      <c r="R3436" s="71">
        <v>34</v>
      </c>
      <c r="S3436" s="71">
        <v>21</v>
      </c>
      <c r="T3436" s="73" t="s">
        <v>13365</v>
      </c>
      <c r="U3436" s="75" t="s">
        <v>4279</v>
      </c>
    </row>
    <row r="3437" spans="17:21">
      <c r="Q3437" s="71">
        <v>4</v>
      </c>
      <c r="R3437" s="71">
        <v>34</v>
      </c>
      <c r="S3437" s="71">
        <v>22</v>
      </c>
      <c r="T3437" s="73" t="s">
        <v>13366</v>
      </c>
      <c r="U3437" s="75" t="s">
        <v>4281</v>
      </c>
    </row>
    <row r="3438" spans="17:21">
      <c r="Q3438" s="71">
        <v>4</v>
      </c>
      <c r="R3438" s="71">
        <v>34</v>
      </c>
      <c r="S3438" s="71">
        <v>23</v>
      </c>
      <c r="T3438" s="73" t="s">
        <v>13367</v>
      </c>
      <c r="U3438" s="75" t="s">
        <v>4282</v>
      </c>
    </row>
    <row r="3439" spans="17:21">
      <c r="Q3439" s="71">
        <v>4</v>
      </c>
      <c r="R3439" s="71">
        <v>34</v>
      </c>
      <c r="S3439" s="71">
        <v>24</v>
      </c>
      <c r="T3439" s="73" t="s">
        <v>13368</v>
      </c>
      <c r="U3439" s="75" t="s">
        <v>4284</v>
      </c>
    </row>
    <row r="3440" spans="17:21">
      <c r="Q3440" s="71">
        <v>4</v>
      </c>
      <c r="R3440" s="71">
        <v>34</v>
      </c>
      <c r="S3440" s="71">
        <v>25</v>
      </c>
      <c r="T3440" s="73" t="s">
        <v>13369</v>
      </c>
      <c r="U3440" s="75" t="s">
        <v>4283</v>
      </c>
    </row>
    <row r="3441" spans="17:21">
      <c r="Q3441" s="71">
        <v>4</v>
      </c>
      <c r="R3441" s="71">
        <v>34</v>
      </c>
      <c r="S3441" s="71">
        <v>26</v>
      </c>
      <c r="T3441" s="73" t="s">
        <v>13370</v>
      </c>
      <c r="U3441" s="75" t="s">
        <v>4285</v>
      </c>
    </row>
    <row r="3442" spans="17:21">
      <c r="Q3442" s="71">
        <v>4</v>
      </c>
      <c r="R3442" s="71">
        <v>34</v>
      </c>
      <c r="S3442" s="71">
        <v>27</v>
      </c>
      <c r="T3442" s="73" t="s">
        <v>13371</v>
      </c>
      <c r="U3442" s="75" t="s">
        <v>4286</v>
      </c>
    </row>
    <row r="3443" spans="17:21">
      <c r="Q3443" s="71">
        <v>4</v>
      </c>
      <c r="R3443" s="71">
        <v>34</v>
      </c>
      <c r="S3443" s="71">
        <v>28</v>
      </c>
      <c r="T3443" s="73" t="s">
        <v>13372</v>
      </c>
      <c r="U3443" s="75" t="s">
        <v>4287</v>
      </c>
    </row>
    <row r="3444" spans="17:21">
      <c r="Q3444" s="71">
        <v>4</v>
      </c>
      <c r="R3444" s="71">
        <v>34</v>
      </c>
      <c r="S3444" s="71">
        <v>29</v>
      </c>
      <c r="T3444" s="73" t="s">
        <v>11193</v>
      </c>
      <c r="U3444" s="75" t="s">
        <v>4289</v>
      </c>
    </row>
    <row r="3445" spans="17:21">
      <c r="Q3445" s="71">
        <v>4</v>
      </c>
      <c r="R3445" s="71">
        <v>34</v>
      </c>
      <c r="S3445" s="71">
        <v>30</v>
      </c>
      <c r="T3445" s="73" t="s">
        <v>13373</v>
      </c>
      <c r="U3445" s="75" t="s">
        <v>4288</v>
      </c>
    </row>
    <row r="3446" spans="17:21">
      <c r="Q3446" s="71">
        <v>4</v>
      </c>
      <c r="R3446" s="71">
        <v>34</v>
      </c>
      <c r="S3446" s="71">
        <v>31</v>
      </c>
      <c r="T3446" s="73" t="s">
        <v>11951</v>
      </c>
      <c r="U3446" s="75" t="s">
        <v>7830</v>
      </c>
    </row>
    <row r="3447" spans="17:21">
      <c r="Q3447" s="71">
        <v>4</v>
      </c>
      <c r="R3447" s="71">
        <v>34</v>
      </c>
      <c r="S3447" s="71">
        <v>32</v>
      </c>
      <c r="T3447" s="73" t="s">
        <v>13374</v>
      </c>
      <c r="U3447" s="75" t="s">
        <v>4290</v>
      </c>
    </row>
    <row r="3448" spans="17:21">
      <c r="Q3448" s="71">
        <v>4</v>
      </c>
      <c r="R3448" s="71">
        <v>34</v>
      </c>
      <c r="S3448" s="71">
        <v>33</v>
      </c>
      <c r="T3448" s="73" t="s">
        <v>13375</v>
      </c>
      <c r="U3448" s="75" t="s">
        <v>4291</v>
      </c>
    </row>
    <row r="3449" spans="17:21">
      <c r="Q3449" s="71">
        <v>4</v>
      </c>
      <c r="R3449" s="71">
        <v>34</v>
      </c>
      <c r="S3449" s="71">
        <v>34</v>
      </c>
      <c r="T3449" s="73" t="s">
        <v>13376</v>
      </c>
      <c r="U3449" s="75" t="s">
        <v>4292</v>
      </c>
    </row>
    <row r="3450" spans="17:21">
      <c r="Q3450" s="71">
        <v>4</v>
      </c>
      <c r="R3450" s="71">
        <v>34</v>
      </c>
      <c r="S3450" s="71">
        <v>35</v>
      </c>
      <c r="T3450" s="73" t="s">
        <v>13377</v>
      </c>
      <c r="U3450" s="75" t="s">
        <v>4293</v>
      </c>
    </row>
    <row r="3451" spans="17:21">
      <c r="Q3451" s="71">
        <v>4</v>
      </c>
      <c r="R3451" s="71">
        <v>34</v>
      </c>
      <c r="S3451" s="71">
        <v>36</v>
      </c>
      <c r="T3451" s="73" t="s">
        <v>11215</v>
      </c>
      <c r="U3451" s="75" t="s">
        <v>4294</v>
      </c>
    </row>
    <row r="3452" spans="17:21">
      <c r="Q3452" s="71">
        <v>4</v>
      </c>
      <c r="R3452" s="71">
        <v>35</v>
      </c>
      <c r="S3452" s="71">
        <v>1</v>
      </c>
      <c r="T3452" s="73" t="s">
        <v>8641</v>
      </c>
      <c r="U3452" s="75" t="s">
        <v>4344</v>
      </c>
    </row>
    <row r="3453" spans="17:21">
      <c r="Q3453" s="71">
        <v>4</v>
      </c>
      <c r="R3453" s="71">
        <v>35</v>
      </c>
      <c r="S3453" s="71">
        <v>2</v>
      </c>
      <c r="T3453" s="73" t="s">
        <v>12297</v>
      </c>
      <c r="U3453" s="75" t="s">
        <v>7838</v>
      </c>
    </row>
    <row r="3454" spans="17:21">
      <c r="Q3454" s="71">
        <v>4</v>
      </c>
      <c r="R3454" s="71">
        <v>35</v>
      </c>
      <c r="S3454" s="71">
        <v>3</v>
      </c>
      <c r="T3454" s="73" t="s">
        <v>13378</v>
      </c>
      <c r="U3454" s="75" t="s">
        <v>7841</v>
      </c>
    </row>
    <row r="3455" spans="17:21">
      <c r="Q3455" s="71">
        <v>4</v>
      </c>
      <c r="R3455" s="71">
        <v>35</v>
      </c>
      <c r="S3455" s="71">
        <v>4</v>
      </c>
      <c r="T3455" s="73" t="s">
        <v>11042</v>
      </c>
      <c r="U3455" s="75" t="s">
        <v>4345</v>
      </c>
    </row>
    <row r="3456" spans="17:21">
      <c r="Q3456" s="71">
        <v>4</v>
      </c>
      <c r="R3456" s="71">
        <v>35</v>
      </c>
      <c r="S3456" s="71">
        <v>5</v>
      </c>
      <c r="T3456" s="73" t="s">
        <v>11221</v>
      </c>
      <c r="U3456" s="75" t="s">
        <v>7839</v>
      </c>
    </row>
    <row r="3457" spans="17:21">
      <c r="Q3457" s="71">
        <v>4</v>
      </c>
      <c r="R3457" s="71">
        <v>35</v>
      </c>
      <c r="S3457" s="71">
        <v>6</v>
      </c>
      <c r="T3457" s="73" t="s">
        <v>11223</v>
      </c>
      <c r="U3457" s="75" t="s">
        <v>7840</v>
      </c>
    </row>
    <row r="3458" spans="17:21">
      <c r="Q3458" s="71">
        <v>4</v>
      </c>
      <c r="R3458" s="71">
        <v>35</v>
      </c>
      <c r="S3458" s="71">
        <v>7</v>
      </c>
      <c r="T3458" s="73" t="s">
        <v>13379</v>
      </c>
      <c r="U3458" s="75" t="s">
        <v>7842</v>
      </c>
    </row>
    <row r="3459" spans="17:21">
      <c r="Q3459" s="71">
        <v>4</v>
      </c>
      <c r="R3459" s="71">
        <v>35</v>
      </c>
      <c r="S3459" s="71">
        <v>8</v>
      </c>
      <c r="T3459" s="73" t="s">
        <v>9733</v>
      </c>
      <c r="U3459" s="75" t="s">
        <v>4346</v>
      </c>
    </row>
    <row r="3460" spans="17:21">
      <c r="Q3460" s="71">
        <v>4</v>
      </c>
      <c r="R3460" s="71">
        <v>35</v>
      </c>
      <c r="S3460" s="71">
        <v>9</v>
      </c>
      <c r="T3460" s="73" t="s">
        <v>13380</v>
      </c>
      <c r="U3460" s="75" t="s">
        <v>4347</v>
      </c>
    </row>
    <row r="3461" spans="17:21">
      <c r="Q3461" s="71">
        <v>4</v>
      </c>
      <c r="R3461" s="71">
        <v>35</v>
      </c>
      <c r="S3461" s="71">
        <v>10</v>
      </c>
      <c r="T3461" s="73" t="s">
        <v>11053</v>
      </c>
      <c r="U3461" s="75" t="s">
        <v>4349</v>
      </c>
    </row>
    <row r="3462" spans="17:21">
      <c r="Q3462" s="71">
        <v>4</v>
      </c>
      <c r="R3462" s="71">
        <v>35</v>
      </c>
      <c r="S3462" s="71">
        <v>11</v>
      </c>
      <c r="T3462" s="73" t="s">
        <v>11055</v>
      </c>
      <c r="U3462" s="75" t="s">
        <v>4350</v>
      </c>
    </row>
    <row r="3463" spans="17:21">
      <c r="Q3463" s="71">
        <v>4</v>
      </c>
      <c r="R3463" s="71">
        <v>35</v>
      </c>
      <c r="S3463" s="71">
        <v>12</v>
      </c>
      <c r="T3463" s="73" t="s">
        <v>13381</v>
      </c>
      <c r="U3463" s="75" t="s">
        <v>4351</v>
      </c>
    </row>
    <row r="3464" spans="17:21">
      <c r="Q3464" s="71">
        <v>4</v>
      </c>
      <c r="R3464" s="71">
        <v>35</v>
      </c>
      <c r="S3464" s="71">
        <v>13</v>
      </c>
      <c r="T3464" s="73" t="s">
        <v>13382</v>
      </c>
      <c r="U3464" s="75" t="s">
        <v>4352</v>
      </c>
    </row>
    <row r="3465" spans="17:21">
      <c r="Q3465" s="71">
        <v>4</v>
      </c>
      <c r="R3465" s="71">
        <v>35</v>
      </c>
      <c r="S3465" s="71">
        <v>14</v>
      </c>
      <c r="T3465" s="73" t="s">
        <v>13383</v>
      </c>
      <c r="U3465" s="75" t="s">
        <v>4353</v>
      </c>
    </row>
    <row r="3466" spans="17:21">
      <c r="Q3466" s="71">
        <v>4</v>
      </c>
      <c r="R3466" s="71">
        <v>35</v>
      </c>
      <c r="S3466" s="71">
        <v>15</v>
      </c>
      <c r="T3466" s="73" t="s">
        <v>13384</v>
      </c>
      <c r="U3466" s="75" t="s">
        <v>4354</v>
      </c>
    </row>
    <row r="3467" spans="17:21">
      <c r="Q3467" s="71">
        <v>4</v>
      </c>
      <c r="R3467" s="71">
        <v>35</v>
      </c>
      <c r="S3467" s="71">
        <v>16</v>
      </c>
      <c r="T3467" s="73" t="s">
        <v>13385</v>
      </c>
      <c r="U3467" s="75" t="s">
        <v>4356</v>
      </c>
    </row>
    <row r="3468" spans="17:21">
      <c r="Q3468" s="71">
        <v>4</v>
      </c>
      <c r="R3468" s="71">
        <v>35</v>
      </c>
      <c r="S3468" s="71">
        <v>17</v>
      </c>
      <c r="T3468" s="73" t="s">
        <v>13386</v>
      </c>
      <c r="U3468" s="75" t="s">
        <v>4357</v>
      </c>
    </row>
    <row r="3469" spans="17:21">
      <c r="Q3469" s="71">
        <v>4</v>
      </c>
      <c r="R3469" s="71">
        <v>35</v>
      </c>
      <c r="S3469" s="71">
        <v>18</v>
      </c>
      <c r="T3469" s="73" t="s">
        <v>13387</v>
      </c>
      <c r="U3469" s="75" t="s">
        <v>4358</v>
      </c>
    </row>
    <row r="3470" spans="17:21">
      <c r="Q3470" s="71">
        <v>4</v>
      </c>
      <c r="R3470" s="71">
        <v>35</v>
      </c>
      <c r="S3470" s="71">
        <v>19</v>
      </c>
      <c r="T3470" s="73" t="s">
        <v>13388</v>
      </c>
      <c r="U3470" s="75" t="s">
        <v>4355</v>
      </c>
    </row>
    <row r="3471" spans="17:21">
      <c r="Q3471" s="71">
        <v>4</v>
      </c>
      <c r="R3471" s="71">
        <v>35</v>
      </c>
      <c r="S3471" s="71">
        <v>20</v>
      </c>
      <c r="T3471" s="73" t="s">
        <v>13389</v>
      </c>
      <c r="U3471" s="75" t="s">
        <v>4359</v>
      </c>
    </row>
    <row r="3472" spans="17:21">
      <c r="Q3472" s="71">
        <v>4</v>
      </c>
      <c r="R3472" s="71">
        <v>35</v>
      </c>
      <c r="S3472" s="71">
        <v>21</v>
      </c>
      <c r="T3472" s="73" t="s">
        <v>13390</v>
      </c>
      <c r="U3472" s="75" t="s">
        <v>4360</v>
      </c>
    </row>
    <row r="3473" spans="17:21">
      <c r="Q3473" s="71">
        <v>4</v>
      </c>
      <c r="R3473" s="71">
        <v>35</v>
      </c>
      <c r="S3473" s="71">
        <v>22</v>
      </c>
      <c r="T3473" s="73" t="s">
        <v>13391</v>
      </c>
      <c r="U3473" s="75" t="s">
        <v>4361</v>
      </c>
    </row>
    <row r="3474" spans="17:21">
      <c r="Q3474" s="71">
        <v>4</v>
      </c>
      <c r="R3474" s="71">
        <v>35</v>
      </c>
      <c r="S3474" s="71">
        <v>23</v>
      </c>
      <c r="T3474" s="73" t="s">
        <v>13392</v>
      </c>
      <c r="U3474" s="75" t="s">
        <v>4362</v>
      </c>
    </row>
    <row r="3475" spans="17:21">
      <c r="Q3475" s="71">
        <v>4</v>
      </c>
      <c r="R3475" s="71">
        <v>35</v>
      </c>
      <c r="S3475" s="71">
        <v>24</v>
      </c>
      <c r="T3475" s="73" t="s">
        <v>13393</v>
      </c>
      <c r="U3475" s="75" t="s">
        <v>4363</v>
      </c>
    </row>
    <row r="3476" spans="17:21">
      <c r="Q3476" s="71">
        <v>4</v>
      </c>
      <c r="R3476" s="71">
        <v>35</v>
      </c>
      <c r="S3476" s="71">
        <v>25</v>
      </c>
      <c r="T3476" s="73" t="s">
        <v>13394</v>
      </c>
      <c r="U3476" s="75" t="s">
        <v>4364</v>
      </c>
    </row>
    <row r="3477" spans="17:21">
      <c r="Q3477" s="71">
        <v>4</v>
      </c>
      <c r="R3477" s="71">
        <v>35</v>
      </c>
      <c r="S3477" s="71">
        <v>26</v>
      </c>
      <c r="T3477" s="73" t="s">
        <v>13395</v>
      </c>
      <c r="U3477" s="75" t="s">
        <v>4365</v>
      </c>
    </row>
    <row r="3478" spans="17:21">
      <c r="Q3478" s="71">
        <v>4</v>
      </c>
      <c r="R3478" s="71">
        <v>35</v>
      </c>
      <c r="S3478" s="71">
        <v>27</v>
      </c>
      <c r="T3478" s="73" t="s">
        <v>13396</v>
      </c>
      <c r="U3478" s="75" t="s">
        <v>4366</v>
      </c>
    </row>
    <row r="3479" spans="17:21">
      <c r="Q3479" s="71">
        <v>4</v>
      </c>
      <c r="R3479" s="71">
        <v>35</v>
      </c>
      <c r="S3479" s="71">
        <v>28</v>
      </c>
      <c r="T3479" s="73" t="s">
        <v>13397</v>
      </c>
      <c r="U3479" s="75" t="s">
        <v>4367</v>
      </c>
    </row>
    <row r="3480" spans="17:21">
      <c r="Q3480" s="71">
        <v>4</v>
      </c>
      <c r="R3480" s="71">
        <v>35</v>
      </c>
      <c r="S3480" s="71">
        <v>29</v>
      </c>
      <c r="T3480" s="73" t="s">
        <v>13398</v>
      </c>
      <c r="U3480" s="75" t="s">
        <v>4368</v>
      </c>
    </row>
    <row r="3481" spans="17:21">
      <c r="Q3481" s="71">
        <v>4</v>
      </c>
      <c r="R3481" s="71">
        <v>35</v>
      </c>
      <c r="S3481" s="71">
        <v>30</v>
      </c>
      <c r="T3481" s="73" t="s">
        <v>13399</v>
      </c>
      <c r="U3481" s="75" t="s">
        <v>4369</v>
      </c>
    </row>
    <row r="3482" spans="17:21">
      <c r="Q3482" s="71">
        <v>4</v>
      </c>
      <c r="R3482" s="71">
        <v>35</v>
      </c>
      <c r="S3482" s="71">
        <v>31</v>
      </c>
      <c r="T3482" s="73" t="s">
        <v>13400</v>
      </c>
      <c r="U3482" s="75" t="s">
        <v>4370</v>
      </c>
    </row>
    <row r="3483" spans="17:21">
      <c r="Q3483" s="71">
        <v>4</v>
      </c>
      <c r="R3483" s="71">
        <v>35</v>
      </c>
      <c r="S3483" s="71">
        <v>32</v>
      </c>
      <c r="T3483" s="73" t="s">
        <v>13401</v>
      </c>
      <c r="U3483" s="75" t="s">
        <v>4371</v>
      </c>
    </row>
    <row r="3484" spans="17:21">
      <c r="Q3484" s="71">
        <v>4</v>
      </c>
      <c r="R3484" s="71">
        <v>35</v>
      </c>
      <c r="S3484" s="71">
        <v>33</v>
      </c>
      <c r="T3484" s="73" t="s">
        <v>13402</v>
      </c>
      <c r="U3484" s="75" t="s">
        <v>4372</v>
      </c>
    </row>
    <row r="3485" spans="17:21">
      <c r="Q3485" s="71">
        <v>4</v>
      </c>
      <c r="R3485" s="71">
        <v>35</v>
      </c>
      <c r="S3485" s="71">
        <v>34</v>
      </c>
      <c r="T3485" s="73" t="s">
        <v>13403</v>
      </c>
      <c r="U3485" s="75" t="s">
        <v>4373</v>
      </c>
    </row>
    <row r="3486" spans="17:21">
      <c r="Q3486" s="71">
        <v>4</v>
      </c>
      <c r="R3486" s="71">
        <v>35</v>
      </c>
      <c r="S3486" s="71">
        <v>35</v>
      </c>
      <c r="T3486" s="73" t="s">
        <v>13404</v>
      </c>
      <c r="U3486" s="75" t="s">
        <v>4374</v>
      </c>
    </row>
    <row r="3487" spans="17:21">
      <c r="Q3487" s="71">
        <v>4</v>
      </c>
      <c r="R3487" s="71">
        <v>35</v>
      </c>
      <c r="S3487" s="71">
        <v>36</v>
      </c>
      <c r="T3487" s="73" t="s">
        <v>13405</v>
      </c>
      <c r="U3487" s="75" t="s">
        <v>4375</v>
      </c>
    </row>
    <row r="3488" spans="17:21">
      <c r="Q3488" s="71">
        <v>4</v>
      </c>
      <c r="R3488" s="71">
        <v>35</v>
      </c>
      <c r="S3488" s="71">
        <v>37</v>
      </c>
      <c r="T3488" s="73" t="s">
        <v>13406</v>
      </c>
      <c r="U3488" s="75" t="s">
        <v>4376</v>
      </c>
    </row>
    <row r="3489" spans="17:21">
      <c r="Q3489" s="71">
        <v>4</v>
      </c>
      <c r="R3489" s="71">
        <v>35</v>
      </c>
      <c r="S3489" s="71">
        <v>38</v>
      </c>
      <c r="T3489" s="73" t="s">
        <v>13407</v>
      </c>
      <c r="U3489" s="75" t="s">
        <v>4377</v>
      </c>
    </row>
    <row r="3490" spans="17:21">
      <c r="Q3490" s="71">
        <v>4</v>
      </c>
      <c r="R3490" s="71">
        <v>35</v>
      </c>
      <c r="S3490" s="71">
        <v>39</v>
      </c>
      <c r="T3490" s="73" t="s">
        <v>13408</v>
      </c>
      <c r="U3490" s="75" t="s">
        <v>4378</v>
      </c>
    </row>
    <row r="3491" spans="17:21">
      <c r="Q3491" s="71">
        <v>4</v>
      </c>
      <c r="R3491" s="71">
        <v>35</v>
      </c>
      <c r="S3491" s="71">
        <v>40</v>
      </c>
      <c r="T3491" s="73" t="s">
        <v>13409</v>
      </c>
      <c r="U3491" s="75" t="s">
        <v>4379</v>
      </c>
    </row>
    <row r="3492" spans="17:21">
      <c r="Q3492" s="71">
        <v>4</v>
      </c>
      <c r="R3492" s="71">
        <v>35</v>
      </c>
      <c r="S3492" s="71">
        <v>41</v>
      </c>
      <c r="T3492" s="73" t="s">
        <v>13410</v>
      </c>
      <c r="U3492" s="75" t="s">
        <v>4380</v>
      </c>
    </row>
    <row r="3493" spans="17:21">
      <c r="Q3493" s="71">
        <v>4</v>
      </c>
      <c r="R3493" s="71">
        <v>35</v>
      </c>
      <c r="S3493" s="71">
        <v>42</v>
      </c>
      <c r="T3493" s="73" t="s">
        <v>13411</v>
      </c>
      <c r="U3493" s="75" t="s">
        <v>4381</v>
      </c>
    </row>
    <row r="3494" spans="17:21">
      <c r="Q3494" s="71">
        <v>4</v>
      </c>
      <c r="R3494" s="71">
        <v>35</v>
      </c>
      <c r="S3494" s="71">
        <v>43</v>
      </c>
      <c r="T3494" s="73" t="s">
        <v>13412</v>
      </c>
      <c r="U3494" s="75" t="s">
        <v>4382</v>
      </c>
    </row>
    <row r="3495" spans="17:21">
      <c r="Q3495" s="71">
        <v>4</v>
      </c>
      <c r="R3495" s="71">
        <v>35</v>
      </c>
      <c r="S3495" s="71">
        <v>44</v>
      </c>
      <c r="T3495" s="73" t="s">
        <v>13413</v>
      </c>
      <c r="U3495" s="75" t="s">
        <v>4383</v>
      </c>
    </row>
    <row r="3496" spans="17:21">
      <c r="Q3496" s="71">
        <v>4</v>
      </c>
      <c r="R3496" s="71">
        <v>35</v>
      </c>
      <c r="S3496" s="71">
        <v>45</v>
      </c>
      <c r="T3496" s="73" t="s">
        <v>13414</v>
      </c>
      <c r="U3496" s="75" t="s">
        <v>4384</v>
      </c>
    </row>
    <row r="3497" spans="17:21">
      <c r="Q3497" s="71">
        <v>4</v>
      </c>
      <c r="R3497" s="71">
        <v>35</v>
      </c>
      <c r="S3497" s="71">
        <v>46</v>
      </c>
      <c r="T3497" s="73" t="s">
        <v>13415</v>
      </c>
      <c r="U3497" s="75" t="s">
        <v>4385</v>
      </c>
    </row>
    <row r="3498" spans="17:21">
      <c r="Q3498" s="71">
        <v>4</v>
      </c>
      <c r="R3498" s="71">
        <v>35</v>
      </c>
      <c r="S3498" s="71">
        <v>47</v>
      </c>
      <c r="T3498" s="73" t="s">
        <v>13416</v>
      </c>
      <c r="U3498" s="75" t="s">
        <v>4386</v>
      </c>
    </row>
    <row r="3499" spans="17:21">
      <c r="Q3499" s="71">
        <v>4</v>
      </c>
      <c r="R3499" s="71">
        <v>35</v>
      </c>
      <c r="S3499" s="71">
        <v>48</v>
      </c>
      <c r="T3499" s="73" t="s">
        <v>13417</v>
      </c>
      <c r="U3499" s="75" t="s">
        <v>4387</v>
      </c>
    </row>
    <row r="3500" spans="17:21">
      <c r="Q3500" s="71">
        <v>4</v>
      </c>
      <c r="R3500" s="71">
        <v>35</v>
      </c>
      <c r="S3500" s="71">
        <v>49</v>
      </c>
      <c r="T3500" s="73" t="s">
        <v>13418</v>
      </c>
      <c r="U3500" s="75" t="s">
        <v>4388</v>
      </c>
    </row>
    <row r="3501" spans="17:21">
      <c r="Q3501" s="71">
        <v>4</v>
      </c>
      <c r="R3501" s="71">
        <v>35</v>
      </c>
      <c r="S3501" s="71">
        <v>50</v>
      </c>
      <c r="T3501" s="73" t="s">
        <v>13419</v>
      </c>
      <c r="U3501" s="75" t="s">
        <v>7843</v>
      </c>
    </row>
    <row r="3502" spans="17:21">
      <c r="Q3502" s="71">
        <v>4</v>
      </c>
      <c r="R3502" s="71">
        <v>35</v>
      </c>
      <c r="S3502" s="71">
        <v>51</v>
      </c>
      <c r="T3502" s="73" t="s">
        <v>11193</v>
      </c>
      <c r="U3502" s="75" t="s">
        <v>4348</v>
      </c>
    </row>
    <row r="3503" spans="17:21">
      <c r="Q3503" s="71">
        <v>4</v>
      </c>
      <c r="R3503" s="71">
        <v>35</v>
      </c>
      <c r="S3503" s="71">
        <v>52</v>
      </c>
      <c r="T3503" s="73" t="s">
        <v>13420</v>
      </c>
      <c r="U3503" s="75" t="s">
        <v>4390</v>
      </c>
    </row>
    <row r="3504" spans="17:21">
      <c r="Q3504" s="71">
        <v>4</v>
      </c>
      <c r="R3504" s="71">
        <v>35</v>
      </c>
      <c r="S3504" s="71">
        <v>53</v>
      </c>
      <c r="T3504" s="73" t="s">
        <v>13421</v>
      </c>
      <c r="U3504" s="75" t="s">
        <v>4396</v>
      </c>
    </row>
    <row r="3505" spans="17:21">
      <c r="Q3505" s="71">
        <v>4</v>
      </c>
      <c r="R3505" s="71">
        <v>35</v>
      </c>
      <c r="S3505" s="71">
        <v>54</v>
      </c>
      <c r="T3505" s="73" t="s">
        <v>13422</v>
      </c>
      <c r="U3505" s="75" t="s">
        <v>4395</v>
      </c>
    </row>
    <row r="3506" spans="17:21">
      <c r="Q3506" s="71">
        <v>4</v>
      </c>
      <c r="R3506" s="71">
        <v>35</v>
      </c>
      <c r="S3506" s="71">
        <v>55</v>
      </c>
      <c r="T3506" s="73" t="s">
        <v>13423</v>
      </c>
      <c r="U3506" s="75" t="s">
        <v>7844</v>
      </c>
    </row>
    <row r="3507" spans="17:21">
      <c r="Q3507" s="71">
        <v>4</v>
      </c>
      <c r="R3507" s="71">
        <v>35</v>
      </c>
      <c r="S3507" s="71">
        <v>56</v>
      </c>
      <c r="T3507" s="73" t="s">
        <v>13424</v>
      </c>
      <c r="U3507" s="75" t="s">
        <v>4391</v>
      </c>
    </row>
    <row r="3508" spans="17:21">
      <c r="Q3508" s="71">
        <v>4</v>
      </c>
      <c r="R3508" s="71">
        <v>35</v>
      </c>
      <c r="S3508" s="71">
        <v>57</v>
      </c>
      <c r="T3508" s="73" t="s">
        <v>13425</v>
      </c>
      <c r="U3508" s="75" t="s">
        <v>4392</v>
      </c>
    </row>
    <row r="3509" spans="17:21">
      <c r="Q3509" s="71">
        <v>4</v>
      </c>
      <c r="R3509" s="71">
        <v>35</v>
      </c>
      <c r="S3509" s="71">
        <v>58</v>
      </c>
      <c r="T3509" s="73" t="s">
        <v>13426</v>
      </c>
      <c r="U3509" s="75" t="s">
        <v>4393</v>
      </c>
    </row>
    <row r="3510" spans="17:21">
      <c r="Q3510" s="71">
        <v>4</v>
      </c>
      <c r="R3510" s="71">
        <v>35</v>
      </c>
      <c r="S3510" s="71">
        <v>59</v>
      </c>
      <c r="T3510" s="73" t="s">
        <v>13427</v>
      </c>
      <c r="U3510" s="75" t="s">
        <v>4389</v>
      </c>
    </row>
    <row r="3511" spans="17:21">
      <c r="Q3511" s="71">
        <v>4</v>
      </c>
      <c r="R3511" s="71">
        <v>35</v>
      </c>
      <c r="S3511" s="71">
        <v>60</v>
      </c>
      <c r="T3511" s="73" t="s">
        <v>13428</v>
      </c>
      <c r="U3511" s="75" t="s">
        <v>4394</v>
      </c>
    </row>
    <row r="3512" spans="17:21">
      <c r="Q3512" s="71">
        <v>4</v>
      </c>
      <c r="R3512" s="71">
        <v>35</v>
      </c>
      <c r="S3512" s="71">
        <v>61</v>
      </c>
      <c r="T3512" s="73" t="s">
        <v>11201</v>
      </c>
      <c r="U3512" s="75" t="s">
        <v>4397</v>
      </c>
    </row>
    <row r="3513" spans="17:21">
      <c r="Q3513" s="71">
        <v>4</v>
      </c>
      <c r="R3513" s="71">
        <v>35</v>
      </c>
      <c r="S3513" s="71">
        <v>62</v>
      </c>
      <c r="T3513" s="73" t="s">
        <v>11203</v>
      </c>
      <c r="U3513" s="75" t="s">
        <v>4398</v>
      </c>
    </row>
    <row r="3514" spans="17:21">
      <c r="Q3514" s="71">
        <v>4</v>
      </c>
      <c r="R3514" s="71">
        <v>35</v>
      </c>
      <c r="S3514" s="71">
        <v>63</v>
      </c>
      <c r="T3514" s="73" t="s">
        <v>11205</v>
      </c>
      <c r="U3514" s="75" t="s">
        <v>4399</v>
      </c>
    </row>
    <row r="3515" spans="17:21">
      <c r="Q3515" s="71">
        <v>4</v>
      </c>
      <c r="R3515" s="71">
        <v>35</v>
      </c>
      <c r="S3515" s="71">
        <v>64</v>
      </c>
      <c r="T3515" s="73" t="s">
        <v>11207</v>
      </c>
      <c r="U3515" s="75" t="s">
        <v>4400</v>
      </c>
    </row>
    <row r="3516" spans="17:21">
      <c r="Q3516" s="71">
        <v>4</v>
      </c>
      <c r="R3516" s="71">
        <v>35</v>
      </c>
      <c r="S3516" s="71">
        <v>65</v>
      </c>
      <c r="T3516" s="73" t="s">
        <v>11209</v>
      </c>
      <c r="U3516" s="75" t="s">
        <v>4401</v>
      </c>
    </row>
    <row r="3517" spans="17:21">
      <c r="Q3517" s="71">
        <v>4</v>
      </c>
      <c r="R3517" s="71">
        <v>35</v>
      </c>
      <c r="S3517" s="71">
        <v>66</v>
      </c>
      <c r="T3517" s="73" t="s">
        <v>11215</v>
      </c>
      <c r="U3517" s="75" t="s">
        <v>4402</v>
      </c>
    </row>
    <row r="3518" spans="17:21">
      <c r="Q3518" s="71">
        <v>4</v>
      </c>
      <c r="R3518" s="71">
        <v>36</v>
      </c>
      <c r="S3518" s="71">
        <v>1</v>
      </c>
      <c r="T3518" s="73" t="s">
        <v>13429</v>
      </c>
      <c r="U3518" s="75" t="s">
        <v>4424</v>
      </c>
    </row>
    <row r="3519" spans="17:21">
      <c r="Q3519" s="71">
        <v>4</v>
      </c>
      <c r="R3519" s="71">
        <v>36</v>
      </c>
      <c r="S3519" s="71">
        <v>2</v>
      </c>
      <c r="T3519" s="73" t="s">
        <v>13430</v>
      </c>
      <c r="U3519" s="75" t="s">
        <v>4425</v>
      </c>
    </row>
    <row r="3520" spans="17:21">
      <c r="Q3520" s="71">
        <v>4</v>
      </c>
      <c r="R3520" s="71">
        <v>36</v>
      </c>
      <c r="S3520" s="71">
        <v>3</v>
      </c>
      <c r="T3520" s="73" t="s">
        <v>13431</v>
      </c>
      <c r="U3520" s="75" t="s">
        <v>7845</v>
      </c>
    </row>
    <row r="3521" spans="17:21">
      <c r="Q3521" s="71">
        <v>4</v>
      </c>
      <c r="R3521" s="71">
        <v>36</v>
      </c>
      <c r="S3521" s="71">
        <v>4</v>
      </c>
      <c r="T3521" s="73" t="s">
        <v>13432</v>
      </c>
      <c r="U3521" s="75" t="s">
        <v>7851</v>
      </c>
    </row>
    <row r="3522" spans="17:21">
      <c r="Q3522" s="71">
        <v>4</v>
      </c>
      <c r="R3522" s="71">
        <v>36</v>
      </c>
      <c r="S3522" s="71">
        <v>5</v>
      </c>
      <c r="T3522" s="73" t="s">
        <v>13433</v>
      </c>
      <c r="U3522" s="75" t="s">
        <v>7846</v>
      </c>
    </row>
    <row r="3523" spans="17:21">
      <c r="Q3523" s="71">
        <v>4</v>
      </c>
      <c r="R3523" s="71">
        <v>36</v>
      </c>
      <c r="S3523" s="71">
        <v>6</v>
      </c>
      <c r="T3523" s="73" t="s">
        <v>13434</v>
      </c>
      <c r="U3523" s="75" t="s">
        <v>4423</v>
      </c>
    </row>
    <row r="3524" spans="17:21">
      <c r="Q3524" s="71">
        <v>4</v>
      </c>
      <c r="R3524" s="71">
        <v>36</v>
      </c>
      <c r="S3524" s="71">
        <v>7</v>
      </c>
      <c r="T3524" s="73" t="s">
        <v>11044</v>
      </c>
      <c r="U3524" s="75" t="s">
        <v>7847</v>
      </c>
    </row>
    <row r="3525" spans="17:21">
      <c r="Q3525" s="71">
        <v>4</v>
      </c>
      <c r="R3525" s="71">
        <v>36</v>
      </c>
      <c r="S3525" s="71">
        <v>8</v>
      </c>
      <c r="T3525" s="73" t="s">
        <v>11311</v>
      </c>
      <c r="U3525" s="75" t="s">
        <v>7848</v>
      </c>
    </row>
    <row r="3526" spans="17:21">
      <c r="Q3526" s="71">
        <v>4</v>
      </c>
      <c r="R3526" s="71">
        <v>36</v>
      </c>
      <c r="S3526" s="71">
        <v>9</v>
      </c>
      <c r="T3526" s="73" t="s">
        <v>9733</v>
      </c>
      <c r="U3526" s="75" t="s">
        <v>7849</v>
      </c>
    </row>
    <row r="3527" spans="17:21">
      <c r="Q3527" s="71">
        <v>4</v>
      </c>
      <c r="R3527" s="71">
        <v>36</v>
      </c>
      <c r="S3527" s="71">
        <v>10</v>
      </c>
      <c r="T3527" s="73" t="s">
        <v>13435</v>
      </c>
      <c r="U3527" s="75" t="s">
        <v>4426</v>
      </c>
    </row>
    <row r="3528" spans="17:21">
      <c r="Q3528" s="71">
        <v>4</v>
      </c>
      <c r="R3528" s="71">
        <v>36</v>
      </c>
      <c r="S3528" s="71">
        <v>11</v>
      </c>
      <c r="T3528" s="73" t="s">
        <v>11226</v>
      </c>
      <c r="U3528" s="75" t="s">
        <v>7850</v>
      </c>
    </row>
    <row r="3529" spans="17:21">
      <c r="Q3529" s="71">
        <v>4</v>
      </c>
      <c r="R3529" s="71">
        <v>36</v>
      </c>
      <c r="S3529" s="71">
        <v>12</v>
      </c>
      <c r="T3529" s="73" t="s">
        <v>13436</v>
      </c>
      <c r="U3529" s="75" t="s">
        <v>4427</v>
      </c>
    </row>
    <row r="3530" spans="17:21">
      <c r="Q3530" s="71">
        <v>4</v>
      </c>
      <c r="R3530" s="71">
        <v>36</v>
      </c>
      <c r="S3530" s="71">
        <v>13</v>
      </c>
      <c r="T3530" s="73" t="s">
        <v>13437</v>
      </c>
      <c r="U3530" s="75" t="s">
        <v>4428</v>
      </c>
    </row>
    <row r="3531" spans="17:21">
      <c r="Q3531" s="71">
        <v>4</v>
      </c>
      <c r="R3531" s="71">
        <v>36</v>
      </c>
      <c r="S3531" s="71">
        <v>14</v>
      </c>
      <c r="T3531" s="73" t="s">
        <v>11238</v>
      </c>
      <c r="U3531" s="75" t="s">
        <v>4430</v>
      </c>
    </row>
    <row r="3532" spans="17:21">
      <c r="Q3532" s="71">
        <v>4</v>
      </c>
      <c r="R3532" s="71">
        <v>36</v>
      </c>
      <c r="S3532" s="71">
        <v>15</v>
      </c>
      <c r="T3532" s="73" t="s">
        <v>11055</v>
      </c>
      <c r="U3532" s="75" t="s">
        <v>4431</v>
      </c>
    </row>
    <row r="3533" spans="17:21">
      <c r="Q3533" s="71">
        <v>4</v>
      </c>
      <c r="R3533" s="71">
        <v>36</v>
      </c>
      <c r="S3533" s="71">
        <v>16</v>
      </c>
      <c r="T3533" s="73" t="s">
        <v>13438</v>
      </c>
      <c r="U3533" s="75" t="s">
        <v>4432</v>
      </c>
    </row>
    <row r="3534" spans="17:21">
      <c r="Q3534" s="71">
        <v>4</v>
      </c>
      <c r="R3534" s="71">
        <v>36</v>
      </c>
      <c r="S3534" s="71">
        <v>17</v>
      </c>
      <c r="T3534" s="73" t="s">
        <v>13439</v>
      </c>
      <c r="U3534" s="75" t="s">
        <v>4435</v>
      </c>
    </row>
    <row r="3535" spans="17:21">
      <c r="Q3535" s="71">
        <v>4</v>
      </c>
      <c r="R3535" s="71">
        <v>36</v>
      </c>
      <c r="S3535" s="71">
        <v>18</v>
      </c>
      <c r="T3535" s="73" t="s">
        <v>13440</v>
      </c>
      <c r="U3535" s="75" t="s">
        <v>4433</v>
      </c>
    </row>
    <row r="3536" spans="17:21">
      <c r="Q3536" s="71">
        <v>4</v>
      </c>
      <c r="R3536" s="71">
        <v>36</v>
      </c>
      <c r="S3536" s="71">
        <v>19</v>
      </c>
      <c r="T3536" s="73" t="s">
        <v>13441</v>
      </c>
      <c r="U3536" s="75" t="s">
        <v>4434</v>
      </c>
    </row>
    <row r="3537" spans="17:21">
      <c r="Q3537" s="71">
        <v>4</v>
      </c>
      <c r="R3537" s="71">
        <v>36</v>
      </c>
      <c r="S3537" s="71">
        <v>20</v>
      </c>
      <c r="T3537" s="73" t="s">
        <v>13442</v>
      </c>
      <c r="U3537" s="75" t="s">
        <v>4437</v>
      </c>
    </row>
    <row r="3538" spans="17:21">
      <c r="Q3538" s="71">
        <v>4</v>
      </c>
      <c r="R3538" s="71">
        <v>36</v>
      </c>
      <c r="S3538" s="71">
        <v>21</v>
      </c>
      <c r="T3538" s="73" t="s">
        <v>13443</v>
      </c>
      <c r="U3538" s="75" t="s">
        <v>4436</v>
      </c>
    </row>
    <row r="3539" spans="17:21">
      <c r="Q3539" s="71">
        <v>4</v>
      </c>
      <c r="R3539" s="71">
        <v>36</v>
      </c>
      <c r="S3539" s="71">
        <v>22</v>
      </c>
      <c r="T3539" s="73" t="s">
        <v>13444</v>
      </c>
      <c r="U3539" s="75" t="s">
        <v>4429</v>
      </c>
    </row>
    <row r="3540" spans="17:21">
      <c r="Q3540" s="71">
        <v>4</v>
      </c>
      <c r="R3540" s="71">
        <v>36</v>
      </c>
      <c r="S3540" s="71">
        <v>23</v>
      </c>
      <c r="T3540" s="73" t="s">
        <v>13445</v>
      </c>
      <c r="U3540" s="75" t="s">
        <v>4446</v>
      </c>
    </row>
    <row r="3541" spans="17:21">
      <c r="Q3541" s="71">
        <v>4</v>
      </c>
      <c r="R3541" s="71">
        <v>36</v>
      </c>
      <c r="S3541" s="71">
        <v>24</v>
      </c>
      <c r="T3541" s="73" t="s">
        <v>13446</v>
      </c>
      <c r="U3541" s="75" t="s">
        <v>4438</v>
      </c>
    </row>
    <row r="3542" spans="17:21">
      <c r="Q3542" s="71">
        <v>4</v>
      </c>
      <c r="R3542" s="71">
        <v>36</v>
      </c>
      <c r="S3542" s="71">
        <v>25</v>
      </c>
      <c r="T3542" s="73" t="s">
        <v>13447</v>
      </c>
      <c r="U3542" s="75" t="s">
        <v>4439</v>
      </c>
    </row>
    <row r="3543" spans="17:21">
      <c r="Q3543" s="71">
        <v>4</v>
      </c>
      <c r="R3543" s="71">
        <v>36</v>
      </c>
      <c r="S3543" s="71">
        <v>26</v>
      </c>
      <c r="T3543" s="73" t="s">
        <v>13448</v>
      </c>
      <c r="U3543" s="75" t="s">
        <v>4443</v>
      </c>
    </row>
    <row r="3544" spans="17:21">
      <c r="Q3544" s="71">
        <v>4</v>
      </c>
      <c r="R3544" s="71">
        <v>36</v>
      </c>
      <c r="S3544" s="71">
        <v>27</v>
      </c>
      <c r="T3544" s="73" t="s">
        <v>13449</v>
      </c>
      <c r="U3544" s="75" t="s">
        <v>7852</v>
      </c>
    </row>
    <row r="3545" spans="17:21">
      <c r="Q3545" s="71">
        <v>4</v>
      </c>
      <c r="R3545" s="71">
        <v>36</v>
      </c>
      <c r="S3545" s="71">
        <v>28</v>
      </c>
      <c r="T3545" s="73" t="s">
        <v>13450</v>
      </c>
      <c r="U3545" s="75" t="s">
        <v>4440</v>
      </c>
    </row>
    <row r="3546" spans="17:21">
      <c r="Q3546" s="71">
        <v>4</v>
      </c>
      <c r="R3546" s="71">
        <v>36</v>
      </c>
      <c r="S3546" s="71">
        <v>29</v>
      </c>
      <c r="T3546" s="73" t="s">
        <v>13451</v>
      </c>
      <c r="U3546" s="75" t="s">
        <v>4441</v>
      </c>
    </row>
    <row r="3547" spans="17:21">
      <c r="Q3547" s="71">
        <v>4</v>
      </c>
      <c r="R3547" s="71">
        <v>36</v>
      </c>
      <c r="S3547" s="71">
        <v>30</v>
      </c>
      <c r="T3547" s="73" t="s">
        <v>13452</v>
      </c>
      <c r="U3547" s="75" t="s">
        <v>4442</v>
      </c>
    </row>
    <row r="3548" spans="17:21">
      <c r="Q3548" s="71">
        <v>4</v>
      </c>
      <c r="R3548" s="71">
        <v>36</v>
      </c>
      <c r="S3548" s="71">
        <v>31</v>
      </c>
      <c r="T3548" s="73" t="s">
        <v>13453</v>
      </c>
      <c r="U3548" s="75" t="s">
        <v>4445</v>
      </c>
    </row>
    <row r="3549" spans="17:21">
      <c r="Q3549" s="71">
        <v>4</v>
      </c>
      <c r="R3549" s="71">
        <v>36</v>
      </c>
      <c r="S3549" s="71">
        <v>32</v>
      </c>
      <c r="T3549" s="73" t="s">
        <v>13454</v>
      </c>
      <c r="U3549" s="75" t="s">
        <v>4444</v>
      </c>
    </row>
    <row r="3550" spans="17:21">
      <c r="Q3550" s="71">
        <v>4</v>
      </c>
      <c r="R3550" s="71">
        <v>36</v>
      </c>
      <c r="S3550" s="71">
        <v>33</v>
      </c>
      <c r="T3550" s="73" t="s">
        <v>11193</v>
      </c>
      <c r="U3550" s="75" t="s">
        <v>4447</v>
      </c>
    </row>
    <row r="3551" spans="17:21">
      <c r="Q3551" s="71">
        <v>4</v>
      </c>
      <c r="R3551" s="71">
        <v>36</v>
      </c>
      <c r="S3551" s="71">
        <v>34</v>
      </c>
      <c r="T3551" s="73" t="s">
        <v>13455</v>
      </c>
      <c r="U3551" s="75" t="s">
        <v>4448</v>
      </c>
    </row>
    <row r="3552" spans="17:21">
      <c r="Q3552" s="71">
        <v>4</v>
      </c>
      <c r="R3552" s="71">
        <v>36</v>
      </c>
      <c r="S3552" s="71">
        <v>35</v>
      </c>
      <c r="T3552" s="73" t="s">
        <v>13456</v>
      </c>
      <c r="U3552" s="75" t="s">
        <v>4449</v>
      </c>
    </row>
    <row r="3553" spans="17:21">
      <c r="Q3553" s="71">
        <v>4</v>
      </c>
      <c r="R3553" s="71">
        <v>36</v>
      </c>
      <c r="S3553" s="71">
        <v>36</v>
      </c>
      <c r="T3553" s="73" t="s">
        <v>13457</v>
      </c>
      <c r="U3553" s="75" t="s">
        <v>4450</v>
      </c>
    </row>
    <row r="3554" spans="17:21">
      <c r="Q3554" s="71">
        <v>4</v>
      </c>
      <c r="R3554" s="71">
        <v>36</v>
      </c>
      <c r="S3554" s="71">
        <v>37</v>
      </c>
      <c r="T3554" s="73" t="s">
        <v>11215</v>
      </c>
      <c r="U3554" s="75" t="s">
        <v>4451</v>
      </c>
    </row>
    <row r="3555" spans="17:21">
      <c r="Q3555" s="71">
        <v>4</v>
      </c>
      <c r="R3555" s="71">
        <v>37</v>
      </c>
      <c r="S3555" s="71">
        <v>1</v>
      </c>
      <c r="T3555" s="73" t="s">
        <v>11399</v>
      </c>
      <c r="U3555" s="75" t="s">
        <v>4472</v>
      </c>
    </row>
    <row r="3556" spans="17:21">
      <c r="Q3556" s="71">
        <v>4</v>
      </c>
      <c r="R3556" s="71">
        <v>37</v>
      </c>
      <c r="S3556" s="71">
        <v>2</v>
      </c>
      <c r="T3556" s="73" t="s">
        <v>13458</v>
      </c>
      <c r="U3556" s="75" t="s">
        <v>4473</v>
      </c>
    </row>
    <row r="3557" spans="17:21">
      <c r="Q3557" s="71">
        <v>4</v>
      </c>
      <c r="R3557" s="71">
        <v>37</v>
      </c>
      <c r="S3557" s="71">
        <v>3</v>
      </c>
      <c r="T3557" s="73" t="s">
        <v>13459</v>
      </c>
      <c r="U3557" s="75" t="s">
        <v>4474</v>
      </c>
    </row>
    <row r="3558" spans="17:21">
      <c r="Q3558" s="71">
        <v>4</v>
      </c>
      <c r="R3558" s="71">
        <v>37</v>
      </c>
      <c r="S3558" s="71">
        <v>4</v>
      </c>
      <c r="T3558" s="73" t="s">
        <v>13460</v>
      </c>
      <c r="U3558" s="75" t="s">
        <v>4475</v>
      </c>
    </row>
    <row r="3559" spans="17:21">
      <c r="Q3559" s="71">
        <v>4</v>
      </c>
      <c r="R3559" s="71">
        <v>37</v>
      </c>
      <c r="S3559" s="71">
        <v>5</v>
      </c>
      <c r="T3559" s="73" t="s">
        <v>13461</v>
      </c>
      <c r="U3559" s="75" t="s">
        <v>4477</v>
      </c>
    </row>
    <row r="3560" spans="17:21">
      <c r="Q3560" s="71">
        <v>4</v>
      </c>
      <c r="R3560" s="71">
        <v>37</v>
      </c>
      <c r="S3560" s="71">
        <v>6</v>
      </c>
      <c r="T3560" s="73" t="s">
        <v>13462</v>
      </c>
      <c r="U3560" s="75" t="s">
        <v>4478</v>
      </c>
    </row>
    <row r="3561" spans="17:21">
      <c r="Q3561" s="71">
        <v>4</v>
      </c>
      <c r="R3561" s="71">
        <v>37</v>
      </c>
      <c r="S3561" s="71">
        <v>7</v>
      </c>
      <c r="T3561" s="73" t="s">
        <v>13463</v>
      </c>
      <c r="U3561" s="75" t="s">
        <v>4479</v>
      </c>
    </row>
    <row r="3562" spans="17:21">
      <c r="Q3562" s="71">
        <v>4</v>
      </c>
      <c r="R3562" s="71">
        <v>37</v>
      </c>
      <c r="S3562" s="71">
        <v>8</v>
      </c>
      <c r="T3562" s="73" t="s">
        <v>13464</v>
      </c>
      <c r="U3562" s="75" t="s">
        <v>4480</v>
      </c>
    </row>
    <row r="3563" spans="17:21">
      <c r="Q3563" s="71">
        <v>4</v>
      </c>
      <c r="R3563" s="71">
        <v>37</v>
      </c>
      <c r="S3563" s="71">
        <v>9</v>
      </c>
      <c r="T3563" s="73" t="s">
        <v>13044</v>
      </c>
      <c r="U3563" s="75" t="s">
        <v>4481</v>
      </c>
    </row>
    <row r="3564" spans="17:21">
      <c r="Q3564" s="71">
        <v>4</v>
      </c>
      <c r="R3564" s="71">
        <v>37</v>
      </c>
      <c r="S3564" s="71">
        <v>10</v>
      </c>
      <c r="T3564" s="73" t="s">
        <v>13465</v>
      </c>
      <c r="U3564" s="75" t="s">
        <v>4482</v>
      </c>
    </row>
    <row r="3565" spans="17:21">
      <c r="Q3565" s="71">
        <v>4</v>
      </c>
      <c r="R3565" s="71">
        <v>37</v>
      </c>
      <c r="S3565" s="71">
        <v>11</v>
      </c>
      <c r="T3565" s="73" t="s">
        <v>13466</v>
      </c>
      <c r="U3565" s="75" t="s">
        <v>4483</v>
      </c>
    </row>
    <row r="3566" spans="17:21">
      <c r="Q3566" s="71">
        <v>4</v>
      </c>
      <c r="R3566" s="71">
        <v>37</v>
      </c>
      <c r="S3566" s="71">
        <v>12</v>
      </c>
      <c r="T3566" s="73" t="s">
        <v>13467</v>
      </c>
      <c r="U3566" s="75" t="s">
        <v>4484</v>
      </c>
    </row>
    <row r="3567" spans="17:21">
      <c r="Q3567" s="71">
        <v>4</v>
      </c>
      <c r="R3567" s="71">
        <v>37</v>
      </c>
      <c r="S3567" s="71">
        <v>13</v>
      </c>
      <c r="T3567" s="73" t="s">
        <v>13468</v>
      </c>
      <c r="U3567" s="75" t="s">
        <v>4485</v>
      </c>
    </row>
    <row r="3568" spans="17:21">
      <c r="Q3568" s="71">
        <v>4</v>
      </c>
      <c r="R3568" s="71">
        <v>37</v>
      </c>
      <c r="S3568" s="71">
        <v>14</v>
      </c>
      <c r="T3568" s="73" t="s">
        <v>8641</v>
      </c>
      <c r="U3568" s="75" t="s">
        <v>4487</v>
      </c>
    </row>
    <row r="3569" spans="17:21">
      <c r="Q3569" s="71">
        <v>4</v>
      </c>
      <c r="R3569" s="71">
        <v>37</v>
      </c>
      <c r="S3569" s="71">
        <v>15</v>
      </c>
      <c r="T3569" s="73" t="s">
        <v>13469</v>
      </c>
      <c r="U3569" s="75" t="s">
        <v>4488</v>
      </c>
    </row>
    <row r="3570" spans="17:21">
      <c r="Q3570" s="71">
        <v>4</v>
      </c>
      <c r="R3570" s="71">
        <v>37</v>
      </c>
      <c r="S3570" s="71">
        <v>16</v>
      </c>
      <c r="T3570" s="73" t="s">
        <v>13470</v>
      </c>
      <c r="U3570" s="75" t="s">
        <v>7858</v>
      </c>
    </row>
    <row r="3571" spans="17:21">
      <c r="Q3571" s="71">
        <v>4</v>
      </c>
      <c r="R3571" s="71">
        <v>37</v>
      </c>
      <c r="S3571" s="71">
        <v>17</v>
      </c>
      <c r="T3571" s="73" t="s">
        <v>13471</v>
      </c>
      <c r="U3571" s="75" t="s">
        <v>4490</v>
      </c>
    </row>
    <row r="3572" spans="17:21">
      <c r="Q3572" s="71">
        <v>4</v>
      </c>
      <c r="R3572" s="71">
        <v>37</v>
      </c>
      <c r="S3572" s="71">
        <v>18</v>
      </c>
      <c r="T3572" s="73" t="s">
        <v>13472</v>
      </c>
      <c r="U3572" s="75" t="s">
        <v>4492</v>
      </c>
    </row>
    <row r="3573" spans="17:21">
      <c r="Q3573" s="71">
        <v>4</v>
      </c>
      <c r="R3573" s="71">
        <v>37</v>
      </c>
      <c r="S3573" s="71">
        <v>19</v>
      </c>
      <c r="T3573" s="73" t="s">
        <v>11223</v>
      </c>
      <c r="U3573" s="75" t="s">
        <v>4489</v>
      </c>
    </row>
    <row r="3574" spans="17:21">
      <c r="Q3574" s="71">
        <v>4</v>
      </c>
      <c r="R3574" s="71">
        <v>37</v>
      </c>
      <c r="S3574" s="71">
        <v>20</v>
      </c>
      <c r="T3574" s="73" t="s">
        <v>13473</v>
      </c>
      <c r="U3574" s="75" t="s">
        <v>4491</v>
      </c>
    </row>
    <row r="3575" spans="17:21">
      <c r="Q3575" s="71">
        <v>4</v>
      </c>
      <c r="R3575" s="71">
        <v>37</v>
      </c>
      <c r="S3575" s="71">
        <v>21</v>
      </c>
      <c r="T3575" s="73" t="s">
        <v>11221</v>
      </c>
      <c r="U3575" s="75" t="s">
        <v>7857</v>
      </c>
    </row>
    <row r="3576" spans="17:21">
      <c r="Q3576" s="71">
        <v>4</v>
      </c>
      <c r="R3576" s="71">
        <v>37</v>
      </c>
      <c r="S3576" s="71">
        <v>22</v>
      </c>
      <c r="T3576" s="73" t="s">
        <v>11968</v>
      </c>
      <c r="U3576" s="75" t="s">
        <v>4493</v>
      </c>
    </row>
    <row r="3577" spans="17:21">
      <c r="Q3577" s="71">
        <v>4</v>
      </c>
      <c r="R3577" s="71">
        <v>37</v>
      </c>
      <c r="S3577" s="71">
        <v>23</v>
      </c>
      <c r="T3577" s="73" t="s">
        <v>13474</v>
      </c>
      <c r="U3577" s="75" t="s">
        <v>4494</v>
      </c>
    </row>
    <row r="3578" spans="17:21">
      <c r="Q3578" s="71">
        <v>4</v>
      </c>
      <c r="R3578" s="71">
        <v>37</v>
      </c>
      <c r="S3578" s="71">
        <v>24</v>
      </c>
      <c r="T3578" s="73" t="s">
        <v>13475</v>
      </c>
      <c r="U3578" s="75" t="s">
        <v>4495</v>
      </c>
    </row>
    <row r="3579" spans="17:21">
      <c r="Q3579" s="71">
        <v>4</v>
      </c>
      <c r="R3579" s="71">
        <v>37</v>
      </c>
      <c r="S3579" s="71">
        <v>25</v>
      </c>
      <c r="T3579" s="73" t="s">
        <v>13476</v>
      </c>
      <c r="U3579" s="75" t="s">
        <v>4499</v>
      </c>
    </row>
    <row r="3580" spans="17:21">
      <c r="Q3580" s="71">
        <v>4</v>
      </c>
      <c r="R3580" s="71">
        <v>37</v>
      </c>
      <c r="S3580" s="71">
        <v>26</v>
      </c>
      <c r="T3580" s="73" t="s">
        <v>13477</v>
      </c>
      <c r="U3580" s="75" t="s">
        <v>4496</v>
      </c>
    </row>
    <row r="3581" spans="17:21">
      <c r="Q3581" s="71">
        <v>4</v>
      </c>
      <c r="R3581" s="71">
        <v>37</v>
      </c>
      <c r="S3581" s="71">
        <v>27</v>
      </c>
      <c r="T3581" s="73" t="s">
        <v>13478</v>
      </c>
      <c r="U3581" s="75" t="s">
        <v>4497</v>
      </c>
    </row>
    <row r="3582" spans="17:21">
      <c r="Q3582" s="71">
        <v>4</v>
      </c>
      <c r="R3582" s="71">
        <v>37</v>
      </c>
      <c r="S3582" s="71">
        <v>28</v>
      </c>
      <c r="T3582" s="73" t="s">
        <v>13479</v>
      </c>
      <c r="U3582" s="75" t="s">
        <v>4476</v>
      </c>
    </row>
    <row r="3583" spans="17:21">
      <c r="Q3583" s="71">
        <v>4</v>
      </c>
      <c r="R3583" s="71">
        <v>37</v>
      </c>
      <c r="S3583" s="71">
        <v>29</v>
      </c>
      <c r="T3583" s="73" t="s">
        <v>13480</v>
      </c>
      <c r="U3583" s="75" t="s">
        <v>4498</v>
      </c>
    </row>
    <row r="3584" spans="17:21">
      <c r="Q3584" s="71">
        <v>4</v>
      </c>
      <c r="R3584" s="71">
        <v>37</v>
      </c>
      <c r="S3584" s="71">
        <v>30</v>
      </c>
      <c r="T3584" s="73" t="s">
        <v>13481</v>
      </c>
      <c r="U3584" s="75" t="s">
        <v>4486</v>
      </c>
    </row>
    <row r="3585" spans="17:21">
      <c r="Q3585" s="71">
        <v>4</v>
      </c>
      <c r="R3585" s="71">
        <v>37</v>
      </c>
      <c r="S3585" s="71">
        <v>31</v>
      </c>
      <c r="T3585" s="73" t="s">
        <v>11319</v>
      </c>
      <c r="U3585" s="75" t="s">
        <v>4500</v>
      </c>
    </row>
    <row r="3586" spans="17:21">
      <c r="Q3586" s="71">
        <v>4</v>
      </c>
      <c r="R3586" s="71">
        <v>37</v>
      </c>
      <c r="S3586" s="71">
        <v>32</v>
      </c>
      <c r="T3586" s="73" t="s">
        <v>13482</v>
      </c>
      <c r="U3586" s="75" t="s">
        <v>4501</v>
      </c>
    </row>
    <row r="3587" spans="17:21">
      <c r="Q3587" s="71">
        <v>4</v>
      </c>
      <c r="R3587" s="71">
        <v>37</v>
      </c>
      <c r="S3587" s="71">
        <v>33</v>
      </c>
      <c r="T3587" s="73" t="s">
        <v>12367</v>
      </c>
      <c r="U3587" s="75" t="s">
        <v>4502</v>
      </c>
    </row>
    <row r="3588" spans="17:21">
      <c r="Q3588" s="71">
        <v>4</v>
      </c>
      <c r="R3588" s="71">
        <v>37</v>
      </c>
      <c r="S3588" s="71">
        <v>34</v>
      </c>
      <c r="T3588" s="73" t="s">
        <v>13483</v>
      </c>
      <c r="U3588" s="75" t="s">
        <v>4503</v>
      </c>
    </row>
    <row r="3589" spans="17:21">
      <c r="Q3589" s="71">
        <v>4</v>
      </c>
      <c r="R3589" s="71">
        <v>37</v>
      </c>
      <c r="S3589" s="71">
        <v>35</v>
      </c>
      <c r="T3589" s="73" t="s">
        <v>13484</v>
      </c>
      <c r="U3589" s="75" t="s">
        <v>4504</v>
      </c>
    </row>
    <row r="3590" spans="17:21">
      <c r="Q3590" s="71">
        <v>4</v>
      </c>
      <c r="R3590" s="71">
        <v>37</v>
      </c>
      <c r="S3590" s="71">
        <v>36</v>
      </c>
      <c r="T3590" s="73" t="s">
        <v>11201</v>
      </c>
      <c r="U3590" s="75" t="s">
        <v>4505</v>
      </c>
    </row>
    <row r="3591" spans="17:21">
      <c r="Q3591" s="71">
        <v>4</v>
      </c>
      <c r="R3591" s="71">
        <v>37</v>
      </c>
      <c r="S3591" s="71">
        <v>37</v>
      </c>
      <c r="T3591" s="73" t="s">
        <v>11203</v>
      </c>
      <c r="U3591" s="75" t="s">
        <v>4506</v>
      </c>
    </row>
    <row r="3592" spans="17:21">
      <c r="Q3592" s="71">
        <v>4</v>
      </c>
      <c r="R3592" s="71">
        <v>37</v>
      </c>
      <c r="S3592" s="71">
        <v>38</v>
      </c>
      <c r="T3592" s="73" t="s">
        <v>11205</v>
      </c>
      <c r="U3592" s="75" t="s">
        <v>4507</v>
      </c>
    </row>
    <row r="3593" spans="17:21">
      <c r="Q3593" s="71">
        <v>4</v>
      </c>
      <c r="R3593" s="71">
        <v>37</v>
      </c>
      <c r="S3593" s="71">
        <v>39</v>
      </c>
      <c r="T3593" s="73" t="s">
        <v>11207</v>
      </c>
      <c r="U3593" s="75" t="s">
        <v>4508</v>
      </c>
    </row>
    <row r="3594" spans="17:21">
      <c r="Q3594" s="71">
        <v>4</v>
      </c>
      <c r="R3594" s="71">
        <v>37</v>
      </c>
      <c r="S3594" s="71">
        <v>40</v>
      </c>
      <c r="T3594" s="73" t="s">
        <v>11209</v>
      </c>
      <c r="U3594" s="75" t="s">
        <v>4509</v>
      </c>
    </row>
    <row r="3595" spans="17:21">
      <c r="Q3595" s="71">
        <v>4</v>
      </c>
      <c r="R3595" s="71">
        <v>37</v>
      </c>
      <c r="S3595" s="71">
        <v>41</v>
      </c>
      <c r="T3595" s="73" t="s">
        <v>11215</v>
      </c>
      <c r="U3595" s="75" t="s">
        <v>4510</v>
      </c>
    </row>
    <row r="3596" spans="17:21">
      <c r="Q3596" s="71">
        <v>4</v>
      </c>
      <c r="R3596" s="71">
        <v>38</v>
      </c>
      <c r="S3596" s="71">
        <v>1</v>
      </c>
      <c r="T3596" s="73" t="s">
        <v>8641</v>
      </c>
      <c r="U3596" s="75" t="s">
        <v>7863</v>
      </c>
    </row>
    <row r="3597" spans="17:21">
      <c r="Q3597" s="71">
        <v>4</v>
      </c>
      <c r="R3597" s="71">
        <v>38</v>
      </c>
      <c r="S3597" s="71">
        <v>2</v>
      </c>
      <c r="T3597" s="73" t="s">
        <v>11498</v>
      </c>
      <c r="U3597" s="75" t="s">
        <v>7864</v>
      </c>
    </row>
    <row r="3598" spans="17:21">
      <c r="Q3598" s="71">
        <v>4</v>
      </c>
      <c r="R3598" s="71">
        <v>38</v>
      </c>
      <c r="S3598" s="71">
        <v>3</v>
      </c>
      <c r="T3598" s="73" t="s">
        <v>13433</v>
      </c>
      <c r="U3598" s="75" t="s">
        <v>4525</v>
      </c>
    </row>
    <row r="3599" spans="17:21">
      <c r="Q3599" s="71">
        <v>4</v>
      </c>
      <c r="R3599" s="71">
        <v>38</v>
      </c>
      <c r="S3599" s="71">
        <v>4</v>
      </c>
      <c r="T3599" s="73" t="s">
        <v>11044</v>
      </c>
      <c r="U3599" s="75" t="s">
        <v>7865</v>
      </c>
    </row>
    <row r="3600" spans="17:21">
      <c r="Q3600" s="71">
        <v>4</v>
      </c>
      <c r="R3600" s="71">
        <v>38</v>
      </c>
      <c r="S3600" s="71">
        <v>5</v>
      </c>
      <c r="T3600" s="73" t="s">
        <v>13485</v>
      </c>
      <c r="U3600" s="75" t="s">
        <v>7866</v>
      </c>
    </row>
    <row r="3601" spans="17:21">
      <c r="Q3601" s="71">
        <v>4</v>
      </c>
      <c r="R3601" s="71">
        <v>38</v>
      </c>
      <c r="S3601" s="71">
        <v>6</v>
      </c>
      <c r="T3601" s="73" t="s">
        <v>9733</v>
      </c>
      <c r="U3601" s="75" t="s">
        <v>4526</v>
      </c>
    </row>
    <row r="3602" spans="17:21">
      <c r="Q3602" s="71">
        <v>4</v>
      </c>
      <c r="R3602" s="71">
        <v>38</v>
      </c>
      <c r="S3602" s="71">
        <v>7</v>
      </c>
      <c r="T3602" s="73" t="s">
        <v>11399</v>
      </c>
      <c r="U3602" s="75" t="s">
        <v>7867</v>
      </c>
    </row>
    <row r="3603" spans="17:21">
      <c r="Q3603" s="71">
        <v>4</v>
      </c>
      <c r="R3603" s="71">
        <v>38</v>
      </c>
      <c r="S3603" s="71">
        <v>8</v>
      </c>
      <c r="T3603" s="73" t="s">
        <v>13486</v>
      </c>
      <c r="U3603" s="75" t="s">
        <v>4527</v>
      </c>
    </row>
    <row r="3604" spans="17:21">
      <c r="Q3604" s="71">
        <v>4</v>
      </c>
      <c r="R3604" s="71">
        <v>38</v>
      </c>
      <c r="S3604" s="71">
        <v>9</v>
      </c>
      <c r="T3604" s="73" t="s">
        <v>13487</v>
      </c>
      <c r="U3604" s="75" t="s">
        <v>7868</v>
      </c>
    </row>
    <row r="3605" spans="17:21">
      <c r="Q3605" s="71">
        <v>4</v>
      </c>
      <c r="R3605" s="71">
        <v>38</v>
      </c>
      <c r="S3605" s="71">
        <v>10</v>
      </c>
      <c r="T3605" s="73" t="s">
        <v>13488</v>
      </c>
      <c r="U3605" s="75" t="s">
        <v>4528</v>
      </c>
    </row>
    <row r="3606" spans="17:21">
      <c r="Q3606" s="71">
        <v>4</v>
      </c>
      <c r="R3606" s="71">
        <v>38</v>
      </c>
      <c r="S3606" s="71">
        <v>11</v>
      </c>
      <c r="T3606" s="73" t="s">
        <v>11238</v>
      </c>
      <c r="U3606" s="75" t="s">
        <v>4529</v>
      </c>
    </row>
    <row r="3607" spans="17:21">
      <c r="Q3607" s="71">
        <v>4</v>
      </c>
      <c r="R3607" s="71">
        <v>38</v>
      </c>
      <c r="S3607" s="71">
        <v>12</v>
      </c>
      <c r="T3607" s="73" t="s">
        <v>11055</v>
      </c>
      <c r="U3607" s="75" t="s">
        <v>4530</v>
      </c>
    </row>
    <row r="3608" spans="17:21">
      <c r="Q3608" s="71">
        <v>4</v>
      </c>
      <c r="R3608" s="71">
        <v>38</v>
      </c>
      <c r="S3608" s="71">
        <v>13</v>
      </c>
      <c r="T3608" s="73" t="s">
        <v>13489</v>
      </c>
      <c r="U3608" s="75" t="s">
        <v>7869</v>
      </c>
    </row>
    <row r="3609" spans="17:21">
      <c r="Q3609" s="71">
        <v>4</v>
      </c>
      <c r="R3609" s="71">
        <v>38</v>
      </c>
      <c r="S3609" s="71">
        <v>14</v>
      </c>
      <c r="T3609" s="73" t="s">
        <v>13490</v>
      </c>
      <c r="U3609" s="75" t="s">
        <v>4531</v>
      </c>
    </row>
    <row r="3610" spans="17:21">
      <c r="Q3610" s="71">
        <v>4</v>
      </c>
      <c r="R3610" s="71">
        <v>38</v>
      </c>
      <c r="S3610" s="71">
        <v>15</v>
      </c>
      <c r="T3610" s="73" t="s">
        <v>13491</v>
      </c>
      <c r="U3610" s="75" t="s">
        <v>4532</v>
      </c>
    </row>
    <row r="3611" spans="17:21">
      <c r="Q3611" s="71">
        <v>4</v>
      </c>
      <c r="R3611" s="71">
        <v>38</v>
      </c>
      <c r="S3611" s="71">
        <v>16</v>
      </c>
      <c r="T3611" s="73" t="s">
        <v>13492</v>
      </c>
      <c r="U3611" s="75" t="s">
        <v>4533</v>
      </c>
    </row>
    <row r="3612" spans="17:21">
      <c r="Q3612" s="71">
        <v>4</v>
      </c>
      <c r="R3612" s="71">
        <v>38</v>
      </c>
      <c r="S3612" s="71">
        <v>17</v>
      </c>
      <c r="T3612" s="73" t="s">
        <v>13493</v>
      </c>
      <c r="U3612" s="75" t="s">
        <v>4534</v>
      </c>
    </row>
    <row r="3613" spans="17:21">
      <c r="Q3613" s="71">
        <v>4</v>
      </c>
      <c r="R3613" s="71">
        <v>38</v>
      </c>
      <c r="S3613" s="71">
        <v>18</v>
      </c>
      <c r="T3613" s="73" t="s">
        <v>13494</v>
      </c>
      <c r="U3613" s="75" t="s">
        <v>4535</v>
      </c>
    </row>
    <row r="3614" spans="17:21">
      <c r="Q3614" s="71">
        <v>4</v>
      </c>
      <c r="R3614" s="71">
        <v>38</v>
      </c>
      <c r="S3614" s="71">
        <v>19</v>
      </c>
      <c r="T3614" s="73" t="s">
        <v>13495</v>
      </c>
      <c r="U3614" s="75" t="s">
        <v>7870</v>
      </c>
    </row>
    <row r="3615" spans="17:21">
      <c r="Q3615" s="71">
        <v>4</v>
      </c>
      <c r="R3615" s="71">
        <v>38</v>
      </c>
      <c r="S3615" s="71">
        <v>20</v>
      </c>
      <c r="T3615" s="73" t="s">
        <v>13496</v>
      </c>
      <c r="U3615" s="75" t="s">
        <v>4536</v>
      </c>
    </row>
    <row r="3616" spans="17:21">
      <c r="Q3616" s="71">
        <v>4</v>
      </c>
      <c r="R3616" s="71">
        <v>38</v>
      </c>
      <c r="S3616" s="71">
        <v>21</v>
      </c>
      <c r="T3616" s="73" t="s">
        <v>13497</v>
      </c>
      <c r="U3616" s="75" t="s">
        <v>4537</v>
      </c>
    </row>
    <row r="3617" spans="17:21">
      <c r="Q3617" s="71">
        <v>4</v>
      </c>
      <c r="R3617" s="71">
        <v>38</v>
      </c>
      <c r="S3617" s="71">
        <v>22</v>
      </c>
      <c r="T3617" s="73" t="s">
        <v>13498</v>
      </c>
      <c r="U3617" s="75" t="s">
        <v>4538</v>
      </c>
    </row>
    <row r="3618" spans="17:21">
      <c r="Q3618" s="71">
        <v>4</v>
      </c>
      <c r="R3618" s="71">
        <v>38</v>
      </c>
      <c r="S3618" s="71">
        <v>23</v>
      </c>
      <c r="T3618" s="73" t="s">
        <v>13499</v>
      </c>
      <c r="U3618" s="75" t="s">
        <v>4539</v>
      </c>
    </row>
    <row r="3619" spans="17:21">
      <c r="Q3619" s="71">
        <v>4</v>
      </c>
      <c r="R3619" s="71">
        <v>38</v>
      </c>
      <c r="S3619" s="71">
        <v>24</v>
      </c>
      <c r="T3619" s="73" t="s">
        <v>13500</v>
      </c>
      <c r="U3619" s="75" t="s">
        <v>7871</v>
      </c>
    </row>
    <row r="3620" spans="17:21">
      <c r="Q3620" s="71">
        <v>4</v>
      </c>
      <c r="R3620" s="71">
        <v>38</v>
      </c>
      <c r="S3620" s="71">
        <v>25</v>
      </c>
      <c r="T3620" s="73" t="s">
        <v>13501</v>
      </c>
      <c r="U3620" s="75" t="s">
        <v>4540</v>
      </c>
    </row>
    <row r="3621" spans="17:21">
      <c r="Q3621" s="71">
        <v>4</v>
      </c>
      <c r="R3621" s="71">
        <v>38</v>
      </c>
      <c r="S3621" s="71">
        <v>26</v>
      </c>
      <c r="T3621" s="73" t="s">
        <v>13502</v>
      </c>
      <c r="U3621" s="75" t="s">
        <v>4541</v>
      </c>
    </row>
    <row r="3622" spans="17:21">
      <c r="Q3622" s="71">
        <v>4</v>
      </c>
      <c r="R3622" s="71">
        <v>38</v>
      </c>
      <c r="S3622" s="71">
        <v>27</v>
      </c>
      <c r="T3622" s="73" t="s">
        <v>13503</v>
      </c>
      <c r="U3622" s="75" t="s">
        <v>4542</v>
      </c>
    </row>
    <row r="3623" spans="17:21">
      <c r="Q3623" s="71">
        <v>4</v>
      </c>
      <c r="R3623" s="71">
        <v>38</v>
      </c>
      <c r="S3623" s="71">
        <v>28</v>
      </c>
      <c r="T3623" s="73" t="s">
        <v>13504</v>
      </c>
      <c r="U3623" s="75" t="s">
        <v>7873</v>
      </c>
    </row>
    <row r="3624" spans="17:21">
      <c r="Q3624" s="71">
        <v>4</v>
      </c>
      <c r="R3624" s="71">
        <v>38</v>
      </c>
      <c r="S3624" s="71">
        <v>29</v>
      </c>
      <c r="T3624" s="73" t="s">
        <v>13505</v>
      </c>
      <c r="U3624" s="75" t="s">
        <v>4547</v>
      </c>
    </row>
    <row r="3625" spans="17:21">
      <c r="Q3625" s="71">
        <v>4</v>
      </c>
      <c r="R3625" s="71">
        <v>38</v>
      </c>
      <c r="S3625" s="71">
        <v>30</v>
      </c>
      <c r="T3625" s="73" t="s">
        <v>13506</v>
      </c>
      <c r="U3625" s="75" t="s">
        <v>4548</v>
      </c>
    </row>
    <row r="3626" spans="17:21">
      <c r="Q3626" s="71">
        <v>4</v>
      </c>
      <c r="R3626" s="71">
        <v>38</v>
      </c>
      <c r="S3626" s="71">
        <v>31</v>
      </c>
      <c r="T3626" s="73" t="s">
        <v>13507</v>
      </c>
      <c r="U3626" s="75" t="s">
        <v>4549</v>
      </c>
    </row>
    <row r="3627" spans="17:21">
      <c r="Q3627" s="71">
        <v>4</v>
      </c>
      <c r="R3627" s="71">
        <v>38</v>
      </c>
      <c r="S3627" s="71">
        <v>32</v>
      </c>
      <c r="T3627" s="73" t="s">
        <v>13508</v>
      </c>
      <c r="U3627" s="75" t="s">
        <v>4550</v>
      </c>
    </row>
    <row r="3628" spans="17:21">
      <c r="Q3628" s="71">
        <v>4</v>
      </c>
      <c r="R3628" s="71">
        <v>38</v>
      </c>
      <c r="S3628" s="71">
        <v>33</v>
      </c>
      <c r="T3628" s="73" t="s">
        <v>13509</v>
      </c>
      <c r="U3628" s="75" t="s">
        <v>4551</v>
      </c>
    </row>
    <row r="3629" spans="17:21">
      <c r="Q3629" s="71">
        <v>4</v>
      </c>
      <c r="R3629" s="71">
        <v>38</v>
      </c>
      <c r="S3629" s="71">
        <v>34</v>
      </c>
      <c r="T3629" s="73" t="s">
        <v>13510</v>
      </c>
      <c r="U3629" s="75" t="s">
        <v>7872</v>
      </c>
    </row>
    <row r="3630" spans="17:21">
      <c r="Q3630" s="71">
        <v>4</v>
      </c>
      <c r="R3630" s="71">
        <v>38</v>
      </c>
      <c r="S3630" s="71">
        <v>35</v>
      </c>
      <c r="T3630" s="73" t="s">
        <v>13511</v>
      </c>
      <c r="U3630" s="75" t="s">
        <v>4543</v>
      </c>
    </row>
    <row r="3631" spans="17:21">
      <c r="Q3631" s="71">
        <v>4</v>
      </c>
      <c r="R3631" s="71">
        <v>38</v>
      </c>
      <c r="S3631" s="71">
        <v>36</v>
      </c>
      <c r="T3631" s="73" t="s">
        <v>13512</v>
      </c>
      <c r="U3631" s="75" t="s">
        <v>4544</v>
      </c>
    </row>
    <row r="3632" spans="17:21">
      <c r="Q3632" s="71">
        <v>4</v>
      </c>
      <c r="R3632" s="71">
        <v>38</v>
      </c>
      <c r="S3632" s="71">
        <v>37</v>
      </c>
      <c r="T3632" s="73" t="s">
        <v>13513</v>
      </c>
      <c r="U3632" s="75" t="s">
        <v>4545</v>
      </c>
    </row>
    <row r="3633" spans="17:21">
      <c r="Q3633" s="71">
        <v>4</v>
      </c>
      <c r="R3633" s="71">
        <v>38</v>
      </c>
      <c r="S3633" s="71">
        <v>38</v>
      </c>
      <c r="T3633" s="73" t="s">
        <v>13514</v>
      </c>
      <c r="U3633" s="75" t="s">
        <v>4546</v>
      </c>
    </row>
    <row r="3634" spans="17:21">
      <c r="Q3634" s="71">
        <v>4</v>
      </c>
      <c r="R3634" s="71">
        <v>38</v>
      </c>
      <c r="S3634" s="71">
        <v>39</v>
      </c>
      <c r="T3634" s="73" t="s">
        <v>13515</v>
      </c>
      <c r="U3634" s="75" t="s">
        <v>7874</v>
      </c>
    </row>
    <row r="3635" spans="17:21">
      <c r="Q3635" s="71">
        <v>4</v>
      </c>
      <c r="R3635" s="71">
        <v>38</v>
      </c>
      <c r="S3635" s="71">
        <v>40</v>
      </c>
      <c r="T3635" s="73" t="s">
        <v>13516</v>
      </c>
      <c r="U3635" s="75" t="s">
        <v>7875</v>
      </c>
    </row>
    <row r="3636" spans="17:21">
      <c r="Q3636" s="71">
        <v>4</v>
      </c>
      <c r="R3636" s="71">
        <v>38</v>
      </c>
      <c r="S3636" s="71">
        <v>41</v>
      </c>
      <c r="T3636" s="73" t="s">
        <v>13517</v>
      </c>
      <c r="U3636" s="75" t="s">
        <v>7876</v>
      </c>
    </row>
    <row r="3637" spans="17:21">
      <c r="Q3637" s="71">
        <v>4</v>
      </c>
      <c r="R3637" s="71">
        <v>38</v>
      </c>
      <c r="S3637" s="71">
        <v>42</v>
      </c>
      <c r="T3637" s="73" t="s">
        <v>13518</v>
      </c>
      <c r="U3637" s="75" t="s">
        <v>7877</v>
      </c>
    </row>
    <row r="3638" spans="17:21">
      <c r="Q3638" s="71">
        <v>4</v>
      </c>
      <c r="R3638" s="71">
        <v>38</v>
      </c>
      <c r="S3638" s="71">
        <v>43</v>
      </c>
      <c r="T3638" s="73" t="s">
        <v>11215</v>
      </c>
      <c r="U3638" s="75" t="s">
        <v>4552</v>
      </c>
    </row>
    <row r="3639" spans="17:21">
      <c r="Q3639" s="71">
        <v>4</v>
      </c>
      <c r="R3639" s="71">
        <v>39</v>
      </c>
      <c r="S3639" s="71">
        <v>1</v>
      </c>
      <c r="T3639" s="73" t="s">
        <v>8641</v>
      </c>
      <c r="U3639" s="75" t="s">
        <v>4575</v>
      </c>
    </row>
    <row r="3640" spans="17:21">
      <c r="Q3640" s="71">
        <v>4</v>
      </c>
      <c r="R3640" s="71">
        <v>39</v>
      </c>
      <c r="S3640" s="71">
        <v>2</v>
      </c>
      <c r="T3640" s="73" t="s">
        <v>11704</v>
      </c>
      <c r="U3640" s="75" t="s">
        <v>7879</v>
      </c>
    </row>
    <row r="3641" spans="17:21">
      <c r="Q3641" s="71">
        <v>4</v>
      </c>
      <c r="R3641" s="71">
        <v>39</v>
      </c>
      <c r="S3641" s="71">
        <v>3</v>
      </c>
      <c r="T3641" s="73" t="s">
        <v>13519</v>
      </c>
      <c r="U3641" s="75" t="s">
        <v>7878</v>
      </c>
    </row>
    <row r="3642" spans="17:21">
      <c r="Q3642" s="71">
        <v>4</v>
      </c>
      <c r="R3642" s="71">
        <v>39</v>
      </c>
      <c r="S3642" s="71">
        <v>4</v>
      </c>
      <c r="T3642" s="73" t="s">
        <v>13520</v>
      </c>
      <c r="U3642" s="75" t="s">
        <v>7882</v>
      </c>
    </row>
    <row r="3643" spans="17:21">
      <c r="Q3643" s="71">
        <v>4</v>
      </c>
      <c r="R3643" s="71">
        <v>39</v>
      </c>
      <c r="S3643" s="71">
        <v>5</v>
      </c>
      <c r="T3643" s="73" t="s">
        <v>13521</v>
      </c>
      <c r="U3643" s="75" t="s">
        <v>4578</v>
      </c>
    </row>
    <row r="3644" spans="17:21">
      <c r="Q3644" s="71">
        <v>4</v>
      </c>
      <c r="R3644" s="71">
        <v>39</v>
      </c>
      <c r="S3644" s="71">
        <v>6</v>
      </c>
      <c r="T3644" s="73" t="s">
        <v>13522</v>
      </c>
      <c r="U3644" s="75" t="s">
        <v>4576</v>
      </c>
    </row>
    <row r="3645" spans="17:21">
      <c r="Q3645" s="71">
        <v>4</v>
      </c>
      <c r="R3645" s="71">
        <v>39</v>
      </c>
      <c r="S3645" s="71">
        <v>7</v>
      </c>
      <c r="T3645" s="73" t="s">
        <v>13523</v>
      </c>
      <c r="U3645" s="75" t="s">
        <v>13524</v>
      </c>
    </row>
    <row r="3646" spans="17:21">
      <c r="Q3646" s="71">
        <v>4</v>
      </c>
      <c r="R3646" s="71">
        <v>39</v>
      </c>
      <c r="S3646" s="71">
        <v>8</v>
      </c>
      <c r="T3646" s="73" t="s">
        <v>11223</v>
      </c>
      <c r="U3646" s="75" t="s">
        <v>4577</v>
      </c>
    </row>
    <row r="3647" spans="17:21">
      <c r="Q3647" s="71">
        <v>4</v>
      </c>
      <c r="R3647" s="71">
        <v>39</v>
      </c>
      <c r="S3647" s="71">
        <v>9</v>
      </c>
      <c r="T3647" s="73" t="s">
        <v>13525</v>
      </c>
      <c r="U3647" s="75" t="s">
        <v>7880</v>
      </c>
    </row>
    <row r="3648" spans="17:21">
      <c r="Q3648" s="71">
        <v>4</v>
      </c>
      <c r="R3648" s="71">
        <v>39</v>
      </c>
      <c r="S3648" s="71">
        <v>10</v>
      </c>
      <c r="T3648" s="73" t="s">
        <v>13526</v>
      </c>
      <c r="U3648" s="75" t="s">
        <v>4579</v>
      </c>
    </row>
    <row r="3649" spans="17:21">
      <c r="Q3649" s="71">
        <v>4</v>
      </c>
      <c r="R3649" s="71">
        <v>39</v>
      </c>
      <c r="S3649" s="71">
        <v>11</v>
      </c>
      <c r="T3649" s="73" t="s">
        <v>13527</v>
      </c>
      <c r="U3649" s="75" t="s">
        <v>4580</v>
      </c>
    </row>
    <row r="3650" spans="17:21">
      <c r="Q3650" s="71">
        <v>4</v>
      </c>
      <c r="R3650" s="71">
        <v>39</v>
      </c>
      <c r="S3650" s="71">
        <v>12</v>
      </c>
      <c r="T3650" s="73" t="s">
        <v>13528</v>
      </c>
      <c r="U3650" s="75" t="s">
        <v>4581</v>
      </c>
    </row>
    <row r="3651" spans="17:21">
      <c r="Q3651" s="71">
        <v>4</v>
      </c>
      <c r="R3651" s="71">
        <v>39</v>
      </c>
      <c r="S3651" s="71">
        <v>13</v>
      </c>
      <c r="T3651" s="73" t="s">
        <v>13529</v>
      </c>
      <c r="U3651" s="75" t="s">
        <v>4582</v>
      </c>
    </row>
    <row r="3652" spans="17:21">
      <c r="Q3652" s="71">
        <v>4</v>
      </c>
      <c r="R3652" s="71">
        <v>39</v>
      </c>
      <c r="S3652" s="71">
        <v>14</v>
      </c>
      <c r="T3652" s="73" t="s">
        <v>13530</v>
      </c>
      <c r="U3652" s="75" t="s">
        <v>4583</v>
      </c>
    </row>
    <row r="3653" spans="17:21">
      <c r="Q3653" s="71">
        <v>4</v>
      </c>
      <c r="R3653" s="71">
        <v>39</v>
      </c>
      <c r="S3653" s="71">
        <v>15</v>
      </c>
      <c r="T3653" s="73" t="s">
        <v>13531</v>
      </c>
      <c r="U3653" s="75" t="s">
        <v>4584</v>
      </c>
    </row>
    <row r="3654" spans="17:21">
      <c r="Q3654" s="71">
        <v>4</v>
      </c>
      <c r="R3654" s="71">
        <v>39</v>
      </c>
      <c r="S3654" s="71">
        <v>16</v>
      </c>
      <c r="T3654" s="73" t="s">
        <v>13046</v>
      </c>
      <c r="U3654" s="75" t="s">
        <v>7881</v>
      </c>
    </row>
    <row r="3655" spans="17:21">
      <c r="Q3655" s="71">
        <v>4</v>
      </c>
      <c r="R3655" s="71">
        <v>39</v>
      </c>
      <c r="S3655" s="71">
        <v>17</v>
      </c>
      <c r="T3655" s="73" t="s">
        <v>11319</v>
      </c>
      <c r="U3655" s="75" t="s">
        <v>4585</v>
      </c>
    </row>
    <row r="3656" spans="17:21">
      <c r="Q3656" s="71">
        <v>4</v>
      </c>
      <c r="R3656" s="71">
        <v>39</v>
      </c>
      <c r="S3656" s="71">
        <v>18</v>
      </c>
      <c r="T3656" s="73" t="s">
        <v>11055</v>
      </c>
      <c r="U3656" s="75" t="s">
        <v>4586</v>
      </c>
    </row>
    <row r="3657" spans="17:21">
      <c r="Q3657" s="71">
        <v>4</v>
      </c>
      <c r="R3657" s="71">
        <v>39</v>
      </c>
      <c r="S3657" s="71">
        <v>19</v>
      </c>
      <c r="T3657" s="73" t="s">
        <v>13532</v>
      </c>
      <c r="U3657" s="75" t="s">
        <v>4587</v>
      </c>
    </row>
    <row r="3658" spans="17:21">
      <c r="Q3658" s="71">
        <v>4</v>
      </c>
      <c r="R3658" s="71">
        <v>39</v>
      </c>
      <c r="S3658" s="71">
        <v>20</v>
      </c>
      <c r="T3658" s="73" t="s">
        <v>13533</v>
      </c>
      <c r="U3658" s="75" t="s">
        <v>4588</v>
      </c>
    </row>
    <row r="3659" spans="17:21">
      <c r="Q3659" s="71">
        <v>4</v>
      </c>
      <c r="R3659" s="71">
        <v>39</v>
      </c>
      <c r="S3659" s="71">
        <v>21</v>
      </c>
      <c r="T3659" s="73" t="s">
        <v>13534</v>
      </c>
      <c r="U3659" s="75" t="s">
        <v>4589</v>
      </c>
    </row>
    <row r="3660" spans="17:21">
      <c r="Q3660" s="71">
        <v>4</v>
      </c>
      <c r="R3660" s="71">
        <v>39</v>
      </c>
      <c r="S3660" s="71">
        <v>22</v>
      </c>
      <c r="T3660" s="73" t="s">
        <v>13535</v>
      </c>
      <c r="U3660" s="75" t="s">
        <v>4590</v>
      </c>
    </row>
    <row r="3661" spans="17:21">
      <c r="Q3661" s="71">
        <v>4</v>
      </c>
      <c r="R3661" s="71">
        <v>39</v>
      </c>
      <c r="S3661" s="71">
        <v>23</v>
      </c>
      <c r="T3661" s="73" t="s">
        <v>13536</v>
      </c>
      <c r="U3661" s="75" t="s">
        <v>4591</v>
      </c>
    </row>
    <row r="3662" spans="17:21">
      <c r="Q3662" s="71">
        <v>4</v>
      </c>
      <c r="R3662" s="71">
        <v>39</v>
      </c>
      <c r="S3662" s="71">
        <v>24</v>
      </c>
      <c r="T3662" s="73" t="s">
        <v>13537</v>
      </c>
      <c r="U3662" s="75" t="s">
        <v>4592</v>
      </c>
    </row>
    <row r="3663" spans="17:21">
      <c r="Q3663" s="71">
        <v>4</v>
      </c>
      <c r="R3663" s="71">
        <v>39</v>
      </c>
      <c r="S3663" s="71">
        <v>25</v>
      </c>
      <c r="T3663" s="73" t="s">
        <v>13538</v>
      </c>
      <c r="U3663" s="75" t="s">
        <v>4593</v>
      </c>
    </row>
    <row r="3664" spans="17:21">
      <c r="Q3664" s="71">
        <v>4</v>
      </c>
      <c r="R3664" s="71">
        <v>39</v>
      </c>
      <c r="S3664" s="71">
        <v>26</v>
      </c>
      <c r="T3664" s="73" t="s">
        <v>13539</v>
      </c>
      <c r="U3664" s="75" t="s">
        <v>7883</v>
      </c>
    </row>
    <row r="3665" spans="17:21">
      <c r="Q3665" s="71">
        <v>4</v>
      </c>
      <c r="R3665" s="71">
        <v>39</v>
      </c>
      <c r="S3665" s="71">
        <v>27</v>
      </c>
      <c r="T3665" s="73" t="s">
        <v>13540</v>
      </c>
      <c r="U3665" s="75" t="s">
        <v>4594</v>
      </c>
    </row>
    <row r="3666" spans="17:21">
      <c r="Q3666" s="71">
        <v>4</v>
      </c>
      <c r="R3666" s="71">
        <v>39</v>
      </c>
      <c r="S3666" s="71">
        <v>28</v>
      </c>
      <c r="T3666" s="73" t="s">
        <v>13541</v>
      </c>
      <c r="U3666" s="75" t="s">
        <v>4595</v>
      </c>
    </row>
    <row r="3667" spans="17:21">
      <c r="Q3667" s="71">
        <v>4</v>
      </c>
      <c r="R3667" s="71">
        <v>39</v>
      </c>
      <c r="S3667" s="71">
        <v>29</v>
      </c>
      <c r="T3667" s="73" t="s">
        <v>13542</v>
      </c>
      <c r="U3667" s="75" t="s">
        <v>4596</v>
      </c>
    </row>
    <row r="3668" spans="17:21">
      <c r="Q3668" s="71">
        <v>4</v>
      </c>
      <c r="R3668" s="71">
        <v>39</v>
      </c>
      <c r="S3668" s="71">
        <v>30</v>
      </c>
      <c r="T3668" s="73" t="s">
        <v>13543</v>
      </c>
      <c r="U3668" s="75" t="s">
        <v>4598</v>
      </c>
    </row>
    <row r="3669" spans="17:21">
      <c r="Q3669" s="71">
        <v>4</v>
      </c>
      <c r="R3669" s="71">
        <v>39</v>
      </c>
      <c r="S3669" s="71">
        <v>31</v>
      </c>
      <c r="T3669" s="73" t="s">
        <v>13544</v>
      </c>
      <c r="U3669" s="75" t="s">
        <v>4597</v>
      </c>
    </row>
    <row r="3670" spans="17:21">
      <c r="Q3670" s="71">
        <v>4</v>
      </c>
      <c r="R3670" s="71">
        <v>39</v>
      </c>
      <c r="S3670" s="71">
        <v>32</v>
      </c>
      <c r="T3670" s="73" t="s">
        <v>13545</v>
      </c>
      <c r="U3670" s="75" t="s">
        <v>4599</v>
      </c>
    </row>
    <row r="3671" spans="17:21">
      <c r="Q3671" s="71">
        <v>4</v>
      </c>
      <c r="R3671" s="71">
        <v>39</v>
      </c>
      <c r="S3671" s="71">
        <v>33</v>
      </c>
      <c r="T3671" s="73" t="s">
        <v>13546</v>
      </c>
      <c r="U3671" s="75" t="s">
        <v>4600</v>
      </c>
    </row>
    <row r="3672" spans="17:21">
      <c r="Q3672" s="71">
        <v>4</v>
      </c>
      <c r="R3672" s="71">
        <v>39</v>
      </c>
      <c r="S3672" s="71">
        <v>34</v>
      </c>
      <c r="T3672" s="73" t="s">
        <v>13547</v>
      </c>
      <c r="U3672" s="75" t="s">
        <v>4601</v>
      </c>
    </row>
    <row r="3673" spans="17:21">
      <c r="Q3673" s="71">
        <v>4</v>
      </c>
      <c r="R3673" s="71">
        <v>39</v>
      </c>
      <c r="S3673" s="71">
        <v>35</v>
      </c>
      <c r="T3673" s="73" t="s">
        <v>13548</v>
      </c>
      <c r="U3673" s="75" t="s">
        <v>4610</v>
      </c>
    </row>
    <row r="3674" spans="17:21">
      <c r="Q3674" s="71">
        <v>4</v>
      </c>
      <c r="R3674" s="71">
        <v>39</v>
      </c>
      <c r="S3674" s="71">
        <v>36</v>
      </c>
      <c r="T3674" s="73" t="s">
        <v>13549</v>
      </c>
      <c r="U3674" s="75" t="s">
        <v>4602</v>
      </c>
    </row>
    <row r="3675" spans="17:21">
      <c r="Q3675" s="71">
        <v>4</v>
      </c>
      <c r="R3675" s="71">
        <v>39</v>
      </c>
      <c r="S3675" s="71">
        <v>37</v>
      </c>
      <c r="T3675" s="73" t="s">
        <v>13550</v>
      </c>
      <c r="U3675" s="75" t="s">
        <v>4611</v>
      </c>
    </row>
    <row r="3676" spans="17:21">
      <c r="Q3676" s="71">
        <v>4</v>
      </c>
      <c r="R3676" s="71">
        <v>39</v>
      </c>
      <c r="S3676" s="71">
        <v>38</v>
      </c>
      <c r="T3676" s="73" t="s">
        <v>13551</v>
      </c>
      <c r="U3676" s="75" t="s">
        <v>4603</v>
      </c>
    </row>
    <row r="3677" spans="17:21">
      <c r="Q3677" s="71">
        <v>4</v>
      </c>
      <c r="R3677" s="71">
        <v>39</v>
      </c>
      <c r="S3677" s="71">
        <v>39</v>
      </c>
      <c r="T3677" s="73" t="s">
        <v>13552</v>
      </c>
      <c r="U3677" s="75" t="s">
        <v>4604</v>
      </c>
    </row>
    <row r="3678" spans="17:21">
      <c r="Q3678" s="71">
        <v>4</v>
      </c>
      <c r="R3678" s="71">
        <v>39</v>
      </c>
      <c r="S3678" s="71">
        <v>40</v>
      </c>
      <c r="T3678" s="73" t="s">
        <v>13553</v>
      </c>
      <c r="U3678" s="75" t="s">
        <v>4605</v>
      </c>
    </row>
    <row r="3679" spans="17:21">
      <c r="Q3679" s="71">
        <v>4</v>
      </c>
      <c r="R3679" s="71">
        <v>39</v>
      </c>
      <c r="S3679" s="71">
        <v>41</v>
      </c>
      <c r="T3679" s="73" t="s">
        <v>13554</v>
      </c>
      <c r="U3679" s="75" t="s">
        <v>4606</v>
      </c>
    </row>
    <row r="3680" spans="17:21">
      <c r="Q3680" s="71">
        <v>4</v>
      </c>
      <c r="R3680" s="71">
        <v>39</v>
      </c>
      <c r="S3680" s="71">
        <v>42</v>
      </c>
      <c r="T3680" s="73" t="s">
        <v>13555</v>
      </c>
      <c r="U3680" s="75" t="s">
        <v>4607</v>
      </c>
    </row>
    <row r="3681" spans="17:21">
      <c r="Q3681" s="71">
        <v>4</v>
      </c>
      <c r="R3681" s="71">
        <v>39</v>
      </c>
      <c r="S3681" s="71">
        <v>43</v>
      </c>
      <c r="T3681" s="73" t="s">
        <v>13556</v>
      </c>
      <c r="U3681" s="75" t="s">
        <v>4608</v>
      </c>
    </row>
    <row r="3682" spans="17:21">
      <c r="Q3682" s="71">
        <v>4</v>
      </c>
      <c r="R3682" s="71">
        <v>39</v>
      </c>
      <c r="S3682" s="71">
        <v>44</v>
      </c>
      <c r="T3682" s="73" t="s">
        <v>13557</v>
      </c>
      <c r="U3682" s="75" t="s">
        <v>4609</v>
      </c>
    </row>
    <row r="3683" spans="17:21">
      <c r="Q3683" s="71">
        <v>4</v>
      </c>
      <c r="R3683" s="71">
        <v>39</v>
      </c>
      <c r="S3683" s="71">
        <v>45</v>
      </c>
      <c r="T3683" s="73" t="s">
        <v>13558</v>
      </c>
      <c r="U3683" s="75" t="s">
        <v>4612</v>
      </c>
    </row>
    <row r="3684" spans="17:21">
      <c r="Q3684" s="71">
        <v>4</v>
      </c>
      <c r="R3684" s="71">
        <v>39</v>
      </c>
      <c r="S3684" s="71">
        <v>46</v>
      </c>
      <c r="T3684" s="73" t="s">
        <v>13559</v>
      </c>
      <c r="U3684" s="75" t="s">
        <v>7884</v>
      </c>
    </row>
    <row r="3685" spans="17:21">
      <c r="Q3685" s="71">
        <v>4</v>
      </c>
      <c r="R3685" s="71">
        <v>39</v>
      </c>
      <c r="S3685" s="71">
        <v>47</v>
      </c>
      <c r="T3685" s="73" t="s">
        <v>13560</v>
      </c>
      <c r="U3685" s="75" t="s">
        <v>7885</v>
      </c>
    </row>
    <row r="3686" spans="17:21">
      <c r="Q3686" s="71">
        <v>4</v>
      </c>
      <c r="R3686" s="71">
        <v>39</v>
      </c>
      <c r="S3686" s="71">
        <v>48</v>
      </c>
      <c r="T3686" s="73" t="s">
        <v>13561</v>
      </c>
      <c r="U3686" s="75" t="s">
        <v>4613</v>
      </c>
    </row>
    <row r="3687" spans="17:21">
      <c r="Q3687" s="71">
        <v>4</v>
      </c>
      <c r="R3687" s="71">
        <v>39</v>
      </c>
      <c r="S3687" s="71">
        <v>49</v>
      </c>
      <c r="T3687" s="73" t="s">
        <v>13562</v>
      </c>
      <c r="U3687" s="75" t="s">
        <v>4614</v>
      </c>
    </row>
    <row r="3688" spans="17:21">
      <c r="Q3688" s="71">
        <v>4</v>
      </c>
      <c r="R3688" s="71">
        <v>39</v>
      </c>
      <c r="S3688" s="71">
        <v>50</v>
      </c>
      <c r="T3688" s="73" t="s">
        <v>11201</v>
      </c>
      <c r="U3688" s="75" t="s">
        <v>4615</v>
      </c>
    </row>
    <row r="3689" spans="17:21">
      <c r="Q3689" s="71">
        <v>4</v>
      </c>
      <c r="R3689" s="71">
        <v>39</v>
      </c>
      <c r="S3689" s="71">
        <v>51</v>
      </c>
      <c r="T3689" s="73" t="s">
        <v>11203</v>
      </c>
      <c r="U3689" s="75" t="s">
        <v>4616</v>
      </c>
    </row>
    <row r="3690" spans="17:21">
      <c r="Q3690" s="71">
        <v>4</v>
      </c>
      <c r="R3690" s="71">
        <v>39</v>
      </c>
      <c r="S3690" s="71">
        <v>52</v>
      </c>
      <c r="T3690" s="73" t="s">
        <v>11205</v>
      </c>
      <c r="U3690" s="75" t="s">
        <v>4617</v>
      </c>
    </row>
    <row r="3691" spans="17:21">
      <c r="Q3691" s="71">
        <v>4</v>
      </c>
      <c r="R3691" s="71">
        <v>39</v>
      </c>
      <c r="S3691" s="71">
        <v>53</v>
      </c>
      <c r="T3691" s="73" t="s">
        <v>11207</v>
      </c>
      <c r="U3691" s="75" t="s">
        <v>4618</v>
      </c>
    </row>
    <row r="3692" spans="17:21">
      <c r="Q3692" s="71">
        <v>4</v>
      </c>
      <c r="R3692" s="71">
        <v>39</v>
      </c>
      <c r="S3692" s="71">
        <v>54</v>
      </c>
      <c r="T3692" s="73" t="s">
        <v>11209</v>
      </c>
      <c r="U3692" s="75" t="s">
        <v>4619</v>
      </c>
    </row>
    <row r="3693" spans="17:21">
      <c r="Q3693" s="71">
        <v>4</v>
      </c>
      <c r="R3693" s="71">
        <v>39</v>
      </c>
      <c r="S3693" s="71">
        <v>55</v>
      </c>
      <c r="T3693" s="73" t="s">
        <v>11215</v>
      </c>
      <c r="U3693" s="75" t="s">
        <v>4620</v>
      </c>
    </row>
    <row r="3694" spans="17:21">
      <c r="Q3694" s="71">
        <v>4</v>
      </c>
      <c r="R3694" s="71">
        <v>40</v>
      </c>
      <c r="S3694" s="71">
        <v>1</v>
      </c>
      <c r="T3694" s="73" t="s">
        <v>8641</v>
      </c>
      <c r="U3694" s="75" t="s">
        <v>4650</v>
      </c>
    </row>
    <row r="3695" spans="17:21">
      <c r="Q3695" s="71">
        <v>4</v>
      </c>
      <c r="R3695" s="71">
        <v>40</v>
      </c>
      <c r="S3695" s="71">
        <v>2</v>
      </c>
      <c r="T3695" s="73" t="s">
        <v>13563</v>
      </c>
      <c r="U3695" s="75" t="s">
        <v>4651</v>
      </c>
    </row>
    <row r="3696" spans="17:21">
      <c r="Q3696" s="71">
        <v>4</v>
      </c>
      <c r="R3696" s="71">
        <v>40</v>
      </c>
      <c r="S3696" s="71">
        <v>3</v>
      </c>
      <c r="T3696" s="73" t="s">
        <v>13564</v>
      </c>
      <c r="U3696" s="75" t="s">
        <v>7892</v>
      </c>
    </row>
    <row r="3697" spans="17:21">
      <c r="Q3697" s="71">
        <v>4</v>
      </c>
      <c r="R3697" s="71">
        <v>40</v>
      </c>
      <c r="S3697" s="71">
        <v>4</v>
      </c>
      <c r="T3697" s="73" t="s">
        <v>13565</v>
      </c>
      <c r="U3697" s="75" t="s">
        <v>7891</v>
      </c>
    </row>
    <row r="3698" spans="17:21">
      <c r="Q3698" s="71">
        <v>4</v>
      </c>
      <c r="R3698" s="71">
        <v>40</v>
      </c>
      <c r="S3698" s="71">
        <v>5</v>
      </c>
      <c r="T3698" s="73" t="s">
        <v>13566</v>
      </c>
      <c r="U3698" s="75" t="s">
        <v>7894</v>
      </c>
    </row>
    <row r="3699" spans="17:21">
      <c r="Q3699" s="71">
        <v>4</v>
      </c>
      <c r="R3699" s="71">
        <v>40</v>
      </c>
      <c r="S3699" s="71">
        <v>6</v>
      </c>
      <c r="T3699" s="73" t="s">
        <v>12179</v>
      </c>
      <c r="U3699" s="75" t="s">
        <v>4652</v>
      </c>
    </row>
    <row r="3700" spans="17:21">
      <c r="Q3700" s="71">
        <v>4</v>
      </c>
      <c r="R3700" s="71">
        <v>40</v>
      </c>
      <c r="S3700" s="71">
        <v>7</v>
      </c>
      <c r="T3700" s="73" t="s">
        <v>13567</v>
      </c>
      <c r="U3700" s="75" t="s">
        <v>7893</v>
      </c>
    </row>
    <row r="3701" spans="17:21">
      <c r="Q3701" s="71">
        <v>4</v>
      </c>
      <c r="R3701" s="71">
        <v>40</v>
      </c>
      <c r="S3701" s="71">
        <v>8</v>
      </c>
      <c r="T3701" s="73" t="s">
        <v>9733</v>
      </c>
      <c r="U3701" s="75" t="s">
        <v>4653</v>
      </c>
    </row>
    <row r="3702" spans="17:21">
      <c r="Q3702" s="71">
        <v>4</v>
      </c>
      <c r="R3702" s="71">
        <v>40</v>
      </c>
      <c r="S3702" s="71">
        <v>9</v>
      </c>
      <c r="T3702" s="73" t="s">
        <v>11226</v>
      </c>
      <c r="U3702" s="75" t="s">
        <v>4654</v>
      </c>
    </row>
    <row r="3703" spans="17:21">
      <c r="Q3703" s="71">
        <v>4</v>
      </c>
      <c r="R3703" s="71">
        <v>40</v>
      </c>
      <c r="S3703" s="71">
        <v>10</v>
      </c>
      <c r="T3703" s="73" t="s">
        <v>13568</v>
      </c>
      <c r="U3703" s="75" t="s">
        <v>4655</v>
      </c>
    </row>
    <row r="3704" spans="17:21">
      <c r="Q3704" s="71">
        <v>4</v>
      </c>
      <c r="R3704" s="71">
        <v>40</v>
      </c>
      <c r="S3704" s="71">
        <v>11</v>
      </c>
      <c r="T3704" s="73" t="s">
        <v>11053</v>
      </c>
      <c r="U3704" s="75" t="s">
        <v>4656</v>
      </c>
    </row>
    <row r="3705" spans="17:21">
      <c r="Q3705" s="71">
        <v>4</v>
      </c>
      <c r="R3705" s="71">
        <v>40</v>
      </c>
      <c r="S3705" s="71">
        <v>12</v>
      </c>
      <c r="T3705" s="73" t="s">
        <v>11055</v>
      </c>
      <c r="U3705" s="75" t="s">
        <v>4657</v>
      </c>
    </row>
    <row r="3706" spans="17:21">
      <c r="Q3706" s="71">
        <v>4</v>
      </c>
      <c r="R3706" s="71">
        <v>40</v>
      </c>
      <c r="S3706" s="71">
        <v>13</v>
      </c>
      <c r="T3706" s="73" t="s">
        <v>13569</v>
      </c>
      <c r="U3706" s="75" t="s">
        <v>4658</v>
      </c>
    </row>
    <row r="3707" spans="17:21">
      <c r="Q3707" s="71">
        <v>4</v>
      </c>
      <c r="R3707" s="71">
        <v>40</v>
      </c>
      <c r="S3707" s="71">
        <v>14</v>
      </c>
      <c r="T3707" s="73" t="s">
        <v>13570</v>
      </c>
      <c r="U3707" s="75" t="s">
        <v>4659</v>
      </c>
    </row>
    <row r="3708" spans="17:21">
      <c r="Q3708" s="71">
        <v>4</v>
      </c>
      <c r="R3708" s="71">
        <v>40</v>
      </c>
      <c r="S3708" s="71">
        <v>15</v>
      </c>
      <c r="T3708" s="73" t="s">
        <v>13571</v>
      </c>
      <c r="U3708" s="75" t="s">
        <v>4660</v>
      </c>
    </row>
    <row r="3709" spans="17:21">
      <c r="Q3709" s="71">
        <v>4</v>
      </c>
      <c r="R3709" s="71">
        <v>40</v>
      </c>
      <c r="S3709" s="71">
        <v>16</v>
      </c>
      <c r="T3709" s="73" t="s">
        <v>13572</v>
      </c>
      <c r="U3709" s="75" t="s">
        <v>4661</v>
      </c>
    </row>
    <row r="3710" spans="17:21">
      <c r="Q3710" s="71">
        <v>4</v>
      </c>
      <c r="R3710" s="71">
        <v>40</v>
      </c>
      <c r="S3710" s="71">
        <v>17</v>
      </c>
      <c r="T3710" s="73" t="s">
        <v>13573</v>
      </c>
      <c r="U3710" s="75" t="s">
        <v>4662</v>
      </c>
    </row>
    <row r="3711" spans="17:21">
      <c r="Q3711" s="71">
        <v>4</v>
      </c>
      <c r="R3711" s="71">
        <v>40</v>
      </c>
      <c r="S3711" s="71">
        <v>18</v>
      </c>
      <c r="T3711" s="73" t="s">
        <v>13574</v>
      </c>
      <c r="U3711" s="75" t="s">
        <v>4663</v>
      </c>
    </row>
    <row r="3712" spans="17:21">
      <c r="Q3712" s="71">
        <v>4</v>
      </c>
      <c r="R3712" s="71">
        <v>40</v>
      </c>
      <c r="S3712" s="71">
        <v>19</v>
      </c>
      <c r="T3712" s="73" t="s">
        <v>13575</v>
      </c>
      <c r="U3712" s="75" t="s">
        <v>4664</v>
      </c>
    </row>
    <row r="3713" spans="17:21">
      <c r="Q3713" s="71">
        <v>4</v>
      </c>
      <c r="R3713" s="71">
        <v>40</v>
      </c>
      <c r="S3713" s="71">
        <v>20</v>
      </c>
      <c r="T3713" s="73" t="s">
        <v>13576</v>
      </c>
      <c r="U3713" s="75" t="s">
        <v>4665</v>
      </c>
    </row>
    <row r="3714" spans="17:21">
      <c r="Q3714" s="71">
        <v>4</v>
      </c>
      <c r="R3714" s="71">
        <v>40</v>
      </c>
      <c r="S3714" s="71">
        <v>21</v>
      </c>
      <c r="T3714" s="73" t="s">
        <v>13577</v>
      </c>
      <c r="U3714" s="75" t="s">
        <v>4666</v>
      </c>
    </row>
    <row r="3715" spans="17:21">
      <c r="Q3715" s="71">
        <v>4</v>
      </c>
      <c r="R3715" s="71">
        <v>40</v>
      </c>
      <c r="S3715" s="71">
        <v>22</v>
      </c>
      <c r="T3715" s="73" t="s">
        <v>13578</v>
      </c>
      <c r="U3715" s="75" t="s">
        <v>4667</v>
      </c>
    </row>
    <row r="3716" spans="17:21">
      <c r="Q3716" s="71">
        <v>4</v>
      </c>
      <c r="R3716" s="71">
        <v>40</v>
      </c>
      <c r="S3716" s="71">
        <v>23</v>
      </c>
      <c r="T3716" s="73" t="s">
        <v>13579</v>
      </c>
      <c r="U3716" s="75" t="s">
        <v>4668</v>
      </c>
    </row>
    <row r="3717" spans="17:21">
      <c r="Q3717" s="71">
        <v>4</v>
      </c>
      <c r="R3717" s="71">
        <v>40</v>
      </c>
      <c r="S3717" s="71">
        <v>24</v>
      </c>
      <c r="T3717" s="73" t="s">
        <v>13580</v>
      </c>
      <c r="U3717" s="75" t="s">
        <v>4669</v>
      </c>
    </row>
    <row r="3718" spans="17:21">
      <c r="Q3718" s="71">
        <v>4</v>
      </c>
      <c r="R3718" s="71">
        <v>40</v>
      </c>
      <c r="S3718" s="71">
        <v>25</v>
      </c>
      <c r="T3718" s="73" t="s">
        <v>13581</v>
      </c>
      <c r="U3718" s="75" t="s">
        <v>4670</v>
      </c>
    </row>
    <row r="3719" spans="17:21">
      <c r="Q3719" s="71">
        <v>4</v>
      </c>
      <c r="R3719" s="71">
        <v>40</v>
      </c>
      <c r="S3719" s="71">
        <v>26</v>
      </c>
      <c r="T3719" s="73" t="s">
        <v>13582</v>
      </c>
      <c r="U3719" s="75" t="s">
        <v>4671</v>
      </c>
    </row>
    <row r="3720" spans="17:21">
      <c r="Q3720" s="71">
        <v>4</v>
      </c>
      <c r="R3720" s="71">
        <v>40</v>
      </c>
      <c r="S3720" s="71">
        <v>27</v>
      </c>
      <c r="T3720" s="73" t="s">
        <v>13583</v>
      </c>
      <c r="U3720" s="75" t="s">
        <v>4672</v>
      </c>
    </row>
    <row r="3721" spans="17:21">
      <c r="Q3721" s="71">
        <v>4</v>
      </c>
      <c r="R3721" s="71">
        <v>40</v>
      </c>
      <c r="S3721" s="71">
        <v>28</v>
      </c>
      <c r="T3721" s="73" t="s">
        <v>13584</v>
      </c>
      <c r="U3721" s="75" t="s">
        <v>4673</v>
      </c>
    </row>
    <row r="3722" spans="17:21">
      <c r="Q3722" s="71">
        <v>4</v>
      </c>
      <c r="R3722" s="71">
        <v>40</v>
      </c>
      <c r="S3722" s="71">
        <v>29</v>
      </c>
      <c r="T3722" s="73" t="s">
        <v>13585</v>
      </c>
      <c r="U3722" s="75" t="s">
        <v>4674</v>
      </c>
    </row>
    <row r="3723" spans="17:21">
      <c r="Q3723" s="71">
        <v>4</v>
      </c>
      <c r="R3723" s="71">
        <v>40</v>
      </c>
      <c r="S3723" s="71">
        <v>30</v>
      </c>
      <c r="T3723" s="73" t="s">
        <v>13586</v>
      </c>
      <c r="U3723" s="75" t="s">
        <v>4675</v>
      </c>
    </row>
    <row r="3724" spans="17:21">
      <c r="Q3724" s="71">
        <v>4</v>
      </c>
      <c r="R3724" s="71">
        <v>40</v>
      </c>
      <c r="S3724" s="71">
        <v>31</v>
      </c>
      <c r="T3724" s="73" t="s">
        <v>13587</v>
      </c>
      <c r="U3724" s="75" t="s">
        <v>4677</v>
      </c>
    </row>
    <row r="3725" spans="17:21">
      <c r="Q3725" s="71">
        <v>4</v>
      </c>
      <c r="R3725" s="71">
        <v>40</v>
      </c>
      <c r="S3725" s="71">
        <v>32</v>
      </c>
      <c r="T3725" s="73" t="s">
        <v>13588</v>
      </c>
      <c r="U3725" s="75" t="s">
        <v>4678</v>
      </c>
    </row>
    <row r="3726" spans="17:21">
      <c r="Q3726" s="71">
        <v>4</v>
      </c>
      <c r="R3726" s="71">
        <v>40</v>
      </c>
      <c r="S3726" s="71">
        <v>33</v>
      </c>
      <c r="T3726" s="73" t="s">
        <v>13589</v>
      </c>
      <c r="U3726" s="75" t="s">
        <v>4676</v>
      </c>
    </row>
    <row r="3727" spans="17:21">
      <c r="Q3727" s="71">
        <v>4</v>
      </c>
      <c r="R3727" s="71">
        <v>40</v>
      </c>
      <c r="S3727" s="71">
        <v>34</v>
      </c>
      <c r="T3727" s="73" t="s">
        <v>11918</v>
      </c>
      <c r="U3727" s="75" t="s">
        <v>4679</v>
      </c>
    </row>
    <row r="3728" spans="17:21">
      <c r="Q3728" s="71">
        <v>4</v>
      </c>
      <c r="R3728" s="71">
        <v>40</v>
      </c>
      <c r="S3728" s="71">
        <v>35</v>
      </c>
      <c r="T3728" s="73" t="s">
        <v>11193</v>
      </c>
      <c r="U3728" s="75" t="s">
        <v>4680</v>
      </c>
    </row>
    <row r="3729" spans="17:21">
      <c r="Q3729" s="71">
        <v>4</v>
      </c>
      <c r="R3729" s="71">
        <v>40</v>
      </c>
      <c r="S3729" s="71">
        <v>36</v>
      </c>
      <c r="T3729" s="73" t="s">
        <v>13590</v>
      </c>
      <c r="U3729" s="75" t="s">
        <v>4681</v>
      </c>
    </row>
    <row r="3730" spans="17:21">
      <c r="Q3730" s="71">
        <v>4</v>
      </c>
      <c r="R3730" s="71">
        <v>40</v>
      </c>
      <c r="S3730" s="71">
        <v>37</v>
      </c>
      <c r="T3730" s="73" t="s">
        <v>13591</v>
      </c>
      <c r="U3730" s="75" t="s">
        <v>4682</v>
      </c>
    </row>
    <row r="3731" spans="17:21">
      <c r="Q3731" s="71">
        <v>4</v>
      </c>
      <c r="R3731" s="71">
        <v>40</v>
      </c>
      <c r="S3731" s="71">
        <v>38</v>
      </c>
      <c r="T3731" s="73" t="s">
        <v>13592</v>
      </c>
      <c r="U3731" s="75" t="s">
        <v>4683</v>
      </c>
    </row>
    <row r="3732" spans="17:21">
      <c r="Q3732" s="71">
        <v>4</v>
      </c>
      <c r="R3732" s="71">
        <v>40</v>
      </c>
      <c r="S3732" s="71">
        <v>39</v>
      </c>
      <c r="T3732" s="73" t="s">
        <v>13593</v>
      </c>
      <c r="U3732" s="75" t="s">
        <v>4684</v>
      </c>
    </row>
    <row r="3733" spans="17:21">
      <c r="Q3733" s="71">
        <v>4</v>
      </c>
      <c r="R3733" s="71">
        <v>40</v>
      </c>
      <c r="S3733" s="71">
        <v>40</v>
      </c>
      <c r="T3733" s="73" t="s">
        <v>13594</v>
      </c>
      <c r="U3733" s="75" t="s">
        <v>4685</v>
      </c>
    </row>
    <row r="3734" spans="17:21">
      <c r="Q3734" s="71">
        <v>4</v>
      </c>
      <c r="R3734" s="71">
        <v>40</v>
      </c>
      <c r="S3734" s="71">
        <v>41</v>
      </c>
      <c r="T3734" s="73" t="s">
        <v>11201</v>
      </c>
      <c r="U3734" s="75" t="s">
        <v>4686</v>
      </c>
    </row>
    <row r="3735" spans="17:21">
      <c r="Q3735" s="71">
        <v>4</v>
      </c>
      <c r="R3735" s="71">
        <v>40</v>
      </c>
      <c r="S3735" s="71">
        <v>42</v>
      </c>
      <c r="T3735" s="73" t="s">
        <v>11203</v>
      </c>
      <c r="U3735" s="75" t="s">
        <v>4687</v>
      </c>
    </row>
    <row r="3736" spans="17:21">
      <c r="Q3736" s="71">
        <v>4</v>
      </c>
      <c r="R3736" s="71">
        <v>40</v>
      </c>
      <c r="S3736" s="71">
        <v>43</v>
      </c>
      <c r="T3736" s="73" t="s">
        <v>11205</v>
      </c>
      <c r="U3736" s="75" t="s">
        <v>4688</v>
      </c>
    </row>
    <row r="3737" spans="17:21">
      <c r="Q3737" s="71">
        <v>4</v>
      </c>
      <c r="R3737" s="71">
        <v>40</v>
      </c>
      <c r="S3737" s="71">
        <v>44</v>
      </c>
      <c r="T3737" s="73" t="s">
        <v>11207</v>
      </c>
      <c r="U3737" s="75" t="s">
        <v>4689</v>
      </c>
    </row>
    <row r="3738" spans="17:21">
      <c r="Q3738" s="71">
        <v>4</v>
      </c>
      <c r="R3738" s="71">
        <v>40</v>
      </c>
      <c r="S3738" s="71">
        <v>45</v>
      </c>
      <c r="T3738" s="73" t="s">
        <v>11209</v>
      </c>
      <c r="U3738" s="75" t="s">
        <v>4690</v>
      </c>
    </row>
    <row r="3739" spans="17:21">
      <c r="Q3739" s="71">
        <v>4</v>
      </c>
      <c r="R3739" s="71">
        <v>40</v>
      </c>
      <c r="S3739" s="71">
        <v>46</v>
      </c>
      <c r="T3739" s="73" t="s">
        <v>11215</v>
      </c>
      <c r="U3739" s="75" t="s">
        <v>4691</v>
      </c>
    </row>
    <row r="3740" spans="17:21">
      <c r="Q3740" s="71">
        <v>4</v>
      </c>
      <c r="R3740" s="71">
        <v>41</v>
      </c>
      <c r="S3740" s="71">
        <v>1</v>
      </c>
      <c r="T3740" s="73" t="s">
        <v>13469</v>
      </c>
      <c r="U3740" s="75" t="s">
        <v>7919</v>
      </c>
    </row>
    <row r="3741" spans="17:21">
      <c r="Q3741" s="71">
        <v>4</v>
      </c>
      <c r="R3741" s="71">
        <v>41</v>
      </c>
      <c r="S3741" s="71">
        <v>2</v>
      </c>
      <c r="T3741" s="73" t="s">
        <v>8641</v>
      </c>
      <c r="U3741" s="75" t="s">
        <v>7920</v>
      </c>
    </row>
    <row r="3742" spans="17:21">
      <c r="Q3742" s="71">
        <v>4</v>
      </c>
      <c r="R3742" s="71">
        <v>41</v>
      </c>
      <c r="S3742" s="71">
        <v>3</v>
      </c>
      <c r="T3742" s="73" t="s">
        <v>13595</v>
      </c>
      <c r="U3742" s="75" t="s">
        <v>7921</v>
      </c>
    </row>
    <row r="3743" spans="17:21">
      <c r="Q3743" s="71">
        <v>4</v>
      </c>
      <c r="R3743" s="71">
        <v>41</v>
      </c>
      <c r="S3743" s="71">
        <v>4</v>
      </c>
      <c r="T3743" s="73" t="s">
        <v>13433</v>
      </c>
      <c r="U3743" s="75" t="s">
        <v>7922</v>
      </c>
    </row>
    <row r="3744" spans="17:21">
      <c r="Q3744" s="71">
        <v>4</v>
      </c>
      <c r="R3744" s="71">
        <v>41</v>
      </c>
      <c r="S3744" s="71">
        <v>5</v>
      </c>
      <c r="T3744" s="73" t="s">
        <v>11221</v>
      </c>
      <c r="U3744" s="75" t="s">
        <v>4781</v>
      </c>
    </row>
    <row r="3745" spans="17:21">
      <c r="Q3745" s="71">
        <v>4</v>
      </c>
      <c r="R3745" s="71">
        <v>41</v>
      </c>
      <c r="S3745" s="71">
        <v>6</v>
      </c>
      <c r="T3745" s="73" t="s">
        <v>11509</v>
      </c>
      <c r="U3745" s="75" t="s">
        <v>7923</v>
      </c>
    </row>
    <row r="3746" spans="17:21">
      <c r="Q3746" s="71">
        <v>4</v>
      </c>
      <c r="R3746" s="71">
        <v>41</v>
      </c>
      <c r="S3746" s="71">
        <v>7</v>
      </c>
      <c r="T3746" s="73" t="s">
        <v>9733</v>
      </c>
      <c r="U3746" s="75" t="s">
        <v>7924</v>
      </c>
    </row>
    <row r="3747" spans="17:21">
      <c r="Q3747" s="71">
        <v>4</v>
      </c>
      <c r="R3747" s="71">
        <v>41</v>
      </c>
      <c r="S3747" s="71">
        <v>8</v>
      </c>
      <c r="T3747" s="73" t="s">
        <v>11226</v>
      </c>
      <c r="U3747" s="75" t="s">
        <v>4782</v>
      </c>
    </row>
    <row r="3748" spans="17:21">
      <c r="Q3748" s="71">
        <v>4</v>
      </c>
      <c r="R3748" s="71">
        <v>41</v>
      </c>
      <c r="S3748" s="71">
        <v>9</v>
      </c>
      <c r="T3748" s="73" t="s">
        <v>11053</v>
      </c>
      <c r="U3748" s="75" t="s">
        <v>4783</v>
      </c>
    </row>
    <row r="3749" spans="17:21">
      <c r="Q3749" s="71">
        <v>4</v>
      </c>
      <c r="R3749" s="71">
        <v>41</v>
      </c>
      <c r="S3749" s="71">
        <v>10</v>
      </c>
      <c r="T3749" s="73" t="s">
        <v>11055</v>
      </c>
      <c r="U3749" s="75" t="s">
        <v>4784</v>
      </c>
    </row>
    <row r="3750" spans="17:21">
      <c r="Q3750" s="71">
        <v>4</v>
      </c>
      <c r="R3750" s="71">
        <v>41</v>
      </c>
      <c r="S3750" s="71">
        <v>11</v>
      </c>
      <c r="T3750" s="73" t="s">
        <v>13596</v>
      </c>
      <c r="U3750" s="75" t="s">
        <v>4785</v>
      </c>
    </row>
    <row r="3751" spans="17:21">
      <c r="Q3751" s="71">
        <v>4</v>
      </c>
      <c r="R3751" s="71">
        <v>41</v>
      </c>
      <c r="S3751" s="71">
        <v>12</v>
      </c>
      <c r="T3751" s="73" t="s">
        <v>12873</v>
      </c>
      <c r="U3751" s="75" t="s">
        <v>4786</v>
      </c>
    </row>
    <row r="3752" spans="17:21">
      <c r="Q3752" s="71">
        <v>4</v>
      </c>
      <c r="R3752" s="71">
        <v>41</v>
      </c>
      <c r="S3752" s="71">
        <v>13</v>
      </c>
      <c r="T3752" s="73" t="s">
        <v>13597</v>
      </c>
      <c r="U3752" s="75" t="s">
        <v>4787</v>
      </c>
    </row>
    <row r="3753" spans="17:21">
      <c r="Q3753" s="71">
        <v>4</v>
      </c>
      <c r="R3753" s="71">
        <v>41</v>
      </c>
      <c r="S3753" s="71">
        <v>14</v>
      </c>
      <c r="T3753" s="73" t="s">
        <v>13598</v>
      </c>
      <c r="U3753" s="75" t="s">
        <v>4788</v>
      </c>
    </row>
    <row r="3754" spans="17:21">
      <c r="Q3754" s="71">
        <v>4</v>
      </c>
      <c r="R3754" s="71">
        <v>41</v>
      </c>
      <c r="S3754" s="71">
        <v>15</v>
      </c>
      <c r="T3754" s="73" t="s">
        <v>13599</v>
      </c>
      <c r="U3754" s="75" t="s">
        <v>7925</v>
      </c>
    </row>
    <row r="3755" spans="17:21">
      <c r="Q3755" s="71">
        <v>4</v>
      </c>
      <c r="R3755" s="71">
        <v>41</v>
      </c>
      <c r="S3755" s="71">
        <v>16</v>
      </c>
      <c r="T3755" s="73" t="s">
        <v>13600</v>
      </c>
      <c r="U3755" s="75" t="s">
        <v>4789</v>
      </c>
    </row>
    <row r="3756" spans="17:21">
      <c r="Q3756" s="71">
        <v>4</v>
      </c>
      <c r="R3756" s="71">
        <v>41</v>
      </c>
      <c r="S3756" s="71">
        <v>17</v>
      </c>
      <c r="T3756" s="73" t="s">
        <v>11448</v>
      </c>
      <c r="U3756" s="75" t="s">
        <v>7927</v>
      </c>
    </row>
    <row r="3757" spans="17:21">
      <c r="Q3757" s="71">
        <v>4</v>
      </c>
      <c r="R3757" s="71">
        <v>41</v>
      </c>
      <c r="S3757" s="71">
        <v>18</v>
      </c>
      <c r="T3757" s="73" t="s">
        <v>13601</v>
      </c>
      <c r="U3757" s="75" t="s">
        <v>4790</v>
      </c>
    </row>
    <row r="3758" spans="17:21">
      <c r="Q3758" s="71">
        <v>4</v>
      </c>
      <c r="R3758" s="71">
        <v>41</v>
      </c>
      <c r="S3758" s="71">
        <v>19</v>
      </c>
      <c r="T3758" s="73" t="s">
        <v>13602</v>
      </c>
      <c r="U3758" s="75" t="s">
        <v>4791</v>
      </c>
    </row>
    <row r="3759" spans="17:21">
      <c r="Q3759" s="71">
        <v>4</v>
      </c>
      <c r="R3759" s="71">
        <v>41</v>
      </c>
      <c r="S3759" s="71">
        <v>20</v>
      </c>
      <c r="T3759" s="73" t="s">
        <v>13603</v>
      </c>
      <c r="U3759" s="75" t="s">
        <v>7928</v>
      </c>
    </row>
    <row r="3760" spans="17:21">
      <c r="Q3760" s="71">
        <v>4</v>
      </c>
      <c r="R3760" s="71">
        <v>41</v>
      </c>
      <c r="S3760" s="71">
        <v>21</v>
      </c>
      <c r="T3760" s="73" t="s">
        <v>13604</v>
      </c>
      <c r="U3760" s="75" t="s">
        <v>4792</v>
      </c>
    </row>
    <row r="3761" spans="17:21">
      <c r="Q3761" s="71">
        <v>4</v>
      </c>
      <c r="R3761" s="71">
        <v>41</v>
      </c>
      <c r="S3761" s="71">
        <v>22</v>
      </c>
      <c r="T3761" s="73" t="s">
        <v>13605</v>
      </c>
      <c r="U3761" s="75" t="s">
        <v>7926</v>
      </c>
    </row>
    <row r="3762" spans="17:21">
      <c r="Q3762" s="71">
        <v>4</v>
      </c>
      <c r="R3762" s="71">
        <v>41</v>
      </c>
      <c r="S3762" s="71">
        <v>23</v>
      </c>
      <c r="T3762" s="73" t="s">
        <v>13606</v>
      </c>
      <c r="U3762" s="75" t="s">
        <v>4793</v>
      </c>
    </row>
    <row r="3763" spans="17:21">
      <c r="Q3763" s="71">
        <v>4</v>
      </c>
      <c r="R3763" s="71">
        <v>41</v>
      </c>
      <c r="S3763" s="71">
        <v>24</v>
      </c>
      <c r="T3763" s="73" t="s">
        <v>13607</v>
      </c>
      <c r="U3763" s="75" t="s">
        <v>4794</v>
      </c>
    </row>
    <row r="3764" spans="17:21">
      <c r="Q3764" s="71">
        <v>4</v>
      </c>
      <c r="R3764" s="71">
        <v>41</v>
      </c>
      <c r="S3764" s="71">
        <v>25</v>
      </c>
      <c r="T3764" s="73" t="s">
        <v>13608</v>
      </c>
      <c r="U3764" s="75" t="s">
        <v>4795</v>
      </c>
    </row>
    <row r="3765" spans="17:21">
      <c r="Q3765" s="71">
        <v>4</v>
      </c>
      <c r="R3765" s="71">
        <v>41</v>
      </c>
      <c r="S3765" s="71">
        <v>26</v>
      </c>
      <c r="T3765" s="73" t="s">
        <v>11203</v>
      </c>
      <c r="U3765" s="75" t="s">
        <v>4796</v>
      </c>
    </row>
    <row r="3766" spans="17:21">
      <c r="Q3766" s="71">
        <v>4</v>
      </c>
      <c r="R3766" s="71">
        <v>41</v>
      </c>
      <c r="S3766" s="71">
        <v>27</v>
      </c>
      <c r="T3766" s="73" t="s">
        <v>11215</v>
      </c>
      <c r="U3766" s="75" t="s">
        <v>4797</v>
      </c>
    </row>
    <row r="3767" spans="17:21">
      <c r="Q3767" s="71">
        <v>4</v>
      </c>
      <c r="R3767" s="71">
        <v>42</v>
      </c>
      <c r="S3767" s="71">
        <v>1</v>
      </c>
      <c r="T3767" s="73" t="s">
        <v>8641</v>
      </c>
      <c r="U3767" s="75" t="s">
        <v>7932</v>
      </c>
    </row>
    <row r="3768" spans="17:21">
      <c r="Q3768" s="71">
        <v>4</v>
      </c>
      <c r="R3768" s="71">
        <v>42</v>
      </c>
      <c r="S3768" s="71">
        <v>2</v>
      </c>
      <c r="T3768" s="73" t="s">
        <v>11498</v>
      </c>
      <c r="U3768" s="75" t="s">
        <v>7936</v>
      </c>
    </row>
    <row r="3769" spans="17:21">
      <c r="Q3769" s="71">
        <v>4</v>
      </c>
      <c r="R3769" s="71">
        <v>42</v>
      </c>
      <c r="S3769" s="71">
        <v>3</v>
      </c>
      <c r="T3769" s="73" t="s">
        <v>13609</v>
      </c>
      <c r="U3769" s="75" t="s">
        <v>7937</v>
      </c>
    </row>
    <row r="3770" spans="17:21">
      <c r="Q3770" s="71">
        <v>4</v>
      </c>
      <c r="R3770" s="71">
        <v>42</v>
      </c>
      <c r="S3770" s="71">
        <v>4</v>
      </c>
      <c r="T3770" s="73" t="s">
        <v>11966</v>
      </c>
      <c r="U3770" s="75" t="s">
        <v>4818</v>
      </c>
    </row>
    <row r="3771" spans="17:21">
      <c r="Q3771" s="71">
        <v>4</v>
      </c>
      <c r="R3771" s="71">
        <v>42</v>
      </c>
      <c r="S3771" s="71">
        <v>5</v>
      </c>
      <c r="T3771" s="73" t="s">
        <v>12179</v>
      </c>
      <c r="U3771" s="75" t="s">
        <v>7935</v>
      </c>
    </row>
    <row r="3772" spans="17:21">
      <c r="Q3772" s="71">
        <v>4</v>
      </c>
      <c r="R3772" s="71">
        <v>42</v>
      </c>
      <c r="S3772" s="71">
        <v>6</v>
      </c>
      <c r="T3772" s="73" t="s">
        <v>12594</v>
      </c>
      <c r="U3772" s="75" t="s">
        <v>7933</v>
      </c>
    </row>
    <row r="3773" spans="17:21">
      <c r="Q3773" s="71">
        <v>4</v>
      </c>
      <c r="R3773" s="71">
        <v>42</v>
      </c>
      <c r="S3773" s="71">
        <v>7</v>
      </c>
      <c r="T3773" s="73" t="s">
        <v>11509</v>
      </c>
      <c r="U3773" s="75" t="s">
        <v>7934</v>
      </c>
    </row>
    <row r="3774" spans="17:21">
      <c r="Q3774" s="71">
        <v>4</v>
      </c>
      <c r="R3774" s="71">
        <v>42</v>
      </c>
      <c r="S3774" s="71">
        <v>8</v>
      </c>
      <c r="T3774" s="73" t="s">
        <v>13610</v>
      </c>
      <c r="U3774" s="75" t="s">
        <v>4816</v>
      </c>
    </row>
    <row r="3775" spans="17:21">
      <c r="Q3775" s="71">
        <v>4</v>
      </c>
      <c r="R3775" s="71">
        <v>42</v>
      </c>
      <c r="S3775" s="71">
        <v>9</v>
      </c>
      <c r="T3775" s="73" t="s">
        <v>12186</v>
      </c>
      <c r="U3775" s="75" t="s">
        <v>4817</v>
      </c>
    </row>
    <row r="3776" spans="17:21">
      <c r="Q3776" s="71">
        <v>4</v>
      </c>
      <c r="R3776" s="71">
        <v>42</v>
      </c>
      <c r="S3776" s="71">
        <v>10</v>
      </c>
      <c r="T3776" s="73" t="s">
        <v>11399</v>
      </c>
      <c r="U3776" s="75" t="s">
        <v>4815</v>
      </c>
    </row>
    <row r="3777" spans="17:21">
      <c r="Q3777" s="71">
        <v>4</v>
      </c>
      <c r="R3777" s="71">
        <v>42</v>
      </c>
      <c r="S3777" s="71">
        <v>11</v>
      </c>
      <c r="T3777" s="73" t="s">
        <v>11055</v>
      </c>
      <c r="U3777" s="75" t="s">
        <v>4819</v>
      </c>
    </row>
    <row r="3778" spans="17:21">
      <c r="Q3778" s="71">
        <v>4</v>
      </c>
      <c r="R3778" s="71">
        <v>42</v>
      </c>
      <c r="S3778" s="71">
        <v>12</v>
      </c>
      <c r="T3778" s="73" t="s">
        <v>13611</v>
      </c>
      <c r="U3778" s="75" t="s">
        <v>7939</v>
      </c>
    </row>
    <row r="3779" spans="17:21">
      <c r="Q3779" s="71">
        <v>4</v>
      </c>
      <c r="R3779" s="71">
        <v>42</v>
      </c>
      <c r="S3779" s="71">
        <v>13</v>
      </c>
      <c r="T3779" s="73" t="s">
        <v>13612</v>
      </c>
      <c r="U3779" s="75" t="s">
        <v>4845</v>
      </c>
    </row>
    <row r="3780" spans="17:21">
      <c r="Q3780" s="71">
        <v>4</v>
      </c>
      <c r="R3780" s="71">
        <v>42</v>
      </c>
      <c r="S3780" s="71">
        <v>14</v>
      </c>
      <c r="T3780" s="73" t="s">
        <v>13613</v>
      </c>
      <c r="U3780" s="75" t="s">
        <v>7942</v>
      </c>
    </row>
    <row r="3781" spans="17:21">
      <c r="Q3781" s="71">
        <v>4</v>
      </c>
      <c r="R3781" s="71">
        <v>42</v>
      </c>
      <c r="S3781" s="71">
        <v>15</v>
      </c>
      <c r="T3781" s="73" t="s">
        <v>13614</v>
      </c>
      <c r="U3781" s="75" t="s">
        <v>7943</v>
      </c>
    </row>
    <row r="3782" spans="17:21">
      <c r="Q3782" s="71">
        <v>4</v>
      </c>
      <c r="R3782" s="71">
        <v>42</v>
      </c>
      <c r="S3782" s="71">
        <v>16</v>
      </c>
      <c r="T3782" s="73" t="s">
        <v>13615</v>
      </c>
      <c r="U3782" s="75" t="s">
        <v>7940</v>
      </c>
    </row>
    <row r="3783" spans="17:21">
      <c r="Q3783" s="71">
        <v>4</v>
      </c>
      <c r="R3783" s="71">
        <v>42</v>
      </c>
      <c r="S3783" s="71">
        <v>17</v>
      </c>
      <c r="T3783" s="73" t="s">
        <v>13616</v>
      </c>
      <c r="U3783" s="75" t="s">
        <v>7941</v>
      </c>
    </row>
    <row r="3784" spans="17:21">
      <c r="Q3784" s="71">
        <v>4</v>
      </c>
      <c r="R3784" s="71">
        <v>42</v>
      </c>
      <c r="S3784" s="71">
        <v>18</v>
      </c>
      <c r="T3784" s="73" t="s">
        <v>13617</v>
      </c>
      <c r="U3784" s="75" t="s">
        <v>4847</v>
      </c>
    </row>
    <row r="3785" spans="17:21">
      <c r="Q3785" s="71">
        <v>4</v>
      </c>
      <c r="R3785" s="71">
        <v>42</v>
      </c>
      <c r="S3785" s="71">
        <v>19</v>
      </c>
      <c r="T3785" s="73" t="s">
        <v>13618</v>
      </c>
      <c r="U3785" s="75" t="s">
        <v>4844</v>
      </c>
    </row>
    <row r="3786" spans="17:21">
      <c r="Q3786" s="71">
        <v>4</v>
      </c>
      <c r="R3786" s="71">
        <v>42</v>
      </c>
      <c r="S3786" s="71">
        <v>20</v>
      </c>
      <c r="T3786" s="73" t="s">
        <v>13619</v>
      </c>
      <c r="U3786" s="75" t="s">
        <v>4826</v>
      </c>
    </row>
    <row r="3787" spans="17:21">
      <c r="Q3787" s="71">
        <v>4</v>
      </c>
      <c r="R3787" s="71">
        <v>42</v>
      </c>
      <c r="S3787" s="71">
        <v>21</v>
      </c>
      <c r="T3787" s="73" t="s">
        <v>13620</v>
      </c>
      <c r="U3787" s="75" t="s">
        <v>4827</v>
      </c>
    </row>
    <row r="3788" spans="17:21">
      <c r="Q3788" s="71">
        <v>4</v>
      </c>
      <c r="R3788" s="71">
        <v>42</v>
      </c>
      <c r="S3788" s="71">
        <v>22</v>
      </c>
      <c r="T3788" s="73" t="s">
        <v>13621</v>
      </c>
      <c r="U3788" s="75" t="s">
        <v>4828</v>
      </c>
    </row>
    <row r="3789" spans="17:21">
      <c r="Q3789" s="71">
        <v>4</v>
      </c>
      <c r="R3789" s="71">
        <v>42</v>
      </c>
      <c r="S3789" s="71">
        <v>23</v>
      </c>
      <c r="T3789" s="73" t="s">
        <v>13622</v>
      </c>
      <c r="U3789" s="75" t="s">
        <v>4820</v>
      </c>
    </row>
    <row r="3790" spans="17:21">
      <c r="Q3790" s="71">
        <v>4</v>
      </c>
      <c r="R3790" s="71">
        <v>42</v>
      </c>
      <c r="S3790" s="71">
        <v>24</v>
      </c>
      <c r="T3790" s="73" t="s">
        <v>13623</v>
      </c>
      <c r="U3790" s="75" t="s">
        <v>4821</v>
      </c>
    </row>
    <row r="3791" spans="17:21">
      <c r="Q3791" s="71">
        <v>4</v>
      </c>
      <c r="R3791" s="71">
        <v>42</v>
      </c>
      <c r="S3791" s="71">
        <v>25</v>
      </c>
      <c r="T3791" s="73" t="s">
        <v>13624</v>
      </c>
      <c r="U3791" s="75" t="s">
        <v>4822</v>
      </c>
    </row>
    <row r="3792" spans="17:21">
      <c r="Q3792" s="71">
        <v>4</v>
      </c>
      <c r="R3792" s="71">
        <v>42</v>
      </c>
      <c r="S3792" s="71">
        <v>26</v>
      </c>
      <c r="T3792" s="73" t="s">
        <v>13625</v>
      </c>
      <c r="U3792" s="75" t="s">
        <v>4823</v>
      </c>
    </row>
    <row r="3793" spans="17:21">
      <c r="Q3793" s="71">
        <v>4</v>
      </c>
      <c r="R3793" s="71">
        <v>42</v>
      </c>
      <c r="S3793" s="71">
        <v>27</v>
      </c>
      <c r="T3793" s="73" t="s">
        <v>13626</v>
      </c>
      <c r="U3793" s="75" t="s">
        <v>4824</v>
      </c>
    </row>
    <row r="3794" spans="17:21">
      <c r="Q3794" s="71">
        <v>4</v>
      </c>
      <c r="R3794" s="71">
        <v>42</v>
      </c>
      <c r="S3794" s="71">
        <v>28</v>
      </c>
      <c r="T3794" s="73" t="s">
        <v>13627</v>
      </c>
      <c r="U3794" s="75" t="s">
        <v>4846</v>
      </c>
    </row>
    <row r="3795" spans="17:21">
      <c r="Q3795" s="71">
        <v>4</v>
      </c>
      <c r="R3795" s="71">
        <v>42</v>
      </c>
      <c r="S3795" s="71">
        <v>29</v>
      </c>
      <c r="T3795" s="73" t="s">
        <v>13628</v>
      </c>
      <c r="U3795" s="75" t="s">
        <v>4825</v>
      </c>
    </row>
    <row r="3796" spans="17:21">
      <c r="Q3796" s="71">
        <v>4</v>
      </c>
      <c r="R3796" s="71">
        <v>42</v>
      </c>
      <c r="S3796" s="71">
        <v>30</v>
      </c>
      <c r="T3796" s="73" t="s">
        <v>13629</v>
      </c>
      <c r="U3796" s="75" t="s">
        <v>7938</v>
      </c>
    </row>
    <row r="3797" spans="17:21">
      <c r="Q3797" s="71">
        <v>4</v>
      </c>
      <c r="R3797" s="71">
        <v>42</v>
      </c>
      <c r="S3797" s="71">
        <v>31</v>
      </c>
      <c r="T3797" s="73" t="s">
        <v>13630</v>
      </c>
      <c r="U3797" s="75" t="s">
        <v>4829</v>
      </c>
    </row>
    <row r="3798" spans="17:21">
      <c r="Q3798" s="71">
        <v>4</v>
      </c>
      <c r="R3798" s="71">
        <v>42</v>
      </c>
      <c r="S3798" s="71">
        <v>32</v>
      </c>
      <c r="T3798" s="73" t="s">
        <v>13631</v>
      </c>
      <c r="U3798" s="75" t="s">
        <v>4830</v>
      </c>
    </row>
    <row r="3799" spans="17:21">
      <c r="Q3799" s="71">
        <v>4</v>
      </c>
      <c r="R3799" s="71">
        <v>42</v>
      </c>
      <c r="S3799" s="71">
        <v>33</v>
      </c>
      <c r="T3799" s="73" t="s">
        <v>13632</v>
      </c>
      <c r="U3799" s="75" t="s">
        <v>4831</v>
      </c>
    </row>
    <row r="3800" spans="17:21">
      <c r="Q3800" s="71">
        <v>4</v>
      </c>
      <c r="R3800" s="71">
        <v>42</v>
      </c>
      <c r="S3800" s="71">
        <v>34</v>
      </c>
      <c r="T3800" s="73" t="s">
        <v>13633</v>
      </c>
      <c r="U3800" s="75" t="s">
        <v>4832</v>
      </c>
    </row>
    <row r="3801" spans="17:21">
      <c r="Q3801" s="71">
        <v>4</v>
      </c>
      <c r="R3801" s="71">
        <v>42</v>
      </c>
      <c r="S3801" s="71">
        <v>35</v>
      </c>
      <c r="T3801" s="73" t="s">
        <v>13634</v>
      </c>
      <c r="U3801" s="75" t="s">
        <v>4833</v>
      </c>
    </row>
    <row r="3802" spans="17:21">
      <c r="Q3802" s="71">
        <v>4</v>
      </c>
      <c r="R3802" s="71">
        <v>42</v>
      </c>
      <c r="S3802" s="71">
        <v>36</v>
      </c>
      <c r="T3802" s="73" t="s">
        <v>13635</v>
      </c>
      <c r="U3802" s="75" t="s">
        <v>4834</v>
      </c>
    </row>
    <row r="3803" spans="17:21">
      <c r="Q3803" s="71">
        <v>4</v>
      </c>
      <c r="R3803" s="71">
        <v>42</v>
      </c>
      <c r="S3803" s="71">
        <v>37</v>
      </c>
      <c r="T3803" s="73" t="s">
        <v>13636</v>
      </c>
      <c r="U3803" s="75" t="s">
        <v>4835</v>
      </c>
    </row>
    <row r="3804" spans="17:21">
      <c r="Q3804" s="71">
        <v>4</v>
      </c>
      <c r="R3804" s="71">
        <v>42</v>
      </c>
      <c r="S3804" s="71">
        <v>38</v>
      </c>
      <c r="T3804" s="73" t="s">
        <v>13637</v>
      </c>
      <c r="U3804" s="75" t="s">
        <v>4836</v>
      </c>
    </row>
    <row r="3805" spans="17:21">
      <c r="Q3805" s="71">
        <v>4</v>
      </c>
      <c r="R3805" s="71">
        <v>42</v>
      </c>
      <c r="S3805" s="71">
        <v>39</v>
      </c>
      <c r="T3805" s="73" t="s">
        <v>13638</v>
      </c>
      <c r="U3805" s="75" t="s">
        <v>4837</v>
      </c>
    </row>
    <row r="3806" spans="17:21">
      <c r="Q3806" s="71">
        <v>4</v>
      </c>
      <c r="R3806" s="71">
        <v>42</v>
      </c>
      <c r="S3806" s="71">
        <v>40</v>
      </c>
      <c r="T3806" s="73" t="s">
        <v>13639</v>
      </c>
      <c r="U3806" s="75" t="s">
        <v>4838</v>
      </c>
    </row>
    <row r="3807" spans="17:21">
      <c r="Q3807" s="71">
        <v>4</v>
      </c>
      <c r="R3807" s="71">
        <v>42</v>
      </c>
      <c r="S3807" s="71">
        <v>41</v>
      </c>
      <c r="T3807" s="73" t="s">
        <v>13640</v>
      </c>
      <c r="U3807" s="75" t="s">
        <v>4839</v>
      </c>
    </row>
    <row r="3808" spans="17:21">
      <c r="Q3808" s="71">
        <v>4</v>
      </c>
      <c r="R3808" s="71">
        <v>42</v>
      </c>
      <c r="S3808" s="71">
        <v>42</v>
      </c>
      <c r="T3808" s="73" t="s">
        <v>13641</v>
      </c>
      <c r="U3808" s="75" t="s">
        <v>4840</v>
      </c>
    </row>
    <row r="3809" spans="17:21">
      <c r="Q3809" s="71">
        <v>4</v>
      </c>
      <c r="R3809" s="71">
        <v>42</v>
      </c>
      <c r="S3809" s="71">
        <v>43</v>
      </c>
      <c r="T3809" s="73" t="s">
        <v>13642</v>
      </c>
      <c r="U3809" s="75" t="s">
        <v>4841</v>
      </c>
    </row>
    <row r="3810" spans="17:21">
      <c r="Q3810" s="71">
        <v>4</v>
      </c>
      <c r="R3810" s="71">
        <v>42</v>
      </c>
      <c r="S3810" s="71">
        <v>44</v>
      </c>
      <c r="T3810" s="73" t="s">
        <v>13643</v>
      </c>
      <c r="U3810" s="75" t="s">
        <v>4842</v>
      </c>
    </row>
    <row r="3811" spans="17:21">
      <c r="Q3811" s="71">
        <v>4</v>
      </c>
      <c r="R3811" s="71">
        <v>42</v>
      </c>
      <c r="S3811" s="71">
        <v>45</v>
      </c>
      <c r="T3811" s="73" t="s">
        <v>13644</v>
      </c>
      <c r="U3811" s="75" t="s">
        <v>4843</v>
      </c>
    </row>
    <row r="3812" spans="17:21">
      <c r="Q3812" s="71">
        <v>4</v>
      </c>
      <c r="R3812" s="71">
        <v>42</v>
      </c>
      <c r="S3812" s="71">
        <v>46</v>
      </c>
      <c r="T3812" s="73" t="s">
        <v>13645</v>
      </c>
      <c r="U3812" s="75" t="s">
        <v>7944</v>
      </c>
    </row>
    <row r="3813" spans="17:21">
      <c r="Q3813" s="71">
        <v>4</v>
      </c>
      <c r="R3813" s="71">
        <v>42</v>
      </c>
      <c r="S3813" s="71">
        <v>47</v>
      </c>
      <c r="T3813" s="73" t="s">
        <v>13646</v>
      </c>
      <c r="U3813" s="75" t="s">
        <v>4848</v>
      </c>
    </row>
    <row r="3814" spans="17:21">
      <c r="Q3814" s="71">
        <v>4</v>
      </c>
      <c r="R3814" s="71">
        <v>42</v>
      </c>
      <c r="S3814" s="71">
        <v>48</v>
      </c>
      <c r="T3814" s="73" t="s">
        <v>13647</v>
      </c>
      <c r="U3814" s="75" t="s">
        <v>4849</v>
      </c>
    </row>
    <row r="3815" spans="17:21">
      <c r="Q3815" s="71">
        <v>4</v>
      </c>
      <c r="R3815" s="71">
        <v>42</v>
      </c>
      <c r="S3815" s="71">
        <v>49</v>
      </c>
      <c r="T3815" s="73" t="s">
        <v>13648</v>
      </c>
      <c r="U3815" s="75" t="s">
        <v>4850</v>
      </c>
    </row>
    <row r="3816" spans="17:21">
      <c r="Q3816" s="71">
        <v>4</v>
      </c>
      <c r="R3816" s="71">
        <v>42</v>
      </c>
      <c r="S3816" s="71">
        <v>50</v>
      </c>
      <c r="T3816" s="73" t="s">
        <v>13649</v>
      </c>
      <c r="U3816" s="75" t="s">
        <v>4851</v>
      </c>
    </row>
    <row r="3817" spans="17:21">
      <c r="Q3817" s="71">
        <v>4</v>
      </c>
      <c r="R3817" s="71">
        <v>42</v>
      </c>
      <c r="S3817" s="71">
        <v>51</v>
      </c>
      <c r="T3817" s="73" t="s">
        <v>11203</v>
      </c>
      <c r="U3817" s="75" t="s">
        <v>4852</v>
      </c>
    </row>
    <row r="3818" spans="17:21">
      <c r="Q3818" s="71">
        <v>4</v>
      </c>
      <c r="R3818" s="71">
        <v>42</v>
      </c>
      <c r="S3818" s="71">
        <v>52</v>
      </c>
      <c r="T3818" s="73" t="s">
        <v>11205</v>
      </c>
      <c r="U3818" s="75" t="s">
        <v>4853</v>
      </c>
    </row>
    <row r="3819" spans="17:21">
      <c r="Q3819" s="71">
        <v>4</v>
      </c>
      <c r="R3819" s="71">
        <v>42</v>
      </c>
      <c r="S3819" s="71">
        <v>53</v>
      </c>
      <c r="T3819" s="73" t="s">
        <v>11207</v>
      </c>
      <c r="U3819" s="75" t="s">
        <v>4854</v>
      </c>
    </row>
    <row r="3820" spans="17:21">
      <c r="Q3820" s="71">
        <v>4</v>
      </c>
      <c r="R3820" s="71">
        <v>42</v>
      </c>
      <c r="S3820" s="71">
        <v>54</v>
      </c>
      <c r="T3820" s="73" t="s">
        <v>11209</v>
      </c>
      <c r="U3820" s="75" t="s">
        <v>4855</v>
      </c>
    </row>
    <row r="3821" spans="17:21">
      <c r="Q3821" s="71">
        <v>4</v>
      </c>
      <c r="R3821" s="71">
        <v>42</v>
      </c>
      <c r="S3821" s="71">
        <v>55</v>
      </c>
      <c r="T3821" s="73" t="s">
        <v>11215</v>
      </c>
      <c r="U3821" s="75" t="s">
        <v>4856</v>
      </c>
    </row>
    <row r="3822" spans="17:21">
      <c r="Q3822" s="71">
        <v>4</v>
      </c>
      <c r="R3822" s="71">
        <v>43</v>
      </c>
      <c r="S3822" s="71">
        <v>1</v>
      </c>
      <c r="T3822" s="73" t="s">
        <v>8641</v>
      </c>
      <c r="U3822" s="75" t="s">
        <v>4877</v>
      </c>
    </row>
    <row r="3823" spans="17:21">
      <c r="Q3823" s="71">
        <v>4</v>
      </c>
      <c r="R3823" s="71">
        <v>43</v>
      </c>
      <c r="S3823" s="71">
        <v>2</v>
      </c>
      <c r="T3823" s="73" t="s">
        <v>11498</v>
      </c>
      <c r="U3823" s="75" t="s">
        <v>4878</v>
      </c>
    </row>
    <row r="3824" spans="17:21">
      <c r="Q3824" s="71">
        <v>4</v>
      </c>
      <c r="R3824" s="71">
        <v>43</v>
      </c>
      <c r="S3824" s="71">
        <v>3</v>
      </c>
      <c r="T3824" s="73" t="s">
        <v>11221</v>
      </c>
      <c r="U3824" s="75" t="s">
        <v>7947</v>
      </c>
    </row>
    <row r="3825" spans="17:21">
      <c r="Q3825" s="71">
        <v>4</v>
      </c>
      <c r="R3825" s="71">
        <v>43</v>
      </c>
      <c r="S3825" s="71">
        <v>4</v>
      </c>
      <c r="T3825" s="73" t="s">
        <v>11042</v>
      </c>
      <c r="U3825" s="75" t="s">
        <v>4879</v>
      </c>
    </row>
    <row r="3826" spans="17:21">
      <c r="Q3826" s="71">
        <v>4</v>
      </c>
      <c r="R3826" s="71">
        <v>43</v>
      </c>
      <c r="S3826" s="71">
        <v>5</v>
      </c>
      <c r="T3826" s="73" t="s">
        <v>13043</v>
      </c>
      <c r="U3826" s="75" t="s">
        <v>7948</v>
      </c>
    </row>
    <row r="3827" spans="17:21">
      <c r="Q3827" s="71">
        <v>4</v>
      </c>
      <c r="R3827" s="71">
        <v>43</v>
      </c>
      <c r="S3827" s="71">
        <v>6</v>
      </c>
      <c r="T3827" s="73" t="s">
        <v>9733</v>
      </c>
      <c r="U3827" s="75" t="s">
        <v>4880</v>
      </c>
    </row>
    <row r="3828" spans="17:21">
      <c r="Q3828" s="71">
        <v>4</v>
      </c>
      <c r="R3828" s="71">
        <v>43</v>
      </c>
      <c r="S3828" s="71">
        <v>7</v>
      </c>
      <c r="T3828" s="73" t="s">
        <v>11399</v>
      </c>
      <c r="U3828" s="75" t="s">
        <v>4881</v>
      </c>
    </row>
    <row r="3829" spans="17:21">
      <c r="Q3829" s="71">
        <v>4</v>
      </c>
      <c r="R3829" s="71">
        <v>43</v>
      </c>
      <c r="S3829" s="71">
        <v>8</v>
      </c>
      <c r="T3829" s="73" t="s">
        <v>11236</v>
      </c>
      <c r="U3829" s="75" t="s">
        <v>7949</v>
      </c>
    </row>
    <row r="3830" spans="17:21">
      <c r="Q3830" s="71">
        <v>4</v>
      </c>
      <c r="R3830" s="71">
        <v>43</v>
      </c>
      <c r="S3830" s="71">
        <v>9</v>
      </c>
      <c r="T3830" s="73" t="s">
        <v>11053</v>
      </c>
      <c r="U3830" s="75" t="s">
        <v>4882</v>
      </c>
    </row>
    <row r="3831" spans="17:21">
      <c r="Q3831" s="71">
        <v>4</v>
      </c>
      <c r="R3831" s="71">
        <v>43</v>
      </c>
      <c r="S3831" s="71">
        <v>10</v>
      </c>
      <c r="T3831" s="73" t="s">
        <v>11055</v>
      </c>
      <c r="U3831" s="75" t="s">
        <v>4883</v>
      </c>
    </row>
    <row r="3832" spans="17:21">
      <c r="Q3832" s="71">
        <v>4</v>
      </c>
      <c r="R3832" s="71">
        <v>43</v>
      </c>
      <c r="S3832" s="71">
        <v>11</v>
      </c>
      <c r="T3832" s="73" t="s">
        <v>13650</v>
      </c>
      <c r="U3832" s="75" t="s">
        <v>4884</v>
      </c>
    </row>
    <row r="3833" spans="17:21">
      <c r="Q3833" s="71">
        <v>4</v>
      </c>
      <c r="R3833" s="71">
        <v>43</v>
      </c>
      <c r="S3833" s="71">
        <v>12</v>
      </c>
      <c r="T3833" s="73" t="s">
        <v>13651</v>
      </c>
      <c r="U3833" s="75" t="s">
        <v>4885</v>
      </c>
    </row>
    <row r="3834" spans="17:21">
      <c r="Q3834" s="71">
        <v>4</v>
      </c>
      <c r="R3834" s="71">
        <v>43</v>
      </c>
      <c r="S3834" s="71">
        <v>13</v>
      </c>
      <c r="T3834" s="73" t="s">
        <v>13652</v>
      </c>
      <c r="U3834" s="75" t="s">
        <v>4890</v>
      </c>
    </row>
    <row r="3835" spans="17:21">
      <c r="Q3835" s="71">
        <v>4</v>
      </c>
      <c r="R3835" s="71">
        <v>43</v>
      </c>
      <c r="S3835" s="71">
        <v>14</v>
      </c>
      <c r="T3835" s="73" t="s">
        <v>13653</v>
      </c>
      <c r="U3835" s="75" t="s">
        <v>4886</v>
      </c>
    </row>
    <row r="3836" spans="17:21">
      <c r="Q3836" s="71">
        <v>4</v>
      </c>
      <c r="R3836" s="71">
        <v>43</v>
      </c>
      <c r="S3836" s="71">
        <v>15</v>
      </c>
      <c r="T3836" s="73" t="s">
        <v>13654</v>
      </c>
      <c r="U3836" s="75" t="s">
        <v>4887</v>
      </c>
    </row>
    <row r="3837" spans="17:21">
      <c r="Q3837" s="71">
        <v>4</v>
      </c>
      <c r="R3837" s="71">
        <v>43</v>
      </c>
      <c r="S3837" s="71">
        <v>16</v>
      </c>
      <c r="T3837" s="73" t="s">
        <v>13655</v>
      </c>
      <c r="U3837" s="75" t="s">
        <v>4888</v>
      </c>
    </row>
    <row r="3838" spans="17:21">
      <c r="Q3838" s="71">
        <v>4</v>
      </c>
      <c r="R3838" s="71">
        <v>43</v>
      </c>
      <c r="S3838" s="71">
        <v>17</v>
      </c>
      <c r="T3838" s="73" t="s">
        <v>13656</v>
      </c>
      <c r="U3838" s="75" t="s">
        <v>4889</v>
      </c>
    </row>
    <row r="3839" spans="17:21">
      <c r="Q3839" s="71">
        <v>4</v>
      </c>
      <c r="R3839" s="71">
        <v>43</v>
      </c>
      <c r="S3839" s="71">
        <v>18</v>
      </c>
      <c r="T3839" s="73" t="s">
        <v>13657</v>
      </c>
      <c r="U3839" s="75" t="s">
        <v>4891</v>
      </c>
    </row>
    <row r="3840" spans="17:21">
      <c r="Q3840" s="71">
        <v>4</v>
      </c>
      <c r="R3840" s="71">
        <v>43</v>
      </c>
      <c r="S3840" s="71">
        <v>19</v>
      </c>
      <c r="T3840" s="73" t="s">
        <v>13658</v>
      </c>
      <c r="U3840" s="75" t="s">
        <v>4892</v>
      </c>
    </row>
    <row r="3841" spans="17:21">
      <c r="Q3841" s="71">
        <v>4</v>
      </c>
      <c r="R3841" s="71">
        <v>43</v>
      </c>
      <c r="S3841" s="71">
        <v>20</v>
      </c>
      <c r="T3841" s="73" t="s">
        <v>13659</v>
      </c>
      <c r="U3841" s="75" t="s">
        <v>4893</v>
      </c>
    </row>
    <row r="3842" spans="17:21">
      <c r="Q3842" s="71">
        <v>4</v>
      </c>
      <c r="R3842" s="71">
        <v>43</v>
      </c>
      <c r="S3842" s="71">
        <v>21</v>
      </c>
      <c r="T3842" s="73" t="s">
        <v>13660</v>
      </c>
      <c r="U3842" s="75" t="s">
        <v>4894</v>
      </c>
    </row>
    <row r="3843" spans="17:21">
      <c r="Q3843" s="71">
        <v>4</v>
      </c>
      <c r="R3843" s="71">
        <v>43</v>
      </c>
      <c r="S3843" s="71">
        <v>22</v>
      </c>
      <c r="T3843" s="73" t="s">
        <v>13661</v>
      </c>
      <c r="U3843" s="75" t="s">
        <v>4895</v>
      </c>
    </row>
    <row r="3844" spans="17:21">
      <c r="Q3844" s="71">
        <v>4</v>
      </c>
      <c r="R3844" s="71">
        <v>43</v>
      </c>
      <c r="S3844" s="71">
        <v>23</v>
      </c>
      <c r="T3844" s="73" t="s">
        <v>13662</v>
      </c>
      <c r="U3844" s="75" t="s">
        <v>4896</v>
      </c>
    </row>
    <row r="3845" spans="17:21">
      <c r="Q3845" s="71">
        <v>4</v>
      </c>
      <c r="R3845" s="71">
        <v>43</v>
      </c>
      <c r="S3845" s="71">
        <v>24</v>
      </c>
      <c r="T3845" s="73" t="s">
        <v>13663</v>
      </c>
      <c r="U3845" s="75" t="s">
        <v>4901</v>
      </c>
    </row>
    <row r="3846" spans="17:21">
      <c r="Q3846" s="71">
        <v>4</v>
      </c>
      <c r="R3846" s="71">
        <v>43</v>
      </c>
      <c r="S3846" s="71">
        <v>25</v>
      </c>
      <c r="T3846" s="73" t="s">
        <v>13664</v>
      </c>
      <c r="U3846" s="75" t="s">
        <v>4897</v>
      </c>
    </row>
    <row r="3847" spans="17:21">
      <c r="Q3847" s="71">
        <v>4</v>
      </c>
      <c r="R3847" s="71">
        <v>43</v>
      </c>
      <c r="S3847" s="71">
        <v>26</v>
      </c>
      <c r="T3847" s="73" t="s">
        <v>13665</v>
      </c>
      <c r="U3847" s="75" t="s">
        <v>4898</v>
      </c>
    </row>
    <row r="3848" spans="17:21">
      <c r="Q3848" s="71">
        <v>4</v>
      </c>
      <c r="R3848" s="71">
        <v>43</v>
      </c>
      <c r="S3848" s="71">
        <v>27</v>
      </c>
      <c r="T3848" s="73" t="s">
        <v>13666</v>
      </c>
      <c r="U3848" s="75" t="s">
        <v>4899</v>
      </c>
    </row>
    <row r="3849" spans="17:21">
      <c r="Q3849" s="71">
        <v>4</v>
      </c>
      <c r="R3849" s="71">
        <v>43</v>
      </c>
      <c r="S3849" s="71">
        <v>28</v>
      </c>
      <c r="T3849" s="73" t="s">
        <v>13667</v>
      </c>
      <c r="U3849" s="75" t="s">
        <v>4900</v>
      </c>
    </row>
    <row r="3850" spans="17:21">
      <c r="Q3850" s="71">
        <v>4</v>
      </c>
      <c r="R3850" s="71">
        <v>43</v>
      </c>
      <c r="S3850" s="71">
        <v>29</v>
      </c>
      <c r="T3850" s="73" t="s">
        <v>13668</v>
      </c>
      <c r="U3850" s="75" t="s">
        <v>4902</v>
      </c>
    </row>
    <row r="3851" spans="17:21">
      <c r="Q3851" s="71">
        <v>4</v>
      </c>
      <c r="R3851" s="71">
        <v>43</v>
      </c>
      <c r="S3851" s="71">
        <v>30</v>
      </c>
      <c r="T3851" s="73" t="s">
        <v>13669</v>
      </c>
      <c r="U3851" s="75" t="s">
        <v>4903</v>
      </c>
    </row>
    <row r="3852" spans="17:21">
      <c r="Q3852" s="71">
        <v>4</v>
      </c>
      <c r="R3852" s="71">
        <v>43</v>
      </c>
      <c r="S3852" s="71">
        <v>31</v>
      </c>
      <c r="T3852" s="73" t="s">
        <v>13670</v>
      </c>
      <c r="U3852" s="75" t="s">
        <v>4904</v>
      </c>
    </row>
    <row r="3853" spans="17:21">
      <c r="Q3853" s="71">
        <v>4</v>
      </c>
      <c r="R3853" s="71">
        <v>43</v>
      </c>
      <c r="S3853" s="71">
        <v>32</v>
      </c>
      <c r="T3853" s="73" t="s">
        <v>13671</v>
      </c>
      <c r="U3853" s="75" t="s">
        <v>4905</v>
      </c>
    </row>
    <row r="3854" spans="17:21">
      <c r="Q3854" s="71">
        <v>4</v>
      </c>
      <c r="R3854" s="71">
        <v>43</v>
      </c>
      <c r="S3854" s="71">
        <v>33</v>
      </c>
      <c r="T3854" s="73" t="s">
        <v>13672</v>
      </c>
      <c r="U3854" s="75" t="s">
        <v>4906</v>
      </c>
    </row>
    <row r="3855" spans="17:21">
      <c r="Q3855" s="71">
        <v>4</v>
      </c>
      <c r="R3855" s="71">
        <v>43</v>
      </c>
      <c r="S3855" s="71">
        <v>34</v>
      </c>
      <c r="T3855" s="73" t="s">
        <v>13673</v>
      </c>
      <c r="U3855" s="75" t="s">
        <v>4907</v>
      </c>
    </row>
    <row r="3856" spans="17:21">
      <c r="Q3856" s="71">
        <v>4</v>
      </c>
      <c r="R3856" s="71">
        <v>43</v>
      </c>
      <c r="S3856" s="71">
        <v>35</v>
      </c>
      <c r="T3856" s="73" t="s">
        <v>13674</v>
      </c>
      <c r="U3856" s="75" t="s">
        <v>4908</v>
      </c>
    </row>
    <row r="3857" spans="17:21">
      <c r="Q3857" s="71">
        <v>4</v>
      </c>
      <c r="R3857" s="71">
        <v>43</v>
      </c>
      <c r="S3857" s="71">
        <v>36</v>
      </c>
      <c r="T3857" s="73" t="s">
        <v>13675</v>
      </c>
      <c r="U3857" s="75" t="s">
        <v>4909</v>
      </c>
    </row>
    <row r="3858" spans="17:21">
      <c r="Q3858" s="71">
        <v>4</v>
      </c>
      <c r="R3858" s="71">
        <v>43</v>
      </c>
      <c r="S3858" s="71">
        <v>37</v>
      </c>
      <c r="T3858" s="73" t="s">
        <v>13676</v>
      </c>
      <c r="U3858" s="75" t="s">
        <v>4910</v>
      </c>
    </row>
    <row r="3859" spans="17:21">
      <c r="Q3859" s="71">
        <v>4</v>
      </c>
      <c r="R3859" s="71">
        <v>43</v>
      </c>
      <c r="S3859" s="71">
        <v>38</v>
      </c>
      <c r="T3859" s="73" t="s">
        <v>13677</v>
      </c>
      <c r="U3859" s="75" t="s">
        <v>4911</v>
      </c>
    </row>
    <row r="3860" spans="17:21">
      <c r="Q3860" s="71">
        <v>4</v>
      </c>
      <c r="R3860" s="71">
        <v>43</v>
      </c>
      <c r="S3860" s="71">
        <v>39</v>
      </c>
      <c r="T3860" s="73" t="s">
        <v>13678</v>
      </c>
      <c r="U3860" s="75" t="s">
        <v>4912</v>
      </c>
    </row>
    <row r="3861" spans="17:21">
      <c r="Q3861" s="71">
        <v>4</v>
      </c>
      <c r="R3861" s="71">
        <v>43</v>
      </c>
      <c r="S3861" s="71">
        <v>40</v>
      </c>
      <c r="T3861" s="73" t="s">
        <v>13679</v>
      </c>
      <c r="U3861" s="75" t="s">
        <v>4913</v>
      </c>
    </row>
    <row r="3862" spans="17:21">
      <c r="Q3862" s="71">
        <v>4</v>
      </c>
      <c r="R3862" s="71">
        <v>43</v>
      </c>
      <c r="S3862" s="71">
        <v>41</v>
      </c>
      <c r="T3862" s="73" t="s">
        <v>11193</v>
      </c>
      <c r="U3862" s="75" t="s">
        <v>4914</v>
      </c>
    </row>
    <row r="3863" spans="17:21">
      <c r="Q3863" s="71">
        <v>4</v>
      </c>
      <c r="R3863" s="71">
        <v>43</v>
      </c>
      <c r="S3863" s="71">
        <v>42</v>
      </c>
      <c r="T3863" s="73" t="s">
        <v>13680</v>
      </c>
      <c r="U3863" s="75" t="s">
        <v>7950</v>
      </c>
    </row>
    <row r="3864" spans="17:21">
      <c r="Q3864" s="71">
        <v>4</v>
      </c>
      <c r="R3864" s="71">
        <v>43</v>
      </c>
      <c r="S3864" s="71">
        <v>43</v>
      </c>
      <c r="T3864" s="73" t="s">
        <v>13681</v>
      </c>
      <c r="U3864" s="75" t="s">
        <v>7951</v>
      </c>
    </row>
    <row r="3865" spans="17:21">
      <c r="Q3865" s="71">
        <v>4</v>
      </c>
      <c r="R3865" s="71">
        <v>43</v>
      </c>
      <c r="S3865" s="71">
        <v>44</v>
      </c>
      <c r="T3865" s="73" t="s">
        <v>13682</v>
      </c>
      <c r="U3865" s="75" t="s">
        <v>4915</v>
      </c>
    </row>
    <row r="3866" spans="17:21">
      <c r="Q3866" s="71">
        <v>4</v>
      </c>
      <c r="R3866" s="71">
        <v>43</v>
      </c>
      <c r="S3866" s="71">
        <v>45</v>
      </c>
      <c r="T3866" s="73" t="s">
        <v>13683</v>
      </c>
      <c r="U3866" s="75" t="s">
        <v>4916</v>
      </c>
    </row>
    <row r="3867" spans="17:21">
      <c r="Q3867" s="71">
        <v>4</v>
      </c>
      <c r="R3867" s="71">
        <v>43</v>
      </c>
      <c r="S3867" s="71">
        <v>46</v>
      </c>
      <c r="T3867" s="73" t="s">
        <v>11201</v>
      </c>
      <c r="U3867" s="75" t="s">
        <v>4917</v>
      </c>
    </row>
    <row r="3868" spans="17:21">
      <c r="Q3868" s="71">
        <v>4</v>
      </c>
      <c r="R3868" s="71">
        <v>43</v>
      </c>
      <c r="S3868" s="71">
        <v>47</v>
      </c>
      <c r="T3868" s="73" t="s">
        <v>11203</v>
      </c>
      <c r="U3868" s="75" t="s">
        <v>4918</v>
      </c>
    </row>
    <row r="3869" spans="17:21">
      <c r="Q3869" s="71">
        <v>4</v>
      </c>
      <c r="R3869" s="71">
        <v>43</v>
      </c>
      <c r="S3869" s="71">
        <v>48</v>
      </c>
      <c r="T3869" s="73" t="s">
        <v>11205</v>
      </c>
      <c r="U3869" s="75" t="s">
        <v>4919</v>
      </c>
    </row>
    <row r="3870" spans="17:21">
      <c r="Q3870" s="71">
        <v>4</v>
      </c>
      <c r="R3870" s="71">
        <v>43</v>
      </c>
      <c r="S3870" s="71">
        <v>49</v>
      </c>
      <c r="T3870" s="73" t="s">
        <v>11207</v>
      </c>
      <c r="U3870" s="75" t="s">
        <v>4920</v>
      </c>
    </row>
    <row r="3871" spans="17:21">
      <c r="Q3871" s="71">
        <v>4</v>
      </c>
      <c r="R3871" s="71">
        <v>43</v>
      </c>
      <c r="S3871" s="71">
        <v>50</v>
      </c>
      <c r="T3871" s="73" t="s">
        <v>11209</v>
      </c>
      <c r="U3871" s="75" t="s">
        <v>4921</v>
      </c>
    </row>
    <row r="3872" spans="17:21">
      <c r="Q3872" s="71">
        <v>4</v>
      </c>
      <c r="R3872" s="71">
        <v>43</v>
      </c>
      <c r="S3872" s="71">
        <v>51</v>
      </c>
      <c r="T3872" s="73" t="s">
        <v>11215</v>
      </c>
      <c r="U3872" s="75" t="s">
        <v>4922</v>
      </c>
    </row>
    <row r="3873" spans="17:21">
      <c r="Q3873" s="71">
        <v>4</v>
      </c>
      <c r="R3873" s="71">
        <v>44</v>
      </c>
      <c r="S3873" s="71">
        <v>1</v>
      </c>
      <c r="T3873" s="73" t="s">
        <v>8641</v>
      </c>
      <c r="U3873" s="75" t="s">
        <v>4963</v>
      </c>
    </row>
    <row r="3874" spans="17:21">
      <c r="Q3874" s="71">
        <v>4</v>
      </c>
      <c r="R3874" s="71">
        <v>44</v>
      </c>
      <c r="S3874" s="71">
        <v>2</v>
      </c>
      <c r="T3874" s="73" t="s">
        <v>11498</v>
      </c>
      <c r="U3874" s="75" t="s">
        <v>7982</v>
      </c>
    </row>
    <row r="3875" spans="17:21">
      <c r="Q3875" s="71">
        <v>4</v>
      </c>
      <c r="R3875" s="71">
        <v>44</v>
      </c>
      <c r="S3875" s="71">
        <v>3</v>
      </c>
      <c r="T3875" s="73" t="s">
        <v>12594</v>
      </c>
      <c r="U3875" s="75" t="s">
        <v>7983</v>
      </c>
    </row>
    <row r="3876" spans="17:21">
      <c r="Q3876" s="71">
        <v>4</v>
      </c>
      <c r="R3876" s="71">
        <v>44</v>
      </c>
      <c r="S3876" s="71">
        <v>4</v>
      </c>
      <c r="T3876" s="73" t="s">
        <v>11506</v>
      </c>
      <c r="U3876" s="75" t="s">
        <v>4964</v>
      </c>
    </row>
    <row r="3877" spans="17:21">
      <c r="Q3877" s="71">
        <v>4</v>
      </c>
      <c r="R3877" s="71">
        <v>44</v>
      </c>
      <c r="S3877" s="71">
        <v>5</v>
      </c>
      <c r="T3877" s="73" t="s">
        <v>11223</v>
      </c>
      <c r="U3877" s="75" t="s">
        <v>7984</v>
      </c>
    </row>
    <row r="3878" spans="17:21">
      <c r="Q3878" s="71">
        <v>4</v>
      </c>
      <c r="R3878" s="71">
        <v>44</v>
      </c>
      <c r="S3878" s="71">
        <v>6</v>
      </c>
      <c r="T3878" s="73" t="s">
        <v>9733</v>
      </c>
      <c r="U3878" s="75" t="s">
        <v>4965</v>
      </c>
    </row>
    <row r="3879" spans="17:21">
      <c r="Q3879" s="71">
        <v>4</v>
      </c>
      <c r="R3879" s="71">
        <v>44</v>
      </c>
      <c r="S3879" s="71">
        <v>7</v>
      </c>
      <c r="T3879" s="73" t="s">
        <v>13380</v>
      </c>
      <c r="U3879" s="75" t="s">
        <v>4966</v>
      </c>
    </row>
    <row r="3880" spans="17:21">
      <c r="Q3880" s="71">
        <v>4</v>
      </c>
      <c r="R3880" s="71">
        <v>44</v>
      </c>
      <c r="S3880" s="71">
        <v>8</v>
      </c>
      <c r="T3880" s="73" t="s">
        <v>13684</v>
      </c>
      <c r="U3880" s="75" t="s">
        <v>13685</v>
      </c>
    </row>
    <row r="3881" spans="17:21">
      <c r="Q3881" s="71">
        <v>4</v>
      </c>
      <c r="R3881" s="71">
        <v>44</v>
      </c>
      <c r="S3881" s="71">
        <v>9</v>
      </c>
      <c r="T3881" s="73" t="s">
        <v>11319</v>
      </c>
      <c r="U3881" s="75" t="s">
        <v>4967</v>
      </c>
    </row>
    <row r="3882" spans="17:21">
      <c r="Q3882" s="71">
        <v>4</v>
      </c>
      <c r="R3882" s="71">
        <v>44</v>
      </c>
      <c r="S3882" s="71">
        <v>10</v>
      </c>
      <c r="T3882" s="73" t="s">
        <v>11236</v>
      </c>
      <c r="U3882" s="75" t="s">
        <v>7985</v>
      </c>
    </row>
    <row r="3883" spans="17:21">
      <c r="Q3883" s="71">
        <v>4</v>
      </c>
      <c r="R3883" s="71">
        <v>44</v>
      </c>
      <c r="S3883" s="71">
        <v>11</v>
      </c>
      <c r="T3883" s="73" t="s">
        <v>11055</v>
      </c>
      <c r="U3883" s="75" t="s">
        <v>4968</v>
      </c>
    </row>
    <row r="3884" spans="17:21">
      <c r="Q3884" s="71">
        <v>4</v>
      </c>
      <c r="R3884" s="71">
        <v>44</v>
      </c>
      <c r="S3884" s="71">
        <v>12</v>
      </c>
      <c r="T3884" s="73" t="s">
        <v>13686</v>
      </c>
      <c r="U3884" s="75" t="s">
        <v>4969</v>
      </c>
    </row>
    <row r="3885" spans="17:21">
      <c r="Q3885" s="71">
        <v>4</v>
      </c>
      <c r="R3885" s="71">
        <v>44</v>
      </c>
      <c r="S3885" s="71">
        <v>13</v>
      </c>
      <c r="T3885" s="73" t="s">
        <v>13687</v>
      </c>
      <c r="U3885" s="75" t="s">
        <v>4970</v>
      </c>
    </row>
    <row r="3886" spans="17:21">
      <c r="Q3886" s="71">
        <v>4</v>
      </c>
      <c r="R3886" s="71">
        <v>44</v>
      </c>
      <c r="S3886" s="71">
        <v>14</v>
      </c>
      <c r="T3886" s="73" t="s">
        <v>13688</v>
      </c>
      <c r="U3886" s="75" t="s">
        <v>4971</v>
      </c>
    </row>
    <row r="3887" spans="17:21">
      <c r="Q3887" s="71">
        <v>4</v>
      </c>
      <c r="R3887" s="71">
        <v>44</v>
      </c>
      <c r="S3887" s="71">
        <v>15</v>
      </c>
      <c r="T3887" s="73" t="s">
        <v>13689</v>
      </c>
      <c r="U3887" s="75" t="s">
        <v>4972</v>
      </c>
    </row>
    <row r="3888" spans="17:21">
      <c r="Q3888" s="71">
        <v>4</v>
      </c>
      <c r="R3888" s="71">
        <v>44</v>
      </c>
      <c r="S3888" s="71">
        <v>16</v>
      </c>
      <c r="T3888" s="73" t="s">
        <v>13690</v>
      </c>
      <c r="U3888" s="75" t="s">
        <v>4973</v>
      </c>
    </row>
    <row r="3889" spans="17:21">
      <c r="Q3889" s="71">
        <v>4</v>
      </c>
      <c r="R3889" s="71">
        <v>44</v>
      </c>
      <c r="S3889" s="71">
        <v>17</v>
      </c>
      <c r="T3889" s="73" t="s">
        <v>13691</v>
      </c>
      <c r="U3889" s="75" t="s">
        <v>7986</v>
      </c>
    </row>
    <row r="3890" spans="17:21">
      <c r="Q3890" s="71">
        <v>4</v>
      </c>
      <c r="R3890" s="71">
        <v>44</v>
      </c>
      <c r="S3890" s="71">
        <v>18</v>
      </c>
      <c r="T3890" s="73" t="s">
        <v>13692</v>
      </c>
      <c r="U3890" s="75" t="s">
        <v>4976</v>
      </c>
    </row>
    <row r="3891" spans="17:21">
      <c r="Q3891" s="71">
        <v>4</v>
      </c>
      <c r="R3891" s="71">
        <v>44</v>
      </c>
      <c r="S3891" s="71">
        <v>19</v>
      </c>
      <c r="T3891" s="73" t="s">
        <v>13693</v>
      </c>
      <c r="U3891" s="75" t="s">
        <v>4974</v>
      </c>
    </row>
    <row r="3892" spans="17:21">
      <c r="Q3892" s="71">
        <v>4</v>
      </c>
      <c r="R3892" s="71">
        <v>44</v>
      </c>
      <c r="S3892" s="71">
        <v>20</v>
      </c>
      <c r="T3892" s="73" t="s">
        <v>13694</v>
      </c>
      <c r="U3892" s="75" t="s">
        <v>4975</v>
      </c>
    </row>
    <row r="3893" spans="17:21">
      <c r="Q3893" s="71">
        <v>4</v>
      </c>
      <c r="R3893" s="71">
        <v>44</v>
      </c>
      <c r="S3893" s="71">
        <v>21</v>
      </c>
      <c r="T3893" s="73" t="s">
        <v>13695</v>
      </c>
      <c r="U3893" s="75" t="s">
        <v>4977</v>
      </c>
    </row>
    <row r="3894" spans="17:21">
      <c r="Q3894" s="71">
        <v>4</v>
      </c>
      <c r="R3894" s="71">
        <v>44</v>
      </c>
      <c r="S3894" s="71">
        <v>22</v>
      </c>
      <c r="T3894" s="73" t="s">
        <v>13696</v>
      </c>
      <c r="U3894" s="75" t="s">
        <v>4978</v>
      </c>
    </row>
    <row r="3895" spans="17:21">
      <c r="Q3895" s="71">
        <v>4</v>
      </c>
      <c r="R3895" s="71">
        <v>44</v>
      </c>
      <c r="S3895" s="71">
        <v>23</v>
      </c>
      <c r="T3895" s="73" t="s">
        <v>13697</v>
      </c>
      <c r="U3895" s="75" t="s">
        <v>4979</v>
      </c>
    </row>
    <row r="3896" spans="17:21">
      <c r="Q3896" s="71">
        <v>4</v>
      </c>
      <c r="R3896" s="71">
        <v>44</v>
      </c>
      <c r="S3896" s="71">
        <v>24</v>
      </c>
      <c r="T3896" s="73" t="s">
        <v>13698</v>
      </c>
      <c r="U3896" s="75" t="s">
        <v>4980</v>
      </c>
    </row>
    <row r="3897" spans="17:21">
      <c r="Q3897" s="71">
        <v>4</v>
      </c>
      <c r="R3897" s="71">
        <v>44</v>
      </c>
      <c r="S3897" s="71">
        <v>25</v>
      </c>
      <c r="T3897" s="73" t="s">
        <v>13699</v>
      </c>
      <c r="U3897" s="75" t="s">
        <v>4981</v>
      </c>
    </row>
    <row r="3898" spans="17:21">
      <c r="Q3898" s="71">
        <v>4</v>
      </c>
      <c r="R3898" s="71">
        <v>44</v>
      </c>
      <c r="S3898" s="71">
        <v>26</v>
      </c>
      <c r="T3898" s="73" t="s">
        <v>13700</v>
      </c>
      <c r="U3898" s="75" t="s">
        <v>4982</v>
      </c>
    </row>
    <row r="3899" spans="17:21">
      <c r="Q3899" s="71">
        <v>4</v>
      </c>
      <c r="R3899" s="71">
        <v>44</v>
      </c>
      <c r="S3899" s="71">
        <v>27</v>
      </c>
      <c r="T3899" s="73" t="s">
        <v>13701</v>
      </c>
      <c r="U3899" s="75" t="s">
        <v>4983</v>
      </c>
    </row>
    <row r="3900" spans="17:21">
      <c r="Q3900" s="71">
        <v>4</v>
      </c>
      <c r="R3900" s="71">
        <v>44</v>
      </c>
      <c r="S3900" s="71">
        <v>28</v>
      </c>
      <c r="T3900" s="73" t="s">
        <v>13702</v>
      </c>
      <c r="U3900" s="75" t="s">
        <v>4984</v>
      </c>
    </row>
    <row r="3901" spans="17:21">
      <c r="Q3901" s="71">
        <v>4</v>
      </c>
      <c r="R3901" s="71">
        <v>44</v>
      </c>
      <c r="S3901" s="71">
        <v>29</v>
      </c>
      <c r="T3901" s="73" t="s">
        <v>13703</v>
      </c>
      <c r="U3901" s="75" t="s">
        <v>4985</v>
      </c>
    </row>
    <row r="3902" spans="17:21">
      <c r="Q3902" s="71">
        <v>4</v>
      </c>
      <c r="R3902" s="71">
        <v>44</v>
      </c>
      <c r="S3902" s="71">
        <v>30</v>
      </c>
      <c r="T3902" s="73" t="s">
        <v>13704</v>
      </c>
      <c r="U3902" s="75" t="s">
        <v>4986</v>
      </c>
    </row>
    <row r="3903" spans="17:21">
      <c r="Q3903" s="71">
        <v>4</v>
      </c>
      <c r="R3903" s="71">
        <v>44</v>
      </c>
      <c r="S3903" s="71">
        <v>31</v>
      </c>
      <c r="T3903" s="73" t="s">
        <v>13705</v>
      </c>
      <c r="U3903" s="75" t="s">
        <v>4987</v>
      </c>
    </row>
    <row r="3904" spans="17:21">
      <c r="Q3904" s="71">
        <v>4</v>
      </c>
      <c r="R3904" s="71">
        <v>44</v>
      </c>
      <c r="S3904" s="71">
        <v>32</v>
      </c>
      <c r="T3904" s="73" t="s">
        <v>13706</v>
      </c>
      <c r="U3904" s="75" t="s">
        <v>4988</v>
      </c>
    </row>
    <row r="3905" spans="17:21">
      <c r="Q3905" s="71">
        <v>4</v>
      </c>
      <c r="R3905" s="71">
        <v>44</v>
      </c>
      <c r="S3905" s="71">
        <v>33</v>
      </c>
      <c r="T3905" s="73" t="s">
        <v>13707</v>
      </c>
      <c r="U3905" s="75" t="s">
        <v>4989</v>
      </c>
    </row>
    <row r="3906" spans="17:21">
      <c r="Q3906" s="71">
        <v>4</v>
      </c>
      <c r="R3906" s="71">
        <v>44</v>
      </c>
      <c r="S3906" s="71">
        <v>34</v>
      </c>
      <c r="T3906" s="73" t="s">
        <v>11193</v>
      </c>
      <c r="U3906" s="75" t="s">
        <v>4990</v>
      </c>
    </row>
    <row r="3907" spans="17:21">
      <c r="Q3907" s="71">
        <v>4</v>
      </c>
      <c r="R3907" s="71">
        <v>44</v>
      </c>
      <c r="S3907" s="71">
        <v>35</v>
      </c>
      <c r="T3907" s="73" t="s">
        <v>13708</v>
      </c>
      <c r="U3907" s="75" t="s">
        <v>7988</v>
      </c>
    </row>
    <row r="3908" spans="17:21">
      <c r="Q3908" s="71">
        <v>4</v>
      </c>
      <c r="R3908" s="71">
        <v>44</v>
      </c>
      <c r="S3908" s="71">
        <v>36</v>
      </c>
      <c r="T3908" s="73" t="s">
        <v>13709</v>
      </c>
      <c r="U3908" s="75" t="s">
        <v>7987</v>
      </c>
    </row>
    <row r="3909" spans="17:21">
      <c r="Q3909" s="71">
        <v>4</v>
      </c>
      <c r="R3909" s="71">
        <v>44</v>
      </c>
      <c r="S3909" s="71">
        <v>37</v>
      </c>
      <c r="T3909" s="73" t="s">
        <v>13710</v>
      </c>
      <c r="U3909" s="75" t="s">
        <v>7989</v>
      </c>
    </row>
    <row r="3910" spans="17:21">
      <c r="Q3910" s="71">
        <v>4</v>
      </c>
      <c r="R3910" s="71">
        <v>44</v>
      </c>
      <c r="S3910" s="71">
        <v>38</v>
      </c>
      <c r="T3910" s="73" t="s">
        <v>13711</v>
      </c>
      <c r="U3910" s="75" t="s">
        <v>4991</v>
      </c>
    </row>
    <row r="3911" spans="17:21">
      <c r="Q3911" s="71">
        <v>4</v>
      </c>
      <c r="R3911" s="71">
        <v>44</v>
      </c>
      <c r="S3911" s="71">
        <v>39</v>
      </c>
      <c r="T3911" s="73" t="s">
        <v>13712</v>
      </c>
      <c r="U3911" s="75" t="s">
        <v>4992</v>
      </c>
    </row>
    <row r="3912" spans="17:21">
      <c r="Q3912" s="71">
        <v>4</v>
      </c>
      <c r="R3912" s="71">
        <v>44</v>
      </c>
      <c r="S3912" s="71">
        <v>40</v>
      </c>
      <c r="T3912" s="73" t="s">
        <v>11207</v>
      </c>
      <c r="U3912" s="75" t="s">
        <v>4993</v>
      </c>
    </row>
    <row r="3913" spans="17:21">
      <c r="Q3913" s="71">
        <v>4</v>
      </c>
      <c r="R3913" s="71">
        <v>44</v>
      </c>
      <c r="S3913" s="71">
        <v>41</v>
      </c>
      <c r="T3913" s="73" t="s">
        <v>11215</v>
      </c>
      <c r="U3913" s="75" t="s">
        <v>4994</v>
      </c>
    </row>
    <row r="3914" spans="17:21">
      <c r="Q3914" s="71">
        <v>4</v>
      </c>
      <c r="R3914" s="71">
        <v>45</v>
      </c>
      <c r="S3914" s="71">
        <v>1</v>
      </c>
      <c r="T3914" s="73" t="s">
        <v>11040</v>
      </c>
      <c r="U3914" s="75" t="s">
        <v>5011</v>
      </c>
    </row>
    <row r="3915" spans="17:21">
      <c r="Q3915" s="71">
        <v>4</v>
      </c>
      <c r="R3915" s="71">
        <v>45</v>
      </c>
      <c r="S3915" s="71">
        <v>2</v>
      </c>
      <c r="T3915" s="73" t="s">
        <v>8641</v>
      </c>
      <c r="U3915" s="75" t="s">
        <v>5012</v>
      </c>
    </row>
    <row r="3916" spans="17:21">
      <c r="Q3916" s="71">
        <v>4</v>
      </c>
      <c r="R3916" s="71">
        <v>45</v>
      </c>
      <c r="S3916" s="71">
        <v>3</v>
      </c>
      <c r="T3916" s="73" t="s">
        <v>12594</v>
      </c>
      <c r="U3916" s="75" t="s">
        <v>7992</v>
      </c>
    </row>
    <row r="3917" spans="17:21">
      <c r="Q3917" s="71">
        <v>4</v>
      </c>
      <c r="R3917" s="71">
        <v>45</v>
      </c>
      <c r="S3917" s="71">
        <v>4</v>
      </c>
      <c r="T3917" s="73" t="s">
        <v>11968</v>
      </c>
      <c r="U3917" s="75" t="s">
        <v>5013</v>
      </c>
    </row>
    <row r="3918" spans="17:21">
      <c r="Q3918" s="71">
        <v>4</v>
      </c>
      <c r="R3918" s="71">
        <v>45</v>
      </c>
      <c r="S3918" s="71">
        <v>5</v>
      </c>
      <c r="T3918" s="73" t="s">
        <v>13043</v>
      </c>
      <c r="U3918" s="75" t="s">
        <v>7993</v>
      </c>
    </row>
    <row r="3919" spans="17:21">
      <c r="Q3919" s="71">
        <v>4</v>
      </c>
      <c r="R3919" s="71">
        <v>45</v>
      </c>
      <c r="S3919" s="71">
        <v>6</v>
      </c>
      <c r="T3919" s="73" t="s">
        <v>13044</v>
      </c>
      <c r="U3919" s="75" t="s">
        <v>5014</v>
      </c>
    </row>
    <row r="3920" spans="17:21">
      <c r="Q3920" s="71">
        <v>4</v>
      </c>
      <c r="R3920" s="71">
        <v>45</v>
      </c>
      <c r="S3920" s="71">
        <v>7</v>
      </c>
      <c r="T3920" s="73" t="s">
        <v>11226</v>
      </c>
      <c r="U3920" s="75" t="s">
        <v>5015</v>
      </c>
    </row>
    <row r="3921" spans="17:21">
      <c r="Q3921" s="71">
        <v>4</v>
      </c>
      <c r="R3921" s="71">
        <v>45</v>
      </c>
      <c r="S3921" s="71">
        <v>8</v>
      </c>
      <c r="T3921" s="73" t="s">
        <v>11236</v>
      </c>
      <c r="U3921" s="75" t="s">
        <v>7994</v>
      </c>
    </row>
    <row r="3922" spans="17:21">
      <c r="Q3922" s="71">
        <v>4</v>
      </c>
      <c r="R3922" s="71">
        <v>45</v>
      </c>
      <c r="S3922" s="71">
        <v>9</v>
      </c>
      <c r="T3922" s="73" t="s">
        <v>11319</v>
      </c>
      <c r="U3922" s="75" t="s">
        <v>5016</v>
      </c>
    </row>
    <row r="3923" spans="17:21">
      <c r="Q3923" s="71">
        <v>4</v>
      </c>
      <c r="R3923" s="71">
        <v>45</v>
      </c>
      <c r="S3923" s="71">
        <v>10</v>
      </c>
      <c r="T3923" s="73" t="s">
        <v>11055</v>
      </c>
      <c r="U3923" s="75" t="s">
        <v>5017</v>
      </c>
    </row>
    <row r="3924" spans="17:21">
      <c r="Q3924" s="71">
        <v>4</v>
      </c>
      <c r="R3924" s="71">
        <v>45</v>
      </c>
      <c r="S3924" s="71">
        <v>11</v>
      </c>
      <c r="T3924" s="73" t="s">
        <v>13713</v>
      </c>
      <c r="U3924" s="75" t="s">
        <v>5018</v>
      </c>
    </row>
    <row r="3925" spans="17:21">
      <c r="Q3925" s="71">
        <v>4</v>
      </c>
      <c r="R3925" s="71">
        <v>45</v>
      </c>
      <c r="S3925" s="71">
        <v>12</v>
      </c>
      <c r="T3925" s="73" t="s">
        <v>13714</v>
      </c>
      <c r="U3925" s="75" t="s">
        <v>5019</v>
      </c>
    </row>
    <row r="3926" spans="17:21">
      <c r="Q3926" s="71">
        <v>4</v>
      </c>
      <c r="R3926" s="71">
        <v>45</v>
      </c>
      <c r="S3926" s="71">
        <v>13</v>
      </c>
      <c r="T3926" s="73" t="s">
        <v>13715</v>
      </c>
      <c r="U3926" s="75" t="s">
        <v>5020</v>
      </c>
    </row>
    <row r="3927" spans="17:21">
      <c r="Q3927" s="71">
        <v>4</v>
      </c>
      <c r="R3927" s="71">
        <v>45</v>
      </c>
      <c r="S3927" s="71">
        <v>14</v>
      </c>
      <c r="T3927" s="73" t="s">
        <v>13716</v>
      </c>
      <c r="U3927" s="75" t="s">
        <v>5021</v>
      </c>
    </row>
    <row r="3928" spans="17:21">
      <c r="Q3928" s="71">
        <v>4</v>
      </c>
      <c r="R3928" s="71">
        <v>45</v>
      </c>
      <c r="S3928" s="71">
        <v>15</v>
      </c>
      <c r="T3928" s="73" t="s">
        <v>13717</v>
      </c>
      <c r="U3928" s="75" t="s">
        <v>5022</v>
      </c>
    </row>
    <row r="3929" spans="17:21">
      <c r="Q3929" s="71">
        <v>4</v>
      </c>
      <c r="R3929" s="71">
        <v>45</v>
      </c>
      <c r="S3929" s="71">
        <v>16</v>
      </c>
      <c r="T3929" s="73" t="s">
        <v>13718</v>
      </c>
      <c r="U3929" s="75" t="s">
        <v>5023</v>
      </c>
    </row>
    <row r="3930" spans="17:21">
      <c r="Q3930" s="71">
        <v>4</v>
      </c>
      <c r="R3930" s="71">
        <v>45</v>
      </c>
      <c r="S3930" s="71">
        <v>17</v>
      </c>
      <c r="T3930" s="73" t="s">
        <v>13719</v>
      </c>
      <c r="U3930" s="75" t="s">
        <v>5024</v>
      </c>
    </row>
    <row r="3931" spans="17:21">
      <c r="Q3931" s="71">
        <v>4</v>
      </c>
      <c r="R3931" s="71">
        <v>45</v>
      </c>
      <c r="S3931" s="71">
        <v>18</v>
      </c>
      <c r="T3931" s="73" t="s">
        <v>13720</v>
      </c>
      <c r="U3931" s="75" t="s">
        <v>5025</v>
      </c>
    </row>
    <row r="3932" spans="17:21">
      <c r="Q3932" s="71">
        <v>4</v>
      </c>
      <c r="R3932" s="71">
        <v>45</v>
      </c>
      <c r="S3932" s="71">
        <v>19</v>
      </c>
      <c r="T3932" s="73" t="s">
        <v>13721</v>
      </c>
      <c r="U3932" s="75" t="s">
        <v>5026</v>
      </c>
    </row>
    <row r="3933" spans="17:21">
      <c r="Q3933" s="71">
        <v>4</v>
      </c>
      <c r="R3933" s="71">
        <v>45</v>
      </c>
      <c r="S3933" s="71">
        <v>20</v>
      </c>
      <c r="T3933" s="73" t="s">
        <v>13722</v>
      </c>
      <c r="U3933" s="75" t="s">
        <v>5027</v>
      </c>
    </row>
    <row r="3934" spans="17:21">
      <c r="Q3934" s="71">
        <v>4</v>
      </c>
      <c r="R3934" s="71">
        <v>45</v>
      </c>
      <c r="S3934" s="71">
        <v>21</v>
      </c>
      <c r="T3934" s="73" t="s">
        <v>13723</v>
      </c>
      <c r="U3934" s="75" t="s">
        <v>5028</v>
      </c>
    </row>
    <row r="3935" spans="17:21">
      <c r="Q3935" s="71">
        <v>4</v>
      </c>
      <c r="R3935" s="71">
        <v>45</v>
      </c>
      <c r="S3935" s="71">
        <v>22</v>
      </c>
      <c r="T3935" s="73" t="s">
        <v>13724</v>
      </c>
      <c r="U3935" s="75" t="s">
        <v>5029</v>
      </c>
    </row>
    <row r="3936" spans="17:21">
      <c r="Q3936" s="71">
        <v>4</v>
      </c>
      <c r="R3936" s="71">
        <v>45</v>
      </c>
      <c r="S3936" s="71">
        <v>23</v>
      </c>
      <c r="T3936" s="73" t="s">
        <v>13725</v>
      </c>
      <c r="U3936" s="75" t="s">
        <v>5030</v>
      </c>
    </row>
    <row r="3937" spans="17:21">
      <c r="Q3937" s="71">
        <v>4</v>
      </c>
      <c r="R3937" s="71">
        <v>45</v>
      </c>
      <c r="S3937" s="71">
        <v>24</v>
      </c>
      <c r="T3937" s="73" t="s">
        <v>13726</v>
      </c>
      <c r="U3937" s="75" t="s">
        <v>5031</v>
      </c>
    </row>
    <row r="3938" spans="17:21">
      <c r="Q3938" s="71">
        <v>4</v>
      </c>
      <c r="R3938" s="71">
        <v>45</v>
      </c>
      <c r="S3938" s="71">
        <v>25</v>
      </c>
      <c r="T3938" s="73" t="s">
        <v>13727</v>
      </c>
      <c r="U3938" s="75" t="s">
        <v>5032</v>
      </c>
    </row>
    <row r="3939" spans="17:21">
      <c r="Q3939" s="71">
        <v>4</v>
      </c>
      <c r="R3939" s="71">
        <v>45</v>
      </c>
      <c r="S3939" s="71">
        <v>26</v>
      </c>
      <c r="T3939" s="73" t="s">
        <v>13728</v>
      </c>
      <c r="U3939" s="75" t="s">
        <v>5033</v>
      </c>
    </row>
    <row r="3940" spans="17:21">
      <c r="Q3940" s="71">
        <v>4</v>
      </c>
      <c r="R3940" s="71">
        <v>45</v>
      </c>
      <c r="S3940" s="71">
        <v>27</v>
      </c>
      <c r="T3940" s="73" t="s">
        <v>13729</v>
      </c>
      <c r="U3940" s="75" t="s">
        <v>5034</v>
      </c>
    </row>
    <row r="3941" spans="17:21">
      <c r="Q3941" s="71">
        <v>4</v>
      </c>
      <c r="R3941" s="71">
        <v>45</v>
      </c>
      <c r="S3941" s="71">
        <v>28</v>
      </c>
      <c r="T3941" s="73" t="s">
        <v>13730</v>
      </c>
      <c r="U3941" s="75" t="s">
        <v>5035</v>
      </c>
    </row>
    <row r="3942" spans="17:21">
      <c r="Q3942" s="71">
        <v>4</v>
      </c>
      <c r="R3942" s="71">
        <v>45</v>
      </c>
      <c r="S3942" s="71">
        <v>29</v>
      </c>
      <c r="T3942" s="73" t="s">
        <v>13731</v>
      </c>
      <c r="U3942" s="75" t="s">
        <v>5036</v>
      </c>
    </row>
    <row r="3943" spans="17:21">
      <c r="Q3943" s="71">
        <v>4</v>
      </c>
      <c r="R3943" s="71">
        <v>45</v>
      </c>
      <c r="S3943" s="71">
        <v>30</v>
      </c>
      <c r="T3943" s="73" t="s">
        <v>13732</v>
      </c>
      <c r="U3943" s="75" t="s">
        <v>5037</v>
      </c>
    </row>
    <row r="3944" spans="17:21">
      <c r="Q3944" s="71">
        <v>4</v>
      </c>
      <c r="R3944" s="71">
        <v>45</v>
      </c>
      <c r="S3944" s="71">
        <v>31</v>
      </c>
      <c r="T3944" s="73" t="s">
        <v>11193</v>
      </c>
      <c r="U3944" s="75" t="s">
        <v>5038</v>
      </c>
    </row>
    <row r="3945" spans="17:21">
      <c r="Q3945" s="71">
        <v>4</v>
      </c>
      <c r="R3945" s="71">
        <v>45</v>
      </c>
      <c r="S3945" s="71">
        <v>32</v>
      </c>
      <c r="T3945" s="73" t="s">
        <v>13733</v>
      </c>
      <c r="U3945" s="75" t="s">
        <v>7995</v>
      </c>
    </row>
    <row r="3946" spans="17:21">
      <c r="Q3946" s="71">
        <v>4</v>
      </c>
      <c r="R3946" s="71">
        <v>45</v>
      </c>
      <c r="S3946" s="71">
        <v>33</v>
      </c>
      <c r="T3946" s="73" t="s">
        <v>13734</v>
      </c>
      <c r="U3946" s="75" t="s">
        <v>5039</v>
      </c>
    </row>
    <row r="3947" spans="17:21">
      <c r="Q3947" s="71">
        <v>4</v>
      </c>
      <c r="R3947" s="71">
        <v>45</v>
      </c>
      <c r="S3947" s="71">
        <v>34</v>
      </c>
      <c r="T3947" s="73" t="s">
        <v>13735</v>
      </c>
      <c r="U3947" s="75" t="s">
        <v>5040</v>
      </c>
    </row>
    <row r="3948" spans="17:21">
      <c r="Q3948" s="71">
        <v>4</v>
      </c>
      <c r="R3948" s="71">
        <v>45</v>
      </c>
      <c r="S3948" s="71">
        <v>35</v>
      </c>
      <c r="T3948" s="73" t="s">
        <v>11201</v>
      </c>
      <c r="U3948" s="75" t="s">
        <v>5041</v>
      </c>
    </row>
    <row r="3949" spans="17:21">
      <c r="Q3949" s="71">
        <v>4</v>
      </c>
      <c r="R3949" s="71">
        <v>45</v>
      </c>
      <c r="S3949" s="71">
        <v>36</v>
      </c>
      <c r="T3949" s="73" t="s">
        <v>11203</v>
      </c>
      <c r="U3949" s="75" t="s">
        <v>5042</v>
      </c>
    </row>
    <row r="3950" spans="17:21">
      <c r="Q3950" s="71">
        <v>4</v>
      </c>
      <c r="R3950" s="71">
        <v>45</v>
      </c>
      <c r="S3950" s="71">
        <v>37</v>
      </c>
      <c r="T3950" s="73" t="s">
        <v>11205</v>
      </c>
      <c r="U3950" s="75" t="s">
        <v>5043</v>
      </c>
    </row>
    <row r="3951" spans="17:21">
      <c r="Q3951" s="71">
        <v>4</v>
      </c>
      <c r="R3951" s="71">
        <v>45</v>
      </c>
      <c r="S3951" s="71">
        <v>38</v>
      </c>
      <c r="T3951" s="73" t="s">
        <v>11207</v>
      </c>
      <c r="U3951" s="75" t="s">
        <v>5044</v>
      </c>
    </row>
    <row r="3952" spans="17:21">
      <c r="Q3952" s="71">
        <v>4</v>
      </c>
      <c r="R3952" s="71">
        <v>45</v>
      </c>
      <c r="S3952" s="71">
        <v>39</v>
      </c>
      <c r="T3952" s="73" t="s">
        <v>11209</v>
      </c>
      <c r="U3952" s="75" t="s">
        <v>5045</v>
      </c>
    </row>
    <row r="3953" spans="17:21">
      <c r="Q3953" s="71">
        <v>4</v>
      </c>
      <c r="R3953" s="71">
        <v>45</v>
      </c>
      <c r="S3953" s="71">
        <v>40</v>
      </c>
      <c r="T3953" s="73" t="s">
        <v>11215</v>
      </c>
      <c r="U3953" s="75" t="s">
        <v>5046</v>
      </c>
    </row>
    <row r="3954" spans="17:21">
      <c r="Q3954" s="71">
        <v>4</v>
      </c>
      <c r="R3954" s="71">
        <v>46</v>
      </c>
      <c r="S3954" s="71">
        <v>1</v>
      </c>
      <c r="T3954" s="73" t="s">
        <v>8641</v>
      </c>
      <c r="U3954" s="75" t="s">
        <v>5072</v>
      </c>
    </row>
    <row r="3955" spans="17:21">
      <c r="Q3955" s="71">
        <v>4</v>
      </c>
      <c r="R3955" s="71">
        <v>46</v>
      </c>
      <c r="S3955" s="71">
        <v>2</v>
      </c>
      <c r="T3955" s="73" t="s">
        <v>8644</v>
      </c>
      <c r="U3955" s="75" t="s">
        <v>5073</v>
      </c>
    </row>
    <row r="3956" spans="17:21">
      <c r="Q3956" s="71">
        <v>4</v>
      </c>
      <c r="R3956" s="71">
        <v>46</v>
      </c>
      <c r="S3956" s="71">
        <v>3</v>
      </c>
      <c r="T3956" s="73" t="s">
        <v>13736</v>
      </c>
      <c r="U3956" s="75" t="s">
        <v>13737</v>
      </c>
    </row>
    <row r="3957" spans="17:21">
      <c r="Q3957" s="71">
        <v>4</v>
      </c>
      <c r="R3957" s="71">
        <v>46</v>
      </c>
      <c r="S3957" s="71">
        <v>4</v>
      </c>
      <c r="T3957" s="73" t="s">
        <v>13738</v>
      </c>
      <c r="U3957" s="75" t="s">
        <v>5076</v>
      </c>
    </row>
    <row r="3958" spans="17:21">
      <c r="Q3958" s="71">
        <v>4</v>
      </c>
      <c r="R3958" s="71">
        <v>46</v>
      </c>
      <c r="S3958" s="71">
        <v>5</v>
      </c>
      <c r="T3958" s="73" t="s">
        <v>11044</v>
      </c>
      <c r="U3958" s="75" t="s">
        <v>5074</v>
      </c>
    </row>
    <row r="3959" spans="17:21">
      <c r="Q3959" s="71">
        <v>4</v>
      </c>
      <c r="R3959" s="71">
        <v>46</v>
      </c>
      <c r="S3959" s="71">
        <v>6</v>
      </c>
      <c r="T3959" s="73" t="s">
        <v>13739</v>
      </c>
      <c r="U3959" s="75" t="s">
        <v>5075</v>
      </c>
    </row>
    <row r="3960" spans="17:21">
      <c r="Q3960" s="71">
        <v>4</v>
      </c>
      <c r="R3960" s="71">
        <v>46</v>
      </c>
      <c r="S3960" s="71">
        <v>7</v>
      </c>
      <c r="T3960" s="73" t="s">
        <v>11047</v>
      </c>
      <c r="U3960" s="75" t="s">
        <v>5077</v>
      </c>
    </row>
    <row r="3961" spans="17:21">
      <c r="Q3961" s="71">
        <v>4</v>
      </c>
      <c r="R3961" s="71">
        <v>46</v>
      </c>
      <c r="S3961" s="71">
        <v>8</v>
      </c>
      <c r="T3961" s="73" t="s">
        <v>11399</v>
      </c>
      <c r="U3961" s="75" t="s">
        <v>5078</v>
      </c>
    </row>
    <row r="3962" spans="17:21">
      <c r="Q3962" s="71">
        <v>4</v>
      </c>
      <c r="R3962" s="71">
        <v>46</v>
      </c>
      <c r="S3962" s="71">
        <v>9</v>
      </c>
      <c r="T3962" s="73" t="s">
        <v>11512</v>
      </c>
      <c r="U3962" s="75" t="s">
        <v>5079</v>
      </c>
    </row>
    <row r="3963" spans="17:21">
      <c r="Q3963" s="71">
        <v>4</v>
      </c>
      <c r="R3963" s="71">
        <v>46</v>
      </c>
      <c r="S3963" s="71">
        <v>10</v>
      </c>
      <c r="T3963" s="73" t="s">
        <v>11053</v>
      </c>
      <c r="U3963" s="75" t="s">
        <v>5080</v>
      </c>
    </row>
    <row r="3964" spans="17:21">
      <c r="Q3964" s="71">
        <v>4</v>
      </c>
      <c r="R3964" s="71">
        <v>46</v>
      </c>
      <c r="S3964" s="71">
        <v>11</v>
      </c>
      <c r="T3964" s="73" t="s">
        <v>11055</v>
      </c>
      <c r="U3964" s="75" t="s">
        <v>5081</v>
      </c>
    </row>
    <row r="3965" spans="17:21">
      <c r="Q3965" s="71">
        <v>4</v>
      </c>
      <c r="R3965" s="71">
        <v>46</v>
      </c>
      <c r="S3965" s="71">
        <v>12</v>
      </c>
      <c r="T3965" s="73" t="s">
        <v>13740</v>
      </c>
      <c r="U3965" s="75" t="s">
        <v>5083</v>
      </c>
    </row>
    <row r="3966" spans="17:21">
      <c r="Q3966" s="71">
        <v>4</v>
      </c>
      <c r="R3966" s="71">
        <v>46</v>
      </c>
      <c r="S3966" s="71">
        <v>13</v>
      </c>
      <c r="T3966" s="73" t="s">
        <v>13741</v>
      </c>
      <c r="U3966" s="75" t="s">
        <v>5082</v>
      </c>
    </row>
    <row r="3967" spans="17:21">
      <c r="Q3967" s="71">
        <v>4</v>
      </c>
      <c r="R3967" s="71">
        <v>46</v>
      </c>
      <c r="S3967" s="71">
        <v>14</v>
      </c>
      <c r="T3967" s="73" t="s">
        <v>13742</v>
      </c>
      <c r="U3967" s="75" t="s">
        <v>5084</v>
      </c>
    </row>
    <row r="3968" spans="17:21">
      <c r="Q3968" s="71">
        <v>4</v>
      </c>
      <c r="R3968" s="71">
        <v>46</v>
      </c>
      <c r="S3968" s="71">
        <v>15</v>
      </c>
      <c r="T3968" s="73" t="s">
        <v>13743</v>
      </c>
      <c r="U3968" s="75" t="s">
        <v>5085</v>
      </c>
    </row>
    <row r="3969" spans="17:21">
      <c r="Q3969" s="71">
        <v>4</v>
      </c>
      <c r="R3969" s="71">
        <v>46</v>
      </c>
      <c r="S3969" s="71">
        <v>16</v>
      </c>
      <c r="T3969" s="73" t="s">
        <v>13744</v>
      </c>
      <c r="U3969" s="75" t="s">
        <v>5086</v>
      </c>
    </row>
    <row r="3970" spans="17:21">
      <c r="Q3970" s="71">
        <v>4</v>
      </c>
      <c r="R3970" s="71">
        <v>46</v>
      </c>
      <c r="S3970" s="71">
        <v>17</v>
      </c>
      <c r="T3970" s="73" t="s">
        <v>13745</v>
      </c>
      <c r="U3970" s="75" t="s">
        <v>5087</v>
      </c>
    </row>
    <row r="3971" spans="17:21">
      <c r="Q3971" s="71">
        <v>4</v>
      </c>
      <c r="R3971" s="71">
        <v>46</v>
      </c>
      <c r="S3971" s="71">
        <v>18</v>
      </c>
      <c r="T3971" s="73" t="s">
        <v>13746</v>
      </c>
      <c r="U3971" s="75" t="s">
        <v>5088</v>
      </c>
    </row>
    <row r="3972" spans="17:21">
      <c r="Q3972" s="71">
        <v>4</v>
      </c>
      <c r="R3972" s="71">
        <v>46</v>
      </c>
      <c r="S3972" s="71">
        <v>19</v>
      </c>
      <c r="T3972" s="73" t="s">
        <v>13747</v>
      </c>
      <c r="U3972" s="75" t="s">
        <v>5089</v>
      </c>
    </row>
    <row r="3973" spans="17:21">
      <c r="Q3973" s="71">
        <v>4</v>
      </c>
      <c r="R3973" s="71">
        <v>46</v>
      </c>
      <c r="S3973" s="71">
        <v>20</v>
      </c>
      <c r="T3973" s="73" t="s">
        <v>13748</v>
      </c>
      <c r="U3973" s="75" t="s">
        <v>5090</v>
      </c>
    </row>
    <row r="3974" spans="17:21">
      <c r="Q3974" s="71">
        <v>4</v>
      </c>
      <c r="R3974" s="71">
        <v>46</v>
      </c>
      <c r="S3974" s="71">
        <v>21</v>
      </c>
      <c r="T3974" s="73" t="s">
        <v>13749</v>
      </c>
      <c r="U3974" s="75" t="s">
        <v>5091</v>
      </c>
    </row>
    <row r="3975" spans="17:21">
      <c r="Q3975" s="71">
        <v>4</v>
      </c>
      <c r="R3975" s="71">
        <v>46</v>
      </c>
      <c r="S3975" s="71">
        <v>22</v>
      </c>
      <c r="T3975" s="73" t="s">
        <v>13750</v>
      </c>
      <c r="U3975" s="75" t="s">
        <v>5092</v>
      </c>
    </row>
    <row r="3976" spans="17:21">
      <c r="Q3976" s="71">
        <v>4</v>
      </c>
      <c r="R3976" s="71">
        <v>46</v>
      </c>
      <c r="S3976" s="71">
        <v>23</v>
      </c>
      <c r="T3976" s="73" t="s">
        <v>13751</v>
      </c>
      <c r="U3976" s="75" t="s">
        <v>5093</v>
      </c>
    </row>
    <row r="3977" spans="17:21">
      <c r="Q3977" s="71">
        <v>4</v>
      </c>
      <c r="R3977" s="71">
        <v>46</v>
      </c>
      <c r="S3977" s="71">
        <v>24</v>
      </c>
      <c r="T3977" s="73" t="s">
        <v>13752</v>
      </c>
      <c r="U3977" s="75" t="s">
        <v>5094</v>
      </c>
    </row>
    <row r="3978" spans="17:21">
      <c r="Q3978" s="71">
        <v>4</v>
      </c>
      <c r="R3978" s="71">
        <v>46</v>
      </c>
      <c r="S3978" s="71">
        <v>25</v>
      </c>
      <c r="T3978" s="73" t="s">
        <v>13753</v>
      </c>
      <c r="U3978" s="75" t="s">
        <v>5095</v>
      </c>
    </row>
    <row r="3979" spans="17:21">
      <c r="Q3979" s="71">
        <v>4</v>
      </c>
      <c r="R3979" s="71">
        <v>46</v>
      </c>
      <c r="S3979" s="71">
        <v>26</v>
      </c>
      <c r="T3979" s="73" t="s">
        <v>13754</v>
      </c>
      <c r="U3979" s="75" t="s">
        <v>5096</v>
      </c>
    </row>
    <row r="3980" spans="17:21">
      <c r="Q3980" s="71">
        <v>4</v>
      </c>
      <c r="R3980" s="71">
        <v>46</v>
      </c>
      <c r="S3980" s="71">
        <v>27</v>
      </c>
      <c r="T3980" s="73" t="s">
        <v>13755</v>
      </c>
      <c r="U3980" s="75" t="s">
        <v>5097</v>
      </c>
    </row>
    <row r="3981" spans="17:21">
      <c r="Q3981" s="71">
        <v>4</v>
      </c>
      <c r="R3981" s="71">
        <v>46</v>
      </c>
      <c r="S3981" s="71">
        <v>28</v>
      </c>
      <c r="T3981" s="73" t="s">
        <v>13756</v>
      </c>
      <c r="U3981" s="75" t="s">
        <v>5098</v>
      </c>
    </row>
    <row r="3982" spans="17:21">
      <c r="Q3982" s="71">
        <v>4</v>
      </c>
      <c r="R3982" s="71">
        <v>46</v>
      </c>
      <c r="S3982" s="71">
        <v>29</v>
      </c>
      <c r="T3982" s="73" t="s">
        <v>13757</v>
      </c>
      <c r="U3982" s="75" t="s">
        <v>7997</v>
      </c>
    </row>
    <row r="3983" spans="17:21">
      <c r="Q3983" s="71">
        <v>4</v>
      </c>
      <c r="R3983" s="71">
        <v>46</v>
      </c>
      <c r="S3983" s="71">
        <v>30</v>
      </c>
      <c r="T3983" s="73" t="s">
        <v>13758</v>
      </c>
      <c r="U3983" s="75" t="s">
        <v>5099</v>
      </c>
    </row>
    <row r="3984" spans="17:21">
      <c r="Q3984" s="71">
        <v>4</v>
      </c>
      <c r="R3984" s="71">
        <v>46</v>
      </c>
      <c r="S3984" s="71">
        <v>31</v>
      </c>
      <c r="T3984" s="73" t="s">
        <v>13759</v>
      </c>
      <c r="U3984" s="75" t="s">
        <v>5100</v>
      </c>
    </row>
    <row r="3985" spans="17:21">
      <c r="Q3985" s="71">
        <v>4</v>
      </c>
      <c r="R3985" s="71">
        <v>46</v>
      </c>
      <c r="S3985" s="71">
        <v>32</v>
      </c>
      <c r="T3985" s="73" t="s">
        <v>13760</v>
      </c>
      <c r="U3985" s="75" t="s">
        <v>5101</v>
      </c>
    </row>
    <row r="3986" spans="17:21">
      <c r="Q3986" s="71">
        <v>4</v>
      </c>
      <c r="R3986" s="71">
        <v>46</v>
      </c>
      <c r="S3986" s="71">
        <v>33</v>
      </c>
      <c r="T3986" s="73" t="s">
        <v>13761</v>
      </c>
      <c r="U3986" s="75" t="s">
        <v>5102</v>
      </c>
    </row>
    <row r="3987" spans="17:21">
      <c r="Q3987" s="71">
        <v>4</v>
      </c>
      <c r="R3987" s="71">
        <v>46</v>
      </c>
      <c r="S3987" s="71">
        <v>34</v>
      </c>
      <c r="T3987" s="73" t="s">
        <v>13762</v>
      </c>
      <c r="U3987" s="75" t="s">
        <v>5103</v>
      </c>
    </row>
    <row r="3988" spans="17:21">
      <c r="Q3988" s="71">
        <v>4</v>
      </c>
      <c r="R3988" s="71">
        <v>46</v>
      </c>
      <c r="S3988" s="71">
        <v>35</v>
      </c>
      <c r="T3988" s="73" t="s">
        <v>13763</v>
      </c>
      <c r="U3988" s="75" t="s">
        <v>5109</v>
      </c>
    </row>
    <row r="3989" spans="17:21">
      <c r="Q3989" s="71">
        <v>4</v>
      </c>
      <c r="R3989" s="71">
        <v>46</v>
      </c>
      <c r="S3989" s="71">
        <v>36</v>
      </c>
      <c r="T3989" s="73" t="s">
        <v>13764</v>
      </c>
      <c r="U3989" s="75" t="s">
        <v>7998</v>
      </c>
    </row>
    <row r="3990" spans="17:21">
      <c r="Q3990" s="71">
        <v>4</v>
      </c>
      <c r="R3990" s="71">
        <v>46</v>
      </c>
      <c r="S3990" s="71">
        <v>37</v>
      </c>
      <c r="T3990" s="73" t="s">
        <v>11201</v>
      </c>
      <c r="U3990" s="75" t="s">
        <v>5104</v>
      </c>
    </row>
    <row r="3991" spans="17:21">
      <c r="Q3991" s="71">
        <v>4</v>
      </c>
      <c r="R3991" s="71">
        <v>46</v>
      </c>
      <c r="S3991" s="71">
        <v>38</v>
      </c>
      <c r="T3991" s="73" t="s">
        <v>11203</v>
      </c>
      <c r="U3991" s="75" t="s">
        <v>5105</v>
      </c>
    </row>
    <row r="3992" spans="17:21">
      <c r="Q3992" s="71">
        <v>4</v>
      </c>
      <c r="R3992" s="71">
        <v>46</v>
      </c>
      <c r="S3992" s="71">
        <v>39</v>
      </c>
      <c r="T3992" s="73" t="s">
        <v>11205</v>
      </c>
      <c r="U3992" s="75" t="s">
        <v>5106</v>
      </c>
    </row>
    <row r="3993" spans="17:21">
      <c r="Q3993" s="71">
        <v>4</v>
      </c>
      <c r="R3993" s="71">
        <v>46</v>
      </c>
      <c r="S3993" s="71">
        <v>40</v>
      </c>
      <c r="T3993" s="73" t="s">
        <v>11207</v>
      </c>
      <c r="U3993" s="75" t="s">
        <v>5107</v>
      </c>
    </row>
    <row r="3994" spans="17:21">
      <c r="Q3994" s="71">
        <v>4</v>
      </c>
      <c r="R3994" s="71">
        <v>46</v>
      </c>
      <c r="S3994" s="71">
        <v>41</v>
      </c>
      <c r="T3994" s="73" t="s">
        <v>11209</v>
      </c>
      <c r="U3994" s="75" t="s">
        <v>5108</v>
      </c>
    </row>
    <row r="3995" spans="17:21">
      <c r="Q3995" s="71">
        <v>4</v>
      </c>
      <c r="R3995" s="71">
        <v>46</v>
      </c>
      <c r="S3995" s="71">
        <v>42</v>
      </c>
      <c r="T3995" s="73" t="s">
        <v>11215</v>
      </c>
      <c r="U3995" s="75" t="s">
        <v>5110</v>
      </c>
    </row>
    <row r="3996" spans="17:21">
      <c r="Q3996" s="71">
        <v>4</v>
      </c>
      <c r="R3996" s="71">
        <v>47</v>
      </c>
      <c r="S3996" s="71">
        <v>1</v>
      </c>
      <c r="T3996" s="73" t="s">
        <v>8641</v>
      </c>
      <c r="U3996" s="75" t="s">
        <v>5145</v>
      </c>
    </row>
    <row r="3997" spans="17:21">
      <c r="Q3997" s="71">
        <v>4</v>
      </c>
      <c r="R3997" s="71">
        <v>47</v>
      </c>
      <c r="S3997" s="71">
        <v>2</v>
      </c>
      <c r="T3997" s="73" t="s">
        <v>8644</v>
      </c>
      <c r="U3997" s="75" t="s">
        <v>5146</v>
      </c>
    </row>
    <row r="3998" spans="17:21">
      <c r="Q3998" s="71">
        <v>4</v>
      </c>
      <c r="R3998" s="71">
        <v>47</v>
      </c>
      <c r="S3998" s="71">
        <v>3</v>
      </c>
      <c r="T3998" s="73" t="s">
        <v>12179</v>
      </c>
      <c r="U3998" s="75" t="s">
        <v>5147</v>
      </c>
    </row>
    <row r="3999" spans="17:21">
      <c r="Q3999" s="71">
        <v>4</v>
      </c>
      <c r="R3999" s="71">
        <v>47</v>
      </c>
      <c r="S3999" s="71">
        <v>4</v>
      </c>
      <c r="T3999" s="73" t="s">
        <v>13765</v>
      </c>
      <c r="U3999" s="75" t="s">
        <v>8010</v>
      </c>
    </row>
    <row r="4000" spans="17:21">
      <c r="Q4000" s="71">
        <v>4</v>
      </c>
      <c r="R4000" s="71">
        <v>47</v>
      </c>
      <c r="S4000" s="71">
        <v>5</v>
      </c>
      <c r="T4000" s="73" t="s">
        <v>12183</v>
      </c>
      <c r="U4000" s="75" t="s">
        <v>5148</v>
      </c>
    </row>
    <row r="4001" spans="17:21">
      <c r="Q4001" s="71">
        <v>4</v>
      </c>
      <c r="R4001" s="71">
        <v>47</v>
      </c>
      <c r="S4001" s="71">
        <v>6</v>
      </c>
      <c r="T4001" s="73" t="s">
        <v>9733</v>
      </c>
      <c r="U4001" s="75" t="s">
        <v>5149</v>
      </c>
    </row>
    <row r="4002" spans="17:21">
      <c r="Q4002" s="71">
        <v>4</v>
      </c>
      <c r="R4002" s="71">
        <v>47</v>
      </c>
      <c r="S4002" s="71">
        <v>7</v>
      </c>
      <c r="T4002" s="73" t="s">
        <v>11223</v>
      </c>
      <c r="U4002" s="75" t="s">
        <v>8008</v>
      </c>
    </row>
    <row r="4003" spans="17:21">
      <c r="Q4003" s="71">
        <v>4</v>
      </c>
      <c r="R4003" s="71">
        <v>47</v>
      </c>
      <c r="S4003" s="71">
        <v>8</v>
      </c>
      <c r="T4003" s="73" t="s">
        <v>13766</v>
      </c>
      <c r="U4003" s="75" t="s">
        <v>8009</v>
      </c>
    </row>
    <row r="4004" spans="17:21">
      <c r="Q4004" s="71">
        <v>4</v>
      </c>
      <c r="R4004" s="71">
        <v>47</v>
      </c>
      <c r="S4004" s="71">
        <v>9</v>
      </c>
      <c r="T4004" s="73" t="s">
        <v>13380</v>
      </c>
      <c r="U4004" s="75" t="s">
        <v>5150</v>
      </c>
    </row>
    <row r="4005" spans="17:21">
      <c r="Q4005" s="71">
        <v>4</v>
      </c>
      <c r="R4005" s="71">
        <v>47</v>
      </c>
      <c r="S4005" s="71">
        <v>10</v>
      </c>
      <c r="T4005" s="73" t="s">
        <v>13767</v>
      </c>
      <c r="U4005" s="75" t="s">
        <v>5151</v>
      </c>
    </row>
    <row r="4006" spans="17:21">
      <c r="Q4006" s="71">
        <v>4</v>
      </c>
      <c r="R4006" s="71">
        <v>47</v>
      </c>
      <c r="S4006" s="71">
        <v>11</v>
      </c>
      <c r="T4006" s="73" t="s">
        <v>11053</v>
      </c>
      <c r="U4006" s="75" t="s">
        <v>5152</v>
      </c>
    </row>
    <row r="4007" spans="17:21">
      <c r="Q4007" s="71">
        <v>4</v>
      </c>
      <c r="R4007" s="71">
        <v>47</v>
      </c>
      <c r="S4007" s="71">
        <v>12</v>
      </c>
      <c r="T4007" s="73" t="s">
        <v>11055</v>
      </c>
      <c r="U4007" s="75" t="s">
        <v>5153</v>
      </c>
    </row>
    <row r="4008" spans="17:21">
      <c r="Q4008" s="71">
        <v>4</v>
      </c>
      <c r="R4008" s="71">
        <v>47</v>
      </c>
      <c r="S4008" s="71">
        <v>13</v>
      </c>
      <c r="T4008" s="73" t="s">
        <v>13768</v>
      </c>
      <c r="U4008" s="75" t="s">
        <v>5154</v>
      </c>
    </row>
    <row r="4009" spans="17:21">
      <c r="Q4009" s="71">
        <v>4</v>
      </c>
      <c r="R4009" s="71">
        <v>47</v>
      </c>
      <c r="S4009" s="71">
        <v>14</v>
      </c>
      <c r="T4009" s="73" t="s">
        <v>13769</v>
      </c>
      <c r="U4009" s="75" t="s">
        <v>5158</v>
      </c>
    </row>
    <row r="4010" spans="17:21">
      <c r="Q4010" s="71">
        <v>4</v>
      </c>
      <c r="R4010" s="71">
        <v>47</v>
      </c>
      <c r="S4010" s="71">
        <v>15</v>
      </c>
      <c r="T4010" s="73" t="s">
        <v>13770</v>
      </c>
      <c r="U4010" s="75" t="s">
        <v>5159</v>
      </c>
    </row>
    <row r="4011" spans="17:21">
      <c r="Q4011" s="71">
        <v>4</v>
      </c>
      <c r="R4011" s="71">
        <v>47</v>
      </c>
      <c r="S4011" s="71">
        <v>16</v>
      </c>
      <c r="T4011" s="73" t="s">
        <v>13771</v>
      </c>
      <c r="U4011" s="75" t="s">
        <v>5155</v>
      </c>
    </row>
    <row r="4012" spans="17:21">
      <c r="Q4012" s="71">
        <v>4</v>
      </c>
      <c r="R4012" s="71">
        <v>47</v>
      </c>
      <c r="S4012" s="71">
        <v>17</v>
      </c>
      <c r="T4012" s="73" t="s">
        <v>13772</v>
      </c>
      <c r="U4012" s="75" t="s">
        <v>5156</v>
      </c>
    </row>
    <row r="4013" spans="17:21">
      <c r="Q4013" s="71">
        <v>4</v>
      </c>
      <c r="R4013" s="71">
        <v>47</v>
      </c>
      <c r="S4013" s="71">
        <v>18</v>
      </c>
      <c r="T4013" s="73" t="s">
        <v>12330</v>
      </c>
      <c r="U4013" s="75" t="s">
        <v>5157</v>
      </c>
    </row>
    <row r="4014" spans="17:21">
      <c r="Q4014" s="71">
        <v>4</v>
      </c>
      <c r="R4014" s="71">
        <v>47</v>
      </c>
      <c r="S4014" s="71">
        <v>19</v>
      </c>
      <c r="T4014" s="73" t="s">
        <v>13773</v>
      </c>
      <c r="U4014" s="75" t="s">
        <v>8011</v>
      </c>
    </row>
    <row r="4015" spans="17:21">
      <c r="Q4015" s="71">
        <v>4</v>
      </c>
      <c r="R4015" s="71">
        <v>47</v>
      </c>
      <c r="S4015" s="71">
        <v>20</v>
      </c>
      <c r="T4015" s="73" t="s">
        <v>11444</v>
      </c>
      <c r="U4015" s="75" t="s">
        <v>5160</v>
      </c>
    </row>
    <row r="4016" spans="17:21">
      <c r="Q4016" s="71">
        <v>4</v>
      </c>
      <c r="R4016" s="71">
        <v>47</v>
      </c>
      <c r="S4016" s="71">
        <v>21</v>
      </c>
      <c r="T4016" s="73" t="s">
        <v>13774</v>
      </c>
      <c r="U4016" s="75" t="s">
        <v>5161</v>
      </c>
    </row>
    <row r="4017" spans="17:21">
      <c r="Q4017" s="71">
        <v>4</v>
      </c>
      <c r="R4017" s="71">
        <v>47</v>
      </c>
      <c r="S4017" s="71">
        <v>22</v>
      </c>
      <c r="T4017" s="73" t="s">
        <v>13775</v>
      </c>
      <c r="U4017" s="75" t="s">
        <v>5165</v>
      </c>
    </row>
    <row r="4018" spans="17:21">
      <c r="Q4018" s="71">
        <v>4</v>
      </c>
      <c r="R4018" s="71">
        <v>47</v>
      </c>
      <c r="S4018" s="71">
        <v>23</v>
      </c>
      <c r="T4018" s="73" t="s">
        <v>13065</v>
      </c>
      <c r="U4018" s="75" t="s">
        <v>5162</v>
      </c>
    </row>
    <row r="4019" spans="17:21">
      <c r="Q4019" s="71">
        <v>4</v>
      </c>
      <c r="R4019" s="71">
        <v>47</v>
      </c>
      <c r="S4019" s="71">
        <v>24</v>
      </c>
      <c r="T4019" s="73" t="s">
        <v>13776</v>
      </c>
      <c r="U4019" s="75" t="s">
        <v>5163</v>
      </c>
    </row>
    <row r="4020" spans="17:21">
      <c r="Q4020" s="71">
        <v>4</v>
      </c>
      <c r="R4020" s="71">
        <v>47</v>
      </c>
      <c r="S4020" s="71">
        <v>25</v>
      </c>
      <c r="T4020" s="73" t="s">
        <v>13777</v>
      </c>
      <c r="U4020" s="75" t="s">
        <v>5164</v>
      </c>
    </row>
    <row r="4021" spans="17:21">
      <c r="Q4021" s="71">
        <v>4</v>
      </c>
      <c r="R4021" s="71">
        <v>47</v>
      </c>
      <c r="S4021" s="71">
        <v>26</v>
      </c>
      <c r="T4021" s="73" t="s">
        <v>13778</v>
      </c>
      <c r="U4021" s="75" t="s">
        <v>5166</v>
      </c>
    </row>
    <row r="4022" spans="17:21">
      <c r="Q4022" s="71">
        <v>4</v>
      </c>
      <c r="R4022" s="71">
        <v>47</v>
      </c>
      <c r="S4022" s="71">
        <v>27</v>
      </c>
      <c r="T4022" s="73" t="s">
        <v>13779</v>
      </c>
      <c r="U4022" s="75" t="s">
        <v>13780</v>
      </c>
    </row>
    <row r="4023" spans="17:21">
      <c r="Q4023" s="71">
        <v>4</v>
      </c>
      <c r="R4023" s="71">
        <v>47</v>
      </c>
      <c r="S4023" s="71">
        <v>28</v>
      </c>
      <c r="T4023" s="73" t="s">
        <v>13781</v>
      </c>
      <c r="U4023" s="75" t="s">
        <v>5167</v>
      </c>
    </row>
    <row r="4024" spans="17:21">
      <c r="Q4024" s="71">
        <v>4</v>
      </c>
      <c r="R4024" s="71">
        <v>47</v>
      </c>
      <c r="S4024" s="71">
        <v>29</v>
      </c>
      <c r="T4024" s="73" t="s">
        <v>13782</v>
      </c>
      <c r="U4024" s="75" t="s">
        <v>5168</v>
      </c>
    </row>
    <row r="4025" spans="17:21">
      <c r="Q4025" s="71">
        <v>4</v>
      </c>
      <c r="R4025" s="71">
        <v>47</v>
      </c>
      <c r="S4025" s="71">
        <v>30</v>
      </c>
      <c r="T4025" s="73" t="s">
        <v>11193</v>
      </c>
      <c r="U4025" s="75" t="s">
        <v>5169</v>
      </c>
    </row>
    <row r="4026" spans="17:21">
      <c r="Q4026" s="71">
        <v>4</v>
      </c>
      <c r="R4026" s="71">
        <v>47</v>
      </c>
      <c r="S4026" s="71">
        <v>31</v>
      </c>
      <c r="T4026" s="73" t="s">
        <v>13783</v>
      </c>
      <c r="U4026" s="75" t="s">
        <v>5170</v>
      </c>
    </row>
    <row r="4027" spans="17:21">
      <c r="Q4027" s="71">
        <v>4</v>
      </c>
      <c r="R4027" s="71">
        <v>47</v>
      </c>
      <c r="S4027" s="71">
        <v>32</v>
      </c>
      <c r="T4027" s="73" t="s">
        <v>13784</v>
      </c>
      <c r="U4027" s="75" t="s">
        <v>5171</v>
      </c>
    </row>
    <row r="4028" spans="17:21">
      <c r="Q4028" s="71">
        <v>4</v>
      </c>
      <c r="R4028" s="71">
        <v>47</v>
      </c>
      <c r="S4028" s="71">
        <v>33</v>
      </c>
      <c r="T4028" s="73" t="s">
        <v>13785</v>
      </c>
      <c r="U4028" s="75" t="s">
        <v>5173</v>
      </c>
    </row>
    <row r="4029" spans="17:21">
      <c r="Q4029" s="71">
        <v>4</v>
      </c>
      <c r="R4029" s="71">
        <v>47</v>
      </c>
      <c r="S4029" s="71">
        <v>34</v>
      </c>
      <c r="T4029" s="73" t="s">
        <v>13786</v>
      </c>
      <c r="U4029" s="75" t="s">
        <v>5172</v>
      </c>
    </row>
    <row r="4030" spans="17:21">
      <c r="Q4030" s="71">
        <v>4</v>
      </c>
      <c r="R4030" s="71">
        <v>47</v>
      </c>
      <c r="S4030" s="71">
        <v>35</v>
      </c>
      <c r="T4030" s="73" t="s">
        <v>13787</v>
      </c>
      <c r="U4030" s="75" t="s">
        <v>5174</v>
      </c>
    </row>
    <row r="4031" spans="17:21">
      <c r="Q4031" s="71">
        <v>4</v>
      </c>
      <c r="R4031" s="71">
        <v>47</v>
      </c>
      <c r="S4031" s="71">
        <v>36</v>
      </c>
      <c r="T4031" s="73" t="s">
        <v>13788</v>
      </c>
      <c r="U4031" s="75" t="s">
        <v>5175</v>
      </c>
    </row>
    <row r="4032" spans="17:21">
      <c r="Q4032" s="71">
        <v>4</v>
      </c>
      <c r="R4032" s="71">
        <v>47</v>
      </c>
      <c r="S4032" s="71">
        <v>37</v>
      </c>
      <c r="T4032" s="73" t="s">
        <v>13789</v>
      </c>
      <c r="U4032" s="75" t="s">
        <v>5176</v>
      </c>
    </row>
    <row r="4033" spans="17:21">
      <c r="Q4033" s="71">
        <v>4</v>
      </c>
      <c r="R4033" s="71">
        <v>47</v>
      </c>
      <c r="S4033" s="71">
        <v>38</v>
      </c>
      <c r="T4033" s="73" t="s">
        <v>13790</v>
      </c>
      <c r="U4033" s="75" t="s">
        <v>5177</v>
      </c>
    </row>
    <row r="4034" spans="17:21">
      <c r="Q4034" s="71">
        <v>4</v>
      </c>
      <c r="R4034" s="71">
        <v>47</v>
      </c>
      <c r="S4034" s="71">
        <v>39</v>
      </c>
      <c r="T4034" s="73" t="s">
        <v>11201</v>
      </c>
      <c r="U4034" s="75" t="s">
        <v>5178</v>
      </c>
    </row>
    <row r="4035" spans="17:21">
      <c r="Q4035" s="71">
        <v>4</v>
      </c>
      <c r="R4035" s="71">
        <v>47</v>
      </c>
      <c r="S4035" s="71">
        <v>40</v>
      </c>
      <c r="T4035" s="73" t="s">
        <v>11203</v>
      </c>
      <c r="U4035" s="75" t="s">
        <v>5179</v>
      </c>
    </row>
    <row r="4036" spans="17:21">
      <c r="Q4036" s="71">
        <v>4</v>
      </c>
      <c r="R4036" s="71">
        <v>47</v>
      </c>
      <c r="S4036" s="71">
        <v>41</v>
      </c>
      <c r="T4036" s="73" t="s">
        <v>11205</v>
      </c>
      <c r="U4036" s="75" t="s">
        <v>5180</v>
      </c>
    </row>
    <row r="4037" spans="17:21">
      <c r="Q4037" s="71">
        <v>4</v>
      </c>
      <c r="R4037" s="71">
        <v>47</v>
      </c>
      <c r="S4037" s="71">
        <v>42</v>
      </c>
      <c r="T4037" s="73" t="s">
        <v>11207</v>
      </c>
      <c r="U4037" s="75" t="s">
        <v>5181</v>
      </c>
    </row>
    <row r="4038" spans="17:21">
      <c r="Q4038" s="71">
        <v>4</v>
      </c>
      <c r="R4038" s="71">
        <v>47</v>
      </c>
      <c r="S4038" s="71">
        <v>43</v>
      </c>
      <c r="T4038" s="73" t="s">
        <v>11209</v>
      </c>
      <c r="U4038" s="75" t="s">
        <v>5182</v>
      </c>
    </row>
    <row r="4039" spans="17:21">
      <c r="Q4039" s="71">
        <v>4</v>
      </c>
      <c r="R4039" s="71">
        <v>47</v>
      </c>
      <c r="S4039" s="71">
        <v>44</v>
      </c>
      <c r="T4039" s="73" t="s">
        <v>13791</v>
      </c>
      <c r="U4039" s="75" t="s">
        <v>5183</v>
      </c>
    </row>
    <row r="4040" spans="17:21">
      <c r="Q4040" s="71">
        <v>4</v>
      </c>
      <c r="R4040" s="71">
        <v>47</v>
      </c>
      <c r="S4040" s="71">
        <v>45</v>
      </c>
      <c r="T4040" s="73" t="s">
        <v>11215</v>
      </c>
      <c r="U4040" s="75" t="s">
        <v>5184</v>
      </c>
    </row>
    <row r="4041" spans="17:21">
      <c r="Q4041" s="71">
        <v>5</v>
      </c>
      <c r="R4041" s="71">
        <v>1</v>
      </c>
      <c r="S4041" s="71">
        <v>1</v>
      </c>
      <c r="T4041" s="73" t="s">
        <v>12394</v>
      </c>
      <c r="U4041" s="75" t="s">
        <v>7152</v>
      </c>
    </row>
    <row r="4042" spans="17:21">
      <c r="Q4042" s="71">
        <v>5</v>
      </c>
      <c r="R4042" s="71">
        <v>1</v>
      </c>
      <c r="S4042" s="71">
        <v>2</v>
      </c>
      <c r="T4042" s="73" t="s">
        <v>13792</v>
      </c>
      <c r="U4042" s="75" t="s">
        <v>7159</v>
      </c>
    </row>
    <row r="4043" spans="17:21">
      <c r="Q4043" s="71">
        <v>5</v>
      </c>
      <c r="R4043" s="71">
        <v>1</v>
      </c>
      <c r="S4043" s="71">
        <v>3</v>
      </c>
      <c r="T4043" s="73" t="s">
        <v>13793</v>
      </c>
      <c r="U4043" s="75" t="s">
        <v>7153</v>
      </c>
    </row>
    <row r="4044" spans="17:21">
      <c r="Q4044" s="71">
        <v>5</v>
      </c>
      <c r="R4044" s="71">
        <v>1</v>
      </c>
      <c r="S4044" s="71">
        <v>4</v>
      </c>
      <c r="T4044" s="73" t="s">
        <v>13794</v>
      </c>
      <c r="U4044" s="75" t="s">
        <v>7160</v>
      </c>
    </row>
    <row r="4045" spans="17:21">
      <c r="Q4045" s="71">
        <v>5</v>
      </c>
      <c r="R4045" s="71">
        <v>1</v>
      </c>
      <c r="S4045" s="71">
        <v>5</v>
      </c>
      <c r="T4045" s="73" t="s">
        <v>12536</v>
      </c>
      <c r="U4045" s="75" t="s">
        <v>7161</v>
      </c>
    </row>
    <row r="4046" spans="17:21">
      <c r="Q4046" s="71">
        <v>5</v>
      </c>
      <c r="R4046" s="71">
        <v>1</v>
      </c>
      <c r="S4046" s="71">
        <v>6</v>
      </c>
      <c r="T4046" s="73" t="s">
        <v>12538</v>
      </c>
      <c r="U4046" s="75" t="s">
        <v>7154</v>
      </c>
    </row>
    <row r="4047" spans="17:21">
      <c r="Q4047" s="71">
        <v>5</v>
      </c>
      <c r="R4047" s="71">
        <v>1</v>
      </c>
      <c r="S4047" s="71">
        <v>7</v>
      </c>
      <c r="T4047" s="73" t="s">
        <v>13795</v>
      </c>
      <c r="U4047" s="75" t="s">
        <v>7155</v>
      </c>
    </row>
    <row r="4048" spans="17:21">
      <c r="Q4048" s="71">
        <v>5</v>
      </c>
      <c r="R4048" s="71">
        <v>1</v>
      </c>
      <c r="S4048" s="71">
        <v>8</v>
      </c>
      <c r="T4048" s="73" t="s">
        <v>13796</v>
      </c>
      <c r="U4048" s="75" t="s">
        <v>7162</v>
      </c>
    </row>
    <row r="4049" spans="17:21">
      <c r="Q4049" s="71">
        <v>5</v>
      </c>
      <c r="R4049" s="71">
        <v>1</v>
      </c>
      <c r="S4049" s="71">
        <v>9</v>
      </c>
      <c r="T4049" s="73" t="s">
        <v>12417</v>
      </c>
      <c r="U4049" s="75" t="s">
        <v>1530</v>
      </c>
    </row>
    <row r="4050" spans="17:21">
      <c r="Q4050" s="71">
        <v>5</v>
      </c>
      <c r="R4050" s="71">
        <v>1</v>
      </c>
      <c r="S4050" s="71">
        <v>10</v>
      </c>
      <c r="T4050" s="73" t="s">
        <v>13797</v>
      </c>
      <c r="U4050" s="75" t="s">
        <v>1531</v>
      </c>
    </row>
    <row r="4051" spans="17:21">
      <c r="Q4051" s="71">
        <v>5</v>
      </c>
      <c r="R4051" s="71">
        <v>1</v>
      </c>
      <c r="S4051" s="71">
        <v>11</v>
      </c>
      <c r="T4051" s="73" t="s">
        <v>13798</v>
      </c>
      <c r="U4051" s="75" t="s">
        <v>7163</v>
      </c>
    </row>
    <row r="4052" spans="17:21">
      <c r="Q4052" s="71">
        <v>5</v>
      </c>
      <c r="R4052" s="71">
        <v>1</v>
      </c>
      <c r="S4052" s="71">
        <v>12</v>
      </c>
      <c r="T4052" s="73" t="s">
        <v>13799</v>
      </c>
      <c r="U4052" s="75" t="s">
        <v>1532</v>
      </c>
    </row>
    <row r="4053" spans="17:21">
      <c r="Q4053" s="71">
        <v>5</v>
      </c>
      <c r="R4053" s="71">
        <v>1</v>
      </c>
      <c r="S4053" s="71">
        <v>13</v>
      </c>
      <c r="T4053" s="73" t="s">
        <v>13800</v>
      </c>
      <c r="U4053" s="75" t="s">
        <v>7158</v>
      </c>
    </row>
    <row r="4054" spans="17:21">
      <c r="Q4054" s="71">
        <v>5</v>
      </c>
      <c r="R4054" s="71">
        <v>1</v>
      </c>
      <c r="S4054" s="71">
        <v>14</v>
      </c>
      <c r="T4054" s="73" t="s">
        <v>8613</v>
      </c>
      <c r="U4054" s="75" t="s">
        <v>1533</v>
      </c>
    </row>
    <row r="4055" spans="17:21">
      <c r="Q4055" s="71">
        <v>5</v>
      </c>
      <c r="R4055" s="71">
        <v>1</v>
      </c>
      <c r="S4055" s="71">
        <v>15</v>
      </c>
      <c r="T4055" s="73" t="s">
        <v>12463</v>
      </c>
      <c r="U4055" s="75" t="s">
        <v>1534</v>
      </c>
    </row>
    <row r="4056" spans="17:21">
      <c r="Q4056" s="71">
        <v>5</v>
      </c>
      <c r="R4056" s="71">
        <v>1</v>
      </c>
      <c r="S4056" s="71">
        <v>16</v>
      </c>
      <c r="T4056" s="73" t="s">
        <v>12367</v>
      </c>
      <c r="U4056" s="75" t="s">
        <v>1535</v>
      </c>
    </row>
    <row r="4057" spans="17:21">
      <c r="Q4057" s="71">
        <v>5</v>
      </c>
      <c r="R4057" s="71">
        <v>1</v>
      </c>
      <c r="S4057" s="71">
        <v>17</v>
      </c>
      <c r="T4057" s="73" t="s">
        <v>11236</v>
      </c>
      <c r="U4057" s="75" t="s">
        <v>7156</v>
      </c>
    </row>
    <row r="4058" spans="17:21">
      <c r="Q4058" s="71">
        <v>5</v>
      </c>
      <c r="R4058" s="71">
        <v>1</v>
      </c>
      <c r="S4058" s="71">
        <v>18</v>
      </c>
      <c r="T4058" s="73" t="s">
        <v>13801</v>
      </c>
      <c r="U4058" s="75" t="s">
        <v>7157</v>
      </c>
    </row>
    <row r="4059" spans="17:21">
      <c r="Q4059" s="71">
        <v>5</v>
      </c>
      <c r="R4059" s="71">
        <v>1</v>
      </c>
      <c r="S4059" s="71">
        <v>19</v>
      </c>
      <c r="T4059" s="73" t="s">
        <v>9985</v>
      </c>
      <c r="U4059" s="75" t="s">
        <v>1536</v>
      </c>
    </row>
    <row r="4060" spans="17:21">
      <c r="Q4060" s="71">
        <v>5</v>
      </c>
      <c r="R4060" s="71">
        <v>1</v>
      </c>
      <c r="S4060" s="71">
        <v>20</v>
      </c>
      <c r="T4060" s="73" t="s">
        <v>10016</v>
      </c>
      <c r="U4060" s="75" t="s">
        <v>1538</v>
      </c>
    </row>
    <row r="4061" spans="17:21">
      <c r="Q4061" s="71">
        <v>5</v>
      </c>
      <c r="R4061" s="71">
        <v>1</v>
      </c>
      <c r="S4061" s="71">
        <v>21</v>
      </c>
      <c r="T4061" s="73" t="s">
        <v>13802</v>
      </c>
      <c r="U4061" s="75" t="s">
        <v>1540</v>
      </c>
    </row>
    <row r="4062" spans="17:21">
      <c r="Q4062" s="71">
        <v>5</v>
      </c>
      <c r="R4062" s="71">
        <v>1</v>
      </c>
      <c r="S4062" s="71">
        <v>22</v>
      </c>
      <c r="T4062" s="73" t="s">
        <v>13803</v>
      </c>
      <c r="U4062" s="75" t="s">
        <v>1542</v>
      </c>
    </row>
    <row r="4063" spans="17:21">
      <c r="Q4063" s="71">
        <v>5</v>
      </c>
      <c r="R4063" s="71">
        <v>1</v>
      </c>
      <c r="S4063" s="71">
        <v>23</v>
      </c>
      <c r="T4063" s="73" t="s">
        <v>13804</v>
      </c>
      <c r="U4063" s="75" t="s">
        <v>1544</v>
      </c>
    </row>
    <row r="4064" spans="17:21">
      <c r="Q4064" s="71">
        <v>5</v>
      </c>
      <c r="R4064" s="71">
        <v>1</v>
      </c>
      <c r="S4064" s="71">
        <v>24</v>
      </c>
      <c r="T4064" s="73" t="s">
        <v>13805</v>
      </c>
      <c r="U4064" s="75" t="s">
        <v>1546</v>
      </c>
    </row>
    <row r="4065" spans="17:21">
      <c r="Q4065" s="71">
        <v>5</v>
      </c>
      <c r="R4065" s="71">
        <v>1</v>
      </c>
      <c r="S4065" s="71">
        <v>25</v>
      </c>
      <c r="T4065" s="73" t="s">
        <v>13806</v>
      </c>
      <c r="U4065" s="75" t="s">
        <v>1548</v>
      </c>
    </row>
    <row r="4066" spans="17:21">
      <c r="Q4066" s="71">
        <v>5</v>
      </c>
      <c r="R4066" s="71">
        <v>1</v>
      </c>
      <c r="S4066" s="71">
        <v>26</v>
      </c>
      <c r="T4066" s="73" t="s">
        <v>13807</v>
      </c>
      <c r="U4066" s="75" t="s">
        <v>1550</v>
      </c>
    </row>
    <row r="4067" spans="17:21">
      <c r="Q4067" s="71">
        <v>5</v>
      </c>
      <c r="R4067" s="71">
        <v>1</v>
      </c>
      <c r="S4067" s="71">
        <v>27</v>
      </c>
      <c r="T4067" s="73" t="s">
        <v>13808</v>
      </c>
      <c r="U4067" s="75" t="s">
        <v>1552</v>
      </c>
    </row>
    <row r="4068" spans="17:21">
      <c r="Q4068" s="71">
        <v>5</v>
      </c>
      <c r="R4068" s="71">
        <v>1</v>
      </c>
      <c r="S4068" s="71">
        <v>28</v>
      </c>
      <c r="T4068" s="73" t="s">
        <v>13809</v>
      </c>
      <c r="U4068" s="75" t="s">
        <v>1554</v>
      </c>
    </row>
    <row r="4069" spans="17:21">
      <c r="Q4069" s="71">
        <v>5</v>
      </c>
      <c r="R4069" s="71">
        <v>1</v>
      </c>
      <c r="S4069" s="71">
        <v>29</v>
      </c>
      <c r="T4069" s="73" t="s">
        <v>11215</v>
      </c>
      <c r="U4069" s="75" t="s">
        <v>1556</v>
      </c>
    </row>
    <row r="4070" spans="17:21">
      <c r="Q4070" s="71">
        <v>5</v>
      </c>
      <c r="R4070" s="71">
        <v>2</v>
      </c>
      <c r="S4070" s="71">
        <v>1</v>
      </c>
      <c r="T4070" s="73" t="s">
        <v>13810</v>
      </c>
      <c r="U4070" s="75" t="s">
        <v>7203</v>
      </c>
    </row>
    <row r="4071" spans="17:21">
      <c r="Q4071" s="71">
        <v>5</v>
      </c>
      <c r="R4071" s="71">
        <v>2</v>
      </c>
      <c r="S4071" s="71">
        <v>2</v>
      </c>
      <c r="T4071" s="73" t="s">
        <v>12394</v>
      </c>
      <c r="U4071" s="75" t="s">
        <v>7199</v>
      </c>
    </row>
    <row r="4072" spans="17:21">
      <c r="Q4072" s="71">
        <v>5</v>
      </c>
      <c r="R4072" s="71">
        <v>2</v>
      </c>
      <c r="S4072" s="71">
        <v>3</v>
      </c>
      <c r="T4072" s="73" t="s">
        <v>13792</v>
      </c>
      <c r="U4072" s="75" t="s">
        <v>7204</v>
      </c>
    </row>
    <row r="4073" spans="17:21">
      <c r="Q4073" s="71">
        <v>5</v>
      </c>
      <c r="R4073" s="71">
        <v>2</v>
      </c>
      <c r="S4073" s="71">
        <v>4</v>
      </c>
      <c r="T4073" s="73" t="s">
        <v>13793</v>
      </c>
      <c r="U4073" s="75" t="s">
        <v>7201</v>
      </c>
    </row>
    <row r="4074" spans="17:21">
      <c r="Q4074" s="71">
        <v>5</v>
      </c>
      <c r="R4074" s="71">
        <v>2</v>
      </c>
      <c r="S4074" s="71">
        <v>5</v>
      </c>
      <c r="T4074" s="73" t="s">
        <v>13811</v>
      </c>
      <c r="U4074" s="75" t="s">
        <v>7200</v>
      </c>
    </row>
    <row r="4075" spans="17:21">
      <c r="Q4075" s="71">
        <v>5</v>
      </c>
      <c r="R4075" s="71">
        <v>2</v>
      </c>
      <c r="S4075" s="71">
        <v>6</v>
      </c>
      <c r="T4075" s="73" t="s">
        <v>13350</v>
      </c>
      <c r="U4075" s="75" t="s">
        <v>1807</v>
      </c>
    </row>
    <row r="4076" spans="17:21">
      <c r="Q4076" s="71">
        <v>5</v>
      </c>
      <c r="R4076" s="71">
        <v>2</v>
      </c>
      <c r="S4076" s="71">
        <v>7</v>
      </c>
      <c r="T4076" s="73" t="s">
        <v>13812</v>
      </c>
      <c r="U4076" s="75" t="s">
        <v>7202</v>
      </c>
    </row>
    <row r="4077" spans="17:21">
      <c r="Q4077" s="71">
        <v>5</v>
      </c>
      <c r="R4077" s="71">
        <v>2</v>
      </c>
      <c r="S4077" s="71">
        <v>8</v>
      </c>
      <c r="T4077" s="73" t="s">
        <v>12417</v>
      </c>
      <c r="U4077" s="75" t="s">
        <v>1803</v>
      </c>
    </row>
    <row r="4078" spans="17:21">
      <c r="Q4078" s="71">
        <v>5</v>
      </c>
      <c r="R4078" s="71">
        <v>2</v>
      </c>
      <c r="S4078" s="71">
        <v>9</v>
      </c>
      <c r="T4078" s="73" t="s">
        <v>13813</v>
      </c>
      <c r="U4078" s="75" t="s">
        <v>1808</v>
      </c>
    </row>
    <row r="4079" spans="17:21">
      <c r="Q4079" s="71">
        <v>5</v>
      </c>
      <c r="R4079" s="71">
        <v>2</v>
      </c>
      <c r="S4079" s="71">
        <v>10</v>
      </c>
      <c r="T4079" s="73" t="s">
        <v>13814</v>
      </c>
      <c r="U4079" s="75" t="s">
        <v>7205</v>
      </c>
    </row>
    <row r="4080" spans="17:21">
      <c r="Q4080" s="71">
        <v>5</v>
      </c>
      <c r="R4080" s="71">
        <v>2</v>
      </c>
      <c r="S4080" s="71">
        <v>11</v>
      </c>
      <c r="T4080" s="73" t="s">
        <v>12403</v>
      </c>
      <c r="U4080" s="75" t="s">
        <v>1787</v>
      </c>
    </row>
    <row r="4081" spans="17:21">
      <c r="Q4081" s="71">
        <v>5</v>
      </c>
      <c r="R4081" s="71">
        <v>2</v>
      </c>
      <c r="S4081" s="71">
        <v>12</v>
      </c>
      <c r="T4081" s="73" t="s">
        <v>12436</v>
      </c>
      <c r="U4081" s="75" t="s">
        <v>1788</v>
      </c>
    </row>
    <row r="4082" spans="17:21">
      <c r="Q4082" s="71">
        <v>5</v>
      </c>
      <c r="R4082" s="71">
        <v>2</v>
      </c>
      <c r="S4082" s="71">
        <v>13</v>
      </c>
      <c r="T4082" s="73" t="s">
        <v>13801</v>
      </c>
      <c r="U4082" s="75" t="s">
        <v>1801</v>
      </c>
    </row>
    <row r="4083" spans="17:21">
      <c r="Q4083" s="71">
        <v>5</v>
      </c>
      <c r="R4083" s="71">
        <v>2</v>
      </c>
      <c r="S4083" s="71">
        <v>14</v>
      </c>
      <c r="T4083" s="73" t="s">
        <v>12367</v>
      </c>
      <c r="U4083" s="75" t="s">
        <v>1804</v>
      </c>
    </row>
    <row r="4084" spans="17:21">
      <c r="Q4084" s="71">
        <v>5</v>
      </c>
      <c r="R4084" s="71">
        <v>2</v>
      </c>
      <c r="S4084" s="71">
        <v>15</v>
      </c>
      <c r="T4084" s="73" t="s">
        <v>12463</v>
      </c>
      <c r="U4084" s="75" t="s">
        <v>1806</v>
      </c>
    </row>
    <row r="4085" spans="17:21">
      <c r="Q4085" s="71">
        <v>5</v>
      </c>
      <c r="R4085" s="71">
        <v>2</v>
      </c>
      <c r="S4085" s="71">
        <v>16</v>
      </c>
      <c r="T4085" s="73" t="s">
        <v>13815</v>
      </c>
      <c r="U4085" s="75" t="s">
        <v>1805</v>
      </c>
    </row>
    <row r="4086" spans="17:21">
      <c r="Q4086" s="71">
        <v>5</v>
      </c>
      <c r="R4086" s="71">
        <v>2</v>
      </c>
      <c r="S4086" s="71">
        <v>17</v>
      </c>
      <c r="T4086" s="73" t="s">
        <v>13816</v>
      </c>
      <c r="U4086" s="75" t="s">
        <v>1789</v>
      </c>
    </row>
    <row r="4087" spans="17:21">
      <c r="Q4087" s="71">
        <v>5</v>
      </c>
      <c r="R4087" s="71">
        <v>2</v>
      </c>
      <c r="S4087" s="71">
        <v>18</v>
      </c>
      <c r="T4087" s="73" t="s">
        <v>13817</v>
      </c>
      <c r="U4087" s="75" t="s">
        <v>1791</v>
      </c>
    </row>
    <row r="4088" spans="17:21">
      <c r="Q4088" s="71">
        <v>5</v>
      </c>
      <c r="R4088" s="71">
        <v>2</v>
      </c>
      <c r="S4088" s="71">
        <v>19</v>
      </c>
      <c r="T4088" s="73" t="s">
        <v>13818</v>
      </c>
      <c r="U4088" s="75" t="s">
        <v>1792</v>
      </c>
    </row>
    <row r="4089" spans="17:21">
      <c r="Q4089" s="71">
        <v>5</v>
      </c>
      <c r="R4089" s="71">
        <v>2</v>
      </c>
      <c r="S4089" s="71">
        <v>20</v>
      </c>
      <c r="T4089" s="73" t="s">
        <v>13819</v>
      </c>
      <c r="U4089" s="75" t="s">
        <v>1794</v>
      </c>
    </row>
    <row r="4090" spans="17:21">
      <c r="Q4090" s="71">
        <v>5</v>
      </c>
      <c r="R4090" s="71">
        <v>2</v>
      </c>
      <c r="S4090" s="71">
        <v>21</v>
      </c>
      <c r="T4090" s="73" t="s">
        <v>13820</v>
      </c>
      <c r="U4090" s="75" t="s">
        <v>1796</v>
      </c>
    </row>
    <row r="4091" spans="17:21">
      <c r="Q4091" s="71">
        <v>5</v>
      </c>
      <c r="R4091" s="71">
        <v>2</v>
      </c>
      <c r="S4091" s="71">
        <v>22</v>
      </c>
      <c r="T4091" s="73" t="s">
        <v>13821</v>
      </c>
      <c r="U4091" s="75" t="s">
        <v>1798</v>
      </c>
    </row>
    <row r="4092" spans="17:21">
      <c r="Q4092" s="71">
        <v>5</v>
      </c>
      <c r="R4092" s="71">
        <v>2</v>
      </c>
      <c r="S4092" s="71">
        <v>23</v>
      </c>
      <c r="T4092" s="73" t="s">
        <v>13822</v>
      </c>
      <c r="U4092" s="75" t="s">
        <v>1799</v>
      </c>
    </row>
    <row r="4093" spans="17:21">
      <c r="Q4093" s="71">
        <v>5</v>
      </c>
      <c r="R4093" s="71">
        <v>2</v>
      </c>
      <c r="S4093" s="71">
        <v>24</v>
      </c>
      <c r="T4093" s="73" t="s">
        <v>12198</v>
      </c>
      <c r="U4093" s="75" t="s">
        <v>1802</v>
      </c>
    </row>
    <row r="4094" spans="17:21">
      <c r="Q4094" s="71">
        <v>5</v>
      </c>
      <c r="R4094" s="71">
        <v>2</v>
      </c>
      <c r="S4094" s="71">
        <v>25</v>
      </c>
      <c r="T4094" s="73" t="s">
        <v>11215</v>
      </c>
      <c r="U4094" s="75" t="s">
        <v>1809</v>
      </c>
    </row>
    <row r="4095" spans="17:21">
      <c r="Q4095" s="71">
        <v>5</v>
      </c>
      <c r="R4095" s="71">
        <v>3</v>
      </c>
      <c r="S4095" s="71">
        <v>1</v>
      </c>
      <c r="T4095" s="73" t="s">
        <v>12394</v>
      </c>
      <c r="U4095" s="75" t="s">
        <v>7325</v>
      </c>
    </row>
    <row r="4096" spans="17:21">
      <c r="Q4096" s="71">
        <v>5</v>
      </c>
      <c r="R4096" s="71">
        <v>3</v>
      </c>
      <c r="S4096" s="71">
        <v>2</v>
      </c>
      <c r="T4096" s="73" t="s">
        <v>13793</v>
      </c>
      <c r="U4096" s="75" t="s">
        <v>2426</v>
      </c>
    </row>
    <row r="4097" spans="17:21">
      <c r="Q4097" s="71">
        <v>5</v>
      </c>
      <c r="R4097" s="71">
        <v>3</v>
      </c>
      <c r="S4097" s="71">
        <v>3</v>
      </c>
      <c r="T4097" s="73" t="s">
        <v>13811</v>
      </c>
      <c r="U4097" s="75" t="s">
        <v>2427</v>
      </c>
    </row>
    <row r="4098" spans="17:21">
      <c r="Q4098" s="71">
        <v>5</v>
      </c>
      <c r="R4098" s="71">
        <v>3</v>
      </c>
      <c r="S4098" s="71">
        <v>4</v>
      </c>
      <c r="T4098" s="73" t="s">
        <v>13823</v>
      </c>
      <c r="U4098" s="75" t="s">
        <v>7330</v>
      </c>
    </row>
    <row r="4099" spans="17:21">
      <c r="Q4099" s="71">
        <v>5</v>
      </c>
      <c r="R4099" s="71">
        <v>3</v>
      </c>
      <c r="S4099" s="71">
        <v>5</v>
      </c>
      <c r="T4099" s="73" t="s">
        <v>12538</v>
      </c>
      <c r="U4099" s="75" t="s">
        <v>2428</v>
      </c>
    </row>
    <row r="4100" spans="17:21">
      <c r="Q4100" s="71">
        <v>5</v>
      </c>
      <c r="R4100" s="71">
        <v>3</v>
      </c>
      <c r="S4100" s="71">
        <v>6</v>
      </c>
      <c r="T4100" s="73" t="s">
        <v>13795</v>
      </c>
      <c r="U4100" s="75" t="s">
        <v>7328</v>
      </c>
    </row>
    <row r="4101" spans="17:21">
      <c r="Q4101" s="71">
        <v>5</v>
      </c>
      <c r="R4101" s="71">
        <v>3</v>
      </c>
      <c r="S4101" s="71">
        <v>7</v>
      </c>
      <c r="T4101" s="73" t="s">
        <v>12417</v>
      </c>
      <c r="U4101" s="75" t="s">
        <v>2429</v>
      </c>
    </row>
    <row r="4102" spans="17:21">
      <c r="Q4102" s="71">
        <v>5</v>
      </c>
      <c r="R4102" s="71">
        <v>3</v>
      </c>
      <c r="S4102" s="71">
        <v>8</v>
      </c>
      <c r="T4102" s="73" t="s">
        <v>13813</v>
      </c>
      <c r="U4102" s="75" t="s">
        <v>7326</v>
      </c>
    </row>
    <row r="4103" spans="17:21">
      <c r="Q4103" s="71">
        <v>5</v>
      </c>
      <c r="R4103" s="71">
        <v>3</v>
      </c>
      <c r="S4103" s="71">
        <v>9</v>
      </c>
      <c r="T4103" s="73" t="s">
        <v>8613</v>
      </c>
      <c r="U4103" s="75" t="s">
        <v>2430</v>
      </c>
    </row>
    <row r="4104" spans="17:21">
      <c r="Q4104" s="71">
        <v>5</v>
      </c>
      <c r="R4104" s="71">
        <v>3</v>
      </c>
      <c r="S4104" s="71">
        <v>10</v>
      </c>
      <c r="T4104" s="73" t="s">
        <v>12436</v>
      </c>
      <c r="U4104" s="75" t="s">
        <v>2431</v>
      </c>
    </row>
    <row r="4105" spans="17:21">
      <c r="Q4105" s="71">
        <v>5</v>
      </c>
      <c r="R4105" s="71">
        <v>3</v>
      </c>
      <c r="S4105" s="71">
        <v>11</v>
      </c>
      <c r="T4105" s="73" t="s">
        <v>13801</v>
      </c>
      <c r="U4105" s="75" t="s">
        <v>7327</v>
      </c>
    </row>
    <row r="4106" spans="17:21">
      <c r="Q4106" s="71">
        <v>5</v>
      </c>
      <c r="R4106" s="71">
        <v>3</v>
      </c>
      <c r="S4106" s="71">
        <v>12</v>
      </c>
      <c r="T4106" s="73" t="s">
        <v>12367</v>
      </c>
      <c r="U4106" s="75" t="s">
        <v>2432</v>
      </c>
    </row>
    <row r="4107" spans="17:21">
      <c r="Q4107" s="71">
        <v>5</v>
      </c>
      <c r="R4107" s="71">
        <v>3</v>
      </c>
      <c r="S4107" s="71">
        <v>13</v>
      </c>
      <c r="T4107" s="73" t="s">
        <v>11319</v>
      </c>
      <c r="U4107" s="75" t="s">
        <v>7329</v>
      </c>
    </row>
    <row r="4108" spans="17:21">
      <c r="Q4108" s="71">
        <v>5</v>
      </c>
      <c r="R4108" s="71">
        <v>3</v>
      </c>
      <c r="S4108" s="71">
        <v>14</v>
      </c>
      <c r="T4108" s="73" t="s">
        <v>11215</v>
      </c>
      <c r="U4108" s="75" t="s">
        <v>2433</v>
      </c>
    </row>
    <row r="4109" spans="17:21">
      <c r="Q4109" s="71">
        <v>5</v>
      </c>
      <c r="R4109" s="71">
        <v>4</v>
      </c>
      <c r="S4109" s="71">
        <v>1</v>
      </c>
      <c r="T4109" s="73" t="s">
        <v>12394</v>
      </c>
      <c r="U4109" s="75" t="s">
        <v>7353</v>
      </c>
    </row>
    <row r="4110" spans="17:21">
      <c r="Q4110" s="71">
        <v>5</v>
      </c>
      <c r="R4110" s="71">
        <v>4</v>
      </c>
      <c r="S4110" s="71">
        <v>2</v>
      </c>
      <c r="T4110" s="73" t="s">
        <v>8607</v>
      </c>
      <c r="U4110" s="75" t="s">
        <v>7354</v>
      </c>
    </row>
    <row r="4111" spans="17:21">
      <c r="Q4111" s="71">
        <v>5</v>
      </c>
      <c r="R4111" s="71">
        <v>4</v>
      </c>
      <c r="S4111" s="71">
        <v>3</v>
      </c>
      <c r="T4111" s="73" t="s">
        <v>13793</v>
      </c>
      <c r="U4111" s="75" t="s">
        <v>7355</v>
      </c>
    </row>
    <row r="4112" spans="17:21">
      <c r="Q4112" s="71">
        <v>5</v>
      </c>
      <c r="R4112" s="71">
        <v>4</v>
      </c>
      <c r="S4112" s="71">
        <v>4</v>
      </c>
      <c r="T4112" s="73" t="s">
        <v>13811</v>
      </c>
      <c r="U4112" s="75" t="s">
        <v>7356</v>
      </c>
    </row>
    <row r="4113" spans="17:21">
      <c r="Q4113" s="71">
        <v>5</v>
      </c>
      <c r="R4113" s="71">
        <v>4</v>
      </c>
      <c r="S4113" s="71">
        <v>5</v>
      </c>
      <c r="T4113" s="73" t="s">
        <v>12538</v>
      </c>
      <c r="U4113" s="75" t="s">
        <v>7357</v>
      </c>
    </row>
    <row r="4114" spans="17:21">
      <c r="Q4114" s="71">
        <v>5</v>
      </c>
      <c r="R4114" s="71">
        <v>4</v>
      </c>
      <c r="S4114" s="71">
        <v>6</v>
      </c>
      <c r="T4114" s="73" t="s">
        <v>11714</v>
      </c>
      <c r="U4114" s="75" t="s">
        <v>7359</v>
      </c>
    </row>
    <row r="4115" spans="17:21">
      <c r="Q4115" s="71">
        <v>5</v>
      </c>
      <c r="R4115" s="71">
        <v>4</v>
      </c>
      <c r="S4115" s="71">
        <v>7</v>
      </c>
      <c r="T4115" s="73" t="s">
        <v>12417</v>
      </c>
      <c r="U4115" s="75" t="s">
        <v>2564</v>
      </c>
    </row>
    <row r="4116" spans="17:21">
      <c r="Q4116" s="71">
        <v>5</v>
      </c>
      <c r="R4116" s="71">
        <v>4</v>
      </c>
      <c r="S4116" s="71">
        <v>8</v>
      </c>
      <c r="T4116" s="73" t="s">
        <v>13824</v>
      </c>
      <c r="U4116" s="75" t="s">
        <v>2568</v>
      </c>
    </row>
    <row r="4117" spans="17:21">
      <c r="Q4117" s="71">
        <v>5</v>
      </c>
      <c r="R4117" s="71">
        <v>4</v>
      </c>
      <c r="S4117" s="71">
        <v>9</v>
      </c>
      <c r="T4117" s="73" t="s">
        <v>8613</v>
      </c>
      <c r="U4117" s="75" t="s">
        <v>2565</v>
      </c>
    </row>
    <row r="4118" spans="17:21">
      <c r="Q4118" s="71">
        <v>5</v>
      </c>
      <c r="R4118" s="71">
        <v>4</v>
      </c>
      <c r="S4118" s="71">
        <v>10</v>
      </c>
      <c r="T4118" s="73" t="s">
        <v>12436</v>
      </c>
      <c r="U4118" s="75" t="s">
        <v>2566</v>
      </c>
    </row>
    <row r="4119" spans="17:21">
      <c r="Q4119" s="71">
        <v>5</v>
      </c>
      <c r="R4119" s="71">
        <v>4</v>
      </c>
      <c r="S4119" s="71">
        <v>11</v>
      </c>
      <c r="T4119" s="73" t="s">
        <v>13801</v>
      </c>
      <c r="U4119" s="75" t="s">
        <v>7358</v>
      </c>
    </row>
    <row r="4120" spans="17:21">
      <c r="Q4120" s="71">
        <v>5</v>
      </c>
      <c r="R4120" s="71">
        <v>4</v>
      </c>
      <c r="S4120" s="71">
        <v>12</v>
      </c>
      <c r="T4120" s="73" t="s">
        <v>12367</v>
      </c>
      <c r="U4120" s="75" t="s">
        <v>2567</v>
      </c>
    </row>
    <row r="4121" spans="17:21">
      <c r="Q4121" s="71">
        <v>5</v>
      </c>
      <c r="R4121" s="71">
        <v>4</v>
      </c>
      <c r="S4121" s="71">
        <v>13</v>
      </c>
      <c r="T4121" s="73" t="s">
        <v>11236</v>
      </c>
      <c r="U4121" s="75" t="s">
        <v>7360</v>
      </c>
    </row>
    <row r="4122" spans="17:21">
      <c r="Q4122" s="71">
        <v>5</v>
      </c>
      <c r="R4122" s="71">
        <v>4</v>
      </c>
      <c r="S4122" s="71">
        <v>14</v>
      </c>
      <c r="T4122" s="73" t="s">
        <v>13825</v>
      </c>
      <c r="U4122" s="75" t="s">
        <v>2569</v>
      </c>
    </row>
    <row r="4123" spans="17:21">
      <c r="Q4123" s="71">
        <v>5</v>
      </c>
      <c r="R4123" s="71">
        <v>4</v>
      </c>
      <c r="S4123" s="71">
        <v>15</v>
      </c>
      <c r="T4123" s="73" t="s">
        <v>11215</v>
      </c>
      <c r="U4123" s="75" t="s">
        <v>2570</v>
      </c>
    </row>
    <row r="4124" spans="17:21">
      <c r="Q4124" s="71">
        <v>5</v>
      </c>
      <c r="R4124" s="71">
        <v>5</v>
      </c>
      <c r="S4124" s="71">
        <v>1</v>
      </c>
      <c r="T4124" s="73" t="s">
        <v>13826</v>
      </c>
      <c r="U4124" s="75" t="s">
        <v>7423</v>
      </c>
    </row>
    <row r="4125" spans="17:21">
      <c r="Q4125" s="71">
        <v>5</v>
      </c>
      <c r="R4125" s="71">
        <v>5</v>
      </c>
      <c r="S4125" s="71">
        <v>2</v>
      </c>
      <c r="T4125" s="73" t="s">
        <v>12533</v>
      </c>
      <c r="U4125" s="75" t="s">
        <v>2808</v>
      </c>
    </row>
    <row r="4126" spans="17:21">
      <c r="Q4126" s="71">
        <v>5</v>
      </c>
      <c r="R4126" s="71">
        <v>5</v>
      </c>
      <c r="S4126" s="71">
        <v>3</v>
      </c>
      <c r="T4126" s="73" t="s">
        <v>12394</v>
      </c>
      <c r="U4126" s="75" t="s">
        <v>2809</v>
      </c>
    </row>
    <row r="4127" spans="17:21">
      <c r="Q4127" s="71">
        <v>5</v>
      </c>
      <c r="R4127" s="71">
        <v>5</v>
      </c>
      <c r="S4127" s="71">
        <v>4</v>
      </c>
      <c r="T4127" s="73" t="s">
        <v>13793</v>
      </c>
      <c r="U4127" s="75" t="s">
        <v>2810</v>
      </c>
    </row>
    <row r="4128" spans="17:21">
      <c r="Q4128" s="71">
        <v>5</v>
      </c>
      <c r="R4128" s="71">
        <v>5</v>
      </c>
      <c r="S4128" s="71">
        <v>5</v>
      </c>
      <c r="T4128" s="73" t="s">
        <v>13827</v>
      </c>
      <c r="U4128" s="75" t="s">
        <v>7425</v>
      </c>
    </row>
    <row r="4129" spans="17:21">
      <c r="Q4129" s="71">
        <v>5</v>
      </c>
      <c r="R4129" s="71">
        <v>5</v>
      </c>
      <c r="S4129" s="71">
        <v>6</v>
      </c>
      <c r="T4129" s="73" t="s">
        <v>13811</v>
      </c>
      <c r="U4129" s="75" t="s">
        <v>2811</v>
      </c>
    </row>
    <row r="4130" spans="17:21">
      <c r="Q4130" s="71">
        <v>5</v>
      </c>
      <c r="R4130" s="71">
        <v>5</v>
      </c>
      <c r="S4130" s="71">
        <v>7</v>
      </c>
      <c r="T4130" s="73" t="s">
        <v>13814</v>
      </c>
      <c r="U4130" s="75" t="s">
        <v>7424</v>
      </c>
    </row>
    <row r="4131" spans="17:21">
      <c r="Q4131" s="71">
        <v>5</v>
      </c>
      <c r="R4131" s="71">
        <v>5</v>
      </c>
      <c r="S4131" s="71">
        <v>8</v>
      </c>
      <c r="T4131" s="73" t="s">
        <v>13813</v>
      </c>
      <c r="U4131" s="75" t="s">
        <v>2815</v>
      </c>
    </row>
    <row r="4132" spans="17:21">
      <c r="Q4132" s="71">
        <v>5</v>
      </c>
      <c r="R4132" s="71">
        <v>5</v>
      </c>
      <c r="S4132" s="71">
        <v>9</v>
      </c>
      <c r="T4132" s="73" t="s">
        <v>13828</v>
      </c>
      <c r="U4132" s="75" t="s">
        <v>7422</v>
      </c>
    </row>
    <row r="4133" spans="17:21">
      <c r="Q4133" s="71">
        <v>5</v>
      </c>
      <c r="R4133" s="71">
        <v>5</v>
      </c>
      <c r="S4133" s="71">
        <v>10</v>
      </c>
      <c r="T4133" s="73" t="s">
        <v>13350</v>
      </c>
      <c r="U4133" s="75" t="s">
        <v>2812</v>
      </c>
    </row>
    <row r="4134" spans="17:21">
      <c r="Q4134" s="71">
        <v>5</v>
      </c>
      <c r="R4134" s="71">
        <v>5</v>
      </c>
      <c r="S4134" s="71">
        <v>11</v>
      </c>
      <c r="T4134" s="73" t="s">
        <v>11317</v>
      </c>
      <c r="U4134" s="75" t="s">
        <v>7426</v>
      </c>
    </row>
    <row r="4135" spans="17:21">
      <c r="Q4135" s="71">
        <v>5</v>
      </c>
      <c r="R4135" s="71">
        <v>5</v>
      </c>
      <c r="S4135" s="71">
        <v>12</v>
      </c>
      <c r="T4135" s="73" t="s">
        <v>13829</v>
      </c>
      <c r="U4135" s="75" t="s">
        <v>7421</v>
      </c>
    </row>
    <row r="4136" spans="17:21">
      <c r="Q4136" s="71">
        <v>5</v>
      </c>
      <c r="R4136" s="71">
        <v>5</v>
      </c>
      <c r="S4136" s="71">
        <v>13</v>
      </c>
      <c r="T4136" s="73" t="s">
        <v>13830</v>
      </c>
      <c r="U4136" s="75" t="s">
        <v>2813</v>
      </c>
    </row>
    <row r="4137" spans="17:21">
      <c r="Q4137" s="71">
        <v>5</v>
      </c>
      <c r="R4137" s="71">
        <v>5</v>
      </c>
      <c r="S4137" s="71">
        <v>14</v>
      </c>
      <c r="T4137" s="73" t="s">
        <v>13831</v>
      </c>
      <c r="U4137" s="75" t="s">
        <v>2814</v>
      </c>
    </row>
    <row r="4138" spans="17:21">
      <c r="Q4138" s="71">
        <v>5</v>
      </c>
      <c r="R4138" s="71">
        <v>5</v>
      </c>
      <c r="S4138" s="71">
        <v>15</v>
      </c>
      <c r="T4138" s="73" t="s">
        <v>13832</v>
      </c>
      <c r="U4138" s="75" t="s">
        <v>2819</v>
      </c>
    </row>
    <row r="4139" spans="17:21">
      <c r="Q4139" s="71">
        <v>5</v>
      </c>
      <c r="R4139" s="71">
        <v>5</v>
      </c>
      <c r="S4139" s="71">
        <v>16</v>
      </c>
      <c r="T4139" s="73" t="s">
        <v>12403</v>
      </c>
      <c r="U4139" s="75" t="s">
        <v>2816</v>
      </c>
    </row>
    <row r="4140" spans="17:21">
      <c r="Q4140" s="71">
        <v>5</v>
      </c>
      <c r="R4140" s="71">
        <v>5</v>
      </c>
      <c r="S4140" s="71">
        <v>17</v>
      </c>
      <c r="T4140" s="73" t="s">
        <v>8617</v>
      </c>
      <c r="U4140" s="75" t="s">
        <v>2817</v>
      </c>
    </row>
    <row r="4141" spans="17:21">
      <c r="Q4141" s="71">
        <v>5</v>
      </c>
      <c r="R4141" s="71">
        <v>5</v>
      </c>
      <c r="S4141" s="71">
        <v>18</v>
      </c>
      <c r="T4141" s="73" t="s">
        <v>8627</v>
      </c>
      <c r="U4141" s="75" t="s">
        <v>2818</v>
      </c>
    </row>
    <row r="4142" spans="17:21">
      <c r="Q4142" s="71">
        <v>5</v>
      </c>
      <c r="R4142" s="71">
        <v>5</v>
      </c>
      <c r="S4142" s="71">
        <v>19</v>
      </c>
      <c r="T4142" s="73" t="s">
        <v>13801</v>
      </c>
      <c r="U4142" s="75" t="s">
        <v>2822</v>
      </c>
    </row>
    <row r="4143" spans="17:21">
      <c r="Q4143" s="71">
        <v>5</v>
      </c>
      <c r="R4143" s="71">
        <v>5</v>
      </c>
      <c r="S4143" s="71">
        <v>20</v>
      </c>
      <c r="T4143" s="73" t="s">
        <v>12367</v>
      </c>
      <c r="U4143" s="75" t="s">
        <v>2820</v>
      </c>
    </row>
    <row r="4144" spans="17:21">
      <c r="Q4144" s="71">
        <v>5</v>
      </c>
      <c r="R4144" s="71">
        <v>5</v>
      </c>
      <c r="S4144" s="71">
        <v>21</v>
      </c>
      <c r="T4144" s="73" t="s">
        <v>12463</v>
      </c>
      <c r="U4144" s="75" t="s">
        <v>2821</v>
      </c>
    </row>
    <row r="4145" spans="17:21">
      <c r="Q4145" s="71">
        <v>5</v>
      </c>
      <c r="R4145" s="71">
        <v>5</v>
      </c>
      <c r="S4145" s="71">
        <v>22</v>
      </c>
      <c r="T4145" s="73" t="s">
        <v>11319</v>
      </c>
      <c r="U4145" s="75" t="s">
        <v>2823</v>
      </c>
    </row>
    <row r="4146" spans="17:21">
      <c r="Q4146" s="71">
        <v>5</v>
      </c>
      <c r="R4146" s="71">
        <v>5</v>
      </c>
      <c r="S4146" s="71">
        <v>23</v>
      </c>
      <c r="T4146" s="73" t="s">
        <v>13833</v>
      </c>
      <c r="U4146" s="75" t="s">
        <v>2824</v>
      </c>
    </row>
    <row r="4147" spans="17:21">
      <c r="Q4147" s="71">
        <v>5</v>
      </c>
      <c r="R4147" s="71">
        <v>5</v>
      </c>
      <c r="S4147" s="71">
        <v>24</v>
      </c>
      <c r="T4147" s="73" t="s">
        <v>13834</v>
      </c>
      <c r="U4147" s="75" t="s">
        <v>2825</v>
      </c>
    </row>
    <row r="4148" spans="17:21">
      <c r="Q4148" s="71">
        <v>5</v>
      </c>
      <c r="R4148" s="71">
        <v>5</v>
      </c>
      <c r="S4148" s="71">
        <v>25</v>
      </c>
      <c r="T4148" s="73" t="s">
        <v>13835</v>
      </c>
      <c r="U4148" s="75" t="s">
        <v>2826</v>
      </c>
    </row>
    <row r="4149" spans="17:21">
      <c r="Q4149" s="71">
        <v>5</v>
      </c>
      <c r="R4149" s="71">
        <v>5</v>
      </c>
      <c r="S4149" s="71">
        <v>26</v>
      </c>
      <c r="T4149" s="73" t="s">
        <v>13836</v>
      </c>
      <c r="U4149" s="75" t="s">
        <v>2827</v>
      </c>
    </row>
    <row r="4150" spans="17:21">
      <c r="Q4150" s="71">
        <v>5</v>
      </c>
      <c r="R4150" s="71">
        <v>5</v>
      </c>
      <c r="S4150" s="71">
        <v>27</v>
      </c>
      <c r="T4150" s="73" t="s">
        <v>13837</v>
      </c>
      <c r="U4150" s="75" t="s">
        <v>7427</v>
      </c>
    </row>
    <row r="4151" spans="17:21">
      <c r="Q4151" s="71">
        <v>5</v>
      </c>
      <c r="R4151" s="71">
        <v>5</v>
      </c>
      <c r="S4151" s="71">
        <v>28</v>
      </c>
      <c r="T4151" s="73" t="s">
        <v>11215</v>
      </c>
      <c r="U4151" s="75" t="s">
        <v>2828</v>
      </c>
    </row>
    <row r="4152" spans="17:21">
      <c r="Q4152" s="71">
        <v>5</v>
      </c>
      <c r="R4152" s="71">
        <v>6</v>
      </c>
      <c r="S4152" s="71">
        <v>1</v>
      </c>
      <c r="T4152" s="73" t="s">
        <v>13838</v>
      </c>
      <c r="U4152" s="75" t="s">
        <v>7429</v>
      </c>
    </row>
    <row r="4153" spans="17:21">
      <c r="Q4153" s="71">
        <v>5</v>
      </c>
      <c r="R4153" s="71">
        <v>6</v>
      </c>
      <c r="S4153" s="71">
        <v>2</v>
      </c>
      <c r="T4153" s="73" t="s">
        <v>13793</v>
      </c>
      <c r="U4153" s="75" t="s">
        <v>2829</v>
      </c>
    </row>
    <row r="4154" spans="17:21">
      <c r="Q4154" s="71">
        <v>5</v>
      </c>
      <c r="R4154" s="71">
        <v>6</v>
      </c>
      <c r="S4154" s="71">
        <v>3</v>
      </c>
      <c r="T4154" s="73" t="s">
        <v>13794</v>
      </c>
      <c r="U4154" s="75" t="s">
        <v>7430</v>
      </c>
    </row>
    <row r="4155" spans="17:21">
      <c r="Q4155" s="71">
        <v>5</v>
      </c>
      <c r="R4155" s="71">
        <v>6</v>
      </c>
      <c r="S4155" s="71">
        <v>4</v>
      </c>
      <c r="T4155" s="73" t="s">
        <v>13839</v>
      </c>
      <c r="U4155" s="75" t="s">
        <v>2830</v>
      </c>
    </row>
    <row r="4156" spans="17:21">
      <c r="Q4156" s="71">
        <v>5</v>
      </c>
      <c r="R4156" s="71">
        <v>6</v>
      </c>
      <c r="S4156" s="71">
        <v>5</v>
      </c>
      <c r="T4156" s="73" t="s">
        <v>12417</v>
      </c>
      <c r="U4156" s="75" t="s">
        <v>2831</v>
      </c>
    </row>
    <row r="4157" spans="17:21">
      <c r="Q4157" s="71">
        <v>5</v>
      </c>
      <c r="R4157" s="71">
        <v>6</v>
      </c>
      <c r="S4157" s="71">
        <v>6</v>
      </c>
      <c r="T4157" s="73" t="s">
        <v>13350</v>
      </c>
      <c r="U4157" s="75" t="s">
        <v>2832</v>
      </c>
    </row>
    <row r="4158" spans="17:21">
      <c r="Q4158" s="71">
        <v>5</v>
      </c>
      <c r="R4158" s="71">
        <v>6</v>
      </c>
      <c r="S4158" s="71">
        <v>7</v>
      </c>
      <c r="T4158" s="73" t="s">
        <v>11714</v>
      </c>
      <c r="U4158" s="75" t="s">
        <v>7431</v>
      </c>
    </row>
    <row r="4159" spans="17:21">
      <c r="Q4159" s="71">
        <v>5</v>
      </c>
      <c r="R4159" s="71">
        <v>6</v>
      </c>
      <c r="S4159" s="71">
        <v>8</v>
      </c>
      <c r="T4159" s="73" t="s">
        <v>13840</v>
      </c>
      <c r="U4159" s="75" t="s">
        <v>2833</v>
      </c>
    </row>
    <row r="4160" spans="17:21">
      <c r="Q4160" s="71">
        <v>5</v>
      </c>
      <c r="R4160" s="71">
        <v>6</v>
      </c>
      <c r="S4160" s="71">
        <v>9</v>
      </c>
      <c r="T4160" s="73" t="s">
        <v>13841</v>
      </c>
      <c r="U4160" s="75" t="s">
        <v>2834</v>
      </c>
    </row>
    <row r="4161" spans="17:21">
      <c r="Q4161" s="71">
        <v>5</v>
      </c>
      <c r="R4161" s="71">
        <v>6</v>
      </c>
      <c r="S4161" s="71">
        <v>10</v>
      </c>
      <c r="T4161" s="73" t="s">
        <v>8627</v>
      </c>
      <c r="U4161" s="75" t="s">
        <v>2835</v>
      </c>
    </row>
    <row r="4162" spans="17:21">
      <c r="Q4162" s="71">
        <v>5</v>
      </c>
      <c r="R4162" s="71">
        <v>6</v>
      </c>
      <c r="S4162" s="71">
        <v>11</v>
      </c>
      <c r="T4162" s="73" t="s">
        <v>13842</v>
      </c>
      <c r="U4162" s="75" t="s">
        <v>7432</v>
      </c>
    </row>
    <row r="4163" spans="17:21">
      <c r="Q4163" s="71">
        <v>5</v>
      </c>
      <c r="R4163" s="71">
        <v>6</v>
      </c>
      <c r="S4163" s="71">
        <v>12</v>
      </c>
      <c r="T4163" s="73" t="s">
        <v>13843</v>
      </c>
      <c r="U4163" s="75" t="s">
        <v>2836</v>
      </c>
    </row>
    <row r="4164" spans="17:21">
      <c r="Q4164" s="71">
        <v>5</v>
      </c>
      <c r="R4164" s="71">
        <v>6</v>
      </c>
      <c r="S4164" s="71">
        <v>13</v>
      </c>
      <c r="T4164" s="73" t="s">
        <v>13844</v>
      </c>
      <c r="U4164" s="75" t="s">
        <v>2837</v>
      </c>
    </row>
    <row r="4165" spans="17:21">
      <c r="Q4165" s="71">
        <v>5</v>
      </c>
      <c r="R4165" s="71">
        <v>6</v>
      </c>
      <c r="S4165" s="71">
        <v>14</v>
      </c>
      <c r="T4165" s="73" t="s">
        <v>13845</v>
      </c>
      <c r="U4165" s="75" t="s">
        <v>2838</v>
      </c>
    </row>
    <row r="4166" spans="17:21">
      <c r="Q4166" s="71">
        <v>5</v>
      </c>
      <c r="R4166" s="71">
        <v>6</v>
      </c>
      <c r="S4166" s="71">
        <v>15</v>
      </c>
      <c r="T4166" s="73" t="s">
        <v>13846</v>
      </c>
      <c r="U4166" s="75" t="s">
        <v>2839</v>
      </c>
    </row>
    <row r="4167" spans="17:21">
      <c r="Q4167" s="71">
        <v>5</v>
      </c>
      <c r="R4167" s="71">
        <v>6</v>
      </c>
      <c r="S4167" s="71">
        <v>16</v>
      </c>
      <c r="T4167" s="73" t="s">
        <v>13847</v>
      </c>
      <c r="U4167" s="75" t="s">
        <v>2840</v>
      </c>
    </row>
    <row r="4168" spans="17:21">
      <c r="Q4168" s="71">
        <v>5</v>
      </c>
      <c r="R4168" s="71">
        <v>6</v>
      </c>
      <c r="S4168" s="71">
        <v>17</v>
      </c>
      <c r="T4168" s="73" t="s">
        <v>13848</v>
      </c>
      <c r="U4168" s="75" t="s">
        <v>2841</v>
      </c>
    </row>
    <row r="4169" spans="17:21">
      <c r="Q4169" s="71">
        <v>5</v>
      </c>
      <c r="R4169" s="71">
        <v>6</v>
      </c>
      <c r="S4169" s="71">
        <v>18</v>
      </c>
      <c r="T4169" s="73" t="s">
        <v>13849</v>
      </c>
      <c r="U4169" s="75" t="s">
        <v>2842</v>
      </c>
    </row>
    <row r="4170" spans="17:21">
      <c r="Q4170" s="71">
        <v>5</v>
      </c>
      <c r="R4170" s="71">
        <v>6</v>
      </c>
      <c r="S4170" s="71">
        <v>19</v>
      </c>
      <c r="T4170" s="73" t="s">
        <v>13850</v>
      </c>
      <c r="U4170" s="75" t="s">
        <v>2843</v>
      </c>
    </row>
    <row r="4171" spans="17:21">
      <c r="Q4171" s="71">
        <v>5</v>
      </c>
      <c r="R4171" s="71">
        <v>6</v>
      </c>
      <c r="S4171" s="71">
        <v>20</v>
      </c>
      <c r="T4171" s="73" t="s">
        <v>12463</v>
      </c>
      <c r="U4171" s="75" t="s">
        <v>2844</v>
      </c>
    </row>
    <row r="4172" spans="17:21">
      <c r="Q4172" s="71">
        <v>5</v>
      </c>
      <c r="R4172" s="71">
        <v>6</v>
      </c>
      <c r="S4172" s="71">
        <v>21</v>
      </c>
      <c r="T4172" s="73" t="s">
        <v>11236</v>
      </c>
      <c r="U4172" s="75" t="s">
        <v>7428</v>
      </c>
    </row>
    <row r="4173" spans="17:21">
      <c r="Q4173" s="71">
        <v>5</v>
      </c>
      <c r="R4173" s="71">
        <v>6</v>
      </c>
      <c r="S4173" s="71">
        <v>22</v>
      </c>
      <c r="T4173" s="73" t="s">
        <v>13801</v>
      </c>
      <c r="U4173" s="75" t="s">
        <v>2845</v>
      </c>
    </row>
    <row r="4174" spans="17:21">
      <c r="Q4174" s="71">
        <v>5</v>
      </c>
      <c r="R4174" s="71">
        <v>6</v>
      </c>
      <c r="S4174" s="71">
        <v>23</v>
      </c>
      <c r="T4174" s="73" t="s">
        <v>13851</v>
      </c>
      <c r="U4174" s="75" t="s">
        <v>2846</v>
      </c>
    </row>
    <row r="4175" spans="17:21">
      <c r="Q4175" s="71">
        <v>5</v>
      </c>
      <c r="R4175" s="71">
        <v>6</v>
      </c>
      <c r="S4175" s="71">
        <v>24</v>
      </c>
      <c r="T4175" s="73" t="s">
        <v>13852</v>
      </c>
      <c r="U4175" s="75" t="s">
        <v>2847</v>
      </c>
    </row>
    <row r="4176" spans="17:21">
      <c r="Q4176" s="71">
        <v>5</v>
      </c>
      <c r="R4176" s="71">
        <v>6</v>
      </c>
      <c r="S4176" s="71">
        <v>25</v>
      </c>
      <c r="T4176" s="73" t="s">
        <v>13853</v>
      </c>
      <c r="U4176" s="75" t="s">
        <v>2848</v>
      </c>
    </row>
    <row r="4177" spans="17:21">
      <c r="Q4177" s="71">
        <v>5</v>
      </c>
      <c r="R4177" s="71">
        <v>6</v>
      </c>
      <c r="S4177" s="71">
        <v>26</v>
      </c>
      <c r="T4177" s="73" t="s">
        <v>11215</v>
      </c>
      <c r="U4177" s="75" t="s">
        <v>2849</v>
      </c>
    </row>
    <row r="4178" spans="17:21">
      <c r="Q4178" s="71">
        <v>5</v>
      </c>
      <c r="R4178" s="71">
        <v>7</v>
      </c>
      <c r="S4178" s="71">
        <v>1</v>
      </c>
      <c r="T4178" s="73" t="s">
        <v>12394</v>
      </c>
      <c r="U4178" s="75" t="s">
        <v>7433</v>
      </c>
    </row>
    <row r="4179" spans="17:21">
      <c r="Q4179" s="71">
        <v>5</v>
      </c>
      <c r="R4179" s="71">
        <v>7</v>
      </c>
      <c r="S4179" s="71">
        <v>2</v>
      </c>
      <c r="T4179" s="73" t="s">
        <v>13854</v>
      </c>
      <c r="U4179" s="75" t="s">
        <v>7434</v>
      </c>
    </row>
    <row r="4180" spans="17:21">
      <c r="Q4180" s="71">
        <v>5</v>
      </c>
      <c r="R4180" s="71">
        <v>7</v>
      </c>
      <c r="S4180" s="71">
        <v>3</v>
      </c>
      <c r="T4180" s="73" t="s">
        <v>11230</v>
      </c>
      <c r="U4180" s="75" t="s">
        <v>7438</v>
      </c>
    </row>
    <row r="4181" spans="17:21">
      <c r="Q4181" s="71">
        <v>5</v>
      </c>
      <c r="R4181" s="71">
        <v>7</v>
      </c>
      <c r="S4181" s="71">
        <v>4</v>
      </c>
      <c r="T4181" s="73" t="s">
        <v>13811</v>
      </c>
      <c r="U4181" s="75" t="s">
        <v>7439</v>
      </c>
    </row>
    <row r="4182" spans="17:21">
      <c r="Q4182" s="71">
        <v>5</v>
      </c>
      <c r="R4182" s="71">
        <v>7</v>
      </c>
      <c r="S4182" s="71">
        <v>5</v>
      </c>
      <c r="T4182" s="73" t="s">
        <v>13350</v>
      </c>
      <c r="U4182" s="75" t="s">
        <v>7435</v>
      </c>
    </row>
    <row r="4183" spans="17:21">
      <c r="Q4183" s="71">
        <v>5</v>
      </c>
      <c r="R4183" s="71">
        <v>7</v>
      </c>
      <c r="S4183" s="71">
        <v>6</v>
      </c>
      <c r="T4183" s="73" t="s">
        <v>13855</v>
      </c>
      <c r="U4183" s="75" t="s">
        <v>13856</v>
      </c>
    </row>
    <row r="4184" spans="17:21">
      <c r="Q4184" s="71">
        <v>5</v>
      </c>
      <c r="R4184" s="71">
        <v>7</v>
      </c>
      <c r="S4184" s="71">
        <v>7</v>
      </c>
      <c r="T4184" s="73" t="s">
        <v>13857</v>
      </c>
      <c r="U4184" s="75" t="s">
        <v>7436</v>
      </c>
    </row>
    <row r="4185" spans="17:21">
      <c r="Q4185" s="71">
        <v>5</v>
      </c>
      <c r="R4185" s="71">
        <v>7</v>
      </c>
      <c r="S4185" s="71">
        <v>8</v>
      </c>
      <c r="T4185" s="73" t="s">
        <v>13858</v>
      </c>
      <c r="U4185" s="75" t="s">
        <v>7437</v>
      </c>
    </row>
    <row r="4186" spans="17:21">
      <c r="Q4186" s="71">
        <v>5</v>
      </c>
      <c r="R4186" s="71">
        <v>7</v>
      </c>
      <c r="S4186" s="71">
        <v>9</v>
      </c>
      <c r="T4186" s="73" t="s">
        <v>13859</v>
      </c>
      <c r="U4186" s="75" t="s">
        <v>7440</v>
      </c>
    </row>
    <row r="4187" spans="17:21">
      <c r="Q4187" s="71">
        <v>5</v>
      </c>
      <c r="R4187" s="71">
        <v>7</v>
      </c>
      <c r="S4187" s="71">
        <v>10</v>
      </c>
      <c r="T4187" s="73" t="s">
        <v>13860</v>
      </c>
      <c r="U4187" s="75" t="s">
        <v>7441</v>
      </c>
    </row>
    <row r="4188" spans="17:21">
      <c r="Q4188" s="71">
        <v>5</v>
      </c>
      <c r="R4188" s="71">
        <v>7</v>
      </c>
      <c r="S4188" s="71">
        <v>11</v>
      </c>
      <c r="T4188" s="73" t="s">
        <v>13861</v>
      </c>
      <c r="U4188" s="75" t="s">
        <v>7442</v>
      </c>
    </row>
    <row r="4189" spans="17:21">
      <c r="Q4189" s="71">
        <v>5</v>
      </c>
      <c r="R4189" s="71">
        <v>7</v>
      </c>
      <c r="S4189" s="71">
        <v>12</v>
      </c>
      <c r="T4189" s="73" t="s">
        <v>13862</v>
      </c>
      <c r="U4189" s="75" t="s">
        <v>7444</v>
      </c>
    </row>
    <row r="4190" spans="17:21">
      <c r="Q4190" s="71">
        <v>5</v>
      </c>
      <c r="R4190" s="71">
        <v>7</v>
      </c>
      <c r="S4190" s="71">
        <v>13</v>
      </c>
      <c r="T4190" s="73" t="s">
        <v>13863</v>
      </c>
      <c r="U4190" s="85" t="s">
        <v>7443</v>
      </c>
    </row>
    <row r="4191" spans="17:21">
      <c r="Q4191" s="71">
        <v>5</v>
      </c>
      <c r="R4191" s="71">
        <v>7</v>
      </c>
      <c r="S4191" s="71">
        <v>14</v>
      </c>
      <c r="T4191" s="73" t="s">
        <v>11215</v>
      </c>
      <c r="U4191" s="85" t="s">
        <v>7445</v>
      </c>
    </row>
    <row r="4192" spans="17:21">
      <c r="Q4192" s="71">
        <v>5</v>
      </c>
      <c r="R4192" s="71">
        <v>8</v>
      </c>
      <c r="S4192" s="71">
        <v>1</v>
      </c>
      <c r="T4192" s="73" t="s">
        <v>13864</v>
      </c>
      <c r="U4192" s="75" t="s">
        <v>7458</v>
      </c>
    </row>
    <row r="4193" spans="17:21">
      <c r="Q4193" s="71">
        <v>5</v>
      </c>
      <c r="R4193" s="71">
        <v>8</v>
      </c>
      <c r="S4193" s="71">
        <v>2</v>
      </c>
      <c r="T4193" s="73" t="s">
        <v>13865</v>
      </c>
      <c r="U4193" s="75" t="s">
        <v>7459</v>
      </c>
    </row>
    <row r="4194" spans="17:21">
      <c r="Q4194" s="71">
        <v>5</v>
      </c>
      <c r="R4194" s="71">
        <v>8</v>
      </c>
      <c r="S4194" s="71">
        <v>3</v>
      </c>
      <c r="T4194" s="73" t="s">
        <v>13866</v>
      </c>
      <c r="U4194" s="75" t="s">
        <v>7479</v>
      </c>
    </row>
    <row r="4195" spans="17:21">
      <c r="Q4195" s="71">
        <v>5</v>
      </c>
      <c r="R4195" s="71">
        <v>8</v>
      </c>
      <c r="S4195" s="71">
        <v>4</v>
      </c>
      <c r="T4195" s="73" t="s">
        <v>11306</v>
      </c>
      <c r="U4195" s="75" t="s">
        <v>7460</v>
      </c>
    </row>
    <row r="4196" spans="17:21">
      <c r="Q4196" s="71">
        <v>5</v>
      </c>
      <c r="R4196" s="71">
        <v>8</v>
      </c>
      <c r="S4196" s="71">
        <v>5</v>
      </c>
      <c r="T4196" s="73" t="s">
        <v>13867</v>
      </c>
      <c r="U4196" s="75" t="s">
        <v>7480</v>
      </c>
    </row>
    <row r="4197" spans="17:21">
      <c r="Q4197" s="71">
        <v>5</v>
      </c>
      <c r="R4197" s="71">
        <v>8</v>
      </c>
      <c r="S4197" s="71">
        <v>6</v>
      </c>
      <c r="T4197" s="73" t="s">
        <v>12179</v>
      </c>
      <c r="U4197" s="75" t="s">
        <v>7461</v>
      </c>
    </row>
    <row r="4198" spans="17:21">
      <c r="Q4198" s="71">
        <v>5</v>
      </c>
      <c r="R4198" s="71">
        <v>8</v>
      </c>
      <c r="S4198" s="71">
        <v>7</v>
      </c>
      <c r="T4198" s="73" t="s">
        <v>12181</v>
      </c>
      <c r="U4198" s="75" t="s">
        <v>7462</v>
      </c>
    </row>
    <row r="4199" spans="17:21">
      <c r="Q4199" s="71">
        <v>5</v>
      </c>
      <c r="R4199" s="71">
        <v>8</v>
      </c>
      <c r="S4199" s="71">
        <v>8</v>
      </c>
      <c r="T4199" s="73" t="s">
        <v>12061</v>
      </c>
      <c r="U4199" s="75" t="s">
        <v>13868</v>
      </c>
    </row>
    <row r="4200" spans="17:21">
      <c r="Q4200" s="71">
        <v>5</v>
      </c>
      <c r="R4200" s="71">
        <v>8</v>
      </c>
      <c r="S4200" s="71">
        <v>9</v>
      </c>
      <c r="T4200" s="73" t="s">
        <v>13869</v>
      </c>
      <c r="U4200" s="75" t="s">
        <v>7478</v>
      </c>
    </row>
    <row r="4201" spans="17:21">
      <c r="Q4201" s="71">
        <v>5</v>
      </c>
      <c r="R4201" s="71">
        <v>8</v>
      </c>
      <c r="S4201" s="71">
        <v>10</v>
      </c>
      <c r="T4201" s="73" t="s">
        <v>11045</v>
      </c>
      <c r="U4201" s="75" t="s">
        <v>7463</v>
      </c>
    </row>
    <row r="4202" spans="17:21">
      <c r="Q4202" s="71">
        <v>5</v>
      </c>
      <c r="R4202" s="71">
        <v>8</v>
      </c>
      <c r="S4202" s="71">
        <v>11</v>
      </c>
      <c r="T4202" s="73" t="s">
        <v>9733</v>
      </c>
      <c r="U4202" s="75" t="s">
        <v>7464</v>
      </c>
    </row>
    <row r="4203" spans="17:21">
      <c r="Q4203" s="71">
        <v>5</v>
      </c>
      <c r="R4203" s="71">
        <v>8</v>
      </c>
      <c r="S4203" s="71">
        <v>12</v>
      </c>
      <c r="T4203" s="73" t="s">
        <v>13870</v>
      </c>
      <c r="U4203" s="75" t="s">
        <v>7465</v>
      </c>
    </row>
    <row r="4204" spans="17:21">
      <c r="Q4204" s="71">
        <v>5</v>
      </c>
      <c r="R4204" s="71">
        <v>8</v>
      </c>
      <c r="S4204" s="71">
        <v>13</v>
      </c>
      <c r="T4204" s="73" t="s">
        <v>13871</v>
      </c>
      <c r="U4204" s="75" t="s">
        <v>7466</v>
      </c>
    </row>
    <row r="4205" spans="17:21">
      <c r="Q4205" s="71">
        <v>5</v>
      </c>
      <c r="R4205" s="71">
        <v>8</v>
      </c>
      <c r="S4205" s="71">
        <v>14</v>
      </c>
      <c r="T4205" s="73" t="s">
        <v>11399</v>
      </c>
      <c r="U4205" s="75" t="s">
        <v>7469</v>
      </c>
    </row>
    <row r="4206" spans="17:21">
      <c r="Q4206" s="71">
        <v>5</v>
      </c>
      <c r="R4206" s="71">
        <v>8</v>
      </c>
      <c r="S4206" s="71">
        <v>15</v>
      </c>
      <c r="T4206" s="73" t="s">
        <v>13872</v>
      </c>
      <c r="U4206" s="75" t="s">
        <v>7470</v>
      </c>
    </row>
    <row r="4207" spans="17:21">
      <c r="Q4207" s="71">
        <v>5</v>
      </c>
      <c r="R4207" s="71">
        <v>8</v>
      </c>
      <c r="S4207" s="71">
        <v>16</v>
      </c>
      <c r="T4207" s="73" t="s">
        <v>8641</v>
      </c>
      <c r="U4207" s="75" t="s">
        <v>7471</v>
      </c>
    </row>
    <row r="4208" spans="17:21">
      <c r="Q4208" s="71">
        <v>5</v>
      </c>
      <c r="R4208" s="71">
        <v>8</v>
      </c>
      <c r="S4208" s="71">
        <v>17</v>
      </c>
      <c r="T4208" s="73" t="s">
        <v>9731</v>
      </c>
      <c r="U4208" s="75" t="s">
        <v>7472</v>
      </c>
    </row>
    <row r="4209" spans="17:21">
      <c r="Q4209" s="71">
        <v>5</v>
      </c>
      <c r="R4209" s="71">
        <v>8</v>
      </c>
      <c r="S4209" s="71">
        <v>18</v>
      </c>
      <c r="T4209" s="73" t="s">
        <v>13873</v>
      </c>
      <c r="U4209" s="75" t="s">
        <v>7473</v>
      </c>
    </row>
    <row r="4210" spans="17:21">
      <c r="Q4210" s="71">
        <v>5</v>
      </c>
      <c r="R4210" s="71">
        <v>8</v>
      </c>
      <c r="S4210" s="71">
        <v>19</v>
      </c>
      <c r="T4210" s="73" t="s">
        <v>13801</v>
      </c>
      <c r="U4210" s="75" t="s">
        <v>7475</v>
      </c>
    </row>
    <row r="4211" spans="17:21">
      <c r="Q4211" s="71">
        <v>5</v>
      </c>
      <c r="R4211" s="71">
        <v>8</v>
      </c>
      <c r="S4211" s="71">
        <v>20</v>
      </c>
      <c r="T4211" s="73" t="s">
        <v>12367</v>
      </c>
      <c r="U4211" s="75" t="s">
        <v>7474</v>
      </c>
    </row>
    <row r="4212" spans="17:21">
      <c r="Q4212" s="71">
        <v>5</v>
      </c>
      <c r="R4212" s="71">
        <v>8</v>
      </c>
      <c r="S4212" s="71">
        <v>21</v>
      </c>
      <c r="T4212" s="73" t="s">
        <v>10016</v>
      </c>
      <c r="U4212" s="75" t="s">
        <v>7467</v>
      </c>
    </row>
    <row r="4213" spans="17:21">
      <c r="Q4213" s="71">
        <v>5</v>
      </c>
      <c r="R4213" s="71">
        <v>8</v>
      </c>
      <c r="S4213" s="71">
        <v>22</v>
      </c>
      <c r="T4213" s="73" t="s">
        <v>13802</v>
      </c>
      <c r="U4213" s="75" t="s">
        <v>7476</v>
      </c>
    </row>
    <row r="4214" spans="17:21">
      <c r="Q4214" s="71">
        <v>5</v>
      </c>
      <c r="R4214" s="71">
        <v>8</v>
      </c>
      <c r="S4214" s="71">
        <v>23</v>
      </c>
      <c r="T4214" s="73" t="s">
        <v>9985</v>
      </c>
      <c r="U4214" s="75" t="s">
        <v>7481</v>
      </c>
    </row>
    <row r="4215" spans="17:21">
      <c r="Q4215" s="71">
        <v>5</v>
      </c>
      <c r="R4215" s="71">
        <v>8</v>
      </c>
      <c r="S4215" s="71">
        <v>24</v>
      </c>
      <c r="T4215" s="73" t="s">
        <v>13874</v>
      </c>
      <c r="U4215" s="75" t="s">
        <v>7483</v>
      </c>
    </row>
    <row r="4216" spans="17:21">
      <c r="Q4216" s="71">
        <v>5</v>
      </c>
      <c r="R4216" s="71">
        <v>8</v>
      </c>
      <c r="S4216" s="71">
        <v>25</v>
      </c>
      <c r="T4216" s="73" t="s">
        <v>13875</v>
      </c>
      <c r="U4216" s="75" t="s">
        <v>7485</v>
      </c>
    </row>
    <row r="4217" spans="17:21">
      <c r="Q4217" s="71">
        <v>5</v>
      </c>
      <c r="R4217" s="71">
        <v>8</v>
      </c>
      <c r="S4217" s="71">
        <v>26</v>
      </c>
      <c r="T4217" s="73" t="s">
        <v>13807</v>
      </c>
      <c r="U4217" s="75" t="s">
        <v>7487</v>
      </c>
    </row>
    <row r="4218" spans="17:21">
      <c r="Q4218" s="71">
        <v>5</v>
      </c>
      <c r="R4218" s="71">
        <v>8</v>
      </c>
      <c r="S4218" s="71">
        <v>27</v>
      </c>
      <c r="T4218" s="73" t="s">
        <v>13808</v>
      </c>
      <c r="U4218" s="75" t="s">
        <v>7489</v>
      </c>
    </row>
    <row r="4219" spans="17:21">
      <c r="Q4219" s="71">
        <v>5</v>
      </c>
      <c r="R4219" s="71">
        <v>8</v>
      </c>
      <c r="S4219" s="71">
        <v>28</v>
      </c>
      <c r="T4219" s="73" t="s">
        <v>13876</v>
      </c>
      <c r="U4219" s="75" t="s">
        <v>7491</v>
      </c>
    </row>
    <row r="4220" spans="17:21">
      <c r="Q4220" s="71">
        <v>5</v>
      </c>
      <c r="R4220" s="71">
        <v>8</v>
      </c>
      <c r="S4220" s="71">
        <v>29</v>
      </c>
      <c r="T4220" s="73" t="s">
        <v>13877</v>
      </c>
      <c r="U4220" s="75" t="s">
        <v>7493</v>
      </c>
    </row>
    <row r="4221" spans="17:21">
      <c r="Q4221" s="71">
        <v>5</v>
      </c>
      <c r="R4221" s="71">
        <v>8</v>
      </c>
      <c r="S4221" s="71">
        <v>30</v>
      </c>
      <c r="T4221" s="73" t="s">
        <v>11203</v>
      </c>
      <c r="U4221" s="75" t="s">
        <v>7494</v>
      </c>
    </row>
    <row r="4222" spans="17:21">
      <c r="Q4222" s="71">
        <v>5</v>
      </c>
      <c r="R4222" s="71">
        <v>8</v>
      </c>
      <c r="S4222" s="71">
        <v>31</v>
      </c>
      <c r="T4222" s="73" t="s">
        <v>11207</v>
      </c>
      <c r="U4222" s="75" t="s">
        <v>7495</v>
      </c>
    </row>
    <row r="4223" spans="17:21">
      <c r="Q4223" s="71">
        <v>5</v>
      </c>
      <c r="R4223" s="71">
        <v>8</v>
      </c>
      <c r="S4223" s="71">
        <v>32</v>
      </c>
      <c r="T4223" s="73" t="s">
        <v>11209</v>
      </c>
      <c r="U4223" s="75" t="s">
        <v>7496</v>
      </c>
    </row>
    <row r="4224" spans="17:21">
      <c r="Q4224" s="71">
        <v>5</v>
      </c>
      <c r="R4224" s="71">
        <v>8</v>
      </c>
      <c r="S4224" s="71">
        <v>33</v>
      </c>
      <c r="T4224" s="73" t="s">
        <v>11215</v>
      </c>
      <c r="U4224" s="75" t="s">
        <v>7497</v>
      </c>
    </row>
    <row r="4225" spans="17:21">
      <c r="Q4225" s="71">
        <v>5</v>
      </c>
      <c r="R4225" s="71">
        <v>9</v>
      </c>
      <c r="S4225" s="71">
        <v>1</v>
      </c>
      <c r="T4225" s="73" t="s">
        <v>12394</v>
      </c>
      <c r="U4225" s="75" t="s">
        <v>7575</v>
      </c>
    </row>
    <row r="4226" spans="17:21">
      <c r="Q4226" s="71">
        <v>5</v>
      </c>
      <c r="R4226" s="71">
        <v>9</v>
      </c>
      <c r="S4226" s="71">
        <v>2</v>
      </c>
      <c r="T4226" s="73" t="s">
        <v>13878</v>
      </c>
      <c r="U4226" s="75" t="s">
        <v>7579</v>
      </c>
    </row>
    <row r="4227" spans="17:21">
      <c r="Q4227" s="71">
        <v>5</v>
      </c>
      <c r="R4227" s="71">
        <v>9</v>
      </c>
      <c r="S4227" s="71">
        <v>3</v>
      </c>
      <c r="T4227" s="73" t="s">
        <v>13793</v>
      </c>
      <c r="U4227" s="75" t="s">
        <v>7576</v>
      </c>
    </row>
    <row r="4228" spans="17:21">
      <c r="Q4228" s="71">
        <v>5</v>
      </c>
      <c r="R4228" s="71">
        <v>9</v>
      </c>
      <c r="S4228" s="71">
        <v>4</v>
      </c>
      <c r="T4228" s="73" t="s">
        <v>13811</v>
      </c>
      <c r="U4228" s="75" t="s">
        <v>7581</v>
      </c>
    </row>
    <row r="4229" spans="17:21">
      <c r="Q4229" s="71">
        <v>5</v>
      </c>
      <c r="R4229" s="71">
        <v>9</v>
      </c>
      <c r="S4229" s="71">
        <v>5</v>
      </c>
      <c r="T4229" s="73" t="s">
        <v>13879</v>
      </c>
      <c r="U4229" s="75" t="s">
        <v>7582</v>
      </c>
    </row>
    <row r="4230" spans="17:21">
      <c r="Q4230" s="71">
        <v>5</v>
      </c>
      <c r="R4230" s="71">
        <v>9</v>
      </c>
      <c r="S4230" s="71">
        <v>6</v>
      </c>
      <c r="T4230" s="73" t="s">
        <v>12417</v>
      </c>
      <c r="U4230" s="75" t="s">
        <v>7574</v>
      </c>
    </row>
    <row r="4231" spans="17:21">
      <c r="Q4231" s="71">
        <v>5</v>
      </c>
      <c r="R4231" s="71">
        <v>9</v>
      </c>
      <c r="S4231" s="71">
        <v>7</v>
      </c>
      <c r="T4231" s="73" t="s">
        <v>13880</v>
      </c>
      <c r="U4231" s="75" t="s">
        <v>7577</v>
      </c>
    </row>
    <row r="4232" spans="17:21">
      <c r="Q4232" s="71">
        <v>5</v>
      </c>
      <c r="R4232" s="71">
        <v>9</v>
      </c>
      <c r="S4232" s="71">
        <v>8</v>
      </c>
      <c r="T4232" s="73" t="s">
        <v>13795</v>
      </c>
      <c r="U4232" s="75" t="s">
        <v>7580</v>
      </c>
    </row>
    <row r="4233" spans="17:21">
      <c r="Q4233" s="71">
        <v>5</v>
      </c>
      <c r="R4233" s="71">
        <v>9</v>
      </c>
      <c r="S4233" s="71">
        <v>9</v>
      </c>
      <c r="T4233" s="73" t="s">
        <v>13813</v>
      </c>
      <c r="U4233" s="75" t="s">
        <v>3396</v>
      </c>
    </row>
    <row r="4234" spans="17:21">
      <c r="Q4234" s="71">
        <v>5</v>
      </c>
      <c r="R4234" s="71">
        <v>9</v>
      </c>
      <c r="S4234" s="71">
        <v>10</v>
      </c>
      <c r="T4234" s="73" t="s">
        <v>8613</v>
      </c>
      <c r="U4234" s="75" t="s">
        <v>3397</v>
      </c>
    </row>
    <row r="4235" spans="17:21">
      <c r="Q4235" s="71">
        <v>5</v>
      </c>
      <c r="R4235" s="71">
        <v>9</v>
      </c>
      <c r="S4235" s="71">
        <v>11</v>
      </c>
      <c r="T4235" s="73" t="s">
        <v>12436</v>
      </c>
      <c r="U4235" s="75" t="s">
        <v>3398</v>
      </c>
    </row>
    <row r="4236" spans="17:21">
      <c r="Q4236" s="71">
        <v>5</v>
      </c>
      <c r="R4236" s="71">
        <v>9</v>
      </c>
      <c r="S4236" s="71">
        <v>12</v>
      </c>
      <c r="T4236" s="73" t="s">
        <v>13801</v>
      </c>
      <c r="U4236" s="75" t="s">
        <v>7578</v>
      </c>
    </row>
    <row r="4237" spans="17:21">
      <c r="Q4237" s="71">
        <v>5</v>
      </c>
      <c r="R4237" s="71">
        <v>9</v>
      </c>
      <c r="S4237" s="71">
        <v>13</v>
      </c>
      <c r="T4237" s="73" t="s">
        <v>13850</v>
      </c>
      <c r="U4237" s="75" t="s">
        <v>3399</v>
      </c>
    </row>
    <row r="4238" spans="17:21">
      <c r="Q4238" s="71">
        <v>5</v>
      </c>
      <c r="R4238" s="71">
        <v>9</v>
      </c>
      <c r="S4238" s="71">
        <v>14</v>
      </c>
      <c r="T4238" s="73" t="s">
        <v>13881</v>
      </c>
      <c r="U4238" s="75" t="s">
        <v>7583</v>
      </c>
    </row>
    <row r="4239" spans="17:21">
      <c r="Q4239" s="71">
        <v>5</v>
      </c>
      <c r="R4239" s="71">
        <v>9</v>
      </c>
      <c r="S4239" s="71">
        <v>15</v>
      </c>
      <c r="T4239" s="73" t="s">
        <v>11215</v>
      </c>
      <c r="U4239" s="75" t="s">
        <v>3400</v>
      </c>
    </row>
    <row r="4240" spans="17:21">
      <c r="Q4240" s="71">
        <v>5</v>
      </c>
      <c r="R4240" s="71">
        <v>10</v>
      </c>
      <c r="S4240" s="71">
        <v>1</v>
      </c>
      <c r="T4240" s="73" t="s">
        <v>11706</v>
      </c>
      <c r="U4240" s="75" t="s">
        <v>7585</v>
      </c>
    </row>
    <row r="4241" spans="17:21">
      <c r="Q4241" s="71">
        <v>5</v>
      </c>
      <c r="R4241" s="71">
        <v>10</v>
      </c>
      <c r="S4241" s="71">
        <v>2</v>
      </c>
      <c r="T4241" s="73" t="s">
        <v>8641</v>
      </c>
      <c r="U4241" s="75" t="s">
        <v>7584</v>
      </c>
    </row>
    <row r="4242" spans="17:21">
      <c r="Q4242" s="71">
        <v>5</v>
      </c>
      <c r="R4242" s="71">
        <v>10</v>
      </c>
      <c r="S4242" s="71">
        <v>3</v>
      </c>
      <c r="T4242" s="73" t="s">
        <v>9731</v>
      </c>
      <c r="U4242" s="75" t="s">
        <v>7586</v>
      </c>
    </row>
    <row r="4243" spans="17:21">
      <c r="Q4243" s="71">
        <v>5</v>
      </c>
      <c r="R4243" s="71">
        <v>10</v>
      </c>
      <c r="S4243" s="71">
        <v>4</v>
      </c>
      <c r="T4243" s="73" t="s">
        <v>13882</v>
      </c>
      <c r="U4243" s="75" t="s">
        <v>7587</v>
      </c>
    </row>
    <row r="4244" spans="17:21">
      <c r="Q4244" s="71">
        <v>5</v>
      </c>
      <c r="R4244" s="71">
        <v>10</v>
      </c>
      <c r="S4244" s="71">
        <v>5</v>
      </c>
      <c r="T4244" s="73" t="s">
        <v>11221</v>
      </c>
      <c r="U4244" s="75" t="s">
        <v>7588</v>
      </c>
    </row>
    <row r="4245" spans="17:21">
      <c r="Q4245" s="71">
        <v>5</v>
      </c>
      <c r="R4245" s="71">
        <v>10</v>
      </c>
      <c r="S4245" s="71">
        <v>6</v>
      </c>
      <c r="T4245" s="73" t="s">
        <v>13883</v>
      </c>
      <c r="U4245" s="75" t="s">
        <v>7589</v>
      </c>
    </row>
    <row r="4246" spans="17:21">
      <c r="Q4246" s="71">
        <v>5</v>
      </c>
      <c r="R4246" s="71">
        <v>10</v>
      </c>
      <c r="S4246" s="71">
        <v>7</v>
      </c>
      <c r="T4246" s="73" t="s">
        <v>12179</v>
      </c>
      <c r="U4246" s="75" t="s">
        <v>7590</v>
      </c>
    </row>
    <row r="4247" spans="17:21">
      <c r="Q4247" s="71">
        <v>5</v>
      </c>
      <c r="R4247" s="71">
        <v>10</v>
      </c>
      <c r="S4247" s="71">
        <v>8</v>
      </c>
      <c r="T4247" s="73" t="s">
        <v>13884</v>
      </c>
      <c r="U4247" s="75" t="s">
        <v>7591</v>
      </c>
    </row>
    <row r="4248" spans="17:21">
      <c r="Q4248" s="71">
        <v>5</v>
      </c>
      <c r="R4248" s="71">
        <v>10</v>
      </c>
      <c r="S4248" s="71">
        <v>9</v>
      </c>
      <c r="T4248" s="73" t="s">
        <v>12189</v>
      </c>
      <c r="U4248" s="75" t="s">
        <v>7594</v>
      </c>
    </row>
    <row r="4249" spans="17:21">
      <c r="Q4249" s="71">
        <v>5</v>
      </c>
      <c r="R4249" s="71">
        <v>10</v>
      </c>
      <c r="S4249" s="71">
        <v>10</v>
      </c>
      <c r="T4249" s="73" t="s">
        <v>11399</v>
      </c>
      <c r="U4249" s="75" t="s">
        <v>7595</v>
      </c>
    </row>
    <row r="4250" spans="17:21">
      <c r="Q4250" s="71">
        <v>5</v>
      </c>
      <c r="R4250" s="71">
        <v>10</v>
      </c>
      <c r="S4250" s="71">
        <v>11</v>
      </c>
      <c r="T4250" s="73" t="s">
        <v>13885</v>
      </c>
      <c r="U4250" s="75" t="s">
        <v>7592</v>
      </c>
    </row>
    <row r="4251" spans="17:21">
      <c r="Q4251" s="71">
        <v>5</v>
      </c>
      <c r="R4251" s="71">
        <v>10</v>
      </c>
      <c r="S4251" s="71">
        <v>12</v>
      </c>
      <c r="T4251" s="73" t="s">
        <v>13802</v>
      </c>
      <c r="U4251" s="75" t="s">
        <v>7596</v>
      </c>
    </row>
    <row r="4252" spans="17:21">
      <c r="Q4252" s="71">
        <v>5</v>
      </c>
      <c r="R4252" s="71">
        <v>10</v>
      </c>
      <c r="S4252" s="71">
        <v>13</v>
      </c>
      <c r="T4252" s="73" t="s">
        <v>13808</v>
      </c>
      <c r="U4252" s="75" t="s">
        <v>7598</v>
      </c>
    </row>
    <row r="4253" spans="17:21">
      <c r="Q4253" s="71">
        <v>5</v>
      </c>
      <c r="R4253" s="71">
        <v>10</v>
      </c>
      <c r="S4253" s="71">
        <v>14</v>
      </c>
      <c r="T4253" s="73" t="s">
        <v>13807</v>
      </c>
      <c r="U4253" s="75" t="s">
        <v>7600</v>
      </c>
    </row>
    <row r="4254" spans="17:21">
      <c r="Q4254" s="71">
        <v>5</v>
      </c>
      <c r="R4254" s="71">
        <v>10</v>
      </c>
      <c r="S4254" s="71">
        <v>15</v>
      </c>
      <c r="T4254" s="73" t="s">
        <v>10016</v>
      </c>
      <c r="U4254" s="75" t="s">
        <v>7602</v>
      </c>
    </row>
    <row r="4255" spans="17:21">
      <c r="Q4255" s="71">
        <v>5</v>
      </c>
      <c r="R4255" s="71">
        <v>10</v>
      </c>
      <c r="S4255" s="71">
        <v>16</v>
      </c>
      <c r="T4255" s="73" t="s">
        <v>13886</v>
      </c>
      <c r="U4255" s="75" t="s">
        <v>7604</v>
      </c>
    </row>
    <row r="4256" spans="17:21">
      <c r="Q4256" s="71">
        <v>5</v>
      </c>
      <c r="R4256" s="71">
        <v>10</v>
      </c>
      <c r="S4256" s="71">
        <v>17</v>
      </c>
      <c r="T4256" s="73" t="s">
        <v>13887</v>
      </c>
      <c r="U4256" s="75" t="s">
        <v>7606</v>
      </c>
    </row>
    <row r="4257" spans="17:21">
      <c r="Q4257" s="71">
        <v>5</v>
      </c>
      <c r="R4257" s="71">
        <v>10</v>
      </c>
      <c r="S4257" s="71">
        <v>18</v>
      </c>
      <c r="T4257" s="73" t="s">
        <v>13801</v>
      </c>
      <c r="U4257" s="75" t="s">
        <v>7610</v>
      </c>
    </row>
    <row r="4258" spans="17:21">
      <c r="Q4258" s="71">
        <v>5</v>
      </c>
      <c r="R4258" s="71">
        <v>10</v>
      </c>
      <c r="S4258" s="71">
        <v>19</v>
      </c>
      <c r="T4258" s="73" t="s">
        <v>13888</v>
      </c>
      <c r="U4258" s="75" t="s">
        <v>7608</v>
      </c>
    </row>
    <row r="4259" spans="17:21">
      <c r="Q4259" s="71">
        <v>5</v>
      </c>
      <c r="R4259" s="71">
        <v>10</v>
      </c>
      <c r="S4259" s="71">
        <v>20</v>
      </c>
      <c r="T4259" s="73" t="s">
        <v>13889</v>
      </c>
      <c r="U4259" s="75" t="s">
        <v>7609</v>
      </c>
    </row>
    <row r="4260" spans="17:21">
      <c r="Q4260" s="71">
        <v>5</v>
      </c>
      <c r="R4260" s="71">
        <v>10</v>
      </c>
      <c r="S4260" s="71">
        <v>21</v>
      </c>
      <c r="T4260" s="73" t="s">
        <v>11215</v>
      </c>
      <c r="U4260" s="75" t="s">
        <v>7611</v>
      </c>
    </row>
    <row r="4261" spans="17:21">
      <c r="Q4261" s="71">
        <v>5</v>
      </c>
      <c r="R4261" s="71">
        <v>11</v>
      </c>
      <c r="S4261" s="71">
        <v>1</v>
      </c>
      <c r="T4261" s="73" t="s">
        <v>13890</v>
      </c>
      <c r="U4261" s="75" t="s">
        <v>13891</v>
      </c>
    </row>
    <row r="4262" spans="17:21">
      <c r="Q4262" s="71">
        <v>5</v>
      </c>
      <c r="R4262" s="71">
        <v>11</v>
      </c>
      <c r="S4262" s="71">
        <v>2</v>
      </c>
      <c r="T4262" s="73" t="s">
        <v>12394</v>
      </c>
      <c r="U4262" s="75" t="s">
        <v>7646</v>
      </c>
    </row>
    <row r="4263" spans="17:21">
      <c r="Q4263" s="71">
        <v>5</v>
      </c>
      <c r="R4263" s="71">
        <v>11</v>
      </c>
      <c r="S4263" s="71">
        <v>3</v>
      </c>
      <c r="T4263" s="73" t="s">
        <v>13793</v>
      </c>
      <c r="U4263" s="75" t="s">
        <v>7647</v>
      </c>
    </row>
    <row r="4264" spans="17:21">
      <c r="Q4264" s="71">
        <v>5</v>
      </c>
      <c r="R4264" s="71">
        <v>11</v>
      </c>
      <c r="S4264" s="71">
        <v>4</v>
      </c>
      <c r="T4264" s="73" t="s">
        <v>13892</v>
      </c>
      <c r="U4264" s="75" t="s">
        <v>7648</v>
      </c>
    </row>
    <row r="4265" spans="17:21">
      <c r="Q4265" s="71">
        <v>5</v>
      </c>
      <c r="R4265" s="71">
        <v>11</v>
      </c>
      <c r="S4265" s="71">
        <v>5</v>
      </c>
      <c r="T4265" s="73" t="s">
        <v>13893</v>
      </c>
      <c r="U4265" s="75" t="s">
        <v>7654</v>
      </c>
    </row>
    <row r="4266" spans="17:21">
      <c r="Q4266" s="71">
        <v>5</v>
      </c>
      <c r="R4266" s="71">
        <v>11</v>
      </c>
      <c r="S4266" s="71">
        <v>6</v>
      </c>
      <c r="T4266" s="73" t="s">
        <v>12417</v>
      </c>
      <c r="U4266" s="75" t="s">
        <v>3484</v>
      </c>
    </row>
    <row r="4267" spans="17:21">
      <c r="Q4267" s="71">
        <v>5</v>
      </c>
      <c r="R4267" s="71">
        <v>11</v>
      </c>
      <c r="S4267" s="71">
        <v>7</v>
      </c>
      <c r="T4267" s="73" t="s">
        <v>13350</v>
      </c>
      <c r="U4267" s="75" t="s">
        <v>7649</v>
      </c>
    </row>
    <row r="4268" spans="17:21">
      <c r="Q4268" s="71">
        <v>5</v>
      </c>
      <c r="R4268" s="71">
        <v>11</v>
      </c>
      <c r="S4268" s="71">
        <v>8</v>
      </c>
      <c r="T4268" s="73" t="s">
        <v>13894</v>
      </c>
      <c r="U4268" s="75" t="s">
        <v>7653</v>
      </c>
    </row>
    <row r="4269" spans="17:21">
      <c r="Q4269" s="71">
        <v>5</v>
      </c>
      <c r="R4269" s="71">
        <v>11</v>
      </c>
      <c r="S4269" s="71">
        <v>9</v>
      </c>
      <c r="T4269" s="73" t="s">
        <v>13895</v>
      </c>
      <c r="U4269" s="75" t="s">
        <v>3486</v>
      </c>
    </row>
    <row r="4270" spans="17:21">
      <c r="Q4270" s="71">
        <v>5</v>
      </c>
      <c r="R4270" s="71">
        <v>11</v>
      </c>
      <c r="S4270" s="71">
        <v>10</v>
      </c>
      <c r="T4270" s="73" t="s">
        <v>13896</v>
      </c>
      <c r="U4270" s="75" t="s">
        <v>3485</v>
      </c>
    </row>
    <row r="4271" spans="17:21">
      <c r="Q4271" s="71">
        <v>5</v>
      </c>
      <c r="R4271" s="71">
        <v>11</v>
      </c>
      <c r="S4271" s="71">
        <v>11</v>
      </c>
      <c r="T4271" s="73" t="s">
        <v>13897</v>
      </c>
      <c r="U4271" s="75" t="s">
        <v>7650</v>
      </c>
    </row>
    <row r="4272" spans="17:21">
      <c r="Q4272" s="71">
        <v>5</v>
      </c>
      <c r="R4272" s="71">
        <v>11</v>
      </c>
      <c r="S4272" s="71">
        <v>12</v>
      </c>
      <c r="T4272" s="73" t="s">
        <v>13801</v>
      </c>
      <c r="U4272" s="75" t="s">
        <v>7651</v>
      </c>
    </row>
    <row r="4273" spans="17:21">
      <c r="Q4273" s="71">
        <v>5</v>
      </c>
      <c r="R4273" s="71">
        <v>11</v>
      </c>
      <c r="S4273" s="71">
        <v>13</v>
      </c>
      <c r="T4273" s="73" t="s">
        <v>13850</v>
      </c>
      <c r="U4273" s="75" t="s">
        <v>3487</v>
      </c>
    </row>
    <row r="4274" spans="17:21">
      <c r="Q4274" s="71">
        <v>5</v>
      </c>
      <c r="R4274" s="71">
        <v>11</v>
      </c>
      <c r="S4274" s="71">
        <v>14</v>
      </c>
      <c r="T4274" s="73" t="s">
        <v>12463</v>
      </c>
      <c r="U4274" s="75" t="s">
        <v>3488</v>
      </c>
    </row>
    <row r="4275" spans="17:21">
      <c r="Q4275" s="71">
        <v>5</v>
      </c>
      <c r="R4275" s="71">
        <v>11</v>
      </c>
      <c r="S4275" s="71">
        <v>15</v>
      </c>
      <c r="T4275" s="73" t="s">
        <v>11236</v>
      </c>
      <c r="U4275" s="75" t="s">
        <v>7652</v>
      </c>
    </row>
    <row r="4276" spans="17:21">
      <c r="Q4276" s="71">
        <v>5</v>
      </c>
      <c r="R4276" s="71">
        <v>11</v>
      </c>
      <c r="S4276" s="71">
        <v>16</v>
      </c>
      <c r="T4276" s="73" t="s">
        <v>13898</v>
      </c>
      <c r="U4276" s="75" t="s">
        <v>3489</v>
      </c>
    </row>
    <row r="4277" spans="17:21">
      <c r="Q4277" s="71">
        <v>5</v>
      </c>
      <c r="R4277" s="71">
        <v>11</v>
      </c>
      <c r="S4277" s="71">
        <v>17</v>
      </c>
      <c r="T4277" s="73" t="s">
        <v>11215</v>
      </c>
      <c r="U4277" s="75" t="s">
        <v>3490</v>
      </c>
    </row>
    <row r="4278" spans="17:21">
      <c r="Q4278" s="71">
        <v>5</v>
      </c>
      <c r="R4278" s="71">
        <v>12</v>
      </c>
      <c r="S4278" s="71">
        <v>1</v>
      </c>
      <c r="T4278" s="73" t="s">
        <v>13899</v>
      </c>
      <c r="U4278" s="75" t="s">
        <v>3740</v>
      </c>
    </row>
    <row r="4279" spans="17:21">
      <c r="Q4279" s="71">
        <v>5</v>
      </c>
      <c r="R4279" s="71">
        <v>12</v>
      </c>
      <c r="S4279" s="71">
        <v>2</v>
      </c>
      <c r="T4279" s="73" t="s">
        <v>13900</v>
      </c>
      <c r="U4279" s="75" t="s">
        <v>3741</v>
      </c>
    </row>
    <row r="4280" spans="17:21">
      <c r="Q4280" s="71">
        <v>5</v>
      </c>
      <c r="R4280" s="71">
        <v>12</v>
      </c>
      <c r="S4280" s="71">
        <v>3</v>
      </c>
      <c r="T4280" s="73" t="s">
        <v>13901</v>
      </c>
      <c r="U4280" s="75" t="s">
        <v>3742</v>
      </c>
    </row>
    <row r="4281" spans="17:21">
      <c r="Q4281" s="71">
        <v>5</v>
      </c>
      <c r="R4281" s="71">
        <v>12</v>
      </c>
      <c r="S4281" s="71">
        <v>4</v>
      </c>
      <c r="T4281" s="73" t="s">
        <v>13902</v>
      </c>
      <c r="U4281" s="75" t="s">
        <v>3743</v>
      </c>
    </row>
    <row r="4282" spans="17:21">
      <c r="Q4282" s="71">
        <v>5</v>
      </c>
      <c r="R4282" s="71">
        <v>12</v>
      </c>
      <c r="S4282" s="71">
        <v>5</v>
      </c>
      <c r="T4282" s="73" t="s">
        <v>13903</v>
      </c>
      <c r="U4282" s="75" t="s">
        <v>3744</v>
      </c>
    </row>
    <row r="4283" spans="17:21">
      <c r="Q4283" s="71">
        <v>5</v>
      </c>
      <c r="R4283" s="71">
        <v>12</v>
      </c>
      <c r="S4283" s="71">
        <v>6</v>
      </c>
      <c r="T4283" s="73" t="s">
        <v>13904</v>
      </c>
      <c r="U4283" s="75" t="s">
        <v>3745</v>
      </c>
    </row>
    <row r="4284" spans="17:21">
      <c r="Q4284" s="71">
        <v>5</v>
      </c>
      <c r="R4284" s="71">
        <v>12</v>
      </c>
      <c r="S4284" s="71">
        <v>7</v>
      </c>
      <c r="T4284" s="73" t="s">
        <v>13905</v>
      </c>
      <c r="U4284" s="75" t="s">
        <v>3746</v>
      </c>
    </row>
    <row r="4285" spans="17:21">
      <c r="Q4285" s="71">
        <v>5</v>
      </c>
      <c r="R4285" s="71">
        <v>12</v>
      </c>
      <c r="S4285" s="71">
        <v>8</v>
      </c>
      <c r="T4285" s="73" t="s">
        <v>13906</v>
      </c>
      <c r="U4285" s="75" t="s">
        <v>3747</v>
      </c>
    </row>
    <row r="4286" spans="17:21">
      <c r="Q4286" s="71">
        <v>5</v>
      </c>
      <c r="R4286" s="71">
        <v>12</v>
      </c>
      <c r="S4286" s="71">
        <v>9</v>
      </c>
      <c r="T4286" s="73" t="s">
        <v>13907</v>
      </c>
      <c r="U4286" s="75" t="s">
        <v>3748</v>
      </c>
    </row>
    <row r="4287" spans="17:21">
      <c r="Q4287" s="71">
        <v>5</v>
      </c>
      <c r="R4287" s="71">
        <v>12</v>
      </c>
      <c r="S4287" s="71">
        <v>10</v>
      </c>
      <c r="T4287" s="73" t="s">
        <v>13908</v>
      </c>
      <c r="U4287" s="75" t="s">
        <v>3749</v>
      </c>
    </row>
    <row r="4288" spans="17:21">
      <c r="Q4288" s="71">
        <v>5</v>
      </c>
      <c r="R4288" s="71">
        <v>12</v>
      </c>
      <c r="S4288" s="71">
        <v>11</v>
      </c>
      <c r="T4288" s="73" t="s">
        <v>13909</v>
      </c>
      <c r="U4288" s="75" t="s">
        <v>3750</v>
      </c>
    </row>
    <row r="4289" spans="17:21">
      <c r="Q4289" s="71">
        <v>5</v>
      </c>
      <c r="R4289" s="71">
        <v>12</v>
      </c>
      <c r="S4289" s="71">
        <v>12</v>
      </c>
      <c r="T4289" s="73" t="s">
        <v>13910</v>
      </c>
      <c r="U4289" s="75" t="s">
        <v>13911</v>
      </c>
    </row>
    <row r="4290" spans="17:21">
      <c r="Q4290" s="71">
        <v>5</v>
      </c>
      <c r="R4290" s="71">
        <v>12</v>
      </c>
      <c r="S4290" s="71">
        <v>13</v>
      </c>
      <c r="T4290" s="73" t="s">
        <v>13912</v>
      </c>
      <c r="U4290" s="75" t="s">
        <v>3751</v>
      </c>
    </row>
    <row r="4291" spans="17:21">
      <c r="Q4291" s="71">
        <v>5</v>
      </c>
      <c r="R4291" s="71">
        <v>12</v>
      </c>
      <c r="S4291" s="71">
        <v>14</v>
      </c>
      <c r="T4291" s="73" t="s">
        <v>13913</v>
      </c>
      <c r="U4291" s="75" t="s">
        <v>3752</v>
      </c>
    </row>
    <row r="4292" spans="17:21">
      <c r="Q4292" s="71">
        <v>5</v>
      </c>
      <c r="R4292" s="71">
        <v>12</v>
      </c>
      <c r="S4292" s="71">
        <v>15</v>
      </c>
      <c r="T4292" s="73" t="s">
        <v>13914</v>
      </c>
      <c r="U4292" s="75" t="s">
        <v>3753</v>
      </c>
    </row>
    <row r="4293" spans="17:21">
      <c r="Q4293" s="71">
        <v>5</v>
      </c>
      <c r="R4293" s="71">
        <v>12</v>
      </c>
      <c r="S4293" s="71">
        <v>16</v>
      </c>
      <c r="T4293" s="73" t="s">
        <v>13915</v>
      </c>
      <c r="U4293" s="75" t="s">
        <v>3754</v>
      </c>
    </row>
    <row r="4294" spans="17:21">
      <c r="Q4294" s="71">
        <v>5</v>
      </c>
      <c r="R4294" s="71">
        <v>12</v>
      </c>
      <c r="S4294" s="71">
        <v>17</v>
      </c>
      <c r="T4294" s="73" t="s">
        <v>13916</v>
      </c>
      <c r="U4294" s="75" t="s">
        <v>3755</v>
      </c>
    </row>
    <row r="4295" spans="17:21">
      <c r="Q4295" s="71">
        <v>5</v>
      </c>
      <c r="R4295" s="71">
        <v>12</v>
      </c>
      <c r="S4295" s="71">
        <v>18</v>
      </c>
      <c r="T4295" s="73" t="s">
        <v>13917</v>
      </c>
      <c r="U4295" s="75" t="s">
        <v>3756</v>
      </c>
    </row>
    <row r="4296" spans="17:21">
      <c r="Q4296" s="71">
        <v>5</v>
      </c>
      <c r="R4296" s="71">
        <v>12</v>
      </c>
      <c r="S4296" s="71">
        <v>19</v>
      </c>
      <c r="T4296" s="73" t="s">
        <v>13918</v>
      </c>
      <c r="U4296" s="75" t="s">
        <v>3757</v>
      </c>
    </row>
    <row r="4297" spans="17:21">
      <c r="Q4297" s="71">
        <v>5</v>
      </c>
      <c r="R4297" s="71">
        <v>12</v>
      </c>
      <c r="S4297" s="71">
        <v>20</v>
      </c>
      <c r="T4297" s="73" t="s">
        <v>13919</v>
      </c>
      <c r="U4297" s="75" t="s">
        <v>3758</v>
      </c>
    </row>
    <row r="4298" spans="17:21">
      <c r="Q4298" s="71">
        <v>5</v>
      </c>
      <c r="R4298" s="71">
        <v>12</v>
      </c>
      <c r="S4298" s="71">
        <v>21</v>
      </c>
      <c r="T4298" s="73" t="s">
        <v>13920</v>
      </c>
      <c r="U4298" s="75" t="s">
        <v>3759</v>
      </c>
    </row>
    <row r="4299" spans="17:21">
      <c r="Q4299" s="71">
        <v>5</v>
      </c>
      <c r="R4299" s="71">
        <v>12</v>
      </c>
      <c r="S4299" s="71">
        <v>22</v>
      </c>
      <c r="T4299" s="73" t="s">
        <v>13921</v>
      </c>
      <c r="U4299" s="75" t="s">
        <v>3760</v>
      </c>
    </row>
    <row r="4300" spans="17:21">
      <c r="Q4300" s="71">
        <v>5</v>
      </c>
      <c r="R4300" s="71">
        <v>12</v>
      </c>
      <c r="S4300" s="71">
        <v>23</v>
      </c>
      <c r="T4300" s="73" t="s">
        <v>11215</v>
      </c>
      <c r="U4300" s="75" t="s">
        <v>3761</v>
      </c>
    </row>
    <row r="4301" spans="17:21">
      <c r="Q4301" s="71">
        <v>5</v>
      </c>
      <c r="R4301" s="71">
        <v>13</v>
      </c>
      <c r="S4301" s="71">
        <v>1</v>
      </c>
      <c r="T4301" s="73" t="s">
        <v>13106</v>
      </c>
      <c r="U4301" s="75" t="s">
        <v>13922</v>
      </c>
    </row>
    <row r="4302" spans="17:21">
      <c r="Q4302" s="71">
        <v>5</v>
      </c>
      <c r="R4302" s="71">
        <v>13</v>
      </c>
      <c r="S4302" s="71">
        <v>2</v>
      </c>
      <c r="T4302" s="73" t="s">
        <v>13923</v>
      </c>
      <c r="U4302" s="75" t="s">
        <v>7710</v>
      </c>
    </row>
    <row r="4303" spans="17:21">
      <c r="Q4303" s="71">
        <v>5</v>
      </c>
      <c r="R4303" s="71">
        <v>13</v>
      </c>
      <c r="S4303" s="71">
        <v>3</v>
      </c>
      <c r="T4303" s="73" t="s">
        <v>13108</v>
      </c>
      <c r="U4303" s="75" t="s">
        <v>13924</v>
      </c>
    </row>
    <row r="4304" spans="17:21">
      <c r="Q4304" s="71">
        <v>5</v>
      </c>
      <c r="R4304" s="71">
        <v>13</v>
      </c>
      <c r="S4304" s="71">
        <v>4</v>
      </c>
      <c r="T4304" s="73" t="s">
        <v>12417</v>
      </c>
      <c r="U4304" s="75" t="s">
        <v>3858</v>
      </c>
    </row>
    <row r="4305" spans="17:21">
      <c r="Q4305" s="71">
        <v>5</v>
      </c>
      <c r="R4305" s="71">
        <v>13</v>
      </c>
      <c r="S4305" s="71">
        <v>5</v>
      </c>
      <c r="T4305" s="73" t="s">
        <v>13925</v>
      </c>
      <c r="U4305" s="75" t="s">
        <v>7707</v>
      </c>
    </row>
    <row r="4306" spans="17:21">
      <c r="Q4306" s="71">
        <v>5</v>
      </c>
      <c r="R4306" s="71">
        <v>13</v>
      </c>
      <c r="S4306" s="71">
        <v>6</v>
      </c>
      <c r="T4306" s="73" t="s">
        <v>13926</v>
      </c>
      <c r="U4306" s="75" t="s">
        <v>7708</v>
      </c>
    </row>
    <row r="4307" spans="17:21">
      <c r="Q4307" s="71">
        <v>5</v>
      </c>
      <c r="R4307" s="71">
        <v>13</v>
      </c>
      <c r="S4307" s="71">
        <v>7</v>
      </c>
      <c r="T4307" s="73" t="s">
        <v>13927</v>
      </c>
      <c r="U4307" s="75" t="s">
        <v>7709</v>
      </c>
    </row>
    <row r="4308" spans="17:21">
      <c r="Q4308" s="71">
        <v>5</v>
      </c>
      <c r="R4308" s="71">
        <v>13</v>
      </c>
      <c r="S4308" s="71">
        <v>8</v>
      </c>
      <c r="T4308" s="73" t="s">
        <v>13928</v>
      </c>
      <c r="U4308" s="75" t="s">
        <v>13929</v>
      </c>
    </row>
    <row r="4309" spans="17:21">
      <c r="Q4309" s="71">
        <v>5</v>
      </c>
      <c r="R4309" s="71">
        <v>13</v>
      </c>
      <c r="S4309" s="71">
        <v>9</v>
      </c>
      <c r="T4309" s="73" t="s">
        <v>13930</v>
      </c>
      <c r="U4309" s="75" t="s">
        <v>7702</v>
      </c>
    </row>
    <row r="4310" spans="17:21">
      <c r="Q4310" s="71">
        <v>5</v>
      </c>
      <c r="R4310" s="71">
        <v>13</v>
      </c>
      <c r="S4310" s="71">
        <v>10</v>
      </c>
      <c r="T4310" s="73" t="s">
        <v>13931</v>
      </c>
      <c r="U4310" s="75" t="s">
        <v>3848</v>
      </c>
    </row>
    <row r="4311" spans="17:21">
      <c r="Q4311" s="71">
        <v>5</v>
      </c>
      <c r="R4311" s="71">
        <v>13</v>
      </c>
      <c r="S4311" s="71">
        <v>11</v>
      </c>
      <c r="T4311" s="73" t="s">
        <v>13932</v>
      </c>
      <c r="U4311" s="75" t="s">
        <v>3846</v>
      </c>
    </row>
    <row r="4312" spans="17:21">
      <c r="Q4312" s="71">
        <v>5</v>
      </c>
      <c r="R4312" s="71">
        <v>13</v>
      </c>
      <c r="S4312" s="71">
        <v>12</v>
      </c>
      <c r="T4312" s="73" t="s">
        <v>13933</v>
      </c>
      <c r="U4312" s="75" t="s">
        <v>3847</v>
      </c>
    </row>
    <row r="4313" spans="17:21">
      <c r="Q4313" s="71">
        <v>5</v>
      </c>
      <c r="R4313" s="71">
        <v>13</v>
      </c>
      <c r="S4313" s="71">
        <v>13</v>
      </c>
      <c r="T4313" s="73" t="s">
        <v>13934</v>
      </c>
      <c r="U4313" s="75" t="s">
        <v>3849</v>
      </c>
    </row>
    <row r="4314" spans="17:21">
      <c r="Q4314" s="71">
        <v>5</v>
      </c>
      <c r="R4314" s="71">
        <v>13</v>
      </c>
      <c r="S4314" s="71">
        <v>14</v>
      </c>
      <c r="T4314" s="73" t="s">
        <v>13935</v>
      </c>
      <c r="U4314" s="75" t="s">
        <v>3850</v>
      </c>
    </row>
    <row r="4315" spans="17:21">
      <c r="Q4315" s="71">
        <v>5</v>
      </c>
      <c r="R4315" s="71">
        <v>13</v>
      </c>
      <c r="S4315" s="71">
        <v>15</v>
      </c>
      <c r="T4315" s="73" t="s">
        <v>13936</v>
      </c>
      <c r="U4315" s="75" t="s">
        <v>3851</v>
      </c>
    </row>
    <row r="4316" spans="17:21">
      <c r="Q4316" s="71">
        <v>5</v>
      </c>
      <c r="R4316" s="71">
        <v>13</v>
      </c>
      <c r="S4316" s="71">
        <v>16</v>
      </c>
      <c r="T4316" s="73" t="s">
        <v>13937</v>
      </c>
      <c r="U4316" s="75" t="s">
        <v>3852</v>
      </c>
    </row>
    <row r="4317" spans="17:21">
      <c r="Q4317" s="71">
        <v>5</v>
      </c>
      <c r="R4317" s="71">
        <v>13</v>
      </c>
      <c r="S4317" s="71">
        <v>17</v>
      </c>
      <c r="T4317" s="73" t="s">
        <v>13938</v>
      </c>
      <c r="U4317" s="75" t="s">
        <v>7703</v>
      </c>
    </row>
    <row r="4318" spans="17:21">
      <c r="Q4318" s="71">
        <v>5</v>
      </c>
      <c r="R4318" s="71">
        <v>13</v>
      </c>
      <c r="S4318" s="71">
        <v>18</v>
      </c>
      <c r="T4318" s="73" t="s">
        <v>8627</v>
      </c>
      <c r="U4318" s="75" t="s">
        <v>3857</v>
      </c>
    </row>
    <row r="4319" spans="17:21">
      <c r="Q4319" s="71">
        <v>5</v>
      </c>
      <c r="R4319" s="71">
        <v>13</v>
      </c>
      <c r="S4319" s="71">
        <v>19</v>
      </c>
      <c r="T4319" s="73" t="s">
        <v>13939</v>
      </c>
      <c r="U4319" s="75" t="s">
        <v>7704</v>
      </c>
    </row>
    <row r="4320" spans="17:21">
      <c r="Q4320" s="71">
        <v>5</v>
      </c>
      <c r="R4320" s="71">
        <v>13</v>
      </c>
      <c r="S4320" s="71">
        <v>20</v>
      </c>
      <c r="T4320" s="73" t="s">
        <v>13940</v>
      </c>
      <c r="U4320" s="75" t="s">
        <v>7705</v>
      </c>
    </row>
    <row r="4321" spans="17:21">
      <c r="Q4321" s="71">
        <v>5</v>
      </c>
      <c r="R4321" s="71">
        <v>13</v>
      </c>
      <c r="S4321" s="71">
        <v>21</v>
      </c>
      <c r="T4321" s="73" t="s">
        <v>13941</v>
      </c>
      <c r="U4321" s="75" t="s">
        <v>7706</v>
      </c>
    </row>
    <row r="4322" spans="17:21">
      <c r="Q4322" s="71">
        <v>5</v>
      </c>
      <c r="R4322" s="71">
        <v>13</v>
      </c>
      <c r="S4322" s="71">
        <v>22</v>
      </c>
      <c r="T4322" s="73" t="s">
        <v>13942</v>
      </c>
      <c r="U4322" s="75" t="s">
        <v>3853</v>
      </c>
    </row>
    <row r="4323" spans="17:21">
      <c r="Q4323" s="71">
        <v>5</v>
      </c>
      <c r="R4323" s="71">
        <v>13</v>
      </c>
      <c r="S4323" s="71">
        <v>23</v>
      </c>
      <c r="T4323" s="73" t="s">
        <v>13943</v>
      </c>
      <c r="U4323" s="75" t="s">
        <v>3854</v>
      </c>
    </row>
    <row r="4324" spans="17:21">
      <c r="Q4324" s="71">
        <v>5</v>
      </c>
      <c r="R4324" s="71">
        <v>13</v>
      </c>
      <c r="S4324" s="71">
        <v>24</v>
      </c>
      <c r="T4324" s="73" t="s">
        <v>13944</v>
      </c>
      <c r="U4324" s="75" t="s">
        <v>3855</v>
      </c>
    </row>
    <row r="4325" spans="17:21">
      <c r="Q4325" s="71">
        <v>5</v>
      </c>
      <c r="R4325" s="71">
        <v>13</v>
      </c>
      <c r="S4325" s="71">
        <v>25</v>
      </c>
      <c r="T4325" s="73" t="s">
        <v>13945</v>
      </c>
      <c r="U4325" s="75" t="s">
        <v>3856</v>
      </c>
    </row>
    <row r="4326" spans="17:21">
      <c r="Q4326" s="71">
        <v>5</v>
      </c>
      <c r="R4326" s="71">
        <v>13</v>
      </c>
      <c r="S4326" s="71">
        <v>26</v>
      </c>
      <c r="T4326" s="73" t="s">
        <v>13946</v>
      </c>
      <c r="U4326" s="75" t="s">
        <v>3859</v>
      </c>
    </row>
    <row r="4327" spans="17:21">
      <c r="Q4327" s="71">
        <v>5</v>
      </c>
      <c r="R4327" s="71">
        <v>13</v>
      </c>
      <c r="S4327" s="71">
        <v>27</v>
      </c>
      <c r="T4327" s="73" t="s">
        <v>11215</v>
      </c>
      <c r="U4327" s="75" t="s">
        <v>3860</v>
      </c>
    </row>
    <row r="4328" spans="17:21">
      <c r="Q4328" s="71">
        <v>5</v>
      </c>
      <c r="R4328" s="71">
        <v>14</v>
      </c>
      <c r="S4328" s="71">
        <v>1</v>
      </c>
      <c r="T4328" s="73" t="s">
        <v>13810</v>
      </c>
      <c r="U4328" s="75" t="s">
        <v>13947</v>
      </c>
    </row>
    <row r="4329" spans="17:21">
      <c r="Q4329" s="71">
        <v>5</v>
      </c>
      <c r="R4329" s="71">
        <v>14</v>
      </c>
      <c r="S4329" s="71">
        <v>2</v>
      </c>
      <c r="T4329" s="73" t="s">
        <v>12394</v>
      </c>
      <c r="U4329" s="75" t="s">
        <v>7711</v>
      </c>
    </row>
    <row r="4330" spans="17:21">
      <c r="Q4330" s="71">
        <v>5</v>
      </c>
      <c r="R4330" s="71">
        <v>14</v>
      </c>
      <c r="S4330" s="71">
        <v>3</v>
      </c>
      <c r="T4330" s="73" t="s">
        <v>13793</v>
      </c>
      <c r="U4330" s="75" t="s">
        <v>7712</v>
      </c>
    </row>
    <row r="4331" spans="17:21">
      <c r="Q4331" s="71">
        <v>5</v>
      </c>
      <c r="R4331" s="71">
        <v>14</v>
      </c>
      <c r="S4331" s="71">
        <v>4</v>
      </c>
      <c r="T4331" s="73" t="s">
        <v>13948</v>
      </c>
      <c r="U4331" s="75" t="s">
        <v>7713</v>
      </c>
    </row>
    <row r="4332" spans="17:21">
      <c r="Q4332" s="71">
        <v>5</v>
      </c>
      <c r="R4332" s="71">
        <v>14</v>
      </c>
      <c r="S4332" s="71">
        <v>5</v>
      </c>
      <c r="T4332" s="73" t="s">
        <v>13814</v>
      </c>
      <c r="U4332" s="75" t="s">
        <v>7723</v>
      </c>
    </row>
    <row r="4333" spans="17:21">
      <c r="Q4333" s="71">
        <v>5</v>
      </c>
      <c r="R4333" s="71">
        <v>14</v>
      </c>
      <c r="S4333" s="71">
        <v>6</v>
      </c>
      <c r="T4333" s="73" t="s">
        <v>12417</v>
      </c>
      <c r="U4333" s="75" t="s">
        <v>7714</v>
      </c>
    </row>
    <row r="4334" spans="17:21">
      <c r="Q4334" s="71">
        <v>5</v>
      </c>
      <c r="R4334" s="71">
        <v>14</v>
      </c>
      <c r="S4334" s="71">
        <v>7</v>
      </c>
      <c r="T4334" s="73" t="s">
        <v>13350</v>
      </c>
      <c r="U4334" s="75" t="s">
        <v>7715</v>
      </c>
    </row>
    <row r="4335" spans="17:21">
      <c r="Q4335" s="71">
        <v>5</v>
      </c>
      <c r="R4335" s="71">
        <v>14</v>
      </c>
      <c r="S4335" s="71">
        <v>8</v>
      </c>
      <c r="T4335" s="73" t="s">
        <v>13894</v>
      </c>
      <c r="U4335" s="75" t="s">
        <v>7721</v>
      </c>
    </row>
    <row r="4336" spans="17:21">
      <c r="Q4336" s="71">
        <v>5</v>
      </c>
      <c r="R4336" s="71">
        <v>14</v>
      </c>
      <c r="S4336" s="71">
        <v>9</v>
      </c>
      <c r="T4336" s="73" t="s">
        <v>13949</v>
      </c>
      <c r="U4336" s="75" t="s">
        <v>7716</v>
      </c>
    </row>
    <row r="4337" spans="17:21">
      <c r="Q4337" s="71">
        <v>5</v>
      </c>
      <c r="R4337" s="71">
        <v>14</v>
      </c>
      <c r="S4337" s="71">
        <v>10</v>
      </c>
      <c r="T4337" s="73" t="s">
        <v>13950</v>
      </c>
      <c r="U4337" s="75" t="s">
        <v>7717</v>
      </c>
    </row>
    <row r="4338" spans="17:21">
      <c r="Q4338" s="71">
        <v>5</v>
      </c>
      <c r="R4338" s="71">
        <v>14</v>
      </c>
      <c r="S4338" s="71">
        <v>11</v>
      </c>
      <c r="T4338" s="73" t="s">
        <v>12436</v>
      </c>
      <c r="U4338" s="75" t="s">
        <v>7718</v>
      </c>
    </row>
    <row r="4339" spans="17:21">
      <c r="Q4339" s="71">
        <v>5</v>
      </c>
      <c r="R4339" s="71">
        <v>14</v>
      </c>
      <c r="S4339" s="71">
        <v>12</v>
      </c>
      <c r="T4339" s="73" t="s">
        <v>13801</v>
      </c>
      <c r="U4339" s="75" t="s">
        <v>7722</v>
      </c>
    </row>
    <row r="4340" spans="17:21">
      <c r="Q4340" s="71">
        <v>5</v>
      </c>
      <c r="R4340" s="71">
        <v>14</v>
      </c>
      <c r="S4340" s="71">
        <v>13</v>
      </c>
      <c r="T4340" s="73" t="s">
        <v>13850</v>
      </c>
      <c r="U4340" s="75" t="s">
        <v>7720</v>
      </c>
    </row>
    <row r="4341" spans="17:21">
      <c r="Q4341" s="71">
        <v>5</v>
      </c>
      <c r="R4341" s="71">
        <v>14</v>
      </c>
      <c r="S4341" s="71">
        <v>14</v>
      </c>
      <c r="T4341" s="73" t="s">
        <v>13951</v>
      </c>
      <c r="U4341" s="75" t="s">
        <v>7719</v>
      </c>
    </row>
    <row r="4342" spans="17:21">
      <c r="Q4342" s="71">
        <v>5</v>
      </c>
      <c r="R4342" s="71">
        <v>14</v>
      </c>
      <c r="S4342" s="71">
        <v>15</v>
      </c>
      <c r="T4342" s="73" t="s">
        <v>13952</v>
      </c>
      <c r="U4342" s="75" t="s">
        <v>7724</v>
      </c>
    </row>
    <row r="4343" spans="17:21">
      <c r="Q4343" s="71">
        <v>5</v>
      </c>
      <c r="R4343" s="71">
        <v>14</v>
      </c>
      <c r="S4343" s="71">
        <v>16</v>
      </c>
      <c r="T4343" s="73" t="s">
        <v>13953</v>
      </c>
      <c r="U4343" s="75" t="s">
        <v>7725</v>
      </c>
    </row>
    <row r="4344" spans="17:21">
      <c r="Q4344" s="71">
        <v>5</v>
      </c>
      <c r="R4344" s="71">
        <v>14</v>
      </c>
      <c r="S4344" s="71">
        <v>17</v>
      </c>
      <c r="T4344" s="73" t="s">
        <v>13954</v>
      </c>
      <c r="U4344" s="75" t="s">
        <v>7726</v>
      </c>
    </row>
    <row r="4345" spans="17:21">
      <c r="Q4345" s="71">
        <v>5</v>
      </c>
      <c r="R4345" s="71">
        <v>14</v>
      </c>
      <c r="S4345" s="71">
        <v>18</v>
      </c>
      <c r="T4345" s="73" t="s">
        <v>13861</v>
      </c>
      <c r="U4345" s="75" t="s">
        <v>7727</v>
      </c>
    </row>
    <row r="4346" spans="17:21">
      <c r="Q4346" s="71">
        <v>5</v>
      </c>
      <c r="R4346" s="71">
        <v>14</v>
      </c>
      <c r="S4346" s="71">
        <v>19</v>
      </c>
      <c r="T4346" s="73" t="s">
        <v>13955</v>
      </c>
      <c r="U4346" s="75" t="s">
        <v>7728</v>
      </c>
    </row>
    <row r="4347" spans="17:21">
      <c r="Q4347" s="71">
        <v>5</v>
      </c>
      <c r="R4347" s="71">
        <v>14</v>
      </c>
      <c r="S4347" s="71">
        <v>20</v>
      </c>
      <c r="T4347" s="73" t="s">
        <v>13956</v>
      </c>
      <c r="U4347" s="75" t="s">
        <v>7729</v>
      </c>
    </row>
    <row r="4348" spans="17:21">
      <c r="Q4348" s="71">
        <v>5</v>
      </c>
      <c r="R4348" s="71">
        <v>14</v>
      </c>
      <c r="S4348" s="71">
        <v>21</v>
      </c>
      <c r="T4348" s="73" t="s">
        <v>13957</v>
      </c>
      <c r="U4348" s="75" t="s">
        <v>7730</v>
      </c>
    </row>
    <row r="4349" spans="17:21">
      <c r="Q4349" s="71">
        <v>5</v>
      </c>
      <c r="R4349" s="71">
        <v>14</v>
      </c>
      <c r="S4349" s="71">
        <v>22</v>
      </c>
      <c r="T4349" s="73" t="s">
        <v>11215</v>
      </c>
      <c r="U4349" s="75" t="s">
        <v>7731</v>
      </c>
    </row>
    <row r="4350" spans="17:21">
      <c r="Q4350" s="71">
        <v>5</v>
      </c>
      <c r="R4350" s="71">
        <v>15</v>
      </c>
      <c r="S4350" s="71">
        <v>1</v>
      </c>
      <c r="T4350" s="73" t="s">
        <v>13958</v>
      </c>
      <c r="U4350" s="75" t="s">
        <v>3950</v>
      </c>
    </row>
    <row r="4351" spans="17:21">
      <c r="Q4351" s="71">
        <v>5</v>
      </c>
      <c r="R4351" s="71">
        <v>15</v>
      </c>
      <c r="S4351" s="71">
        <v>2</v>
      </c>
      <c r="T4351" s="73" t="s">
        <v>13796</v>
      </c>
      <c r="U4351" s="75" t="s">
        <v>3951</v>
      </c>
    </row>
    <row r="4352" spans="17:21">
      <c r="Q4352" s="71">
        <v>5</v>
      </c>
      <c r="R4352" s="71">
        <v>15</v>
      </c>
      <c r="S4352" s="71">
        <v>3</v>
      </c>
      <c r="T4352" s="73" t="s">
        <v>13930</v>
      </c>
      <c r="U4352" s="75" t="s">
        <v>3952</v>
      </c>
    </row>
    <row r="4353" spans="17:21">
      <c r="Q4353" s="71">
        <v>5</v>
      </c>
      <c r="R4353" s="71">
        <v>15</v>
      </c>
      <c r="S4353" s="71">
        <v>4</v>
      </c>
      <c r="T4353" s="73" t="s">
        <v>13959</v>
      </c>
      <c r="U4353" s="75" t="s">
        <v>3953</v>
      </c>
    </row>
    <row r="4354" spans="17:21">
      <c r="Q4354" s="71">
        <v>5</v>
      </c>
      <c r="R4354" s="71">
        <v>15</v>
      </c>
      <c r="S4354" s="71">
        <v>5</v>
      </c>
      <c r="T4354" s="73" t="s">
        <v>13960</v>
      </c>
      <c r="U4354" s="75" t="s">
        <v>3954</v>
      </c>
    </row>
    <row r="4355" spans="17:21">
      <c r="Q4355" s="71">
        <v>5</v>
      </c>
      <c r="R4355" s="71">
        <v>15</v>
      </c>
      <c r="S4355" s="71">
        <v>6</v>
      </c>
      <c r="T4355" s="73" t="s">
        <v>13961</v>
      </c>
      <c r="U4355" s="75" t="s">
        <v>3955</v>
      </c>
    </row>
    <row r="4356" spans="17:21">
      <c r="Q4356" s="71">
        <v>5</v>
      </c>
      <c r="R4356" s="71">
        <v>15</v>
      </c>
      <c r="S4356" s="71">
        <v>7</v>
      </c>
      <c r="T4356" s="73" t="s">
        <v>13962</v>
      </c>
      <c r="U4356" s="75" t="s">
        <v>3956</v>
      </c>
    </row>
    <row r="4357" spans="17:21">
      <c r="Q4357" s="71">
        <v>5</v>
      </c>
      <c r="R4357" s="71">
        <v>15</v>
      </c>
      <c r="S4357" s="71">
        <v>8</v>
      </c>
      <c r="T4357" s="73" t="s">
        <v>13963</v>
      </c>
      <c r="U4357" s="75" t="s">
        <v>3958</v>
      </c>
    </row>
    <row r="4358" spans="17:21">
      <c r="Q4358" s="71">
        <v>5</v>
      </c>
      <c r="R4358" s="71">
        <v>15</v>
      </c>
      <c r="S4358" s="71">
        <v>9</v>
      </c>
      <c r="T4358" s="73" t="s">
        <v>13964</v>
      </c>
      <c r="U4358" s="75" t="s">
        <v>3957</v>
      </c>
    </row>
    <row r="4359" spans="17:21">
      <c r="Q4359" s="71">
        <v>5</v>
      </c>
      <c r="R4359" s="71">
        <v>15</v>
      </c>
      <c r="S4359" s="71">
        <v>10</v>
      </c>
      <c r="T4359" s="73" t="s">
        <v>13965</v>
      </c>
      <c r="U4359" s="75" t="s">
        <v>3959</v>
      </c>
    </row>
    <row r="4360" spans="17:21">
      <c r="Q4360" s="71">
        <v>5</v>
      </c>
      <c r="R4360" s="71">
        <v>15</v>
      </c>
      <c r="S4360" s="71">
        <v>11</v>
      </c>
      <c r="T4360" s="73" t="s">
        <v>13966</v>
      </c>
      <c r="U4360" s="75" t="s">
        <v>3960</v>
      </c>
    </row>
    <row r="4361" spans="17:21">
      <c r="Q4361" s="71">
        <v>5</v>
      </c>
      <c r="R4361" s="71">
        <v>15</v>
      </c>
      <c r="S4361" s="71">
        <v>12</v>
      </c>
      <c r="T4361" s="73" t="s">
        <v>13967</v>
      </c>
      <c r="U4361" s="75" t="s">
        <v>3961</v>
      </c>
    </row>
    <row r="4362" spans="17:21">
      <c r="Q4362" s="71">
        <v>5</v>
      </c>
      <c r="R4362" s="71">
        <v>15</v>
      </c>
      <c r="S4362" s="71">
        <v>13</v>
      </c>
      <c r="T4362" s="73" t="s">
        <v>13968</v>
      </c>
      <c r="U4362" s="75" t="s">
        <v>3962</v>
      </c>
    </row>
    <row r="4363" spans="17:21">
      <c r="Q4363" s="71">
        <v>5</v>
      </c>
      <c r="R4363" s="71">
        <v>15</v>
      </c>
      <c r="S4363" s="71">
        <v>14</v>
      </c>
      <c r="T4363" s="73" t="s">
        <v>13969</v>
      </c>
      <c r="U4363" s="75" t="s">
        <v>3963</v>
      </c>
    </row>
    <row r="4364" spans="17:21">
      <c r="Q4364" s="71">
        <v>5</v>
      </c>
      <c r="R4364" s="71">
        <v>15</v>
      </c>
      <c r="S4364" s="71">
        <v>15</v>
      </c>
      <c r="T4364" s="73" t="s">
        <v>13970</v>
      </c>
      <c r="U4364" s="75" t="s">
        <v>3964</v>
      </c>
    </row>
    <row r="4365" spans="17:21">
      <c r="Q4365" s="71">
        <v>5</v>
      </c>
      <c r="R4365" s="71">
        <v>15</v>
      </c>
      <c r="S4365" s="71">
        <v>16</v>
      </c>
      <c r="T4365" s="73" t="s">
        <v>13971</v>
      </c>
      <c r="U4365" s="75" t="s">
        <v>7744</v>
      </c>
    </row>
    <row r="4366" spans="17:21">
      <c r="Q4366" s="71">
        <v>5</v>
      </c>
      <c r="R4366" s="71">
        <v>15</v>
      </c>
      <c r="S4366" s="71">
        <v>17</v>
      </c>
      <c r="T4366" s="73" t="s">
        <v>13972</v>
      </c>
      <c r="U4366" s="75" t="s">
        <v>3965</v>
      </c>
    </row>
    <row r="4367" spans="17:21">
      <c r="Q4367" s="71">
        <v>5</v>
      </c>
      <c r="R4367" s="71">
        <v>15</v>
      </c>
      <c r="S4367" s="71">
        <v>18</v>
      </c>
      <c r="T4367" s="73" t="s">
        <v>13973</v>
      </c>
      <c r="U4367" s="75" t="s">
        <v>3966</v>
      </c>
    </row>
    <row r="4368" spans="17:21">
      <c r="Q4368" s="71">
        <v>5</v>
      </c>
      <c r="R4368" s="71">
        <v>15</v>
      </c>
      <c r="S4368" s="71">
        <v>19</v>
      </c>
      <c r="T4368" s="73" t="s">
        <v>13974</v>
      </c>
      <c r="U4368" s="75" t="s">
        <v>3968</v>
      </c>
    </row>
    <row r="4369" spans="17:21">
      <c r="Q4369" s="71">
        <v>5</v>
      </c>
      <c r="R4369" s="71">
        <v>15</v>
      </c>
      <c r="S4369" s="71">
        <v>20</v>
      </c>
      <c r="T4369" s="73" t="s">
        <v>13975</v>
      </c>
      <c r="U4369" s="75" t="s">
        <v>3967</v>
      </c>
    </row>
    <row r="4370" spans="17:21">
      <c r="Q4370" s="71">
        <v>5</v>
      </c>
      <c r="R4370" s="71">
        <v>15</v>
      </c>
      <c r="S4370" s="71">
        <v>21</v>
      </c>
      <c r="T4370" s="73" t="s">
        <v>13976</v>
      </c>
      <c r="U4370" s="75" t="s">
        <v>3969</v>
      </c>
    </row>
    <row r="4371" spans="17:21">
      <c r="Q4371" s="71">
        <v>5</v>
      </c>
      <c r="R4371" s="71">
        <v>15</v>
      </c>
      <c r="S4371" s="71">
        <v>22</v>
      </c>
      <c r="T4371" s="73" t="s">
        <v>12463</v>
      </c>
      <c r="U4371" s="75" t="s">
        <v>3970</v>
      </c>
    </row>
    <row r="4372" spans="17:21">
      <c r="Q4372" s="71">
        <v>5</v>
      </c>
      <c r="R4372" s="71">
        <v>15</v>
      </c>
      <c r="S4372" s="71">
        <v>23</v>
      </c>
      <c r="T4372" s="73" t="s">
        <v>13977</v>
      </c>
      <c r="U4372" s="75" t="s">
        <v>3971</v>
      </c>
    </row>
    <row r="4373" spans="17:21">
      <c r="Q4373" s="71">
        <v>5</v>
      </c>
      <c r="R4373" s="71">
        <v>15</v>
      </c>
      <c r="S4373" s="71">
        <v>24</v>
      </c>
      <c r="T4373" s="73" t="s">
        <v>13978</v>
      </c>
      <c r="U4373" s="75" t="s">
        <v>3972</v>
      </c>
    </row>
    <row r="4374" spans="17:21">
      <c r="Q4374" s="71">
        <v>5</v>
      </c>
      <c r="R4374" s="71">
        <v>15</v>
      </c>
      <c r="S4374" s="71">
        <v>25</v>
      </c>
      <c r="T4374" s="73" t="s">
        <v>13979</v>
      </c>
      <c r="U4374" s="75" t="s">
        <v>3973</v>
      </c>
    </row>
    <row r="4375" spans="17:21">
      <c r="Q4375" s="71">
        <v>5</v>
      </c>
      <c r="R4375" s="71">
        <v>15</v>
      </c>
      <c r="S4375" s="71">
        <v>26</v>
      </c>
      <c r="T4375" s="73" t="s">
        <v>13980</v>
      </c>
      <c r="U4375" s="75" t="s">
        <v>3974</v>
      </c>
    </row>
    <row r="4376" spans="17:21">
      <c r="Q4376" s="71">
        <v>5</v>
      </c>
      <c r="R4376" s="71">
        <v>15</v>
      </c>
      <c r="S4376" s="71">
        <v>27</v>
      </c>
      <c r="T4376" s="73" t="s">
        <v>11215</v>
      </c>
      <c r="U4376" s="75" t="s">
        <v>3975</v>
      </c>
    </row>
    <row r="4377" spans="17:21">
      <c r="Q4377" s="71">
        <v>5</v>
      </c>
      <c r="R4377" s="71">
        <v>16</v>
      </c>
      <c r="S4377" s="71">
        <v>1</v>
      </c>
      <c r="T4377" s="73" t="s">
        <v>13810</v>
      </c>
      <c r="U4377" s="75" t="s">
        <v>7815</v>
      </c>
    </row>
    <row r="4378" spans="17:21">
      <c r="Q4378" s="71">
        <v>5</v>
      </c>
      <c r="R4378" s="71">
        <v>16</v>
      </c>
      <c r="S4378" s="71">
        <v>2</v>
      </c>
      <c r="T4378" s="73" t="s">
        <v>13981</v>
      </c>
      <c r="U4378" s="75" t="s">
        <v>13982</v>
      </c>
    </row>
    <row r="4379" spans="17:21">
      <c r="Q4379" s="71">
        <v>5</v>
      </c>
      <c r="R4379" s="71">
        <v>16</v>
      </c>
      <c r="S4379" s="71">
        <v>3</v>
      </c>
      <c r="T4379" s="73" t="s">
        <v>12533</v>
      </c>
      <c r="U4379" s="75" t="s">
        <v>7804</v>
      </c>
    </row>
    <row r="4380" spans="17:21">
      <c r="Q4380" s="71">
        <v>5</v>
      </c>
      <c r="R4380" s="71">
        <v>16</v>
      </c>
      <c r="S4380" s="71">
        <v>4</v>
      </c>
      <c r="T4380" s="73" t="s">
        <v>13983</v>
      </c>
      <c r="U4380" s="75" t="s">
        <v>7802</v>
      </c>
    </row>
    <row r="4381" spans="17:21">
      <c r="Q4381" s="71">
        <v>5</v>
      </c>
      <c r="R4381" s="71">
        <v>16</v>
      </c>
      <c r="S4381" s="71">
        <v>5</v>
      </c>
      <c r="T4381" s="73" t="s">
        <v>12394</v>
      </c>
      <c r="U4381" s="75" t="s">
        <v>7803</v>
      </c>
    </row>
    <row r="4382" spans="17:21">
      <c r="Q4382" s="71">
        <v>5</v>
      </c>
      <c r="R4382" s="71">
        <v>16</v>
      </c>
      <c r="S4382" s="71">
        <v>6</v>
      </c>
      <c r="T4382" s="73" t="s">
        <v>13793</v>
      </c>
      <c r="U4382" s="75" t="s">
        <v>7805</v>
      </c>
    </row>
    <row r="4383" spans="17:21">
      <c r="Q4383" s="71">
        <v>5</v>
      </c>
      <c r="R4383" s="71">
        <v>16</v>
      </c>
      <c r="S4383" s="71">
        <v>7</v>
      </c>
      <c r="T4383" s="73" t="s">
        <v>13984</v>
      </c>
      <c r="U4383" s="75" t="s">
        <v>7806</v>
      </c>
    </row>
    <row r="4384" spans="17:21">
      <c r="Q4384" s="71">
        <v>5</v>
      </c>
      <c r="R4384" s="71">
        <v>16</v>
      </c>
      <c r="S4384" s="71">
        <v>8</v>
      </c>
      <c r="T4384" s="73" t="s">
        <v>13985</v>
      </c>
      <c r="U4384" s="75" t="s">
        <v>7818</v>
      </c>
    </row>
    <row r="4385" spans="17:21">
      <c r="Q4385" s="71">
        <v>5</v>
      </c>
      <c r="R4385" s="71">
        <v>16</v>
      </c>
      <c r="S4385" s="71">
        <v>9</v>
      </c>
      <c r="T4385" s="73" t="s">
        <v>12538</v>
      </c>
      <c r="U4385" s="75" t="s">
        <v>7807</v>
      </c>
    </row>
    <row r="4386" spans="17:21">
      <c r="Q4386" s="71">
        <v>5</v>
      </c>
      <c r="R4386" s="71">
        <v>16</v>
      </c>
      <c r="S4386" s="71">
        <v>10</v>
      </c>
      <c r="T4386" s="73" t="s">
        <v>13986</v>
      </c>
      <c r="U4386" s="75" t="s">
        <v>7816</v>
      </c>
    </row>
    <row r="4387" spans="17:21">
      <c r="Q4387" s="71">
        <v>5</v>
      </c>
      <c r="R4387" s="71">
        <v>16</v>
      </c>
      <c r="S4387" s="71">
        <v>11</v>
      </c>
      <c r="T4387" s="73" t="s">
        <v>12417</v>
      </c>
      <c r="U4387" s="75" t="s">
        <v>7808</v>
      </c>
    </row>
    <row r="4388" spans="17:21">
      <c r="Q4388" s="71">
        <v>5</v>
      </c>
      <c r="R4388" s="71">
        <v>16</v>
      </c>
      <c r="S4388" s="71">
        <v>12</v>
      </c>
      <c r="T4388" s="73" t="s">
        <v>13987</v>
      </c>
      <c r="U4388" s="75" t="s">
        <v>7810</v>
      </c>
    </row>
    <row r="4389" spans="17:21">
      <c r="Q4389" s="71">
        <v>5</v>
      </c>
      <c r="R4389" s="71">
        <v>16</v>
      </c>
      <c r="S4389" s="71">
        <v>13</v>
      </c>
      <c r="T4389" s="73" t="s">
        <v>12403</v>
      </c>
      <c r="U4389" s="75" t="s">
        <v>7811</v>
      </c>
    </row>
    <row r="4390" spans="17:21">
      <c r="Q4390" s="71">
        <v>5</v>
      </c>
      <c r="R4390" s="71">
        <v>16</v>
      </c>
      <c r="S4390" s="71">
        <v>14</v>
      </c>
      <c r="T4390" s="73" t="s">
        <v>13799</v>
      </c>
      <c r="U4390" s="75" t="s">
        <v>7812</v>
      </c>
    </row>
    <row r="4391" spans="17:21">
      <c r="Q4391" s="71">
        <v>5</v>
      </c>
      <c r="R4391" s="71">
        <v>16</v>
      </c>
      <c r="S4391" s="71">
        <v>15</v>
      </c>
      <c r="T4391" s="73" t="s">
        <v>13801</v>
      </c>
      <c r="U4391" s="75" t="s">
        <v>7814</v>
      </c>
    </row>
    <row r="4392" spans="17:21">
      <c r="Q4392" s="71">
        <v>5</v>
      </c>
      <c r="R4392" s="71">
        <v>16</v>
      </c>
      <c r="S4392" s="71">
        <v>16</v>
      </c>
      <c r="T4392" s="73" t="s">
        <v>12367</v>
      </c>
      <c r="U4392" s="75" t="s">
        <v>7813</v>
      </c>
    </row>
    <row r="4393" spans="17:21">
      <c r="Q4393" s="71">
        <v>5</v>
      </c>
      <c r="R4393" s="71">
        <v>16</v>
      </c>
      <c r="S4393" s="71">
        <v>17</v>
      </c>
      <c r="T4393" s="73" t="s">
        <v>13955</v>
      </c>
      <c r="U4393" s="75" t="s">
        <v>7809</v>
      </c>
    </row>
    <row r="4394" spans="17:21">
      <c r="Q4394" s="71">
        <v>5</v>
      </c>
      <c r="R4394" s="71">
        <v>16</v>
      </c>
      <c r="S4394" s="71">
        <v>18</v>
      </c>
      <c r="T4394" s="73" t="s">
        <v>13952</v>
      </c>
      <c r="U4394" s="75" t="s">
        <v>7817</v>
      </c>
    </row>
    <row r="4395" spans="17:21">
      <c r="Q4395" s="71">
        <v>5</v>
      </c>
      <c r="R4395" s="71">
        <v>16</v>
      </c>
      <c r="S4395" s="71">
        <v>19</v>
      </c>
      <c r="T4395" s="73" t="s">
        <v>13953</v>
      </c>
      <c r="U4395" s="75" t="s">
        <v>7819</v>
      </c>
    </row>
    <row r="4396" spans="17:21">
      <c r="Q4396" s="71">
        <v>5</v>
      </c>
      <c r="R4396" s="71">
        <v>16</v>
      </c>
      <c r="S4396" s="71">
        <v>20</v>
      </c>
      <c r="T4396" s="73" t="s">
        <v>13861</v>
      </c>
      <c r="U4396" s="75" t="s">
        <v>7820</v>
      </c>
    </row>
    <row r="4397" spans="17:21">
      <c r="Q4397" s="71">
        <v>5</v>
      </c>
      <c r="R4397" s="71">
        <v>16</v>
      </c>
      <c r="S4397" s="71">
        <v>21</v>
      </c>
      <c r="T4397" s="73" t="s">
        <v>11215</v>
      </c>
      <c r="U4397" s="75" t="s">
        <v>7821</v>
      </c>
    </row>
    <row r="4398" spans="17:21">
      <c r="Q4398" s="71">
        <v>5</v>
      </c>
      <c r="R4398" s="71">
        <v>17</v>
      </c>
      <c r="S4398" s="71">
        <v>1</v>
      </c>
      <c r="T4398" s="73" t="s">
        <v>13810</v>
      </c>
      <c r="U4398" s="75" t="s">
        <v>7837</v>
      </c>
    </row>
    <row r="4399" spans="17:21">
      <c r="Q4399" s="71">
        <v>5</v>
      </c>
      <c r="R4399" s="71">
        <v>17</v>
      </c>
      <c r="S4399" s="71">
        <v>2</v>
      </c>
      <c r="T4399" s="73" t="s">
        <v>13988</v>
      </c>
      <c r="U4399" s="75" t="s">
        <v>7831</v>
      </c>
    </row>
    <row r="4400" spans="17:21">
      <c r="Q4400" s="71">
        <v>5</v>
      </c>
      <c r="R4400" s="71">
        <v>17</v>
      </c>
      <c r="S4400" s="71">
        <v>3</v>
      </c>
      <c r="T4400" s="73" t="s">
        <v>13793</v>
      </c>
      <c r="U4400" s="75" t="s">
        <v>7832</v>
      </c>
    </row>
    <row r="4401" spans="17:21">
      <c r="Q4401" s="71">
        <v>5</v>
      </c>
      <c r="R4401" s="71">
        <v>17</v>
      </c>
      <c r="S4401" s="71">
        <v>4</v>
      </c>
      <c r="T4401" s="73" t="s">
        <v>13811</v>
      </c>
      <c r="U4401" s="75" t="s">
        <v>7833</v>
      </c>
    </row>
    <row r="4402" spans="17:21">
      <c r="Q4402" s="71">
        <v>5</v>
      </c>
      <c r="R4402" s="71">
        <v>17</v>
      </c>
      <c r="S4402" s="71">
        <v>5</v>
      </c>
      <c r="T4402" s="73" t="s">
        <v>13350</v>
      </c>
      <c r="U4402" s="75" t="s">
        <v>7834</v>
      </c>
    </row>
    <row r="4403" spans="17:21">
      <c r="Q4403" s="71">
        <v>5</v>
      </c>
      <c r="R4403" s="71">
        <v>17</v>
      </c>
      <c r="S4403" s="71">
        <v>6</v>
      </c>
      <c r="T4403" s="73" t="s">
        <v>11714</v>
      </c>
      <c r="U4403" s="75" t="s">
        <v>7835</v>
      </c>
    </row>
    <row r="4404" spans="17:21">
      <c r="Q4404" s="71">
        <v>5</v>
      </c>
      <c r="R4404" s="71">
        <v>17</v>
      </c>
      <c r="S4404" s="71">
        <v>7</v>
      </c>
      <c r="T4404" s="73" t="s">
        <v>12417</v>
      </c>
      <c r="U4404" s="75" t="s">
        <v>4318</v>
      </c>
    </row>
    <row r="4405" spans="17:21">
      <c r="Q4405" s="71">
        <v>5</v>
      </c>
      <c r="R4405" s="71">
        <v>17</v>
      </c>
      <c r="S4405" s="71">
        <v>8</v>
      </c>
      <c r="T4405" s="73" t="s">
        <v>13796</v>
      </c>
      <c r="U4405" s="75" t="s">
        <v>4319</v>
      </c>
    </row>
    <row r="4406" spans="17:21">
      <c r="Q4406" s="71">
        <v>5</v>
      </c>
      <c r="R4406" s="71">
        <v>17</v>
      </c>
      <c r="S4406" s="71">
        <v>9</v>
      </c>
      <c r="T4406" s="73" t="s">
        <v>12403</v>
      </c>
      <c r="U4406" s="75" t="s">
        <v>4320</v>
      </c>
    </row>
    <row r="4407" spans="17:21">
      <c r="Q4407" s="71">
        <v>5</v>
      </c>
      <c r="R4407" s="71">
        <v>17</v>
      </c>
      <c r="S4407" s="71">
        <v>10</v>
      </c>
      <c r="T4407" s="73" t="s">
        <v>13989</v>
      </c>
      <c r="U4407" s="75" t="s">
        <v>4321</v>
      </c>
    </row>
    <row r="4408" spans="17:21">
      <c r="Q4408" s="71">
        <v>5</v>
      </c>
      <c r="R4408" s="71">
        <v>17</v>
      </c>
      <c r="S4408" s="71">
        <v>11</v>
      </c>
      <c r="T4408" s="73" t="s">
        <v>12196</v>
      </c>
      <c r="U4408" s="75" t="s">
        <v>4322</v>
      </c>
    </row>
    <row r="4409" spans="17:21">
      <c r="Q4409" s="71">
        <v>5</v>
      </c>
      <c r="R4409" s="71">
        <v>17</v>
      </c>
      <c r="S4409" s="71">
        <v>12</v>
      </c>
      <c r="T4409" s="73" t="s">
        <v>13885</v>
      </c>
      <c r="U4409" s="75" t="s">
        <v>4323</v>
      </c>
    </row>
    <row r="4410" spans="17:21">
      <c r="Q4410" s="71">
        <v>5</v>
      </c>
      <c r="R4410" s="71">
        <v>17</v>
      </c>
      <c r="S4410" s="71">
        <v>13</v>
      </c>
      <c r="T4410" s="73" t="s">
        <v>13802</v>
      </c>
      <c r="U4410" s="75" t="s">
        <v>4325</v>
      </c>
    </row>
    <row r="4411" spans="17:21">
      <c r="Q4411" s="71">
        <v>5</v>
      </c>
      <c r="R4411" s="71">
        <v>17</v>
      </c>
      <c r="S4411" s="71">
        <v>14</v>
      </c>
      <c r="T4411" s="73" t="s">
        <v>13807</v>
      </c>
      <c r="U4411" s="75" t="s">
        <v>4327</v>
      </c>
    </row>
    <row r="4412" spans="17:21">
      <c r="Q4412" s="71">
        <v>5</v>
      </c>
      <c r="R4412" s="71">
        <v>17</v>
      </c>
      <c r="S4412" s="71">
        <v>15</v>
      </c>
      <c r="T4412" s="73" t="s">
        <v>13808</v>
      </c>
      <c r="U4412" s="75" t="s">
        <v>4329</v>
      </c>
    </row>
    <row r="4413" spans="17:21">
      <c r="Q4413" s="71">
        <v>5</v>
      </c>
      <c r="R4413" s="71">
        <v>17</v>
      </c>
      <c r="S4413" s="71">
        <v>16</v>
      </c>
      <c r="T4413" s="73" t="s">
        <v>13990</v>
      </c>
      <c r="U4413" s="75" t="s">
        <v>4331</v>
      </c>
    </row>
    <row r="4414" spans="17:21">
      <c r="Q4414" s="71">
        <v>5</v>
      </c>
      <c r="R4414" s="71">
        <v>17</v>
      </c>
      <c r="S4414" s="71">
        <v>17</v>
      </c>
      <c r="T4414" s="73" t="s">
        <v>13991</v>
      </c>
      <c r="U4414" s="75" t="s">
        <v>4333</v>
      </c>
    </row>
    <row r="4415" spans="17:21">
      <c r="Q4415" s="71">
        <v>5</v>
      </c>
      <c r="R4415" s="71">
        <v>17</v>
      </c>
      <c r="S4415" s="71">
        <v>18</v>
      </c>
      <c r="T4415" s="73" t="s">
        <v>13992</v>
      </c>
      <c r="U4415" s="75" t="s">
        <v>4335</v>
      </c>
    </row>
    <row r="4416" spans="17:21">
      <c r="Q4416" s="71">
        <v>5</v>
      </c>
      <c r="R4416" s="71">
        <v>17</v>
      </c>
      <c r="S4416" s="71">
        <v>19</v>
      </c>
      <c r="T4416" s="73" t="s">
        <v>13993</v>
      </c>
      <c r="U4416" s="75" t="s">
        <v>4337</v>
      </c>
    </row>
    <row r="4417" spans="17:21">
      <c r="Q4417" s="71">
        <v>5</v>
      </c>
      <c r="R4417" s="71">
        <v>17</v>
      </c>
      <c r="S4417" s="71">
        <v>20</v>
      </c>
      <c r="T4417" s="73" t="s">
        <v>13801</v>
      </c>
      <c r="U4417" s="75" t="s">
        <v>7836</v>
      </c>
    </row>
    <row r="4418" spans="17:21">
      <c r="Q4418" s="71">
        <v>5</v>
      </c>
      <c r="R4418" s="71">
        <v>17</v>
      </c>
      <c r="S4418" s="71">
        <v>21</v>
      </c>
      <c r="T4418" s="73" t="s">
        <v>12367</v>
      </c>
      <c r="U4418" s="75" t="s">
        <v>4339</v>
      </c>
    </row>
    <row r="4419" spans="17:21">
      <c r="Q4419" s="71">
        <v>5</v>
      </c>
      <c r="R4419" s="71">
        <v>17</v>
      </c>
      <c r="S4419" s="71">
        <v>22</v>
      </c>
      <c r="T4419" s="73" t="s">
        <v>13994</v>
      </c>
      <c r="U4419" s="75" t="s">
        <v>4340</v>
      </c>
    </row>
    <row r="4420" spans="17:21">
      <c r="Q4420" s="71">
        <v>5</v>
      </c>
      <c r="R4420" s="71">
        <v>17</v>
      </c>
      <c r="S4420" s="71">
        <v>23</v>
      </c>
      <c r="T4420" s="73" t="s">
        <v>13995</v>
      </c>
      <c r="U4420" s="75" t="s">
        <v>4341</v>
      </c>
    </row>
    <row r="4421" spans="17:21">
      <c r="Q4421" s="71">
        <v>5</v>
      </c>
      <c r="R4421" s="71">
        <v>17</v>
      </c>
      <c r="S4421" s="71">
        <v>24</v>
      </c>
      <c r="T4421" s="73" t="s">
        <v>13996</v>
      </c>
      <c r="U4421" s="75" t="s">
        <v>4342</v>
      </c>
    </row>
    <row r="4422" spans="17:21">
      <c r="Q4422" s="71">
        <v>5</v>
      </c>
      <c r="R4422" s="71">
        <v>17</v>
      </c>
      <c r="S4422" s="71">
        <v>25</v>
      </c>
      <c r="T4422" s="73" t="s">
        <v>11215</v>
      </c>
      <c r="U4422" s="75" t="s">
        <v>4343</v>
      </c>
    </row>
    <row r="4423" spans="17:21">
      <c r="Q4423" s="71">
        <v>5</v>
      </c>
      <c r="R4423" s="71">
        <v>18</v>
      </c>
      <c r="S4423" s="71">
        <v>1</v>
      </c>
      <c r="T4423" s="73" t="s">
        <v>13997</v>
      </c>
      <c r="U4423" s="75" t="s">
        <v>4741</v>
      </c>
    </row>
    <row r="4424" spans="17:21">
      <c r="Q4424" s="71">
        <v>5</v>
      </c>
      <c r="R4424" s="71">
        <v>18</v>
      </c>
      <c r="S4424" s="71">
        <v>2</v>
      </c>
      <c r="T4424" s="73" t="s">
        <v>13998</v>
      </c>
      <c r="U4424" s="75" t="s">
        <v>7897</v>
      </c>
    </row>
    <row r="4425" spans="17:21">
      <c r="Q4425" s="71">
        <v>5</v>
      </c>
      <c r="R4425" s="71">
        <v>18</v>
      </c>
      <c r="S4425" s="71">
        <v>3</v>
      </c>
      <c r="T4425" s="73" t="s">
        <v>13999</v>
      </c>
      <c r="U4425" s="75" t="s">
        <v>7901</v>
      </c>
    </row>
    <row r="4426" spans="17:21">
      <c r="Q4426" s="71">
        <v>5</v>
      </c>
      <c r="R4426" s="71">
        <v>18</v>
      </c>
      <c r="S4426" s="71">
        <v>4</v>
      </c>
      <c r="T4426" s="73" t="s">
        <v>12394</v>
      </c>
      <c r="U4426" s="75" t="s">
        <v>7902</v>
      </c>
    </row>
    <row r="4427" spans="17:21">
      <c r="Q4427" s="71">
        <v>5</v>
      </c>
      <c r="R4427" s="71">
        <v>18</v>
      </c>
      <c r="S4427" s="71">
        <v>5</v>
      </c>
      <c r="T4427" s="73" t="s">
        <v>13793</v>
      </c>
      <c r="U4427" s="75" t="s">
        <v>7895</v>
      </c>
    </row>
    <row r="4428" spans="17:21">
      <c r="Q4428" s="71">
        <v>5</v>
      </c>
      <c r="R4428" s="71">
        <v>18</v>
      </c>
      <c r="S4428" s="71">
        <v>6</v>
      </c>
      <c r="T4428" s="73" t="s">
        <v>14000</v>
      </c>
      <c r="U4428" s="75" t="s">
        <v>4745</v>
      </c>
    </row>
    <row r="4429" spans="17:21">
      <c r="Q4429" s="71">
        <v>5</v>
      </c>
      <c r="R4429" s="71">
        <v>18</v>
      </c>
      <c r="S4429" s="71">
        <v>7</v>
      </c>
      <c r="T4429" s="73" t="s">
        <v>12538</v>
      </c>
      <c r="U4429" s="75" t="s">
        <v>4742</v>
      </c>
    </row>
    <row r="4430" spans="17:21">
      <c r="Q4430" s="71">
        <v>5</v>
      </c>
      <c r="R4430" s="71">
        <v>18</v>
      </c>
      <c r="S4430" s="71">
        <v>8</v>
      </c>
      <c r="T4430" s="73" t="s">
        <v>14001</v>
      </c>
      <c r="U4430" s="75" t="s">
        <v>7896</v>
      </c>
    </row>
    <row r="4431" spans="17:21">
      <c r="Q4431" s="71">
        <v>5</v>
      </c>
      <c r="R4431" s="71">
        <v>18</v>
      </c>
      <c r="S4431" s="71">
        <v>9</v>
      </c>
      <c r="T4431" s="73" t="s">
        <v>12417</v>
      </c>
      <c r="U4431" s="75" t="s">
        <v>4743</v>
      </c>
    </row>
    <row r="4432" spans="17:21">
      <c r="Q4432" s="71">
        <v>5</v>
      </c>
      <c r="R4432" s="71">
        <v>18</v>
      </c>
      <c r="S4432" s="71">
        <v>10</v>
      </c>
      <c r="T4432" s="73" t="s">
        <v>14002</v>
      </c>
      <c r="U4432" s="75" t="s">
        <v>4744</v>
      </c>
    </row>
    <row r="4433" spans="17:21">
      <c r="Q4433" s="71">
        <v>5</v>
      </c>
      <c r="R4433" s="71">
        <v>18</v>
      </c>
      <c r="S4433" s="71">
        <v>11</v>
      </c>
      <c r="T4433" s="73" t="s">
        <v>12436</v>
      </c>
      <c r="U4433" s="75" t="s">
        <v>4746</v>
      </c>
    </row>
    <row r="4434" spans="17:21">
      <c r="Q4434" s="71">
        <v>5</v>
      </c>
      <c r="R4434" s="71">
        <v>18</v>
      </c>
      <c r="S4434" s="71">
        <v>12</v>
      </c>
      <c r="T4434" s="73" t="s">
        <v>13950</v>
      </c>
      <c r="U4434" s="75" t="s">
        <v>4747</v>
      </c>
    </row>
    <row r="4435" spans="17:21">
      <c r="Q4435" s="71">
        <v>5</v>
      </c>
      <c r="R4435" s="71">
        <v>18</v>
      </c>
      <c r="S4435" s="71">
        <v>13</v>
      </c>
      <c r="T4435" s="73" t="s">
        <v>14003</v>
      </c>
      <c r="U4435" s="75" t="s">
        <v>4748</v>
      </c>
    </row>
    <row r="4436" spans="17:21">
      <c r="Q4436" s="71">
        <v>5</v>
      </c>
      <c r="R4436" s="71">
        <v>18</v>
      </c>
      <c r="S4436" s="71">
        <v>14</v>
      </c>
      <c r="T4436" s="73" t="s">
        <v>14004</v>
      </c>
      <c r="U4436" s="75" t="s">
        <v>4749</v>
      </c>
    </row>
    <row r="4437" spans="17:21">
      <c r="Q4437" s="71">
        <v>5</v>
      </c>
      <c r="R4437" s="71">
        <v>18</v>
      </c>
      <c r="S4437" s="71">
        <v>15</v>
      </c>
      <c r="T4437" s="73" t="s">
        <v>14005</v>
      </c>
      <c r="U4437" s="75" t="s">
        <v>4750</v>
      </c>
    </row>
    <row r="4438" spans="17:21">
      <c r="Q4438" s="71">
        <v>5</v>
      </c>
      <c r="R4438" s="71">
        <v>18</v>
      </c>
      <c r="S4438" s="71">
        <v>16</v>
      </c>
      <c r="T4438" s="73" t="s">
        <v>14006</v>
      </c>
      <c r="U4438" s="75" t="s">
        <v>4751</v>
      </c>
    </row>
    <row r="4439" spans="17:21">
      <c r="Q4439" s="71">
        <v>5</v>
      </c>
      <c r="R4439" s="71">
        <v>18</v>
      </c>
      <c r="S4439" s="71">
        <v>17</v>
      </c>
      <c r="T4439" s="73" t="s">
        <v>14007</v>
      </c>
      <c r="U4439" s="75" t="s">
        <v>4752</v>
      </c>
    </row>
    <row r="4440" spans="17:21">
      <c r="Q4440" s="71">
        <v>5</v>
      </c>
      <c r="R4440" s="71">
        <v>18</v>
      </c>
      <c r="S4440" s="71">
        <v>18</v>
      </c>
      <c r="T4440" s="73" t="s">
        <v>14008</v>
      </c>
      <c r="U4440" s="75" t="s">
        <v>4753</v>
      </c>
    </row>
    <row r="4441" spans="17:21">
      <c r="Q4441" s="71">
        <v>5</v>
      </c>
      <c r="R4441" s="71">
        <v>18</v>
      </c>
      <c r="S4441" s="71">
        <v>19</v>
      </c>
      <c r="T4441" s="73" t="s">
        <v>14009</v>
      </c>
      <c r="U4441" s="75" t="s">
        <v>4754</v>
      </c>
    </row>
    <row r="4442" spans="17:21">
      <c r="Q4442" s="71">
        <v>5</v>
      </c>
      <c r="R4442" s="71">
        <v>18</v>
      </c>
      <c r="S4442" s="71">
        <v>20</v>
      </c>
      <c r="T4442" s="73" t="s">
        <v>14010</v>
      </c>
      <c r="U4442" s="75" t="s">
        <v>4755</v>
      </c>
    </row>
    <row r="4443" spans="17:21">
      <c r="Q4443" s="71">
        <v>5</v>
      </c>
      <c r="R4443" s="71">
        <v>18</v>
      </c>
      <c r="S4443" s="71">
        <v>21</v>
      </c>
      <c r="T4443" s="73" t="s">
        <v>13801</v>
      </c>
      <c r="U4443" s="75" t="s">
        <v>7898</v>
      </c>
    </row>
    <row r="4444" spans="17:21">
      <c r="Q4444" s="71">
        <v>5</v>
      </c>
      <c r="R4444" s="71">
        <v>18</v>
      </c>
      <c r="S4444" s="71">
        <v>22</v>
      </c>
      <c r="T4444" s="73" t="s">
        <v>13850</v>
      </c>
      <c r="U4444" s="75" t="s">
        <v>4756</v>
      </c>
    </row>
    <row r="4445" spans="17:21">
      <c r="Q4445" s="71">
        <v>5</v>
      </c>
      <c r="R4445" s="71">
        <v>18</v>
      </c>
      <c r="S4445" s="71">
        <v>23</v>
      </c>
      <c r="T4445" s="73" t="s">
        <v>12463</v>
      </c>
      <c r="U4445" s="75" t="s">
        <v>7899</v>
      </c>
    </row>
    <row r="4446" spans="17:21">
      <c r="Q4446" s="71">
        <v>5</v>
      </c>
      <c r="R4446" s="71">
        <v>18</v>
      </c>
      <c r="S4446" s="71">
        <v>24</v>
      </c>
      <c r="T4446" s="73" t="s">
        <v>11236</v>
      </c>
      <c r="U4446" s="75" t="s">
        <v>4757</v>
      </c>
    </row>
    <row r="4447" spans="17:21">
      <c r="Q4447" s="71">
        <v>5</v>
      </c>
      <c r="R4447" s="71">
        <v>18</v>
      </c>
      <c r="S4447" s="71">
        <v>25</v>
      </c>
      <c r="T4447" s="73" t="s">
        <v>11238</v>
      </c>
      <c r="U4447" s="75" t="s">
        <v>4758</v>
      </c>
    </row>
    <row r="4448" spans="17:21">
      <c r="Q4448" s="71">
        <v>5</v>
      </c>
      <c r="R4448" s="71">
        <v>18</v>
      </c>
      <c r="S4448" s="71">
        <v>26</v>
      </c>
      <c r="T4448" s="73" t="s">
        <v>14011</v>
      </c>
      <c r="U4448" s="75" t="s">
        <v>4759</v>
      </c>
    </row>
    <row r="4449" spans="17:21">
      <c r="Q4449" s="71">
        <v>5</v>
      </c>
      <c r="R4449" s="71">
        <v>18</v>
      </c>
      <c r="S4449" s="71">
        <v>27</v>
      </c>
      <c r="T4449" s="73" t="s">
        <v>14012</v>
      </c>
      <c r="U4449" s="75" t="s">
        <v>7900</v>
      </c>
    </row>
    <row r="4450" spans="17:21">
      <c r="Q4450" s="71">
        <v>5</v>
      </c>
      <c r="R4450" s="71">
        <v>18</v>
      </c>
      <c r="S4450" s="71">
        <v>28</v>
      </c>
      <c r="T4450" s="73" t="s">
        <v>11215</v>
      </c>
      <c r="U4450" s="75" t="s">
        <v>4760</v>
      </c>
    </row>
    <row r="4451" spans="17:21">
      <c r="Q4451" s="71">
        <v>5</v>
      </c>
      <c r="R4451" s="71">
        <v>19</v>
      </c>
      <c r="S4451" s="71">
        <v>1</v>
      </c>
      <c r="T4451" s="73" t="s">
        <v>13838</v>
      </c>
      <c r="U4451" s="75" t="s">
        <v>7903</v>
      </c>
    </row>
    <row r="4452" spans="17:21">
      <c r="Q4452" s="71">
        <v>5</v>
      </c>
      <c r="R4452" s="71">
        <v>19</v>
      </c>
      <c r="S4452" s="71">
        <v>2</v>
      </c>
      <c r="T4452" s="73" t="s">
        <v>13793</v>
      </c>
      <c r="U4452" s="75" t="s">
        <v>7904</v>
      </c>
    </row>
    <row r="4453" spans="17:21">
      <c r="Q4453" s="71">
        <v>5</v>
      </c>
      <c r="R4453" s="71">
        <v>19</v>
      </c>
      <c r="S4453" s="71">
        <v>3</v>
      </c>
      <c r="T4453" s="73" t="s">
        <v>13811</v>
      </c>
      <c r="U4453" s="75" t="s">
        <v>7905</v>
      </c>
    </row>
    <row r="4454" spans="17:21">
      <c r="Q4454" s="71">
        <v>5</v>
      </c>
      <c r="R4454" s="71">
        <v>19</v>
      </c>
      <c r="S4454" s="71">
        <v>4</v>
      </c>
      <c r="T4454" s="73" t="s">
        <v>11714</v>
      </c>
      <c r="U4454" s="75" t="s">
        <v>7908</v>
      </c>
    </row>
    <row r="4455" spans="17:21">
      <c r="Q4455" s="71">
        <v>5</v>
      </c>
      <c r="R4455" s="71">
        <v>19</v>
      </c>
      <c r="S4455" s="71">
        <v>5</v>
      </c>
      <c r="T4455" s="73" t="s">
        <v>12538</v>
      </c>
      <c r="U4455" s="75" t="s">
        <v>7906</v>
      </c>
    </row>
    <row r="4456" spans="17:21">
      <c r="Q4456" s="71">
        <v>5</v>
      </c>
      <c r="R4456" s="71">
        <v>19</v>
      </c>
      <c r="S4456" s="71">
        <v>6</v>
      </c>
      <c r="T4456" s="73" t="s">
        <v>12417</v>
      </c>
      <c r="U4456" s="75" t="s">
        <v>4761</v>
      </c>
    </row>
    <row r="4457" spans="17:21">
      <c r="Q4457" s="71">
        <v>5</v>
      </c>
      <c r="R4457" s="71">
        <v>19</v>
      </c>
      <c r="S4457" s="71">
        <v>7</v>
      </c>
      <c r="T4457" s="73" t="s">
        <v>14013</v>
      </c>
      <c r="U4457" s="75" t="s">
        <v>7907</v>
      </c>
    </row>
    <row r="4458" spans="17:21">
      <c r="Q4458" s="71">
        <v>5</v>
      </c>
      <c r="R4458" s="71">
        <v>19</v>
      </c>
      <c r="S4458" s="71">
        <v>8</v>
      </c>
      <c r="T4458" s="73" t="s">
        <v>13352</v>
      </c>
      <c r="U4458" s="75" t="s">
        <v>4762</v>
      </c>
    </row>
    <row r="4459" spans="17:21">
      <c r="Q4459" s="71">
        <v>5</v>
      </c>
      <c r="R4459" s="71">
        <v>19</v>
      </c>
      <c r="S4459" s="71">
        <v>9</v>
      </c>
      <c r="T4459" s="73" t="s">
        <v>13895</v>
      </c>
      <c r="U4459" s="75" t="s">
        <v>4763</v>
      </c>
    </row>
    <row r="4460" spans="17:21">
      <c r="Q4460" s="71">
        <v>5</v>
      </c>
      <c r="R4460" s="71">
        <v>19</v>
      </c>
      <c r="S4460" s="71">
        <v>10</v>
      </c>
      <c r="T4460" s="73" t="s">
        <v>14014</v>
      </c>
      <c r="U4460" s="75" t="s">
        <v>4764</v>
      </c>
    </row>
    <row r="4461" spans="17:21">
      <c r="Q4461" s="71">
        <v>5</v>
      </c>
      <c r="R4461" s="71">
        <v>19</v>
      </c>
      <c r="S4461" s="71">
        <v>11</v>
      </c>
      <c r="T4461" s="73" t="s">
        <v>14003</v>
      </c>
      <c r="U4461" s="75" t="s">
        <v>4765</v>
      </c>
    </row>
    <row r="4462" spans="17:21">
      <c r="Q4462" s="71">
        <v>5</v>
      </c>
      <c r="R4462" s="71">
        <v>19</v>
      </c>
      <c r="S4462" s="71">
        <v>12</v>
      </c>
      <c r="T4462" s="73" t="s">
        <v>13801</v>
      </c>
      <c r="U4462" s="75" t="s">
        <v>7909</v>
      </c>
    </row>
    <row r="4463" spans="17:21">
      <c r="Q4463" s="71">
        <v>5</v>
      </c>
      <c r="R4463" s="71">
        <v>19</v>
      </c>
      <c r="S4463" s="71">
        <v>13</v>
      </c>
      <c r="T4463" s="73" t="s">
        <v>12367</v>
      </c>
      <c r="U4463" s="75" t="s">
        <v>4766</v>
      </c>
    </row>
    <row r="4464" spans="17:21">
      <c r="Q4464" s="71">
        <v>5</v>
      </c>
      <c r="R4464" s="71">
        <v>19</v>
      </c>
      <c r="S4464" s="71">
        <v>14</v>
      </c>
      <c r="T4464" s="73" t="s">
        <v>12463</v>
      </c>
      <c r="U4464" s="75" t="s">
        <v>4767</v>
      </c>
    </row>
    <row r="4465" spans="17:21">
      <c r="Q4465" s="71">
        <v>5</v>
      </c>
      <c r="R4465" s="71">
        <v>19</v>
      </c>
      <c r="S4465" s="71">
        <v>15</v>
      </c>
      <c r="T4465" s="73" t="s">
        <v>11238</v>
      </c>
      <c r="U4465" s="75" t="s">
        <v>4768</v>
      </c>
    </row>
    <row r="4466" spans="17:21">
      <c r="Q4466" s="71">
        <v>5</v>
      </c>
      <c r="R4466" s="71">
        <v>19</v>
      </c>
      <c r="S4466" s="71">
        <v>16</v>
      </c>
      <c r="T4466" s="73" t="s">
        <v>13953</v>
      </c>
      <c r="U4466" s="75" t="s">
        <v>4769</v>
      </c>
    </row>
    <row r="4467" spans="17:21">
      <c r="Q4467" s="71">
        <v>5</v>
      </c>
      <c r="R4467" s="71">
        <v>19</v>
      </c>
      <c r="S4467" s="71">
        <v>17</v>
      </c>
      <c r="T4467" s="73" t="s">
        <v>14015</v>
      </c>
      <c r="U4467" s="75" t="s">
        <v>4770</v>
      </c>
    </row>
    <row r="4468" spans="17:21">
      <c r="Q4468" s="71">
        <v>5</v>
      </c>
      <c r="R4468" s="71">
        <v>19</v>
      </c>
      <c r="S4468" s="71">
        <v>18</v>
      </c>
      <c r="T4468" s="73" t="s">
        <v>13860</v>
      </c>
      <c r="U4468" s="75" t="s">
        <v>4771</v>
      </c>
    </row>
    <row r="4469" spans="17:21">
      <c r="Q4469" s="71">
        <v>5</v>
      </c>
      <c r="R4469" s="71">
        <v>19</v>
      </c>
      <c r="S4469" s="71">
        <v>19</v>
      </c>
      <c r="T4469" s="73" t="s">
        <v>13861</v>
      </c>
      <c r="U4469" s="75" t="s">
        <v>4772</v>
      </c>
    </row>
    <row r="4470" spans="17:21">
      <c r="Q4470" s="71">
        <v>5</v>
      </c>
      <c r="R4470" s="71">
        <v>19</v>
      </c>
      <c r="S4470" s="71">
        <v>20</v>
      </c>
      <c r="T4470" s="73" t="s">
        <v>14016</v>
      </c>
      <c r="U4470" s="75" t="s">
        <v>4774</v>
      </c>
    </row>
    <row r="4471" spans="17:21">
      <c r="Q4471" s="71">
        <v>5</v>
      </c>
      <c r="R4471" s="71">
        <v>19</v>
      </c>
      <c r="S4471" s="71">
        <v>21</v>
      </c>
      <c r="T4471" s="73" t="s">
        <v>14017</v>
      </c>
      <c r="U4471" s="75" t="s">
        <v>4775</v>
      </c>
    </row>
    <row r="4472" spans="17:21">
      <c r="Q4472" s="71">
        <v>5</v>
      </c>
      <c r="R4472" s="71">
        <v>19</v>
      </c>
      <c r="S4472" s="71">
        <v>22</v>
      </c>
      <c r="T4472" s="73" t="s">
        <v>13954</v>
      </c>
      <c r="U4472" s="75" t="s">
        <v>4773</v>
      </c>
    </row>
    <row r="4473" spans="17:21">
      <c r="Q4473" s="71">
        <v>5</v>
      </c>
      <c r="R4473" s="71">
        <v>19</v>
      </c>
      <c r="S4473" s="71">
        <v>23</v>
      </c>
      <c r="T4473" s="73" t="s">
        <v>14018</v>
      </c>
      <c r="U4473" s="75" t="s">
        <v>4776</v>
      </c>
    </row>
    <row r="4474" spans="17:21">
      <c r="Q4474" s="71">
        <v>5</v>
      </c>
      <c r="R4474" s="71">
        <v>19</v>
      </c>
      <c r="S4474" s="71">
        <v>24</v>
      </c>
      <c r="T4474" s="73" t="s">
        <v>14019</v>
      </c>
      <c r="U4474" s="75" t="s">
        <v>4777</v>
      </c>
    </row>
    <row r="4475" spans="17:21">
      <c r="Q4475" s="71">
        <v>5</v>
      </c>
      <c r="R4475" s="71">
        <v>19</v>
      </c>
      <c r="S4475" s="71">
        <v>25</v>
      </c>
      <c r="T4475" s="73" t="s">
        <v>14020</v>
      </c>
      <c r="U4475" s="75" t="s">
        <v>4778</v>
      </c>
    </row>
    <row r="4476" spans="17:21">
      <c r="Q4476" s="71">
        <v>5</v>
      </c>
      <c r="R4476" s="71">
        <v>19</v>
      </c>
      <c r="S4476" s="71">
        <v>26</v>
      </c>
      <c r="T4476" s="73" t="s">
        <v>14021</v>
      </c>
      <c r="U4476" s="75" t="s">
        <v>4779</v>
      </c>
    </row>
    <row r="4477" spans="17:21">
      <c r="Q4477" s="71">
        <v>5</v>
      </c>
      <c r="R4477" s="71">
        <v>19</v>
      </c>
      <c r="S4477" s="71">
        <v>27</v>
      </c>
      <c r="T4477" s="73" t="s">
        <v>11215</v>
      </c>
      <c r="U4477" s="75" t="s">
        <v>4780</v>
      </c>
    </row>
    <row r="4478" spans="17:21">
      <c r="Q4478" s="71">
        <v>5</v>
      </c>
      <c r="R4478" s="71">
        <v>20</v>
      </c>
      <c r="S4478" s="71">
        <v>1</v>
      </c>
      <c r="T4478" s="73" t="s">
        <v>12533</v>
      </c>
      <c r="U4478" s="75" t="s">
        <v>7973</v>
      </c>
    </row>
    <row r="4479" spans="17:21">
      <c r="Q4479" s="71">
        <v>5</v>
      </c>
      <c r="R4479" s="71">
        <v>20</v>
      </c>
      <c r="S4479" s="71">
        <v>2</v>
      </c>
      <c r="T4479" s="73" t="s">
        <v>12394</v>
      </c>
      <c r="U4479" s="75" t="s">
        <v>7952</v>
      </c>
    </row>
    <row r="4480" spans="17:21">
      <c r="Q4480" s="71">
        <v>5</v>
      </c>
      <c r="R4480" s="71">
        <v>20</v>
      </c>
      <c r="S4480" s="71">
        <v>3</v>
      </c>
      <c r="T4480" s="73" t="s">
        <v>13793</v>
      </c>
      <c r="U4480" s="75" t="s">
        <v>7954</v>
      </c>
    </row>
    <row r="4481" spans="17:21">
      <c r="Q4481" s="71">
        <v>5</v>
      </c>
      <c r="R4481" s="71">
        <v>20</v>
      </c>
      <c r="S4481" s="71">
        <v>4</v>
      </c>
      <c r="T4481" s="73" t="s">
        <v>13811</v>
      </c>
      <c r="U4481" s="75" t="s">
        <v>7953</v>
      </c>
    </row>
    <row r="4482" spans="17:21">
      <c r="Q4482" s="71">
        <v>5</v>
      </c>
      <c r="R4482" s="71">
        <v>20</v>
      </c>
      <c r="S4482" s="71">
        <v>5</v>
      </c>
      <c r="T4482" s="73" t="s">
        <v>13350</v>
      </c>
      <c r="U4482" s="75" t="s">
        <v>7955</v>
      </c>
    </row>
    <row r="4483" spans="17:21">
      <c r="Q4483" s="71">
        <v>5</v>
      </c>
      <c r="R4483" s="71">
        <v>20</v>
      </c>
      <c r="S4483" s="71">
        <v>6</v>
      </c>
      <c r="T4483" s="73" t="s">
        <v>12417</v>
      </c>
      <c r="U4483" s="75" t="s">
        <v>7956</v>
      </c>
    </row>
    <row r="4484" spans="17:21">
      <c r="Q4484" s="71">
        <v>5</v>
      </c>
      <c r="R4484" s="71">
        <v>20</v>
      </c>
      <c r="S4484" s="71">
        <v>7</v>
      </c>
      <c r="T4484" s="73" t="s">
        <v>13796</v>
      </c>
      <c r="U4484" s="75" t="s">
        <v>7959</v>
      </c>
    </row>
    <row r="4485" spans="17:21">
      <c r="Q4485" s="71">
        <v>5</v>
      </c>
      <c r="R4485" s="71">
        <v>20</v>
      </c>
      <c r="S4485" s="71">
        <v>8</v>
      </c>
      <c r="T4485" s="73" t="s">
        <v>14022</v>
      </c>
      <c r="U4485" s="75" t="s">
        <v>7957</v>
      </c>
    </row>
    <row r="4486" spans="17:21">
      <c r="Q4486" s="71">
        <v>5</v>
      </c>
      <c r="R4486" s="71">
        <v>20</v>
      </c>
      <c r="S4486" s="71">
        <v>9</v>
      </c>
      <c r="T4486" s="73" t="s">
        <v>14023</v>
      </c>
      <c r="U4486" s="75" t="s">
        <v>7958</v>
      </c>
    </row>
    <row r="4487" spans="17:21">
      <c r="Q4487" s="71">
        <v>5</v>
      </c>
      <c r="R4487" s="71">
        <v>20</v>
      </c>
      <c r="S4487" s="71">
        <v>10</v>
      </c>
      <c r="T4487" s="73" t="s">
        <v>13858</v>
      </c>
      <c r="U4487" s="75" t="s">
        <v>7961</v>
      </c>
    </row>
    <row r="4488" spans="17:21">
      <c r="Q4488" s="71">
        <v>5</v>
      </c>
      <c r="R4488" s="71">
        <v>20</v>
      </c>
      <c r="S4488" s="71">
        <v>11</v>
      </c>
      <c r="T4488" s="73" t="s">
        <v>14024</v>
      </c>
      <c r="U4488" s="75" t="s">
        <v>7962</v>
      </c>
    </row>
    <row r="4489" spans="17:21">
      <c r="Q4489" s="71">
        <v>5</v>
      </c>
      <c r="R4489" s="71">
        <v>20</v>
      </c>
      <c r="S4489" s="71">
        <v>12</v>
      </c>
      <c r="T4489" s="73" t="s">
        <v>14025</v>
      </c>
      <c r="U4489" s="75" t="s">
        <v>7963</v>
      </c>
    </row>
    <row r="4490" spans="17:21">
      <c r="Q4490" s="71">
        <v>5</v>
      </c>
      <c r="R4490" s="71">
        <v>20</v>
      </c>
      <c r="S4490" s="71">
        <v>13</v>
      </c>
      <c r="T4490" s="73" t="s">
        <v>14026</v>
      </c>
      <c r="U4490" s="75" t="s">
        <v>7964</v>
      </c>
    </row>
    <row r="4491" spans="17:21">
      <c r="Q4491" s="71">
        <v>5</v>
      </c>
      <c r="R4491" s="71">
        <v>20</v>
      </c>
      <c r="S4491" s="71">
        <v>14</v>
      </c>
      <c r="T4491" s="73" t="s">
        <v>14027</v>
      </c>
      <c r="U4491" s="75" t="s">
        <v>7966</v>
      </c>
    </row>
    <row r="4492" spans="17:21">
      <c r="Q4492" s="71">
        <v>5</v>
      </c>
      <c r="R4492" s="71">
        <v>20</v>
      </c>
      <c r="S4492" s="71">
        <v>15</v>
      </c>
      <c r="T4492" s="73" t="s">
        <v>14028</v>
      </c>
      <c r="U4492" s="75" t="s">
        <v>7965</v>
      </c>
    </row>
    <row r="4493" spans="17:21">
      <c r="Q4493" s="71">
        <v>5</v>
      </c>
      <c r="R4493" s="71">
        <v>20</v>
      </c>
      <c r="S4493" s="71">
        <v>16</v>
      </c>
      <c r="T4493" s="73" t="s">
        <v>13801</v>
      </c>
      <c r="U4493" s="75" t="s">
        <v>7968</v>
      </c>
    </row>
    <row r="4494" spans="17:21">
      <c r="Q4494" s="71">
        <v>5</v>
      </c>
      <c r="R4494" s="71">
        <v>20</v>
      </c>
      <c r="S4494" s="71">
        <v>17</v>
      </c>
      <c r="T4494" s="73" t="s">
        <v>12463</v>
      </c>
      <c r="U4494" s="75" t="s">
        <v>7969</v>
      </c>
    </row>
    <row r="4495" spans="17:21">
      <c r="Q4495" s="71">
        <v>5</v>
      </c>
      <c r="R4495" s="71">
        <v>20</v>
      </c>
      <c r="S4495" s="71">
        <v>18</v>
      </c>
      <c r="T4495" s="73" t="s">
        <v>13850</v>
      </c>
      <c r="U4495" s="75" t="s">
        <v>7970</v>
      </c>
    </row>
    <row r="4496" spans="17:21">
      <c r="Q4496" s="71">
        <v>5</v>
      </c>
      <c r="R4496" s="71">
        <v>20</v>
      </c>
      <c r="S4496" s="71">
        <v>19</v>
      </c>
      <c r="T4496" s="73" t="s">
        <v>11236</v>
      </c>
      <c r="U4496" s="75" t="s">
        <v>7971</v>
      </c>
    </row>
    <row r="4497" spans="17:21">
      <c r="Q4497" s="71">
        <v>5</v>
      </c>
      <c r="R4497" s="71">
        <v>20</v>
      </c>
      <c r="S4497" s="71">
        <v>20</v>
      </c>
      <c r="T4497" s="73" t="s">
        <v>11319</v>
      </c>
      <c r="U4497" s="75" t="s">
        <v>7972</v>
      </c>
    </row>
    <row r="4498" spans="17:21">
      <c r="Q4498" s="71">
        <v>5</v>
      </c>
      <c r="R4498" s="71">
        <v>20</v>
      </c>
      <c r="S4498" s="71">
        <v>21</v>
      </c>
      <c r="T4498" s="73" t="s">
        <v>13860</v>
      </c>
      <c r="U4498" s="75" t="s">
        <v>7960</v>
      </c>
    </row>
    <row r="4499" spans="17:21">
      <c r="Q4499" s="71">
        <v>5</v>
      </c>
      <c r="R4499" s="71">
        <v>20</v>
      </c>
      <c r="S4499" s="71">
        <v>22</v>
      </c>
      <c r="T4499" s="73" t="s">
        <v>13953</v>
      </c>
      <c r="U4499" s="75" t="s">
        <v>7967</v>
      </c>
    </row>
    <row r="4500" spans="17:21">
      <c r="Q4500" s="71">
        <v>5</v>
      </c>
      <c r="R4500" s="71">
        <v>20</v>
      </c>
      <c r="S4500" s="71">
        <v>23</v>
      </c>
      <c r="T4500" s="73" t="s">
        <v>13954</v>
      </c>
      <c r="U4500" s="75" t="s">
        <v>7974</v>
      </c>
    </row>
    <row r="4501" spans="17:21">
      <c r="Q4501" s="71">
        <v>5</v>
      </c>
      <c r="R4501" s="71">
        <v>20</v>
      </c>
      <c r="S4501" s="71">
        <v>24</v>
      </c>
      <c r="T4501" s="73" t="s">
        <v>13861</v>
      </c>
      <c r="U4501" s="75" t="s">
        <v>7975</v>
      </c>
    </row>
    <row r="4502" spans="17:21">
      <c r="Q4502" s="71">
        <v>5</v>
      </c>
      <c r="R4502" s="71">
        <v>20</v>
      </c>
      <c r="S4502" s="71">
        <v>25</v>
      </c>
      <c r="T4502" s="73" t="s">
        <v>13955</v>
      </c>
      <c r="U4502" s="75" t="s">
        <v>7976</v>
      </c>
    </row>
    <row r="4503" spans="17:21">
      <c r="Q4503" s="71">
        <v>5</v>
      </c>
      <c r="R4503" s="71">
        <v>20</v>
      </c>
      <c r="S4503" s="71">
        <v>26</v>
      </c>
      <c r="T4503" s="73" t="s">
        <v>11215</v>
      </c>
      <c r="U4503" s="75" t="s">
        <v>7977</v>
      </c>
    </row>
    <row r="4504" spans="17:21">
      <c r="Q4504" s="71">
        <v>6</v>
      </c>
      <c r="R4504" s="71">
        <v>1</v>
      </c>
      <c r="S4504" s="71">
        <v>1</v>
      </c>
      <c r="T4504" s="73" t="s">
        <v>8628</v>
      </c>
      <c r="U4504" s="75" t="s">
        <v>1351</v>
      </c>
    </row>
    <row r="4505" spans="17:21">
      <c r="Q4505" s="71">
        <v>6</v>
      </c>
      <c r="R4505" s="71">
        <v>1</v>
      </c>
      <c r="S4505" s="71">
        <v>2</v>
      </c>
      <c r="T4505" s="73" t="s">
        <v>14029</v>
      </c>
      <c r="U4505" s="75" t="s">
        <v>1352</v>
      </c>
    </row>
    <row r="4506" spans="17:21">
      <c r="Q4506" s="71">
        <v>6</v>
      </c>
      <c r="R4506" s="71">
        <v>1</v>
      </c>
      <c r="S4506" s="71">
        <v>3</v>
      </c>
      <c r="T4506" s="73" t="s">
        <v>8631</v>
      </c>
      <c r="U4506" s="75" t="s">
        <v>1353</v>
      </c>
    </row>
    <row r="4507" spans="17:21">
      <c r="Q4507" s="71">
        <v>6</v>
      </c>
      <c r="R4507" s="71">
        <v>1</v>
      </c>
      <c r="S4507" s="71">
        <v>4</v>
      </c>
      <c r="T4507" s="73" t="s">
        <v>14030</v>
      </c>
      <c r="U4507" s="75" t="s">
        <v>1354</v>
      </c>
    </row>
    <row r="4508" spans="17:21">
      <c r="Q4508" s="71">
        <v>6</v>
      </c>
      <c r="R4508" s="71">
        <v>1</v>
      </c>
      <c r="S4508" s="71">
        <v>5</v>
      </c>
      <c r="T4508" s="73" t="s">
        <v>8634</v>
      </c>
      <c r="U4508" s="75" t="s">
        <v>1355</v>
      </c>
    </row>
    <row r="4509" spans="17:21">
      <c r="Q4509" s="71">
        <v>6</v>
      </c>
      <c r="R4509" s="71">
        <v>1</v>
      </c>
      <c r="S4509" s="71">
        <v>6</v>
      </c>
      <c r="T4509" s="73" t="s">
        <v>8636</v>
      </c>
      <c r="U4509" s="75" t="s">
        <v>1356</v>
      </c>
    </row>
    <row r="4510" spans="17:21">
      <c r="Q4510" s="71">
        <v>6</v>
      </c>
      <c r="R4510" s="71">
        <v>1</v>
      </c>
      <c r="S4510" s="71">
        <v>7</v>
      </c>
      <c r="T4510" s="73" t="s">
        <v>14031</v>
      </c>
      <c r="U4510" s="75" t="s">
        <v>1357</v>
      </c>
    </row>
    <row r="4511" spans="17:21">
      <c r="Q4511" s="71">
        <v>6</v>
      </c>
      <c r="R4511" s="71">
        <v>1</v>
      </c>
      <c r="S4511" s="71">
        <v>8</v>
      </c>
      <c r="T4511" s="73" t="s">
        <v>8639</v>
      </c>
      <c r="U4511" s="75" t="s">
        <v>1358</v>
      </c>
    </row>
    <row r="4512" spans="17:21">
      <c r="Q4512" s="71">
        <v>6</v>
      </c>
      <c r="R4512" s="71">
        <v>1</v>
      </c>
      <c r="S4512" s="71">
        <v>9</v>
      </c>
      <c r="T4512" s="73" t="s">
        <v>14032</v>
      </c>
      <c r="U4512" s="75" t="s">
        <v>1359</v>
      </c>
    </row>
    <row r="4513" spans="17:21">
      <c r="Q4513" s="71">
        <v>6</v>
      </c>
      <c r="R4513" s="71">
        <v>1</v>
      </c>
      <c r="S4513" s="71">
        <v>10</v>
      </c>
      <c r="T4513" s="73" t="s">
        <v>8642</v>
      </c>
      <c r="U4513" s="75" t="s">
        <v>1360</v>
      </c>
    </row>
    <row r="4514" spans="17:21">
      <c r="Q4514" s="71">
        <v>6</v>
      </c>
      <c r="R4514" s="71">
        <v>1</v>
      </c>
      <c r="S4514" s="71">
        <v>11</v>
      </c>
      <c r="T4514" s="73" t="s">
        <v>8645</v>
      </c>
      <c r="U4514" s="75" t="s">
        <v>1361</v>
      </c>
    </row>
    <row r="4515" spans="17:21">
      <c r="Q4515" s="71">
        <v>6</v>
      </c>
      <c r="R4515" s="71">
        <v>1</v>
      </c>
      <c r="S4515" s="71">
        <v>12</v>
      </c>
      <c r="T4515" s="73" t="s">
        <v>8648</v>
      </c>
      <c r="U4515" s="75" t="s">
        <v>1362</v>
      </c>
    </row>
    <row r="4516" spans="17:21">
      <c r="Q4516" s="71">
        <v>6</v>
      </c>
      <c r="R4516" s="71">
        <v>1</v>
      </c>
      <c r="S4516" s="71">
        <v>13</v>
      </c>
      <c r="T4516" s="73" t="s">
        <v>8651</v>
      </c>
      <c r="U4516" s="75" t="s">
        <v>1363</v>
      </c>
    </row>
    <row r="4517" spans="17:21">
      <c r="Q4517" s="71">
        <v>6</v>
      </c>
      <c r="R4517" s="71">
        <v>1</v>
      </c>
      <c r="S4517" s="71">
        <v>14</v>
      </c>
      <c r="T4517" s="73" t="s">
        <v>8654</v>
      </c>
      <c r="U4517" s="75" t="s">
        <v>1364</v>
      </c>
    </row>
    <row r="4518" spans="17:21">
      <c r="Q4518" s="71">
        <v>6</v>
      </c>
      <c r="R4518" s="71">
        <v>1</v>
      </c>
      <c r="S4518" s="71">
        <v>15</v>
      </c>
      <c r="T4518" s="73" t="s">
        <v>14033</v>
      </c>
      <c r="U4518" s="75" t="s">
        <v>1365</v>
      </c>
    </row>
    <row r="4519" spans="17:21">
      <c r="Q4519" s="71">
        <v>6</v>
      </c>
      <c r="R4519" s="71">
        <v>1</v>
      </c>
      <c r="S4519" s="71">
        <v>16</v>
      </c>
      <c r="T4519" s="73" t="s">
        <v>8657</v>
      </c>
      <c r="U4519" s="75" t="s">
        <v>1366</v>
      </c>
    </row>
    <row r="4520" spans="17:21">
      <c r="Q4520" s="71">
        <v>6</v>
      </c>
      <c r="R4520" s="71">
        <v>1</v>
      </c>
      <c r="S4520" s="71">
        <v>17</v>
      </c>
      <c r="T4520" s="73" t="s">
        <v>14034</v>
      </c>
      <c r="U4520" s="75" t="s">
        <v>1367</v>
      </c>
    </row>
    <row r="4521" spans="17:21">
      <c r="Q4521" s="71">
        <v>6</v>
      </c>
      <c r="R4521" s="71">
        <v>1</v>
      </c>
      <c r="S4521" s="71">
        <v>18</v>
      </c>
      <c r="T4521" s="73" t="s">
        <v>8660</v>
      </c>
      <c r="U4521" s="75" t="s">
        <v>1368</v>
      </c>
    </row>
    <row r="4522" spans="17:21">
      <c r="Q4522" s="71">
        <v>6</v>
      </c>
      <c r="R4522" s="71">
        <v>1</v>
      </c>
      <c r="S4522" s="71">
        <v>19</v>
      </c>
      <c r="T4522" s="73" t="s">
        <v>8663</v>
      </c>
      <c r="U4522" s="75" t="s">
        <v>1369</v>
      </c>
    </row>
    <row r="4523" spans="17:21">
      <c r="Q4523" s="71">
        <v>6</v>
      </c>
      <c r="R4523" s="71">
        <v>1</v>
      </c>
      <c r="S4523" s="71">
        <v>20</v>
      </c>
      <c r="T4523" s="73" t="s">
        <v>14035</v>
      </c>
      <c r="U4523" s="75" t="s">
        <v>1370</v>
      </c>
    </row>
    <row r="4524" spans="17:21">
      <c r="Q4524" s="71">
        <v>6</v>
      </c>
      <c r="R4524" s="71">
        <v>1</v>
      </c>
      <c r="S4524" s="71">
        <v>21</v>
      </c>
      <c r="T4524" s="73" t="s">
        <v>8666</v>
      </c>
      <c r="U4524" s="75" t="s">
        <v>1371</v>
      </c>
    </row>
    <row r="4525" spans="17:21">
      <c r="Q4525" s="71">
        <v>6</v>
      </c>
      <c r="R4525" s="71">
        <v>1</v>
      </c>
      <c r="S4525" s="71">
        <v>22</v>
      </c>
      <c r="T4525" s="73" t="s">
        <v>8668</v>
      </c>
      <c r="U4525" s="75" t="s">
        <v>1372</v>
      </c>
    </row>
    <row r="4526" spans="17:21">
      <c r="Q4526" s="71">
        <v>6</v>
      </c>
      <c r="R4526" s="71">
        <v>1</v>
      </c>
      <c r="S4526" s="71">
        <v>23</v>
      </c>
      <c r="T4526" s="73" t="s">
        <v>8671</v>
      </c>
      <c r="U4526" s="75" t="s">
        <v>1373</v>
      </c>
    </row>
    <row r="4527" spans="17:21">
      <c r="Q4527" s="71">
        <v>6</v>
      </c>
      <c r="R4527" s="71">
        <v>1</v>
      </c>
      <c r="S4527" s="71">
        <v>24</v>
      </c>
      <c r="T4527" s="73" t="s">
        <v>8674</v>
      </c>
      <c r="U4527" s="75" t="s">
        <v>1374</v>
      </c>
    </row>
    <row r="4528" spans="17:21">
      <c r="Q4528" s="71">
        <v>6</v>
      </c>
      <c r="R4528" s="71">
        <v>1</v>
      </c>
      <c r="S4528" s="71">
        <v>25</v>
      </c>
      <c r="T4528" s="73" t="s">
        <v>8677</v>
      </c>
      <c r="U4528" s="75" t="s">
        <v>1375</v>
      </c>
    </row>
    <row r="4529" spans="17:21">
      <c r="Q4529" s="71">
        <v>6</v>
      </c>
      <c r="R4529" s="71">
        <v>1</v>
      </c>
      <c r="S4529" s="71">
        <v>26</v>
      </c>
      <c r="T4529" s="73" t="s">
        <v>14036</v>
      </c>
      <c r="U4529" s="75" t="s">
        <v>1376</v>
      </c>
    </row>
    <row r="4530" spans="17:21">
      <c r="Q4530" s="71">
        <v>6</v>
      </c>
      <c r="R4530" s="71">
        <v>1</v>
      </c>
      <c r="S4530" s="71">
        <v>27</v>
      </c>
      <c r="T4530" s="73" t="s">
        <v>8680</v>
      </c>
      <c r="U4530" s="75" t="s">
        <v>1377</v>
      </c>
    </row>
    <row r="4531" spans="17:21">
      <c r="Q4531" s="71">
        <v>6</v>
      </c>
      <c r="R4531" s="71">
        <v>1</v>
      </c>
      <c r="S4531" s="71">
        <v>28</v>
      </c>
      <c r="T4531" s="73" t="s">
        <v>8683</v>
      </c>
      <c r="U4531" s="75" t="s">
        <v>1378</v>
      </c>
    </row>
    <row r="4532" spans="17:21">
      <c r="Q4532" s="71">
        <v>6</v>
      </c>
      <c r="R4532" s="71">
        <v>1</v>
      </c>
      <c r="S4532" s="71">
        <v>29</v>
      </c>
      <c r="T4532" s="73" t="s">
        <v>8686</v>
      </c>
      <c r="U4532" s="75" t="s">
        <v>1379</v>
      </c>
    </row>
    <row r="4533" spans="17:21">
      <c r="Q4533" s="71">
        <v>6</v>
      </c>
      <c r="R4533" s="71">
        <v>1</v>
      </c>
      <c r="S4533" s="71">
        <v>30</v>
      </c>
      <c r="T4533" s="73" t="s">
        <v>8689</v>
      </c>
      <c r="U4533" s="75" t="s">
        <v>1380</v>
      </c>
    </row>
    <row r="4534" spans="17:21">
      <c r="Q4534" s="71">
        <v>6</v>
      </c>
      <c r="R4534" s="71">
        <v>1</v>
      </c>
      <c r="S4534" s="71">
        <v>31</v>
      </c>
      <c r="T4534" s="73" t="s">
        <v>14037</v>
      </c>
      <c r="U4534" s="75" t="s">
        <v>1381</v>
      </c>
    </row>
    <row r="4535" spans="17:21">
      <c r="Q4535" s="71">
        <v>6</v>
      </c>
      <c r="R4535" s="71">
        <v>1</v>
      </c>
      <c r="S4535" s="71">
        <v>32</v>
      </c>
      <c r="T4535" s="73" t="s">
        <v>8692</v>
      </c>
      <c r="U4535" s="75" t="s">
        <v>1382</v>
      </c>
    </row>
    <row r="4536" spans="17:21">
      <c r="Q4536" s="71">
        <v>6</v>
      </c>
      <c r="R4536" s="71">
        <v>1</v>
      </c>
      <c r="S4536" s="71">
        <v>33</v>
      </c>
      <c r="T4536" s="73" t="s">
        <v>8694</v>
      </c>
      <c r="U4536" s="75" t="s">
        <v>1383</v>
      </c>
    </row>
    <row r="4537" spans="17:21">
      <c r="Q4537" s="71">
        <v>6</v>
      </c>
      <c r="R4537" s="71">
        <v>1</v>
      </c>
      <c r="S4537" s="71">
        <v>34</v>
      </c>
      <c r="T4537" s="73" t="s">
        <v>8697</v>
      </c>
      <c r="U4537" s="75" t="s">
        <v>1384</v>
      </c>
    </row>
    <row r="4538" spans="17:21">
      <c r="Q4538" s="71">
        <v>6</v>
      </c>
      <c r="R4538" s="71">
        <v>1</v>
      </c>
      <c r="S4538" s="71">
        <v>35</v>
      </c>
      <c r="T4538" s="73" t="s">
        <v>8700</v>
      </c>
      <c r="U4538" s="75" t="s">
        <v>1385</v>
      </c>
    </row>
    <row r="4539" spans="17:21">
      <c r="Q4539" s="71">
        <v>6</v>
      </c>
      <c r="R4539" s="71">
        <v>1</v>
      </c>
      <c r="S4539" s="71">
        <v>36</v>
      </c>
      <c r="T4539" s="73" t="s">
        <v>8703</v>
      </c>
      <c r="U4539" s="75" t="s">
        <v>1386</v>
      </c>
    </row>
    <row r="4540" spans="17:21">
      <c r="Q4540" s="71">
        <v>6</v>
      </c>
      <c r="R4540" s="71">
        <v>1</v>
      </c>
      <c r="S4540" s="71">
        <v>37</v>
      </c>
      <c r="T4540" s="73" t="s">
        <v>8706</v>
      </c>
      <c r="U4540" s="75" t="s">
        <v>1387</v>
      </c>
    </row>
    <row r="4541" spans="17:21">
      <c r="Q4541" s="71">
        <v>6</v>
      </c>
      <c r="R4541" s="71">
        <v>1</v>
      </c>
      <c r="S4541" s="71">
        <v>38</v>
      </c>
      <c r="T4541" s="73" t="s">
        <v>8709</v>
      </c>
      <c r="U4541" s="75" t="s">
        <v>1388</v>
      </c>
    </row>
    <row r="4542" spans="17:21">
      <c r="Q4542" s="71">
        <v>6</v>
      </c>
      <c r="R4542" s="71">
        <v>1</v>
      </c>
      <c r="S4542" s="71">
        <v>39</v>
      </c>
      <c r="T4542" s="73" t="s">
        <v>8712</v>
      </c>
      <c r="U4542" s="75" t="s">
        <v>1389</v>
      </c>
    </row>
    <row r="4543" spans="17:21">
      <c r="Q4543" s="71">
        <v>6</v>
      </c>
      <c r="R4543" s="71">
        <v>1</v>
      </c>
      <c r="S4543" s="71">
        <v>40</v>
      </c>
      <c r="T4543" s="73" t="s">
        <v>8715</v>
      </c>
      <c r="U4543" s="75" t="s">
        <v>1390</v>
      </c>
    </row>
    <row r="4544" spans="17:21">
      <c r="Q4544" s="71">
        <v>6</v>
      </c>
      <c r="R4544" s="71">
        <v>1</v>
      </c>
      <c r="S4544" s="71">
        <v>41</v>
      </c>
      <c r="T4544" s="73" t="s">
        <v>8718</v>
      </c>
      <c r="U4544" s="75" t="s">
        <v>1391</v>
      </c>
    </row>
    <row r="4545" spans="17:21">
      <c r="Q4545" s="71">
        <v>6</v>
      </c>
      <c r="R4545" s="71">
        <v>1</v>
      </c>
      <c r="S4545" s="71">
        <v>42</v>
      </c>
      <c r="T4545" s="73" t="s">
        <v>8721</v>
      </c>
      <c r="U4545" s="75" t="s">
        <v>1392</v>
      </c>
    </row>
    <row r="4546" spans="17:21">
      <c r="Q4546" s="71">
        <v>6</v>
      </c>
      <c r="R4546" s="71">
        <v>1</v>
      </c>
      <c r="S4546" s="71">
        <v>43</v>
      </c>
      <c r="T4546" s="73" t="s">
        <v>8724</v>
      </c>
      <c r="U4546" s="75" t="s">
        <v>7164</v>
      </c>
    </row>
    <row r="4547" spans="17:21">
      <c r="Q4547" s="71">
        <v>6</v>
      </c>
      <c r="R4547" s="71">
        <v>1</v>
      </c>
      <c r="S4547" s="71">
        <v>44</v>
      </c>
      <c r="T4547" s="73" t="s">
        <v>8726</v>
      </c>
      <c r="U4547" s="75" t="s">
        <v>1393</v>
      </c>
    </row>
    <row r="4548" spans="17:21">
      <c r="Q4548" s="71">
        <v>6</v>
      </c>
      <c r="R4548" s="71">
        <v>1</v>
      </c>
      <c r="S4548" s="71">
        <v>45</v>
      </c>
      <c r="T4548" s="73" t="s">
        <v>8728</v>
      </c>
      <c r="U4548" s="75" t="s">
        <v>1394</v>
      </c>
    </row>
    <row r="4549" spans="17:21">
      <c r="Q4549" s="71">
        <v>6</v>
      </c>
      <c r="R4549" s="71">
        <v>1</v>
      </c>
      <c r="S4549" s="71">
        <v>46</v>
      </c>
      <c r="T4549" s="73" t="s">
        <v>8730</v>
      </c>
      <c r="U4549" s="75" t="s">
        <v>1395</v>
      </c>
    </row>
    <row r="4550" spans="17:21">
      <c r="Q4550" s="71">
        <v>6</v>
      </c>
      <c r="R4550" s="71">
        <v>1</v>
      </c>
      <c r="S4550" s="71">
        <v>47</v>
      </c>
      <c r="T4550" s="73" t="s">
        <v>8732</v>
      </c>
      <c r="U4550" s="75" t="s">
        <v>1396</v>
      </c>
    </row>
    <row r="4551" spans="17:21">
      <c r="Q4551" s="71">
        <v>6</v>
      </c>
      <c r="R4551" s="71">
        <v>1</v>
      </c>
      <c r="S4551" s="71">
        <v>48</v>
      </c>
      <c r="T4551" s="73" t="s">
        <v>8734</v>
      </c>
      <c r="U4551" s="75" t="s">
        <v>1397</v>
      </c>
    </row>
    <row r="4552" spans="17:21">
      <c r="Q4552" s="71">
        <v>6</v>
      </c>
      <c r="R4552" s="71">
        <v>1</v>
      </c>
      <c r="S4552" s="71">
        <v>49</v>
      </c>
      <c r="T4552" s="73" t="s">
        <v>8736</v>
      </c>
      <c r="U4552" s="75" t="s">
        <v>1398</v>
      </c>
    </row>
    <row r="4553" spans="17:21">
      <c r="Q4553" s="71">
        <v>6</v>
      </c>
      <c r="R4553" s="71">
        <v>1</v>
      </c>
      <c r="S4553" s="71">
        <v>50</v>
      </c>
      <c r="T4553" s="73" t="s">
        <v>8738</v>
      </c>
      <c r="U4553" s="75" t="s">
        <v>1399</v>
      </c>
    </row>
    <row r="4554" spans="17:21">
      <c r="Q4554" s="71">
        <v>6</v>
      </c>
      <c r="R4554" s="71">
        <v>1</v>
      </c>
      <c r="S4554" s="71">
        <v>51</v>
      </c>
      <c r="T4554" s="73" t="s">
        <v>8740</v>
      </c>
      <c r="U4554" s="75" t="s">
        <v>1400</v>
      </c>
    </row>
    <row r="4555" spans="17:21">
      <c r="Q4555" s="71">
        <v>6</v>
      </c>
      <c r="R4555" s="71">
        <v>1</v>
      </c>
      <c r="S4555" s="71">
        <v>52</v>
      </c>
      <c r="T4555" s="73" t="s">
        <v>8742</v>
      </c>
      <c r="U4555" s="75" t="s">
        <v>1401</v>
      </c>
    </row>
    <row r="4556" spans="17:21">
      <c r="Q4556" s="71">
        <v>6</v>
      </c>
      <c r="R4556" s="71">
        <v>1</v>
      </c>
      <c r="S4556" s="71">
        <v>53</v>
      </c>
      <c r="T4556" s="73" t="s">
        <v>8744</v>
      </c>
      <c r="U4556" s="75" t="s">
        <v>1402</v>
      </c>
    </row>
    <row r="4557" spans="17:21">
      <c r="Q4557" s="71">
        <v>6</v>
      </c>
      <c r="R4557" s="71">
        <v>1</v>
      </c>
      <c r="S4557" s="71">
        <v>54</v>
      </c>
      <c r="T4557" s="73" t="s">
        <v>8746</v>
      </c>
      <c r="U4557" s="75" t="s">
        <v>1403</v>
      </c>
    </row>
    <row r="4558" spans="17:21">
      <c r="Q4558" s="71">
        <v>6</v>
      </c>
      <c r="R4558" s="71">
        <v>1</v>
      </c>
      <c r="S4558" s="71">
        <v>55</v>
      </c>
      <c r="T4558" s="73" t="s">
        <v>8748</v>
      </c>
      <c r="U4558" s="75" t="s">
        <v>1404</v>
      </c>
    </row>
    <row r="4559" spans="17:21">
      <c r="Q4559" s="71">
        <v>6</v>
      </c>
      <c r="R4559" s="71">
        <v>1</v>
      </c>
      <c r="S4559" s="71">
        <v>56</v>
      </c>
      <c r="T4559" s="73" t="s">
        <v>8750</v>
      </c>
      <c r="U4559" s="75" t="s">
        <v>1405</v>
      </c>
    </row>
    <row r="4560" spans="17:21">
      <c r="Q4560" s="71">
        <v>6</v>
      </c>
      <c r="R4560" s="71">
        <v>1</v>
      </c>
      <c r="S4560" s="71">
        <v>57</v>
      </c>
      <c r="T4560" s="73" t="s">
        <v>8752</v>
      </c>
      <c r="U4560" s="75" t="s">
        <v>1406</v>
      </c>
    </row>
    <row r="4561" spans="17:21">
      <c r="Q4561" s="71">
        <v>6</v>
      </c>
      <c r="R4561" s="71">
        <v>1</v>
      </c>
      <c r="S4561" s="71">
        <v>58</v>
      </c>
      <c r="T4561" s="73" t="s">
        <v>8754</v>
      </c>
      <c r="U4561" s="75" t="s">
        <v>1407</v>
      </c>
    </row>
    <row r="4562" spans="17:21">
      <c r="Q4562" s="71">
        <v>6</v>
      </c>
      <c r="R4562" s="71">
        <v>1</v>
      </c>
      <c r="S4562" s="71">
        <v>59</v>
      </c>
      <c r="T4562" s="73" t="s">
        <v>8756</v>
      </c>
      <c r="U4562" s="75" t="s">
        <v>1408</v>
      </c>
    </row>
    <row r="4563" spans="17:21">
      <c r="Q4563" s="71">
        <v>6</v>
      </c>
      <c r="R4563" s="71">
        <v>1</v>
      </c>
      <c r="S4563" s="71">
        <v>60</v>
      </c>
      <c r="T4563" s="73" t="s">
        <v>8758</v>
      </c>
      <c r="U4563" s="75" t="s">
        <v>1409</v>
      </c>
    </row>
    <row r="4564" spans="17:21">
      <c r="Q4564" s="71">
        <v>6</v>
      </c>
      <c r="R4564" s="71">
        <v>1</v>
      </c>
      <c r="S4564" s="71">
        <v>61</v>
      </c>
      <c r="T4564" s="73" t="s">
        <v>8760</v>
      </c>
      <c r="U4564" s="75" t="s">
        <v>7165</v>
      </c>
    </row>
    <row r="4565" spans="17:21">
      <c r="Q4565" s="71">
        <v>6</v>
      </c>
      <c r="R4565" s="71">
        <v>1</v>
      </c>
      <c r="S4565" s="71">
        <v>62</v>
      </c>
      <c r="T4565" s="73" t="s">
        <v>8762</v>
      </c>
      <c r="U4565" s="75" t="s">
        <v>1410</v>
      </c>
    </row>
    <row r="4566" spans="17:21">
      <c r="Q4566" s="71">
        <v>6</v>
      </c>
      <c r="R4566" s="71">
        <v>1</v>
      </c>
      <c r="S4566" s="71">
        <v>63</v>
      </c>
      <c r="T4566" s="73" t="s">
        <v>8764</v>
      </c>
      <c r="U4566" s="75" t="s">
        <v>1411</v>
      </c>
    </row>
    <row r="4567" spans="17:21">
      <c r="Q4567" s="71">
        <v>6</v>
      </c>
      <c r="R4567" s="71">
        <v>1</v>
      </c>
      <c r="S4567" s="71">
        <v>64</v>
      </c>
      <c r="T4567" s="73" t="s">
        <v>8766</v>
      </c>
      <c r="U4567" s="75" t="s">
        <v>1412</v>
      </c>
    </row>
    <row r="4568" spans="17:21">
      <c r="Q4568" s="71">
        <v>6</v>
      </c>
      <c r="R4568" s="71">
        <v>1</v>
      </c>
      <c r="S4568" s="71">
        <v>65</v>
      </c>
      <c r="T4568" s="73" t="s">
        <v>8768</v>
      </c>
      <c r="U4568" s="75" t="s">
        <v>1413</v>
      </c>
    </row>
    <row r="4569" spans="17:21">
      <c r="Q4569" s="71">
        <v>6</v>
      </c>
      <c r="R4569" s="71">
        <v>1</v>
      </c>
      <c r="S4569" s="71">
        <v>66</v>
      </c>
      <c r="T4569" s="73" t="s">
        <v>8770</v>
      </c>
      <c r="U4569" s="75" t="s">
        <v>1414</v>
      </c>
    </row>
    <row r="4570" spans="17:21">
      <c r="Q4570" s="71">
        <v>6</v>
      </c>
      <c r="R4570" s="71">
        <v>1</v>
      </c>
      <c r="S4570" s="71">
        <v>67</v>
      </c>
      <c r="T4570" s="73" t="s">
        <v>8772</v>
      </c>
      <c r="U4570" s="75" t="s">
        <v>1415</v>
      </c>
    </row>
    <row r="4571" spans="17:21">
      <c r="Q4571" s="71">
        <v>6</v>
      </c>
      <c r="R4571" s="71">
        <v>1</v>
      </c>
      <c r="S4571" s="71">
        <v>68</v>
      </c>
      <c r="T4571" s="73" t="s">
        <v>8774</v>
      </c>
      <c r="U4571" s="75" t="s">
        <v>1416</v>
      </c>
    </row>
    <row r="4572" spans="17:21">
      <c r="Q4572" s="71">
        <v>6</v>
      </c>
      <c r="R4572" s="71">
        <v>1</v>
      </c>
      <c r="S4572" s="71">
        <v>69</v>
      </c>
      <c r="T4572" s="73" t="s">
        <v>8776</v>
      </c>
      <c r="U4572" s="75" t="s">
        <v>1417</v>
      </c>
    </row>
    <row r="4573" spans="17:21">
      <c r="Q4573" s="71">
        <v>6</v>
      </c>
      <c r="R4573" s="71">
        <v>1</v>
      </c>
      <c r="S4573" s="71">
        <v>70</v>
      </c>
      <c r="T4573" s="73" t="s">
        <v>8778</v>
      </c>
      <c r="U4573" s="75" t="s">
        <v>1418</v>
      </c>
    </row>
    <row r="4574" spans="17:21">
      <c r="Q4574" s="71">
        <v>6</v>
      </c>
      <c r="R4574" s="71">
        <v>1</v>
      </c>
      <c r="S4574" s="71">
        <v>71</v>
      </c>
      <c r="T4574" s="73" t="s">
        <v>8780</v>
      </c>
      <c r="U4574" s="75" t="s">
        <v>1419</v>
      </c>
    </row>
    <row r="4575" spans="17:21">
      <c r="Q4575" s="71">
        <v>6</v>
      </c>
      <c r="R4575" s="71">
        <v>1</v>
      </c>
      <c r="S4575" s="71">
        <v>72</v>
      </c>
      <c r="T4575" s="73" t="s">
        <v>8782</v>
      </c>
      <c r="U4575" s="75" t="s">
        <v>1420</v>
      </c>
    </row>
    <row r="4576" spans="17:21">
      <c r="Q4576" s="71">
        <v>6</v>
      </c>
      <c r="R4576" s="71">
        <v>1</v>
      </c>
      <c r="S4576" s="71">
        <v>73</v>
      </c>
      <c r="T4576" s="73" t="s">
        <v>8784</v>
      </c>
      <c r="U4576" s="75" t="s">
        <v>1421</v>
      </c>
    </row>
    <row r="4577" spans="17:21">
      <c r="Q4577" s="71">
        <v>6</v>
      </c>
      <c r="R4577" s="71">
        <v>1</v>
      </c>
      <c r="S4577" s="71">
        <v>74</v>
      </c>
      <c r="T4577" s="73" t="s">
        <v>8786</v>
      </c>
      <c r="U4577" s="75" t="s">
        <v>1422</v>
      </c>
    </row>
    <row r="4578" spans="17:21">
      <c r="Q4578" s="71">
        <v>6</v>
      </c>
      <c r="R4578" s="71">
        <v>1</v>
      </c>
      <c r="S4578" s="71">
        <v>75</v>
      </c>
      <c r="T4578" s="73" t="s">
        <v>8788</v>
      </c>
      <c r="U4578" s="75" t="s">
        <v>1423</v>
      </c>
    </row>
    <row r="4579" spans="17:21">
      <c r="Q4579" s="71">
        <v>6</v>
      </c>
      <c r="R4579" s="71">
        <v>1</v>
      </c>
      <c r="S4579" s="71">
        <v>76</v>
      </c>
      <c r="T4579" s="73" t="s">
        <v>8790</v>
      </c>
      <c r="U4579" s="75" t="s">
        <v>1424</v>
      </c>
    </row>
    <row r="4580" spans="17:21">
      <c r="Q4580" s="71">
        <v>6</v>
      </c>
      <c r="R4580" s="71">
        <v>1</v>
      </c>
      <c r="S4580" s="71">
        <v>77</v>
      </c>
      <c r="T4580" s="73" t="s">
        <v>8792</v>
      </c>
      <c r="U4580" s="75" t="s">
        <v>1425</v>
      </c>
    </row>
    <row r="4581" spans="17:21">
      <c r="Q4581" s="71">
        <v>6</v>
      </c>
      <c r="R4581" s="71">
        <v>1</v>
      </c>
      <c r="S4581" s="71">
        <v>78</v>
      </c>
      <c r="T4581" s="73" t="s">
        <v>8794</v>
      </c>
      <c r="U4581" s="75" t="s">
        <v>1426</v>
      </c>
    </row>
    <row r="4582" spans="17:21">
      <c r="Q4582" s="71">
        <v>6</v>
      </c>
      <c r="R4582" s="71">
        <v>1</v>
      </c>
      <c r="S4582" s="71">
        <v>79</v>
      </c>
      <c r="T4582" s="73" t="s">
        <v>8796</v>
      </c>
      <c r="U4582" s="75" t="s">
        <v>1427</v>
      </c>
    </row>
    <row r="4583" spans="17:21">
      <c r="Q4583" s="71">
        <v>6</v>
      </c>
      <c r="R4583" s="71">
        <v>1</v>
      </c>
      <c r="S4583" s="71">
        <v>80</v>
      </c>
      <c r="T4583" s="73" t="s">
        <v>8798</v>
      </c>
      <c r="U4583" s="75" t="s">
        <v>1428</v>
      </c>
    </row>
    <row r="4584" spans="17:21">
      <c r="Q4584" s="71">
        <v>6</v>
      </c>
      <c r="R4584" s="71">
        <v>1</v>
      </c>
      <c r="S4584" s="71">
        <v>81</v>
      </c>
      <c r="T4584" s="73" t="s">
        <v>8800</v>
      </c>
      <c r="U4584" s="75" t="s">
        <v>1429</v>
      </c>
    </row>
    <row r="4585" spans="17:21">
      <c r="Q4585" s="71">
        <v>6</v>
      </c>
      <c r="R4585" s="71">
        <v>1</v>
      </c>
      <c r="S4585" s="71">
        <v>82</v>
      </c>
      <c r="T4585" s="73" t="s">
        <v>8802</v>
      </c>
      <c r="U4585" s="75" t="s">
        <v>1430</v>
      </c>
    </row>
    <row r="4586" spans="17:21">
      <c r="Q4586" s="71">
        <v>6</v>
      </c>
      <c r="R4586" s="71">
        <v>1</v>
      </c>
      <c r="S4586" s="71">
        <v>83</v>
      </c>
      <c r="T4586" s="73" t="s">
        <v>8804</v>
      </c>
      <c r="U4586" s="75" t="s">
        <v>1431</v>
      </c>
    </row>
    <row r="4587" spans="17:21">
      <c r="Q4587" s="71">
        <v>6</v>
      </c>
      <c r="R4587" s="71">
        <v>1</v>
      </c>
      <c r="S4587" s="71">
        <v>84</v>
      </c>
      <c r="T4587" s="73" t="s">
        <v>8806</v>
      </c>
      <c r="U4587" s="75" t="s">
        <v>1432</v>
      </c>
    </row>
    <row r="4588" spans="17:21">
      <c r="Q4588" s="71">
        <v>6</v>
      </c>
      <c r="R4588" s="71">
        <v>1</v>
      </c>
      <c r="S4588" s="71">
        <v>85</v>
      </c>
      <c r="T4588" s="73" t="s">
        <v>8808</v>
      </c>
      <c r="U4588" s="75" t="s">
        <v>1433</v>
      </c>
    </row>
    <row r="4589" spans="17:21">
      <c r="Q4589" s="71">
        <v>6</v>
      </c>
      <c r="R4589" s="71">
        <v>1</v>
      </c>
      <c r="S4589" s="71">
        <v>86</v>
      </c>
      <c r="T4589" s="73" t="s">
        <v>8810</v>
      </c>
      <c r="U4589" s="75" t="s">
        <v>1434</v>
      </c>
    </row>
    <row r="4590" spans="17:21">
      <c r="Q4590" s="71">
        <v>6</v>
      </c>
      <c r="R4590" s="71">
        <v>1</v>
      </c>
      <c r="S4590" s="71">
        <v>87</v>
      </c>
      <c r="T4590" s="73" t="s">
        <v>8812</v>
      </c>
      <c r="U4590" s="75" t="s">
        <v>1435</v>
      </c>
    </row>
    <row r="4591" spans="17:21">
      <c r="Q4591" s="71">
        <v>6</v>
      </c>
      <c r="R4591" s="71">
        <v>1</v>
      </c>
      <c r="S4591" s="71">
        <v>88</v>
      </c>
      <c r="T4591" s="73" t="s">
        <v>8814</v>
      </c>
      <c r="U4591" s="75" t="s">
        <v>1436</v>
      </c>
    </row>
    <row r="4592" spans="17:21">
      <c r="Q4592" s="71">
        <v>6</v>
      </c>
      <c r="R4592" s="71">
        <v>1</v>
      </c>
      <c r="S4592" s="71">
        <v>89</v>
      </c>
      <c r="T4592" s="73" t="s">
        <v>8816</v>
      </c>
      <c r="U4592" s="75" t="s">
        <v>1437</v>
      </c>
    </row>
    <row r="4593" spans="17:21">
      <c r="Q4593" s="71">
        <v>6</v>
      </c>
      <c r="R4593" s="71">
        <v>1</v>
      </c>
      <c r="S4593" s="71">
        <v>90</v>
      </c>
      <c r="T4593" s="73" t="s">
        <v>8818</v>
      </c>
      <c r="U4593" s="75" t="s">
        <v>1438</v>
      </c>
    </row>
    <row r="4594" spans="17:21">
      <c r="Q4594" s="71">
        <v>6</v>
      </c>
      <c r="R4594" s="71">
        <v>1</v>
      </c>
      <c r="S4594" s="71">
        <v>91</v>
      </c>
      <c r="T4594" s="73" t="s">
        <v>8820</v>
      </c>
      <c r="U4594" s="75" t="s">
        <v>1439</v>
      </c>
    </row>
    <row r="4595" spans="17:21">
      <c r="Q4595" s="71">
        <v>6</v>
      </c>
      <c r="R4595" s="71">
        <v>1</v>
      </c>
      <c r="S4595" s="71">
        <v>92</v>
      </c>
      <c r="T4595" s="73" t="s">
        <v>8823</v>
      </c>
      <c r="U4595" s="75" t="s">
        <v>1440</v>
      </c>
    </row>
    <row r="4596" spans="17:21">
      <c r="Q4596" s="71">
        <v>6</v>
      </c>
      <c r="R4596" s="71">
        <v>1</v>
      </c>
      <c r="S4596" s="71">
        <v>93</v>
      </c>
      <c r="T4596" s="73" t="s">
        <v>8826</v>
      </c>
      <c r="U4596" s="75" t="s">
        <v>1441</v>
      </c>
    </row>
    <row r="4597" spans="17:21">
      <c r="Q4597" s="71">
        <v>6</v>
      </c>
      <c r="R4597" s="71">
        <v>1</v>
      </c>
      <c r="S4597" s="71">
        <v>94</v>
      </c>
      <c r="T4597" s="73" t="s">
        <v>8829</v>
      </c>
      <c r="U4597" s="75" t="s">
        <v>1442</v>
      </c>
    </row>
    <row r="4598" spans="17:21">
      <c r="Q4598" s="71">
        <v>6</v>
      </c>
      <c r="R4598" s="71">
        <v>1</v>
      </c>
      <c r="S4598" s="71">
        <v>95</v>
      </c>
      <c r="T4598" s="73" t="s">
        <v>8832</v>
      </c>
      <c r="U4598" s="75" t="s">
        <v>1443</v>
      </c>
    </row>
    <row r="4599" spans="17:21">
      <c r="Q4599" s="71">
        <v>6</v>
      </c>
      <c r="R4599" s="71">
        <v>1</v>
      </c>
      <c r="S4599" s="71">
        <v>96</v>
      </c>
      <c r="T4599" s="73" t="s">
        <v>8835</v>
      </c>
      <c r="U4599" s="75" t="s">
        <v>1444</v>
      </c>
    </row>
    <row r="4600" spans="17:21">
      <c r="Q4600" s="71">
        <v>6</v>
      </c>
      <c r="R4600" s="71">
        <v>1</v>
      </c>
      <c r="S4600" s="71">
        <v>97</v>
      </c>
      <c r="T4600" s="73" t="s">
        <v>8838</v>
      </c>
      <c r="U4600" s="75" t="s">
        <v>1445</v>
      </c>
    </row>
    <row r="4601" spans="17:21">
      <c r="Q4601" s="71">
        <v>6</v>
      </c>
      <c r="R4601" s="71">
        <v>1</v>
      </c>
      <c r="S4601" s="71">
        <v>98</v>
      </c>
      <c r="T4601" s="73" t="s">
        <v>8841</v>
      </c>
      <c r="U4601" s="75" t="s">
        <v>1446</v>
      </c>
    </row>
    <row r="4602" spans="17:21">
      <c r="Q4602" s="71">
        <v>6</v>
      </c>
      <c r="R4602" s="71">
        <v>1</v>
      </c>
      <c r="S4602" s="71">
        <v>99</v>
      </c>
      <c r="T4602" s="73" t="s">
        <v>8844</v>
      </c>
      <c r="U4602" s="75" t="s">
        <v>1447</v>
      </c>
    </row>
    <row r="4603" spans="17:21">
      <c r="Q4603" s="71">
        <v>6</v>
      </c>
      <c r="R4603" s="71">
        <v>1</v>
      </c>
      <c r="S4603" s="71">
        <v>100</v>
      </c>
      <c r="T4603" s="73" t="s">
        <v>8847</v>
      </c>
      <c r="U4603" s="75" t="s">
        <v>1448</v>
      </c>
    </row>
    <row r="4604" spans="17:21">
      <c r="Q4604" s="71">
        <v>6</v>
      </c>
      <c r="R4604" s="71">
        <v>1</v>
      </c>
      <c r="S4604" s="71">
        <v>101</v>
      </c>
      <c r="T4604" s="73" t="s">
        <v>8850</v>
      </c>
      <c r="U4604" s="75" t="s">
        <v>1449</v>
      </c>
    </row>
    <row r="4605" spans="17:21">
      <c r="Q4605" s="71">
        <v>6</v>
      </c>
      <c r="R4605" s="71">
        <v>1</v>
      </c>
      <c r="S4605" s="71">
        <v>102</v>
      </c>
      <c r="T4605" s="73" t="s">
        <v>8853</v>
      </c>
      <c r="U4605" s="75" t="s">
        <v>1450</v>
      </c>
    </row>
    <row r="4606" spans="17:21">
      <c r="Q4606" s="71">
        <v>6</v>
      </c>
      <c r="R4606" s="71">
        <v>1</v>
      </c>
      <c r="S4606" s="71">
        <v>103</v>
      </c>
      <c r="T4606" s="73" t="s">
        <v>8856</v>
      </c>
      <c r="U4606" s="75" t="s">
        <v>1451</v>
      </c>
    </row>
    <row r="4607" spans="17:21">
      <c r="Q4607" s="71">
        <v>6</v>
      </c>
      <c r="R4607" s="71">
        <v>1</v>
      </c>
      <c r="S4607" s="71">
        <v>104</v>
      </c>
      <c r="T4607" s="73" t="s">
        <v>8859</v>
      </c>
      <c r="U4607" s="75" t="s">
        <v>1452</v>
      </c>
    </row>
    <row r="4608" spans="17:21">
      <c r="Q4608" s="71">
        <v>6</v>
      </c>
      <c r="R4608" s="71">
        <v>1</v>
      </c>
      <c r="S4608" s="71">
        <v>105</v>
      </c>
      <c r="T4608" s="73" t="s">
        <v>8862</v>
      </c>
      <c r="U4608" s="75" t="s">
        <v>1453</v>
      </c>
    </row>
    <row r="4609" spans="17:21">
      <c r="Q4609" s="71">
        <v>6</v>
      </c>
      <c r="R4609" s="71">
        <v>1</v>
      </c>
      <c r="S4609" s="71">
        <v>106</v>
      </c>
      <c r="T4609" s="73" t="s">
        <v>8865</v>
      </c>
      <c r="U4609" s="75" t="s">
        <v>1454</v>
      </c>
    </row>
    <row r="4610" spans="17:21">
      <c r="Q4610" s="71">
        <v>6</v>
      </c>
      <c r="R4610" s="71">
        <v>1</v>
      </c>
      <c r="S4610" s="71">
        <v>107</v>
      </c>
      <c r="T4610" s="73" t="s">
        <v>8868</v>
      </c>
      <c r="U4610" s="75" t="s">
        <v>1455</v>
      </c>
    </row>
    <row r="4611" spans="17:21">
      <c r="Q4611" s="71">
        <v>6</v>
      </c>
      <c r="R4611" s="71">
        <v>1</v>
      </c>
      <c r="S4611" s="71">
        <v>108</v>
      </c>
      <c r="T4611" s="73" t="s">
        <v>8871</v>
      </c>
      <c r="U4611" s="75" t="s">
        <v>1456</v>
      </c>
    </row>
    <row r="4612" spans="17:21">
      <c r="Q4612" s="71">
        <v>6</v>
      </c>
      <c r="R4612" s="71">
        <v>1</v>
      </c>
      <c r="S4612" s="71">
        <v>109</v>
      </c>
      <c r="T4612" s="73" t="s">
        <v>8874</v>
      </c>
      <c r="U4612" s="75" t="s">
        <v>1457</v>
      </c>
    </row>
    <row r="4613" spans="17:21">
      <c r="Q4613" s="71">
        <v>6</v>
      </c>
      <c r="R4613" s="71">
        <v>1</v>
      </c>
      <c r="S4613" s="71">
        <v>110</v>
      </c>
      <c r="T4613" s="73" t="s">
        <v>8877</v>
      </c>
      <c r="U4613" s="75" t="s">
        <v>1458</v>
      </c>
    </row>
    <row r="4614" spans="17:21">
      <c r="Q4614" s="71">
        <v>6</v>
      </c>
      <c r="R4614" s="71">
        <v>1</v>
      </c>
      <c r="S4614" s="71">
        <v>111</v>
      </c>
      <c r="T4614" s="73" t="s">
        <v>8880</v>
      </c>
      <c r="U4614" s="75" t="s">
        <v>1459</v>
      </c>
    </row>
    <row r="4615" spans="17:21">
      <c r="Q4615" s="71">
        <v>6</v>
      </c>
      <c r="R4615" s="71">
        <v>1</v>
      </c>
      <c r="S4615" s="71">
        <v>112</v>
      </c>
      <c r="T4615" s="73" t="s">
        <v>8883</v>
      </c>
      <c r="U4615" s="75" t="s">
        <v>1460</v>
      </c>
    </row>
    <row r="4616" spans="17:21">
      <c r="Q4616" s="71">
        <v>6</v>
      </c>
      <c r="R4616" s="71">
        <v>1</v>
      </c>
      <c r="S4616" s="71">
        <v>113</v>
      </c>
      <c r="T4616" s="73" t="s">
        <v>8886</v>
      </c>
      <c r="U4616" s="75" t="s">
        <v>7166</v>
      </c>
    </row>
    <row r="4617" spans="17:21">
      <c r="Q4617" s="71">
        <v>6</v>
      </c>
      <c r="R4617" s="71">
        <v>1</v>
      </c>
      <c r="S4617" s="71">
        <v>114</v>
      </c>
      <c r="T4617" s="73" t="s">
        <v>8889</v>
      </c>
      <c r="U4617" s="75" t="s">
        <v>1461</v>
      </c>
    </row>
    <row r="4618" spans="17:21">
      <c r="Q4618" s="71">
        <v>6</v>
      </c>
      <c r="R4618" s="71">
        <v>1</v>
      </c>
      <c r="S4618" s="71">
        <v>115</v>
      </c>
      <c r="T4618" s="73" t="s">
        <v>8892</v>
      </c>
      <c r="U4618" s="75" t="s">
        <v>1462</v>
      </c>
    </row>
    <row r="4619" spans="17:21">
      <c r="Q4619" s="71">
        <v>6</v>
      </c>
      <c r="R4619" s="71">
        <v>1</v>
      </c>
      <c r="S4619" s="71">
        <v>116</v>
      </c>
      <c r="T4619" s="73" t="s">
        <v>8895</v>
      </c>
      <c r="U4619" s="75" t="s">
        <v>1463</v>
      </c>
    </row>
    <row r="4620" spans="17:21">
      <c r="Q4620" s="71">
        <v>6</v>
      </c>
      <c r="R4620" s="71">
        <v>1</v>
      </c>
      <c r="S4620" s="71">
        <v>117</v>
      </c>
      <c r="T4620" s="73" t="s">
        <v>8898</v>
      </c>
      <c r="U4620" s="75" t="s">
        <v>1464</v>
      </c>
    </row>
    <row r="4621" spans="17:21">
      <c r="Q4621" s="71">
        <v>6</v>
      </c>
      <c r="R4621" s="71">
        <v>1</v>
      </c>
      <c r="S4621" s="71">
        <v>118</v>
      </c>
      <c r="T4621" s="73" t="s">
        <v>8901</v>
      </c>
      <c r="U4621" s="75" t="s">
        <v>1465</v>
      </c>
    </row>
    <row r="4622" spans="17:21">
      <c r="Q4622" s="71">
        <v>6</v>
      </c>
      <c r="R4622" s="71">
        <v>1</v>
      </c>
      <c r="S4622" s="71">
        <v>119</v>
      </c>
      <c r="T4622" s="73" t="s">
        <v>8904</v>
      </c>
      <c r="U4622" s="75" t="s">
        <v>1466</v>
      </c>
    </row>
    <row r="4623" spans="17:21">
      <c r="Q4623" s="71">
        <v>6</v>
      </c>
      <c r="R4623" s="71">
        <v>1</v>
      </c>
      <c r="S4623" s="71">
        <v>120</v>
      </c>
      <c r="T4623" s="73" t="s">
        <v>8907</v>
      </c>
      <c r="U4623" s="75" t="s">
        <v>1467</v>
      </c>
    </row>
    <row r="4624" spans="17:21">
      <c r="Q4624" s="71">
        <v>6</v>
      </c>
      <c r="R4624" s="71">
        <v>1</v>
      </c>
      <c r="S4624" s="71">
        <v>121</v>
      </c>
      <c r="T4624" s="73" t="s">
        <v>8910</v>
      </c>
      <c r="U4624" s="75" t="s">
        <v>1468</v>
      </c>
    </row>
    <row r="4625" spans="17:21">
      <c r="Q4625" s="71">
        <v>6</v>
      </c>
      <c r="R4625" s="71">
        <v>1</v>
      </c>
      <c r="S4625" s="71">
        <v>122</v>
      </c>
      <c r="T4625" s="73" t="s">
        <v>8913</v>
      </c>
      <c r="U4625" s="75" t="s">
        <v>1469</v>
      </c>
    </row>
    <row r="4626" spans="17:21">
      <c r="Q4626" s="71">
        <v>6</v>
      </c>
      <c r="R4626" s="71">
        <v>1</v>
      </c>
      <c r="S4626" s="71">
        <v>123</v>
      </c>
      <c r="T4626" s="73" t="s">
        <v>8916</v>
      </c>
      <c r="U4626" s="75" t="s">
        <v>1470</v>
      </c>
    </row>
    <row r="4627" spans="17:21">
      <c r="Q4627" s="71">
        <v>6</v>
      </c>
      <c r="R4627" s="71">
        <v>1</v>
      </c>
      <c r="S4627" s="71">
        <v>124</v>
      </c>
      <c r="T4627" s="73" t="s">
        <v>8919</v>
      </c>
      <c r="U4627" s="75" t="s">
        <v>1471</v>
      </c>
    </row>
    <row r="4628" spans="17:21">
      <c r="Q4628" s="71">
        <v>6</v>
      </c>
      <c r="R4628" s="71">
        <v>1</v>
      </c>
      <c r="S4628" s="71">
        <v>125</v>
      </c>
      <c r="T4628" s="73" t="s">
        <v>8922</v>
      </c>
      <c r="U4628" s="75" t="s">
        <v>1472</v>
      </c>
    </row>
    <row r="4629" spans="17:21">
      <c r="Q4629" s="71">
        <v>6</v>
      </c>
      <c r="R4629" s="71">
        <v>1</v>
      </c>
      <c r="S4629" s="71">
        <v>126</v>
      </c>
      <c r="T4629" s="73" t="s">
        <v>8925</v>
      </c>
      <c r="U4629" s="75" t="s">
        <v>1473</v>
      </c>
    </row>
    <row r="4630" spans="17:21">
      <c r="Q4630" s="71">
        <v>6</v>
      </c>
      <c r="R4630" s="71">
        <v>1</v>
      </c>
      <c r="S4630" s="71">
        <v>127</v>
      </c>
      <c r="T4630" s="73" t="s">
        <v>8928</v>
      </c>
      <c r="U4630" s="75" t="s">
        <v>1474</v>
      </c>
    </row>
    <row r="4631" spans="17:21">
      <c r="Q4631" s="71">
        <v>6</v>
      </c>
      <c r="R4631" s="71">
        <v>1</v>
      </c>
      <c r="S4631" s="71">
        <v>128</v>
      </c>
      <c r="T4631" s="73" t="s">
        <v>8931</v>
      </c>
      <c r="U4631" s="75" t="s">
        <v>1475</v>
      </c>
    </row>
    <row r="4632" spans="17:21">
      <c r="Q4632" s="71">
        <v>6</v>
      </c>
      <c r="R4632" s="71">
        <v>1</v>
      </c>
      <c r="S4632" s="71">
        <v>129</v>
      </c>
      <c r="T4632" s="73" t="s">
        <v>8934</v>
      </c>
      <c r="U4632" s="75" t="s">
        <v>7167</v>
      </c>
    </row>
    <row r="4633" spans="17:21">
      <c r="Q4633" s="71">
        <v>6</v>
      </c>
      <c r="R4633" s="71">
        <v>1</v>
      </c>
      <c r="S4633" s="71">
        <v>130</v>
      </c>
      <c r="T4633" s="73" t="s">
        <v>8937</v>
      </c>
      <c r="U4633" s="75" t="s">
        <v>1476</v>
      </c>
    </row>
    <row r="4634" spans="17:21">
      <c r="Q4634" s="71">
        <v>6</v>
      </c>
      <c r="R4634" s="71">
        <v>1</v>
      </c>
      <c r="S4634" s="71">
        <v>131</v>
      </c>
      <c r="T4634" s="73" t="s">
        <v>8940</v>
      </c>
      <c r="U4634" s="75" t="s">
        <v>1477</v>
      </c>
    </row>
    <row r="4635" spans="17:21">
      <c r="Q4635" s="71">
        <v>6</v>
      </c>
      <c r="R4635" s="71">
        <v>1</v>
      </c>
      <c r="S4635" s="71">
        <v>132</v>
      </c>
      <c r="T4635" s="73" t="s">
        <v>8943</v>
      </c>
      <c r="U4635" s="75" t="s">
        <v>1478</v>
      </c>
    </row>
    <row r="4636" spans="17:21">
      <c r="Q4636" s="71">
        <v>6</v>
      </c>
      <c r="R4636" s="71">
        <v>1</v>
      </c>
      <c r="S4636" s="71">
        <v>133</v>
      </c>
      <c r="T4636" s="73" t="s">
        <v>8946</v>
      </c>
      <c r="U4636" s="75" t="s">
        <v>1479</v>
      </c>
    </row>
    <row r="4637" spans="17:21">
      <c r="Q4637" s="71">
        <v>6</v>
      </c>
      <c r="R4637" s="71">
        <v>1</v>
      </c>
      <c r="S4637" s="71">
        <v>134</v>
      </c>
      <c r="T4637" s="73" t="s">
        <v>8949</v>
      </c>
      <c r="U4637" s="75" t="s">
        <v>1480</v>
      </c>
    </row>
    <row r="4638" spans="17:21">
      <c r="Q4638" s="71">
        <v>6</v>
      </c>
      <c r="R4638" s="71">
        <v>1</v>
      </c>
      <c r="S4638" s="71">
        <v>135</v>
      </c>
      <c r="T4638" s="73" t="s">
        <v>8952</v>
      </c>
      <c r="U4638" s="75" t="s">
        <v>1481</v>
      </c>
    </row>
    <row r="4639" spans="17:21">
      <c r="Q4639" s="71">
        <v>6</v>
      </c>
      <c r="R4639" s="71">
        <v>1</v>
      </c>
      <c r="S4639" s="71">
        <v>136</v>
      </c>
      <c r="T4639" s="73" t="s">
        <v>8955</v>
      </c>
      <c r="U4639" s="75" t="s">
        <v>1482</v>
      </c>
    </row>
    <row r="4640" spans="17:21">
      <c r="Q4640" s="71">
        <v>6</v>
      </c>
      <c r="R4640" s="71">
        <v>1</v>
      </c>
      <c r="S4640" s="71">
        <v>137</v>
      </c>
      <c r="T4640" s="73" t="s">
        <v>8958</v>
      </c>
      <c r="U4640" s="75" t="s">
        <v>1483</v>
      </c>
    </row>
    <row r="4641" spans="17:21">
      <c r="Q4641" s="71">
        <v>6</v>
      </c>
      <c r="R4641" s="71">
        <v>1</v>
      </c>
      <c r="S4641" s="71">
        <v>138</v>
      </c>
      <c r="T4641" s="73" t="s">
        <v>8961</v>
      </c>
      <c r="U4641" s="75" t="s">
        <v>1484</v>
      </c>
    </row>
    <row r="4642" spans="17:21">
      <c r="Q4642" s="71">
        <v>6</v>
      </c>
      <c r="R4642" s="71">
        <v>1</v>
      </c>
      <c r="S4642" s="71">
        <v>139</v>
      </c>
      <c r="T4642" s="73" t="s">
        <v>8964</v>
      </c>
      <c r="U4642" s="75" t="s">
        <v>1485</v>
      </c>
    </row>
    <row r="4643" spans="17:21">
      <c r="Q4643" s="71">
        <v>6</v>
      </c>
      <c r="R4643" s="71">
        <v>1</v>
      </c>
      <c r="S4643" s="71">
        <v>140</v>
      </c>
      <c r="T4643" s="73" t="s">
        <v>8967</v>
      </c>
      <c r="U4643" s="75" t="s">
        <v>1486</v>
      </c>
    </row>
    <row r="4644" spans="17:21">
      <c r="Q4644" s="71">
        <v>6</v>
      </c>
      <c r="R4644" s="71">
        <v>1</v>
      </c>
      <c r="S4644" s="71">
        <v>141</v>
      </c>
      <c r="T4644" s="73" t="s">
        <v>8970</v>
      </c>
      <c r="U4644" s="75" t="s">
        <v>1487</v>
      </c>
    </row>
    <row r="4645" spans="17:21">
      <c r="Q4645" s="71">
        <v>6</v>
      </c>
      <c r="R4645" s="71">
        <v>1</v>
      </c>
      <c r="S4645" s="71">
        <v>142</v>
      </c>
      <c r="T4645" s="73" t="s">
        <v>8973</v>
      </c>
      <c r="U4645" s="75" t="s">
        <v>1488</v>
      </c>
    </row>
    <row r="4646" spans="17:21">
      <c r="Q4646" s="71">
        <v>6</v>
      </c>
      <c r="R4646" s="71">
        <v>1</v>
      </c>
      <c r="S4646" s="71">
        <v>143</v>
      </c>
      <c r="T4646" s="73" t="s">
        <v>8976</v>
      </c>
      <c r="U4646" s="75" t="s">
        <v>1489</v>
      </c>
    </row>
    <row r="4647" spans="17:21">
      <c r="Q4647" s="71">
        <v>6</v>
      </c>
      <c r="R4647" s="71">
        <v>1</v>
      </c>
      <c r="S4647" s="71">
        <v>144</v>
      </c>
      <c r="T4647" s="73" t="s">
        <v>8979</v>
      </c>
      <c r="U4647" s="75" t="s">
        <v>7168</v>
      </c>
    </row>
    <row r="4648" spans="17:21">
      <c r="Q4648" s="71">
        <v>6</v>
      </c>
      <c r="R4648" s="71">
        <v>1</v>
      </c>
      <c r="S4648" s="71">
        <v>145</v>
      </c>
      <c r="T4648" s="73" t="s">
        <v>8982</v>
      </c>
      <c r="U4648" s="75" t="s">
        <v>1490</v>
      </c>
    </row>
    <row r="4649" spans="17:21">
      <c r="Q4649" s="71">
        <v>6</v>
      </c>
      <c r="R4649" s="71">
        <v>1</v>
      </c>
      <c r="S4649" s="71">
        <v>146</v>
      </c>
      <c r="T4649" s="73" t="s">
        <v>8985</v>
      </c>
      <c r="U4649" s="75" t="s">
        <v>1491</v>
      </c>
    </row>
    <row r="4650" spans="17:21">
      <c r="Q4650" s="71">
        <v>6</v>
      </c>
      <c r="R4650" s="71">
        <v>1</v>
      </c>
      <c r="S4650" s="71">
        <v>147</v>
      </c>
      <c r="T4650" s="73" t="s">
        <v>8988</v>
      </c>
      <c r="U4650" s="75" t="s">
        <v>1492</v>
      </c>
    </row>
    <row r="4651" spans="17:21">
      <c r="Q4651" s="71">
        <v>6</v>
      </c>
      <c r="R4651" s="71">
        <v>1</v>
      </c>
      <c r="S4651" s="71">
        <v>148</v>
      </c>
      <c r="T4651" s="73" t="s">
        <v>8991</v>
      </c>
      <c r="U4651" s="75" t="s">
        <v>1493</v>
      </c>
    </row>
    <row r="4652" spans="17:21">
      <c r="Q4652" s="71">
        <v>6</v>
      </c>
      <c r="R4652" s="71">
        <v>1</v>
      </c>
      <c r="S4652" s="71">
        <v>149</v>
      </c>
      <c r="T4652" s="73" t="s">
        <v>8994</v>
      </c>
      <c r="U4652" s="75" t="s">
        <v>7169</v>
      </c>
    </row>
    <row r="4653" spans="17:21">
      <c r="Q4653" s="71">
        <v>6</v>
      </c>
      <c r="R4653" s="71">
        <v>1</v>
      </c>
      <c r="S4653" s="71">
        <v>150</v>
      </c>
      <c r="T4653" s="73" t="s">
        <v>8997</v>
      </c>
      <c r="U4653" s="75" t="s">
        <v>7170</v>
      </c>
    </row>
    <row r="4654" spans="17:21">
      <c r="Q4654" s="71">
        <v>6</v>
      </c>
      <c r="R4654" s="71">
        <v>1</v>
      </c>
      <c r="S4654" s="71">
        <v>151</v>
      </c>
      <c r="T4654" s="73" t="s">
        <v>9000</v>
      </c>
      <c r="U4654" s="75" t="s">
        <v>7171</v>
      </c>
    </row>
    <row r="4655" spans="17:21">
      <c r="Q4655" s="71">
        <v>6</v>
      </c>
      <c r="R4655" s="71">
        <v>1</v>
      </c>
      <c r="S4655" s="71">
        <v>152</v>
      </c>
      <c r="T4655" s="73" t="s">
        <v>9003</v>
      </c>
      <c r="U4655" s="75" t="s">
        <v>1494</v>
      </c>
    </row>
    <row r="4656" spans="17:21">
      <c r="Q4656" s="71">
        <v>6</v>
      </c>
      <c r="R4656" s="71">
        <v>1</v>
      </c>
      <c r="S4656" s="71">
        <v>153</v>
      </c>
      <c r="T4656" s="73" t="s">
        <v>9006</v>
      </c>
      <c r="U4656" s="75" t="s">
        <v>1495</v>
      </c>
    </row>
    <row r="4657" spans="17:21">
      <c r="Q4657" s="71">
        <v>6</v>
      </c>
      <c r="R4657" s="71">
        <v>1</v>
      </c>
      <c r="S4657" s="71">
        <v>154</v>
      </c>
      <c r="T4657" s="73" t="s">
        <v>9009</v>
      </c>
      <c r="U4657" s="75" t="s">
        <v>1496</v>
      </c>
    </row>
    <row r="4658" spans="17:21">
      <c r="Q4658" s="71">
        <v>6</v>
      </c>
      <c r="R4658" s="71">
        <v>1</v>
      </c>
      <c r="S4658" s="71">
        <v>155</v>
      </c>
      <c r="T4658" s="73" t="s">
        <v>9012</v>
      </c>
      <c r="U4658" s="75" t="s">
        <v>1497</v>
      </c>
    </row>
    <row r="4659" spans="17:21">
      <c r="Q4659" s="71">
        <v>6</v>
      </c>
      <c r="R4659" s="71">
        <v>1</v>
      </c>
      <c r="S4659" s="71">
        <v>156</v>
      </c>
      <c r="T4659" s="73" t="s">
        <v>9015</v>
      </c>
      <c r="U4659" s="75" t="s">
        <v>1498</v>
      </c>
    </row>
    <row r="4660" spans="17:21">
      <c r="Q4660" s="71">
        <v>6</v>
      </c>
      <c r="R4660" s="71">
        <v>1</v>
      </c>
      <c r="S4660" s="71">
        <v>157</v>
      </c>
      <c r="T4660" s="73" t="s">
        <v>9018</v>
      </c>
      <c r="U4660" s="75" t="s">
        <v>1499</v>
      </c>
    </row>
    <row r="4661" spans="17:21">
      <c r="Q4661" s="71">
        <v>6</v>
      </c>
      <c r="R4661" s="71">
        <v>1</v>
      </c>
      <c r="S4661" s="71">
        <v>158</v>
      </c>
      <c r="T4661" s="73" t="s">
        <v>9021</v>
      </c>
      <c r="U4661" s="75" t="s">
        <v>7172</v>
      </c>
    </row>
    <row r="4662" spans="17:21">
      <c r="Q4662" s="71">
        <v>6</v>
      </c>
      <c r="R4662" s="71">
        <v>1</v>
      </c>
      <c r="S4662" s="71">
        <v>159</v>
      </c>
      <c r="T4662" s="73" t="s">
        <v>9024</v>
      </c>
      <c r="U4662" s="75" t="s">
        <v>1500</v>
      </c>
    </row>
    <row r="4663" spans="17:21">
      <c r="Q4663" s="71">
        <v>6</v>
      </c>
      <c r="R4663" s="71">
        <v>1</v>
      </c>
      <c r="S4663" s="71">
        <v>160</v>
      </c>
      <c r="T4663" s="73" t="s">
        <v>9027</v>
      </c>
      <c r="U4663" s="75" t="s">
        <v>1501</v>
      </c>
    </row>
    <row r="4664" spans="17:21">
      <c r="Q4664" s="71">
        <v>6</v>
      </c>
      <c r="R4664" s="71">
        <v>1</v>
      </c>
      <c r="S4664" s="71">
        <v>161</v>
      </c>
      <c r="T4664" s="73" t="s">
        <v>9030</v>
      </c>
      <c r="U4664" s="75" t="s">
        <v>1502</v>
      </c>
    </row>
    <row r="4665" spans="17:21">
      <c r="Q4665" s="71">
        <v>6</v>
      </c>
      <c r="R4665" s="71">
        <v>1</v>
      </c>
      <c r="S4665" s="71">
        <v>162</v>
      </c>
      <c r="T4665" s="73" t="s">
        <v>9032</v>
      </c>
      <c r="U4665" s="75" t="s">
        <v>1503</v>
      </c>
    </row>
    <row r="4666" spans="17:21">
      <c r="Q4666" s="71">
        <v>6</v>
      </c>
      <c r="R4666" s="71">
        <v>1</v>
      </c>
      <c r="S4666" s="71">
        <v>163</v>
      </c>
      <c r="T4666" s="73" t="s">
        <v>9035</v>
      </c>
      <c r="U4666" s="75" t="s">
        <v>1504</v>
      </c>
    </row>
    <row r="4667" spans="17:21">
      <c r="Q4667" s="71">
        <v>6</v>
      </c>
      <c r="R4667" s="71">
        <v>1</v>
      </c>
      <c r="S4667" s="71">
        <v>164</v>
      </c>
      <c r="T4667" s="73" t="s">
        <v>9037</v>
      </c>
      <c r="U4667" s="75" t="s">
        <v>1505</v>
      </c>
    </row>
    <row r="4668" spans="17:21">
      <c r="Q4668" s="71">
        <v>6</v>
      </c>
      <c r="R4668" s="71">
        <v>1</v>
      </c>
      <c r="S4668" s="71">
        <v>165</v>
      </c>
      <c r="T4668" s="73" t="s">
        <v>9039</v>
      </c>
      <c r="U4668" s="75" t="s">
        <v>1506</v>
      </c>
    </row>
    <row r="4669" spans="17:21">
      <c r="Q4669" s="71">
        <v>6</v>
      </c>
      <c r="R4669" s="71">
        <v>1</v>
      </c>
      <c r="S4669" s="71">
        <v>166</v>
      </c>
      <c r="T4669" s="73" t="s">
        <v>9042</v>
      </c>
      <c r="U4669" s="75" t="s">
        <v>1507</v>
      </c>
    </row>
    <row r="4670" spans="17:21">
      <c r="Q4670" s="71">
        <v>6</v>
      </c>
      <c r="R4670" s="71">
        <v>1</v>
      </c>
      <c r="S4670" s="71">
        <v>167</v>
      </c>
      <c r="T4670" s="73" t="s">
        <v>9045</v>
      </c>
      <c r="U4670" s="75" t="s">
        <v>1508</v>
      </c>
    </row>
    <row r="4671" spans="17:21">
      <c r="Q4671" s="71">
        <v>6</v>
      </c>
      <c r="R4671" s="71">
        <v>1</v>
      </c>
      <c r="S4671" s="71">
        <v>168</v>
      </c>
      <c r="T4671" s="73" t="s">
        <v>9048</v>
      </c>
      <c r="U4671" s="75" t="s">
        <v>1509</v>
      </c>
    </row>
    <row r="4672" spans="17:21">
      <c r="Q4672" s="71">
        <v>6</v>
      </c>
      <c r="R4672" s="71">
        <v>1</v>
      </c>
      <c r="S4672" s="71">
        <v>169</v>
      </c>
      <c r="T4672" s="73" t="s">
        <v>9051</v>
      </c>
      <c r="U4672" s="75" t="s">
        <v>1510</v>
      </c>
    </row>
    <row r="4673" spans="17:21">
      <c r="Q4673" s="71">
        <v>6</v>
      </c>
      <c r="R4673" s="71">
        <v>1</v>
      </c>
      <c r="S4673" s="71">
        <v>170</v>
      </c>
      <c r="T4673" s="73" t="s">
        <v>14038</v>
      </c>
      <c r="U4673" s="75" t="s">
        <v>1511</v>
      </c>
    </row>
    <row r="4674" spans="17:21">
      <c r="Q4674" s="71">
        <v>6</v>
      </c>
      <c r="R4674" s="71">
        <v>1</v>
      </c>
      <c r="S4674" s="71">
        <v>171</v>
      </c>
      <c r="T4674" s="73" t="s">
        <v>9054</v>
      </c>
      <c r="U4674" s="75" t="s">
        <v>1512</v>
      </c>
    </row>
    <row r="4675" spans="17:21">
      <c r="Q4675" s="71">
        <v>6</v>
      </c>
      <c r="R4675" s="71">
        <v>1</v>
      </c>
      <c r="S4675" s="71">
        <v>172</v>
      </c>
      <c r="T4675" s="73" t="s">
        <v>9057</v>
      </c>
      <c r="U4675" s="75" t="s">
        <v>1513</v>
      </c>
    </row>
    <row r="4676" spans="17:21">
      <c r="Q4676" s="71">
        <v>6</v>
      </c>
      <c r="R4676" s="71">
        <v>1</v>
      </c>
      <c r="S4676" s="71">
        <v>173</v>
      </c>
      <c r="T4676" s="73" t="s">
        <v>9060</v>
      </c>
      <c r="U4676" s="75" t="s">
        <v>1514</v>
      </c>
    </row>
    <row r="4677" spans="17:21">
      <c r="Q4677" s="71">
        <v>6</v>
      </c>
      <c r="R4677" s="71">
        <v>1</v>
      </c>
      <c r="S4677" s="71">
        <v>174</v>
      </c>
      <c r="T4677" s="73" t="s">
        <v>9063</v>
      </c>
      <c r="U4677" s="75" t="s">
        <v>1515</v>
      </c>
    </row>
    <row r="4678" spans="17:21">
      <c r="Q4678" s="71">
        <v>6</v>
      </c>
      <c r="R4678" s="71">
        <v>1</v>
      </c>
      <c r="S4678" s="71">
        <v>175</v>
      </c>
      <c r="T4678" s="73" t="s">
        <v>9066</v>
      </c>
      <c r="U4678" s="75" t="s">
        <v>1516</v>
      </c>
    </row>
    <row r="4679" spans="17:21">
      <c r="Q4679" s="71">
        <v>6</v>
      </c>
      <c r="R4679" s="71">
        <v>1</v>
      </c>
      <c r="S4679" s="71">
        <v>176</v>
      </c>
      <c r="T4679" s="73" t="s">
        <v>9069</v>
      </c>
      <c r="U4679" s="75" t="s">
        <v>1517</v>
      </c>
    </row>
    <row r="4680" spans="17:21">
      <c r="Q4680" s="71">
        <v>6</v>
      </c>
      <c r="R4680" s="71">
        <v>1</v>
      </c>
      <c r="S4680" s="71">
        <v>177</v>
      </c>
      <c r="T4680" s="73" t="s">
        <v>9072</v>
      </c>
      <c r="U4680" s="75" t="s">
        <v>1518</v>
      </c>
    </row>
    <row r="4681" spans="17:21">
      <c r="Q4681" s="71">
        <v>6</v>
      </c>
      <c r="R4681" s="71">
        <v>1</v>
      </c>
      <c r="S4681" s="71">
        <v>178</v>
      </c>
      <c r="T4681" s="73" t="s">
        <v>9075</v>
      </c>
      <c r="U4681" s="75" t="s">
        <v>1519</v>
      </c>
    </row>
    <row r="4682" spans="17:21">
      <c r="Q4682" s="71">
        <v>6</v>
      </c>
      <c r="R4682" s="71">
        <v>1</v>
      </c>
      <c r="S4682" s="71">
        <v>179</v>
      </c>
      <c r="T4682" s="73" t="s">
        <v>9078</v>
      </c>
      <c r="U4682" s="75" t="s">
        <v>1520</v>
      </c>
    </row>
    <row r="4683" spans="17:21">
      <c r="Q4683" s="71">
        <v>6</v>
      </c>
      <c r="R4683" s="71">
        <v>1</v>
      </c>
      <c r="S4683" s="71">
        <v>180</v>
      </c>
      <c r="T4683" s="73" t="s">
        <v>9081</v>
      </c>
      <c r="U4683" s="75" t="s">
        <v>1521</v>
      </c>
    </row>
    <row r="4684" spans="17:21">
      <c r="Q4684" s="71">
        <v>6</v>
      </c>
      <c r="R4684" s="71">
        <v>1</v>
      </c>
      <c r="S4684" s="71">
        <v>181</v>
      </c>
      <c r="T4684" s="73" t="s">
        <v>9084</v>
      </c>
      <c r="U4684" s="75" t="s">
        <v>1522</v>
      </c>
    </row>
    <row r="4685" spans="17:21">
      <c r="Q4685" s="71">
        <v>6</v>
      </c>
      <c r="R4685" s="71">
        <v>1</v>
      </c>
      <c r="S4685" s="71">
        <v>182</v>
      </c>
      <c r="T4685" s="73" t="s">
        <v>9087</v>
      </c>
      <c r="U4685" s="75" t="s">
        <v>1523</v>
      </c>
    </row>
    <row r="4686" spans="17:21">
      <c r="Q4686" s="71">
        <v>6</v>
      </c>
      <c r="R4686" s="71">
        <v>1</v>
      </c>
      <c r="S4686" s="71">
        <v>183</v>
      </c>
      <c r="T4686" s="73" t="s">
        <v>9090</v>
      </c>
      <c r="U4686" s="75" t="s">
        <v>1524</v>
      </c>
    </row>
    <row r="4687" spans="17:21">
      <c r="Q4687" s="71">
        <v>6</v>
      </c>
      <c r="R4687" s="71">
        <v>1</v>
      </c>
      <c r="S4687" s="71">
        <v>184</v>
      </c>
      <c r="T4687" s="73" t="s">
        <v>9093</v>
      </c>
      <c r="U4687" s="75" t="s">
        <v>1525</v>
      </c>
    </row>
    <row r="4688" spans="17:21">
      <c r="Q4688" s="71">
        <v>6</v>
      </c>
      <c r="R4688" s="71">
        <v>1</v>
      </c>
      <c r="S4688" s="71">
        <v>185</v>
      </c>
      <c r="T4688" s="73" t="s">
        <v>9096</v>
      </c>
      <c r="U4688" s="75" t="s">
        <v>1526</v>
      </c>
    </row>
    <row r="4689" spans="17:21">
      <c r="Q4689" s="71">
        <v>6</v>
      </c>
      <c r="R4689" s="71">
        <v>1</v>
      </c>
      <c r="S4689" s="71">
        <v>186</v>
      </c>
      <c r="T4689" s="73" t="s">
        <v>9099</v>
      </c>
      <c r="U4689" s="75" t="s">
        <v>1527</v>
      </c>
    </row>
    <row r="4690" spans="17:21">
      <c r="Q4690" s="71">
        <v>6</v>
      </c>
      <c r="R4690" s="71">
        <v>1</v>
      </c>
      <c r="S4690" s="71">
        <v>187</v>
      </c>
      <c r="T4690" s="73" t="s">
        <v>9102</v>
      </c>
      <c r="U4690" s="75" t="s">
        <v>1528</v>
      </c>
    </row>
    <row r="4691" spans="17:21">
      <c r="Q4691" s="71">
        <v>6</v>
      </c>
      <c r="R4691" s="71">
        <v>1</v>
      </c>
      <c r="S4691" s="71">
        <v>188</v>
      </c>
      <c r="T4691" s="73" t="s">
        <v>9105</v>
      </c>
      <c r="U4691" s="75" t="s">
        <v>1529</v>
      </c>
    </row>
    <row r="4692" spans="17:21">
      <c r="Q4692" s="71">
        <v>6</v>
      </c>
      <c r="R4692" s="71">
        <v>2</v>
      </c>
      <c r="S4692" s="71">
        <v>1</v>
      </c>
      <c r="T4692" s="73" t="s">
        <v>9108</v>
      </c>
      <c r="U4692" s="75" t="s">
        <v>1594</v>
      </c>
    </row>
    <row r="4693" spans="17:21">
      <c r="Q4693" s="71">
        <v>6</v>
      </c>
      <c r="R4693" s="71">
        <v>2</v>
      </c>
      <c r="S4693" s="71">
        <v>2</v>
      </c>
      <c r="T4693" s="73" t="s">
        <v>9111</v>
      </c>
      <c r="U4693" s="75" t="s">
        <v>1595</v>
      </c>
    </row>
    <row r="4694" spans="17:21">
      <c r="Q4694" s="71">
        <v>6</v>
      </c>
      <c r="R4694" s="71">
        <v>2</v>
      </c>
      <c r="S4694" s="71">
        <v>3</v>
      </c>
      <c r="T4694" s="73" t="s">
        <v>9114</v>
      </c>
      <c r="U4694" s="75" t="s">
        <v>1596</v>
      </c>
    </row>
    <row r="4695" spans="17:21">
      <c r="Q4695" s="71">
        <v>6</v>
      </c>
      <c r="R4695" s="71">
        <v>2</v>
      </c>
      <c r="S4695" s="71">
        <v>4</v>
      </c>
      <c r="T4695" s="73" t="s">
        <v>9117</v>
      </c>
      <c r="U4695" s="75" t="s">
        <v>1597</v>
      </c>
    </row>
    <row r="4696" spans="17:21">
      <c r="Q4696" s="71">
        <v>6</v>
      </c>
      <c r="R4696" s="71">
        <v>2</v>
      </c>
      <c r="S4696" s="71">
        <v>5</v>
      </c>
      <c r="T4696" s="73" t="s">
        <v>9121</v>
      </c>
      <c r="U4696" s="75" t="s">
        <v>1598</v>
      </c>
    </row>
    <row r="4697" spans="17:21">
      <c r="Q4697" s="71">
        <v>6</v>
      </c>
      <c r="R4697" s="71">
        <v>2</v>
      </c>
      <c r="S4697" s="71">
        <v>6</v>
      </c>
      <c r="T4697" s="73" t="s">
        <v>9124</v>
      </c>
      <c r="U4697" s="75" t="s">
        <v>1599</v>
      </c>
    </row>
    <row r="4698" spans="17:21">
      <c r="Q4698" s="71">
        <v>6</v>
      </c>
      <c r="R4698" s="71">
        <v>2</v>
      </c>
      <c r="S4698" s="71">
        <v>7</v>
      </c>
      <c r="T4698" s="73" t="s">
        <v>9127</v>
      </c>
      <c r="U4698" s="75" t="s">
        <v>1600</v>
      </c>
    </row>
    <row r="4699" spans="17:21">
      <c r="Q4699" s="71">
        <v>6</v>
      </c>
      <c r="R4699" s="71">
        <v>2</v>
      </c>
      <c r="S4699" s="71">
        <v>8</v>
      </c>
      <c r="T4699" s="73" t="s">
        <v>9130</v>
      </c>
      <c r="U4699" s="75" t="s">
        <v>1601</v>
      </c>
    </row>
    <row r="4700" spans="17:21">
      <c r="Q4700" s="71">
        <v>6</v>
      </c>
      <c r="R4700" s="71">
        <v>2</v>
      </c>
      <c r="S4700" s="71">
        <v>9</v>
      </c>
      <c r="T4700" s="73" t="s">
        <v>9133</v>
      </c>
      <c r="U4700" s="75" t="s">
        <v>1602</v>
      </c>
    </row>
    <row r="4701" spans="17:21">
      <c r="Q4701" s="71">
        <v>6</v>
      </c>
      <c r="R4701" s="71">
        <v>2</v>
      </c>
      <c r="S4701" s="71">
        <v>10</v>
      </c>
      <c r="T4701" s="73" t="s">
        <v>9136</v>
      </c>
      <c r="U4701" s="75" t="s">
        <v>7181</v>
      </c>
    </row>
    <row r="4702" spans="17:21">
      <c r="Q4702" s="71">
        <v>6</v>
      </c>
      <c r="R4702" s="71">
        <v>2</v>
      </c>
      <c r="S4702" s="71">
        <v>11</v>
      </c>
      <c r="T4702" s="73" t="s">
        <v>9139</v>
      </c>
      <c r="U4702" s="75" t="s">
        <v>1603</v>
      </c>
    </row>
    <row r="4703" spans="17:21">
      <c r="Q4703" s="71">
        <v>6</v>
      </c>
      <c r="R4703" s="71">
        <v>2</v>
      </c>
      <c r="S4703" s="71">
        <v>12</v>
      </c>
      <c r="T4703" s="73" t="s">
        <v>9142</v>
      </c>
      <c r="U4703" s="75" t="s">
        <v>1604</v>
      </c>
    </row>
    <row r="4704" spans="17:21">
      <c r="Q4704" s="71">
        <v>6</v>
      </c>
      <c r="R4704" s="71">
        <v>2</v>
      </c>
      <c r="S4704" s="71">
        <v>13</v>
      </c>
      <c r="T4704" s="73" t="s">
        <v>9145</v>
      </c>
      <c r="U4704" s="75" t="s">
        <v>1605</v>
      </c>
    </row>
    <row r="4705" spans="17:21">
      <c r="Q4705" s="71">
        <v>6</v>
      </c>
      <c r="R4705" s="71">
        <v>2</v>
      </c>
      <c r="S4705" s="71">
        <v>14</v>
      </c>
      <c r="T4705" s="73" t="s">
        <v>9148</v>
      </c>
      <c r="U4705" s="75" t="s">
        <v>1606</v>
      </c>
    </row>
    <row r="4706" spans="17:21">
      <c r="Q4706" s="71">
        <v>6</v>
      </c>
      <c r="R4706" s="71">
        <v>2</v>
      </c>
      <c r="S4706" s="71">
        <v>15</v>
      </c>
      <c r="T4706" s="73" t="s">
        <v>9151</v>
      </c>
      <c r="U4706" s="75" t="s">
        <v>1607</v>
      </c>
    </row>
    <row r="4707" spans="17:21">
      <c r="Q4707" s="71">
        <v>6</v>
      </c>
      <c r="R4707" s="71">
        <v>2</v>
      </c>
      <c r="S4707" s="71">
        <v>16</v>
      </c>
      <c r="T4707" s="73" t="s">
        <v>9154</v>
      </c>
      <c r="U4707" s="75" t="s">
        <v>1608</v>
      </c>
    </row>
    <row r="4708" spans="17:21">
      <c r="Q4708" s="71">
        <v>6</v>
      </c>
      <c r="R4708" s="71">
        <v>2</v>
      </c>
      <c r="S4708" s="71">
        <v>17</v>
      </c>
      <c r="T4708" s="73" t="s">
        <v>9157</v>
      </c>
      <c r="U4708" s="75" t="s">
        <v>1609</v>
      </c>
    </row>
    <row r="4709" spans="17:21">
      <c r="Q4709" s="71">
        <v>6</v>
      </c>
      <c r="R4709" s="71">
        <v>2</v>
      </c>
      <c r="S4709" s="71">
        <v>18</v>
      </c>
      <c r="T4709" s="73" t="s">
        <v>9160</v>
      </c>
      <c r="U4709" s="75" t="s">
        <v>1610</v>
      </c>
    </row>
    <row r="4710" spans="17:21">
      <c r="Q4710" s="71">
        <v>6</v>
      </c>
      <c r="R4710" s="71">
        <v>2</v>
      </c>
      <c r="S4710" s="71">
        <v>19</v>
      </c>
      <c r="T4710" s="73" t="s">
        <v>9163</v>
      </c>
      <c r="U4710" s="75" t="s">
        <v>1611</v>
      </c>
    </row>
    <row r="4711" spans="17:21">
      <c r="Q4711" s="71">
        <v>6</v>
      </c>
      <c r="R4711" s="71">
        <v>2</v>
      </c>
      <c r="S4711" s="71">
        <v>20</v>
      </c>
      <c r="T4711" s="73" t="s">
        <v>9166</v>
      </c>
      <c r="U4711" s="75" t="s">
        <v>1612</v>
      </c>
    </row>
    <row r="4712" spans="17:21">
      <c r="Q4712" s="71">
        <v>6</v>
      </c>
      <c r="R4712" s="71">
        <v>2</v>
      </c>
      <c r="S4712" s="71">
        <v>21</v>
      </c>
      <c r="T4712" s="73" t="s">
        <v>9169</v>
      </c>
      <c r="U4712" s="75" t="s">
        <v>1613</v>
      </c>
    </row>
    <row r="4713" spans="17:21">
      <c r="Q4713" s="71">
        <v>6</v>
      </c>
      <c r="R4713" s="71">
        <v>2</v>
      </c>
      <c r="S4713" s="71">
        <v>22</v>
      </c>
      <c r="T4713" s="73" t="s">
        <v>9172</v>
      </c>
      <c r="U4713" s="75" t="s">
        <v>1614</v>
      </c>
    </row>
    <row r="4714" spans="17:21">
      <c r="Q4714" s="71">
        <v>6</v>
      </c>
      <c r="R4714" s="71">
        <v>2</v>
      </c>
      <c r="S4714" s="71">
        <v>23</v>
      </c>
      <c r="T4714" s="73" t="s">
        <v>9175</v>
      </c>
      <c r="U4714" s="75" t="s">
        <v>1615</v>
      </c>
    </row>
    <row r="4715" spans="17:21">
      <c r="Q4715" s="71">
        <v>6</v>
      </c>
      <c r="R4715" s="71">
        <v>2</v>
      </c>
      <c r="S4715" s="71">
        <v>24</v>
      </c>
      <c r="T4715" s="73" t="s">
        <v>9177</v>
      </c>
      <c r="U4715" s="75" t="s">
        <v>1616</v>
      </c>
    </row>
    <row r="4716" spans="17:21">
      <c r="Q4716" s="71">
        <v>6</v>
      </c>
      <c r="R4716" s="71">
        <v>2</v>
      </c>
      <c r="S4716" s="71">
        <v>25</v>
      </c>
      <c r="T4716" s="73" t="s">
        <v>9179</v>
      </c>
      <c r="U4716" s="75" t="s">
        <v>1617</v>
      </c>
    </row>
    <row r="4717" spans="17:21">
      <c r="Q4717" s="71">
        <v>6</v>
      </c>
      <c r="R4717" s="71">
        <v>2</v>
      </c>
      <c r="S4717" s="71">
        <v>26</v>
      </c>
      <c r="T4717" s="73" t="s">
        <v>9180</v>
      </c>
      <c r="U4717" s="75" t="s">
        <v>1618</v>
      </c>
    </row>
    <row r="4718" spans="17:21">
      <c r="Q4718" s="71">
        <v>6</v>
      </c>
      <c r="R4718" s="71">
        <v>2</v>
      </c>
      <c r="S4718" s="71">
        <v>27</v>
      </c>
      <c r="T4718" s="73" t="s">
        <v>9181</v>
      </c>
      <c r="U4718" s="75" t="s">
        <v>1619</v>
      </c>
    </row>
    <row r="4719" spans="17:21">
      <c r="Q4719" s="71">
        <v>6</v>
      </c>
      <c r="R4719" s="71">
        <v>2</v>
      </c>
      <c r="S4719" s="71">
        <v>28</v>
      </c>
      <c r="T4719" s="73" t="s">
        <v>9182</v>
      </c>
      <c r="U4719" s="75" t="s">
        <v>1620</v>
      </c>
    </row>
    <row r="4720" spans="17:21">
      <c r="Q4720" s="71">
        <v>6</v>
      </c>
      <c r="R4720" s="71">
        <v>2</v>
      </c>
      <c r="S4720" s="71">
        <v>29</v>
      </c>
      <c r="T4720" s="73" t="s">
        <v>9183</v>
      </c>
      <c r="U4720" s="75" t="s">
        <v>1621</v>
      </c>
    </row>
    <row r="4721" spans="17:21">
      <c r="Q4721" s="71">
        <v>6</v>
      </c>
      <c r="R4721" s="71">
        <v>2</v>
      </c>
      <c r="S4721" s="71">
        <v>30</v>
      </c>
      <c r="T4721" s="73" t="s">
        <v>9184</v>
      </c>
      <c r="U4721" s="75" t="s">
        <v>7182</v>
      </c>
    </row>
    <row r="4722" spans="17:21">
      <c r="Q4722" s="71">
        <v>6</v>
      </c>
      <c r="R4722" s="71">
        <v>2</v>
      </c>
      <c r="S4722" s="71">
        <v>31</v>
      </c>
      <c r="T4722" s="73" t="s">
        <v>9185</v>
      </c>
      <c r="U4722" s="75" t="s">
        <v>1622</v>
      </c>
    </row>
    <row r="4723" spans="17:21">
      <c r="Q4723" s="71">
        <v>6</v>
      </c>
      <c r="R4723" s="71">
        <v>2</v>
      </c>
      <c r="S4723" s="71">
        <v>32</v>
      </c>
      <c r="T4723" s="73" t="s">
        <v>9186</v>
      </c>
      <c r="U4723" s="75" t="s">
        <v>1623</v>
      </c>
    </row>
    <row r="4724" spans="17:21">
      <c r="Q4724" s="71">
        <v>6</v>
      </c>
      <c r="R4724" s="71">
        <v>2</v>
      </c>
      <c r="S4724" s="71">
        <v>33</v>
      </c>
      <c r="T4724" s="73" t="s">
        <v>9187</v>
      </c>
      <c r="U4724" s="75" t="s">
        <v>1624</v>
      </c>
    </row>
    <row r="4725" spans="17:21">
      <c r="Q4725" s="71">
        <v>6</v>
      </c>
      <c r="R4725" s="71">
        <v>2</v>
      </c>
      <c r="S4725" s="71">
        <v>34</v>
      </c>
      <c r="T4725" s="73" t="s">
        <v>9188</v>
      </c>
      <c r="U4725" s="75" t="s">
        <v>1625</v>
      </c>
    </row>
    <row r="4726" spans="17:21">
      <c r="Q4726" s="71">
        <v>6</v>
      </c>
      <c r="R4726" s="71">
        <v>2</v>
      </c>
      <c r="S4726" s="71">
        <v>35</v>
      </c>
      <c r="T4726" s="73" t="s">
        <v>9189</v>
      </c>
      <c r="U4726" s="75" t="s">
        <v>1626</v>
      </c>
    </row>
    <row r="4727" spans="17:21">
      <c r="Q4727" s="71">
        <v>6</v>
      </c>
      <c r="R4727" s="71">
        <v>2</v>
      </c>
      <c r="S4727" s="71">
        <v>36</v>
      </c>
      <c r="T4727" s="73" t="s">
        <v>9191</v>
      </c>
      <c r="U4727" s="75" t="s">
        <v>1627</v>
      </c>
    </row>
    <row r="4728" spans="17:21">
      <c r="Q4728" s="71">
        <v>6</v>
      </c>
      <c r="R4728" s="71">
        <v>2</v>
      </c>
      <c r="S4728" s="71">
        <v>37</v>
      </c>
      <c r="T4728" s="73" t="s">
        <v>9193</v>
      </c>
      <c r="U4728" s="75" t="s">
        <v>1628</v>
      </c>
    </row>
    <row r="4729" spans="17:21">
      <c r="Q4729" s="71">
        <v>6</v>
      </c>
      <c r="R4729" s="71">
        <v>2</v>
      </c>
      <c r="S4729" s="71">
        <v>38</v>
      </c>
      <c r="T4729" s="73" t="s">
        <v>9195</v>
      </c>
      <c r="U4729" s="75" t="s">
        <v>1629</v>
      </c>
    </row>
    <row r="4730" spans="17:21">
      <c r="Q4730" s="71">
        <v>6</v>
      </c>
      <c r="R4730" s="71">
        <v>2</v>
      </c>
      <c r="S4730" s="71">
        <v>39</v>
      </c>
      <c r="T4730" s="73" t="s">
        <v>9197</v>
      </c>
      <c r="U4730" s="75" t="s">
        <v>1630</v>
      </c>
    </row>
    <row r="4731" spans="17:21">
      <c r="Q4731" s="71">
        <v>6</v>
      </c>
      <c r="R4731" s="71">
        <v>2</v>
      </c>
      <c r="S4731" s="71">
        <v>40</v>
      </c>
      <c r="T4731" s="73" t="s">
        <v>9199</v>
      </c>
      <c r="U4731" s="75" t="s">
        <v>1631</v>
      </c>
    </row>
    <row r="4732" spans="17:21">
      <c r="Q4732" s="71">
        <v>6</v>
      </c>
      <c r="R4732" s="71">
        <v>3</v>
      </c>
      <c r="S4732" s="71">
        <v>1</v>
      </c>
      <c r="T4732" s="73" t="s">
        <v>9201</v>
      </c>
      <c r="U4732" s="75" t="s">
        <v>1676</v>
      </c>
    </row>
    <row r="4733" spans="17:21">
      <c r="Q4733" s="71">
        <v>6</v>
      </c>
      <c r="R4733" s="71">
        <v>3</v>
      </c>
      <c r="S4733" s="71">
        <v>2</v>
      </c>
      <c r="T4733" s="73" t="s">
        <v>9203</v>
      </c>
      <c r="U4733" s="75" t="s">
        <v>1677</v>
      </c>
    </row>
    <row r="4734" spans="17:21">
      <c r="Q4734" s="71">
        <v>6</v>
      </c>
      <c r="R4734" s="71">
        <v>3</v>
      </c>
      <c r="S4734" s="71">
        <v>3</v>
      </c>
      <c r="T4734" s="73" t="s">
        <v>9205</v>
      </c>
      <c r="U4734" s="75" t="s">
        <v>1678</v>
      </c>
    </row>
    <row r="4735" spans="17:21">
      <c r="Q4735" s="71">
        <v>6</v>
      </c>
      <c r="R4735" s="71">
        <v>3</v>
      </c>
      <c r="S4735" s="71">
        <v>4</v>
      </c>
      <c r="T4735" s="73" t="s">
        <v>9207</v>
      </c>
      <c r="U4735" s="75" t="s">
        <v>1679</v>
      </c>
    </row>
    <row r="4736" spans="17:21">
      <c r="Q4736" s="71">
        <v>6</v>
      </c>
      <c r="R4736" s="71">
        <v>3</v>
      </c>
      <c r="S4736" s="71">
        <v>5</v>
      </c>
      <c r="T4736" s="73" t="s">
        <v>9209</v>
      </c>
      <c r="U4736" s="75" t="s">
        <v>1680</v>
      </c>
    </row>
    <row r="4737" spans="17:21">
      <c r="Q4737" s="71">
        <v>6</v>
      </c>
      <c r="R4737" s="71">
        <v>3</v>
      </c>
      <c r="S4737" s="71">
        <v>6</v>
      </c>
      <c r="T4737" s="73" t="s">
        <v>9211</v>
      </c>
      <c r="U4737" s="75" t="s">
        <v>1681</v>
      </c>
    </row>
    <row r="4738" spans="17:21">
      <c r="Q4738" s="71">
        <v>6</v>
      </c>
      <c r="R4738" s="71">
        <v>3</v>
      </c>
      <c r="S4738" s="71">
        <v>7</v>
      </c>
      <c r="T4738" s="73" t="s">
        <v>9213</v>
      </c>
      <c r="U4738" s="75" t="s">
        <v>1682</v>
      </c>
    </row>
    <row r="4739" spans="17:21">
      <c r="Q4739" s="71">
        <v>6</v>
      </c>
      <c r="R4739" s="71">
        <v>3</v>
      </c>
      <c r="S4739" s="71">
        <v>8</v>
      </c>
      <c r="T4739" s="73" t="s">
        <v>9215</v>
      </c>
      <c r="U4739" s="75" t="s">
        <v>1683</v>
      </c>
    </row>
    <row r="4740" spans="17:21">
      <c r="Q4740" s="71">
        <v>6</v>
      </c>
      <c r="R4740" s="71">
        <v>3</v>
      </c>
      <c r="S4740" s="71">
        <v>9</v>
      </c>
      <c r="T4740" s="73" t="s">
        <v>9217</v>
      </c>
      <c r="U4740" s="75" t="s">
        <v>1684</v>
      </c>
    </row>
    <row r="4741" spans="17:21">
      <c r="Q4741" s="71">
        <v>6</v>
      </c>
      <c r="R4741" s="71">
        <v>3</v>
      </c>
      <c r="S4741" s="71">
        <v>10</v>
      </c>
      <c r="T4741" s="73" t="s">
        <v>9219</v>
      </c>
      <c r="U4741" s="75" t="s">
        <v>1685</v>
      </c>
    </row>
    <row r="4742" spans="17:21">
      <c r="Q4742" s="71">
        <v>6</v>
      </c>
      <c r="R4742" s="71">
        <v>3</v>
      </c>
      <c r="S4742" s="71">
        <v>11</v>
      </c>
      <c r="T4742" s="73" t="s">
        <v>9221</v>
      </c>
      <c r="U4742" s="75" t="s">
        <v>1686</v>
      </c>
    </row>
    <row r="4743" spans="17:21">
      <c r="Q4743" s="71">
        <v>6</v>
      </c>
      <c r="R4743" s="71">
        <v>3</v>
      </c>
      <c r="S4743" s="71">
        <v>12</v>
      </c>
      <c r="T4743" s="73" t="s">
        <v>9223</v>
      </c>
      <c r="U4743" s="75" t="s">
        <v>7189</v>
      </c>
    </row>
    <row r="4744" spans="17:21">
      <c r="Q4744" s="71">
        <v>6</v>
      </c>
      <c r="R4744" s="71">
        <v>3</v>
      </c>
      <c r="S4744" s="71">
        <v>13</v>
      </c>
      <c r="T4744" s="73" t="s">
        <v>9225</v>
      </c>
      <c r="U4744" s="75" t="s">
        <v>7190</v>
      </c>
    </row>
    <row r="4745" spans="17:21">
      <c r="Q4745" s="71">
        <v>6</v>
      </c>
      <c r="R4745" s="71">
        <v>3</v>
      </c>
      <c r="S4745" s="71">
        <v>14</v>
      </c>
      <c r="T4745" s="73" t="s">
        <v>9227</v>
      </c>
      <c r="U4745" s="75" t="s">
        <v>7191</v>
      </c>
    </row>
    <row r="4746" spans="17:21">
      <c r="Q4746" s="71">
        <v>6</v>
      </c>
      <c r="R4746" s="71">
        <v>3</v>
      </c>
      <c r="S4746" s="71">
        <v>15</v>
      </c>
      <c r="T4746" s="73" t="s">
        <v>9229</v>
      </c>
      <c r="U4746" s="75" t="s">
        <v>1687</v>
      </c>
    </row>
    <row r="4747" spans="17:21">
      <c r="Q4747" s="71">
        <v>6</v>
      </c>
      <c r="R4747" s="71">
        <v>3</v>
      </c>
      <c r="S4747" s="71">
        <v>16</v>
      </c>
      <c r="T4747" s="73" t="s">
        <v>9231</v>
      </c>
      <c r="U4747" s="75" t="s">
        <v>1688</v>
      </c>
    </row>
    <row r="4748" spans="17:21">
      <c r="Q4748" s="71">
        <v>6</v>
      </c>
      <c r="R4748" s="71">
        <v>3</v>
      </c>
      <c r="S4748" s="71">
        <v>17</v>
      </c>
      <c r="T4748" s="73" t="s">
        <v>9233</v>
      </c>
      <c r="U4748" s="75" t="s">
        <v>1689</v>
      </c>
    </row>
    <row r="4749" spans="17:21">
      <c r="Q4749" s="71">
        <v>6</v>
      </c>
      <c r="R4749" s="71">
        <v>3</v>
      </c>
      <c r="S4749" s="71">
        <v>18</v>
      </c>
      <c r="T4749" s="73" t="s">
        <v>9235</v>
      </c>
      <c r="U4749" s="75" t="s">
        <v>1690</v>
      </c>
    </row>
    <row r="4750" spans="17:21">
      <c r="Q4750" s="71">
        <v>6</v>
      </c>
      <c r="R4750" s="71">
        <v>3</v>
      </c>
      <c r="S4750" s="71">
        <v>19</v>
      </c>
      <c r="T4750" s="73" t="s">
        <v>9237</v>
      </c>
      <c r="U4750" s="75" t="s">
        <v>1691</v>
      </c>
    </row>
    <row r="4751" spans="17:21">
      <c r="Q4751" s="71">
        <v>6</v>
      </c>
      <c r="R4751" s="71">
        <v>3</v>
      </c>
      <c r="S4751" s="71">
        <v>20</v>
      </c>
      <c r="T4751" s="73" t="s">
        <v>9239</v>
      </c>
      <c r="U4751" s="75" t="s">
        <v>7192</v>
      </c>
    </row>
    <row r="4752" spans="17:21">
      <c r="Q4752" s="71">
        <v>6</v>
      </c>
      <c r="R4752" s="71">
        <v>3</v>
      </c>
      <c r="S4752" s="71">
        <v>21</v>
      </c>
      <c r="T4752" s="73" t="s">
        <v>9241</v>
      </c>
      <c r="U4752" s="75" t="s">
        <v>1692</v>
      </c>
    </row>
    <row r="4753" spans="17:21">
      <c r="Q4753" s="71">
        <v>6</v>
      </c>
      <c r="R4753" s="71">
        <v>3</v>
      </c>
      <c r="S4753" s="71">
        <v>22</v>
      </c>
      <c r="T4753" s="73" t="s">
        <v>9243</v>
      </c>
      <c r="U4753" s="75" t="s">
        <v>1693</v>
      </c>
    </row>
    <row r="4754" spans="17:21">
      <c r="Q4754" s="71">
        <v>6</v>
      </c>
      <c r="R4754" s="71">
        <v>3</v>
      </c>
      <c r="S4754" s="71">
        <v>23</v>
      </c>
      <c r="T4754" s="73" t="s">
        <v>9245</v>
      </c>
      <c r="U4754" s="75" t="s">
        <v>1694</v>
      </c>
    </row>
    <row r="4755" spans="17:21">
      <c r="Q4755" s="71">
        <v>6</v>
      </c>
      <c r="R4755" s="71">
        <v>3</v>
      </c>
      <c r="S4755" s="71">
        <v>24</v>
      </c>
      <c r="T4755" s="73" t="s">
        <v>9247</v>
      </c>
      <c r="U4755" s="75" t="s">
        <v>1695</v>
      </c>
    </row>
    <row r="4756" spans="17:21">
      <c r="Q4756" s="71">
        <v>6</v>
      </c>
      <c r="R4756" s="71">
        <v>3</v>
      </c>
      <c r="S4756" s="71">
        <v>25</v>
      </c>
      <c r="T4756" s="73" t="s">
        <v>9249</v>
      </c>
      <c r="U4756" s="75" t="s">
        <v>1696</v>
      </c>
    </row>
    <row r="4757" spans="17:21">
      <c r="Q4757" s="71">
        <v>6</v>
      </c>
      <c r="R4757" s="71">
        <v>3</v>
      </c>
      <c r="S4757" s="71">
        <v>26</v>
      </c>
      <c r="T4757" s="73" t="s">
        <v>9251</v>
      </c>
      <c r="U4757" s="75" t="s">
        <v>1697</v>
      </c>
    </row>
    <row r="4758" spans="17:21">
      <c r="Q4758" s="71">
        <v>6</v>
      </c>
      <c r="R4758" s="71">
        <v>3</v>
      </c>
      <c r="S4758" s="71">
        <v>27</v>
      </c>
      <c r="T4758" s="73" t="s">
        <v>9253</v>
      </c>
      <c r="U4758" s="75" t="s">
        <v>1698</v>
      </c>
    </row>
    <row r="4759" spans="17:21">
      <c r="Q4759" s="71">
        <v>6</v>
      </c>
      <c r="R4759" s="71">
        <v>3</v>
      </c>
      <c r="S4759" s="71">
        <v>28</v>
      </c>
      <c r="T4759" s="73" t="s">
        <v>9255</v>
      </c>
      <c r="U4759" s="75" t="s">
        <v>1699</v>
      </c>
    </row>
    <row r="4760" spans="17:21">
      <c r="Q4760" s="71">
        <v>6</v>
      </c>
      <c r="R4760" s="71">
        <v>3</v>
      </c>
      <c r="S4760" s="71">
        <v>29</v>
      </c>
      <c r="T4760" s="73" t="s">
        <v>9257</v>
      </c>
      <c r="U4760" s="75" t="s">
        <v>1700</v>
      </c>
    </row>
    <row r="4761" spans="17:21">
      <c r="Q4761" s="71">
        <v>6</v>
      </c>
      <c r="R4761" s="71">
        <v>3</v>
      </c>
      <c r="S4761" s="71">
        <v>30</v>
      </c>
      <c r="T4761" s="73" t="s">
        <v>9259</v>
      </c>
      <c r="U4761" s="75" t="s">
        <v>1701</v>
      </c>
    </row>
    <row r="4762" spans="17:21">
      <c r="Q4762" s="71">
        <v>6</v>
      </c>
      <c r="R4762" s="71">
        <v>3</v>
      </c>
      <c r="S4762" s="71">
        <v>31</v>
      </c>
      <c r="T4762" s="73" t="s">
        <v>9261</v>
      </c>
      <c r="U4762" s="75" t="s">
        <v>1702</v>
      </c>
    </row>
    <row r="4763" spans="17:21">
      <c r="Q4763" s="71">
        <v>6</v>
      </c>
      <c r="R4763" s="71">
        <v>3</v>
      </c>
      <c r="S4763" s="71">
        <v>32</v>
      </c>
      <c r="T4763" s="73" t="s">
        <v>9263</v>
      </c>
      <c r="U4763" s="75" t="s">
        <v>7193</v>
      </c>
    </row>
    <row r="4764" spans="17:21">
      <c r="Q4764" s="71">
        <v>6</v>
      </c>
      <c r="R4764" s="71">
        <v>3</v>
      </c>
      <c r="S4764" s="71">
        <v>33</v>
      </c>
      <c r="T4764" s="73" t="s">
        <v>9265</v>
      </c>
      <c r="U4764" s="75" t="s">
        <v>1703</v>
      </c>
    </row>
    <row r="4765" spans="17:21">
      <c r="Q4765" s="71">
        <v>6</v>
      </c>
      <c r="R4765" s="71">
        <v>4</v>
      </c>
      <c r="S4765" s="71">
        <v>1</v>
      </c>
      <c r="T4765" s="73" t="s">
        <v>9273</v>
      </c>
      <c r="U4765" s="75" t="s">
        <v>1757</v>
      </c>
    </row>
    <row r="4766" spans="17:21">
      <c r="Q4766" s="71">
        <v>6</v>
      </c>
      <c r="R4766" s="71">
        <v>4</v>
      </c>
      <c r="S4766" s="71">
        <v>2</v>
      </c>
      <c r="T4766" s="73" t="s">
        <v>9275</v>
      </c>
      <c r="U4766" s="75" t="s">
        <v>1758</v>
      </c>
    </row>
    <row r="4767" spans="17:21">
      <c r="Q4767" s="71">
        <v>6</v>
      </c>
      <c r="R4767" s="71">
        <v>4</v>
      </c>
      <c r="S4767" s="71">
        <v>3</v>
      </c>
      <c r="T4767" s="73" t="s">
        <v>9277</v>
      </c>
      <c r="U4767" s="75" t="s">
        <v>1759</v>
      </c>
    </row>
    <row r="4768" spans="17:21">
      <c r="Q4768" s="71">
        <v>6</v>
      </c>
      <c r="R4768" s="71">
        <v>4</v>
      </c>
      <c r="S4768" s="71">
        <v>4</v>
      </c>
      <c r="T4768" s="73" t="s">
        <v>9279</v>
      </c>
      <c r="U4768" s="75" t="s">
        <v>1760</v>
      </c>
    </row>
    <row r="4769" spans="17:21">
      <c r="Q4769" s="71">
        <v>6</v>
      </c>
      <c r="R4769" s="71">
        <v>4</v>
      </c>
      <c r="S4769" s="71">
        <v>5</v>
      </c>
      <c r="T4769" s="73" t="s">
        <v>9281</v>
      </c>
      <c r="U4769" s="75" t="s">
        <v>1761</v>
      </c>
    </row>
    <row r="4770" spans="17:21">
      <c r="Q4770" s="71">
        <v>6</v>
      </c>
      <c r="R4770" s="71">
        <v>4</v>
      </c>
      <c r="S4770" s="71">
        <v>6</v>
      </c>
      <c r="T4770" s="73" t="s">
        <v>9283</v>
      </c>
      <c r="U4770" s="75" t="s">
        <v>1762</v>
      </c>
    </row>
    <row r="4771" spans="17:21">
      <c r="Q4771" s="71">
        <v>6</v>
      </c>
      <c r="R4771" s="71">
        <v>4</v>
      </c>
      <c r="S4771" s="71">
        <v>7</v>
      </c>
      <c r="T4771" s="73" t="s">
        <v>9285</v>
      </c>
      <c r="U4771" s="75" t="s">
        <v>1763</v>
      </c>
    </row>
    <row r="4772" spans="17:21">
      <c r="Q4772" s="71">
        <v>6</v>
      </c>
      <c r="R4772" s="71">
        <v>4</v>
      </c>
      <c r="S4772" s="71">
        <v>8</v>
      </c>
      <c r="T4772" s="73" t="s">
        <v>9286</v>
      </c>
      <c r="U4772" s="75" t="s">
        <v>1764</v>
      </c>
    </row>
    <row r="4773" spans="17:21">
      <c r="Q4773" s="71">
        <v>6</v>
      </c>
      <c r="R4773" s="71">
        <v>4</v>
      </c>
      <c r="S4773" s="71">
        <v>9</v>
      </c>
      <c r="T4773" s="73" t="s">
        <v>9287</v>
      </c>
      <c r="U4773" s="75" t="s">
        <v>1765</v>
      </c>
    </row>
    <row r="4774" spans="17:21">
      <c r="Q4774" s="71">
        <v>6</v>
      </c>
      <c r="R4774" s="71">
        <v>4</v>
      </c>
      <c r="S4774" s="71">
        <v>10</v>
      </c>
      <c r="T4774" s="73" t="s">
        <v>9288</v>
      </c>
      <c r="U4774" s="75" t="s">
        <v>1766</v>
      </c>
    </row>
    <row r="4775" spans="17:21">
      <c r="Q4775" s="71">
        <v>6</v>
      </c>
      <c r="R4775" s="71">
        <v>4</v>
      </c>
      <c r="S4775" s="71">
        <v>11</v>
      </c>
      <c r="T4775" s="73" t="s">
        <v>9289</v>
      </c>
      <c r="U4775" s="75" t="s">
        <v>1767</v>
      </c>
    </row>
    <row r="4776" spans="17:21">
      <c r="Q4776" s="71">
        <v>6</v>
      </c>
      <c r="R4776" s="71">
        <v>4</v>
      </c>
      <c r="S4776" s="71">
        <v>12</v>
      </c>
      <c r="T4776" s="73" t="s">
        <v>9290</v>
      </c>
      <c r="U4776" s="75" t="s">
        <v>7206</v>
      </c>
    </row>
    <row r="4777" spans="17:21">
      <c r="Q4777" s="71">
        <v>6</v>
      </c>
      <c r="R4777" s="71">
        <v>4</v>
      </c>
      <c r="S4777" s="71">
        <v>13</v>
      </c>
      <c r="T4777" s="73" t="s">
        <v>9291</v>
      </c>
      <c r="U4777" s="75" t="s">
        <v>14039</v>
      </c>
    </row>
    <row r="4778" spans="17:21">
      <c r="Q4778" s="71">
        <v>6</v>
      </c>
      <c r="R4778" s="71">
        <v>4</v>
      </c>
      <c r="S4778" s="71">
        <v>14</v>
      </c>
      <c r="T4778" s="73" t="s">
        <v>9293</v>
      </c>
      <c r="U4778" s="75" t="s">
        <v>1768</v>
      </c>
    </row>
    <row r="4779" spans="17:21">
      <c r="Q4779" s="71">
        <v>6</v>
      </c>
      <c r="R4779" s="71">
        <v>4</v>
      </c>
      <c r="S4779" s="71">
        <v>15</v>
      </c>
      <c r="T4779" s="73" t="s">
        <v>9294</v>
      </c>
      <c r="U4779" s="75" t="s">
        <v>1769</v>
      </c>
    </row>
    <row r="4780" spans="17:21">
      <c r="Q4780" s="71">
        <v>6</v>
      </c>
      <c r="R4780" s="71">
        <v>4</v>
      </c>
      <c r="S4780" s="71">
        <v>16</v>
      </c>
      <c r="T4780" s="73" t="s">
        <v>9295</v>
      </c>
      <c r="U4780" s="75" t="s">
        <v>1770</v>
      </c>
    </row>
    <row r="4781" spans="17:21">
      <c r="Q4781" s="71">
        <v>6</v>
      </c>
      <c r="R4781" s="71">
        <v>4</v>
      </c>
      <c r="S4781" s="71">
        <v>17</v>
      </c>
      <c r="T4781" s="73" t="s">
        <v>9296</v>
      </c>
      <c r="U4781" s="75" t="s">
        <v>1771</v>
      </c>
    </row>
    <row r="4782" spans="17:21">
      <c r="Q4782" s="71">
        <v>6</v>
      </c>
      <c r="R4782" s="71">
        <v>4</v>
      </c>
      <c r="S4782" s="71">
        <v>18</v>
      </c>
      <c r="T4782" s="73" t="s">
        <v>9298</v>
      </c>
      <c r="U4782" s="75" t="s">
        <v>1772</v>
      </c>
    </row>
    <row r="4783" spans="17:21">
      <c r="Q4783" s="71">
        <v>6</v>
      </c>
      <c r="R4783" s="71">
        <v>4</v>
      </c>
      <c r="S4783" s="71">
        <v>19</v>
      </c>
      <c r="T4783" s="73" t="s">
        <v>9300</v>
      </c>
      <c r="U4783" s="75" t="s">
        <v>1773</v>
      </c>
    </row>
    <row r="4784" spans="17:21">
      <c r="Q4784" s="71">
        <v>6</v>
      </c>
      <c r="R4784" s="71">
        <v>4</v>
      </c>
      <c r="S4784" s="71">
        <v>20</v>
      </c>
      <c r="T4784" s="73" t="s">
        <v>9302</v>
      </c>
      <c r="U4784" s="75" t="s">
        <v>1774</v>
      </c>
    </row>
    <row r="4785" spans="17:21">
      <c r="Q4785" s="71">
        <v>6</v>
      </c>
      <c r="R4785" s="71">
        <v>4</v>
      </c>
      <c r="S4785" s="71">
        <v>21</v>
      </c>
      <c r="T4785" s="73" t="s">
        <v>9304</v>
      </c>
      <c r="U4785" s="75" t="s">
        <v>1775</v>
      </c>
    </row>
    <row r="4786" spans="17:21">
      <c r="Q4786" s="71">
        <v>6</v>
      </c>
      <c r="R4786" s="71">
        <v>4</v>
      </c>
      <c r="S4786" s="71">
        <v>22</v>
      </c>
      <c r="T4786" s="73" t="s">
        <v>9306</v>
      </c>
      <c r="U4786" s="75" t="s">
        <v>1776</v>
      </c>
    </row>
    <row r="4787" spans="17:21">
      <c r="Q4787" s="71">
        <v>6</v>
      </c>
      <c r="R4787" s="71">
        <v>4</v>
      </c>
      <c r="S4787" s="71">
        <v>23</v>
      </c>
      <c r="T4787" s="73" t="s">
        <v>9308</v>
      </c>
      <c r="U4787" s="75" t="s">
        <v>1777</v>
      </c>
    </row>
    <row r="4788" spans="17:21">
      <c r="Q4788" s="71">
        <v>6</v>
      </c>
      <c r="R4788" s="71">
        <v>4</v>
      </c>
      <c r="S4788" s="71">
        <v>24</v>
      </c>
      <c r="T4788" s="73" t="s">
        <v>9310</v>
      </c>
      <c r="U4788" s="75" t="s">
        <v>1778</v>
      </c>
    </row>
    <row r="4789" spans="17:21">
      <c r="Q4789" s="71">
        <v>6</v>
      </c>
      <c r="R4789" s="71">
        <v>4</v>
      </c>
      <c r="S4789" s="71">
        <v>25</v>
      </c>
      <c r="T4789" s="73" t="s">
        <v>9312</v>
      </c>
      <c r="U4789" s="75" t="s">
        <v>1779</v>
      </c>
    </row>
    <row r="4790" spans="17:21">
      <c r="Q4790" s="71">
        <v>6</v>
      </c>
      <c r="R4790" s="71">
        <v>4</v>
      </c>
      <c r="S4790" s="71">
        <v>26</v>
      </c>
      <c r="T4790" s="73" t="s">
        <v>9314</v>
      </c>
      <c r="U4790" s="75" t="s">
        <v>1780</v>
      </c>
    </row>
    <row r="4791" spans="17:21">
      <c r="Q4791" s="71">
        <v>6</v>
      </c>
      <c r="R4791" s="71">
        <v>4</v>
      </c>
      <c r="S4791" s="71">
        <v>27</v>
      </c>
      <c r="T4791" s="73" t="s">
        <v>9316</v>
      </c>
      <c r="U4791" s="75" t="s">
        <v>1781</v>
      </c>
    </row>
    <row r="4792" spans="17:21">
      <c r="Q4792" s="71">
        <v>6</v>
      </c>
      <c r="R4792" s="71">
        <v>4</v>
      </c>
      <c r="S4792" s="71">
        <v>28</v>
      </c>
      <c r="T4792" s="73" t="s">
        <v>9318</v>
      </c>
      <c r="U4792" s="75" t="s">
        <v>1782</v>
      </c>
    </row>
    <row r="4793" spans="17:21">
      <c r="Q4793" s="71">
        <v>6</v>
      </c>
      <c r="R4793" s="71">
        <v>4</v>
      </c>
      <c r="S4793" s="71">
        <v>29</v>
      </c>
      <c r="T4793" s="73" t="s">
        <v>9320</v>
      </c>
      <c r="U4793" s="75" t="s">
        <v>1783</v>
      </c>
    </row>
    <row r="4794" spans="17:21">
      <c r="Q4794" s="71">
        <v>6</v>
      </c>
      <c r="R4794" s="71">
        <v>4</v>
      </c>
      <c r="S4794" s="71">
        <v>30</v>
      </c>
      <c r="T4794" s="73" t="s">
        <v>9322</v>
      </c>
      <c r="U4794" s="75" t="s">
        <v>1784</v>
      </c>
    </row>
    <row r="4795" spans="17:21">
      <c r="Q4795" s="71">
        <v>6</v>
      </c>
      <c r="R4795" s="71">
        <v>4</v>
      </c>
      <c r="S4795" s="71">
        <v>31</v>
      </c>
      <c r="T4795" s="73" t="s">
        <v>9324</v>
      </c>
      <c r="U4795" s="75" t="s">
        <v>1785</v>
      </c>
    </row>
    <row r="4796" spans="17:21">
      <c r="Q4796" s="71">
        <v>6</v>
      </c>
      <c r="R4796" s="71">
        <v>4</v>
      </c>
      <c r="S4796" s="71">
        <v>32</v>
      </c>
      <c r="T4796" s="73" t="s">
        <v>9326</v>
      </c>
      <c r="U4796" s="75" t="s">
        <v>7207</v>
      </c>
    </row>
    <row r="4797" spans="17:21">
      <c r="Q4797" s="71">
        <v>6</v>
      </c>
      <c r="R4797" s="71">
        <v>4</v>
      </c>
      <c r="S4797" s="71">
        <v>33</v>
      </c>
      <c r="T4797" s="73" t="s">
        <v>9328</v>
      </c>
      <c r="U4797" s="75" t="s">
        <v>1786</v>
      </c>
    </row>
    <row r="4798" spans="17:21">
      <c r="Q4798" s="71">
        <v>6</v>
      </c>
      <c r="R4798" s="71">
        <v>4</v>
      </c>
      <c r="S4798" s="71">
        <v>34</v>
      </c>
      <c r="T4798" s="73" t="s">
        <v>9330</v>
      </c>
      <c r="U4798" s="75" t="s">
        <v>7208</v>
      </c>
    </row>
    <row r="4799" spans="17:21">
      <c r="Q4799" s="71">
        <v>6</v>
      </c>
      <c r="R4799" s="71">
        <v>5</v>
      </c>
      <c r="S4799" s="71">
        <v>1</v>
      </c>
      <c r="T4799" s="73" t="s">
        <v>9332</v>
      </c>
      <c r="U4799" s="75" t="s">
        <v>1856</v>
      </c>
    </row>
    <row r="4800" spans="17:21">
      <c r="Q4800" s="71">
        <v>6</v>
      </c>
      <c r="R4800" s="71">
        <v>5</v>
      </c>
      <c r="S4800" s="71">
        <v>2</v>
      </c>
      <c r="T4800" s="73" t="s">
        <v>9334</v>
      </c>
      <c r="U4800" s="75" t="s">
        <v>1857</v>
      </c>
    </row>
    <row r="4801" spans="17:21">
      <c r="Q4801" s="71">
        <v>6</v>
      </c>
      <c r="R4801" s="71">
        <v>5</v>
      </c>
      <c r="S4801" s="71">
        <v>3</v>
      </c>
      <c r="T4801" s="73" t="s">
        <v>9336</v>
      </c>
      <c r="U4801" s="75" t="s">
        <v>1858</v>
      </c>
    </row>
    <row r="4802" spans="17:21">
      <c r="Q4802" s="71">
        <v>6</v>
      </c>
      <c r="R4802" s="71">
        <v>5</v>
      </c>
      <c r="S4802" s="71">
        <v>4</v>
      </c>
      <c r="T4802" s="73" t="s">
        <v>9338</v>
      </c>
      <c r="U4802" s="75" t="s">
        <v>1859</v>
      </c>
    </row>
    <row r="4803" spans="17:21">
      <c r="Q4803" s="71">
        <v>6</v>
      </c>
      <c r="R4803" s="71">
        <v>5</v>
      </c>
      <c r="S4803" s="71">
        <v>5</v>
      </c>
      <c r="T4803" s="73" t="s">
        <v>9340</v>
      </c>
      <c r="U4803" s="75" t="s">
        <v>1860</v>
      </c>
    </row>
    <row r="4804" spans="17:21">
      <c r="Q4804" s="71">
        <v>6</v>
      </c>
      <c r="R4804" s="71">
        <v>5</v>
      </c>
      <c r="S4804" s="71">
        <v>6</v>
      </c>
      <c r="T4804" s="73" t="s">
        <v>9342</v>
      </c>
      <c r="U4804" s="75" t="s">
        <v>1861</v>
      </c>
    </row>
    <row r="4805" spans="17:21">
      <c r="Q4805" s="71">
        <v>6</v>
      </c>
      <c r="R4805" s="71">
        <v>5</v>
      </c>
      <c r="S4805" s="71">
        <v>7</v>
      </c>
      <c r="T4805" s="73" t="s">
        <v>9344</v>
      </c>
      <c r="U4805" s="75" t="s">
        <v>1862</v>
      </c>
    </row>
    <row r="4806" spans="17:21">
      <c r="Q4806" s="71">
        <v>6</v>
      </c>
      <c r="R4806" s="71">
        <v>5</v>
      </c>
      <c r="S4806" s="71">
        <v>8</v>
      </c>
      <c r="T4806" s="73" t="s">
        <v>9346</v>
      </c>
      <c r="U4806" s="75" t="s">
        <v>1863</v>
      </c>
    </row>
    <row r="4807" spans="17:21">
      <c r="Q4807" s="71">
        <v>6</v>
      </c>
      <c r="R4807" s="71">
        <v>5</v>
      </c>
      <c r="S4807" s="71">
        <v>9</v>
      </c>
      <c r="T4807" s="73" t="s">
        <v>9348</v>
      </c>
      <c r="U4807" s="75" t="s">
        <v>1864</v>
      </c>
    </row>
    <row r="4808" spans="17:21">
      <c r="Q4808" s="71">
        <v>6</v>
      </c>
      <c r="R4808" s="71">
        <v>5</v>
      </c>
      <c r="S4808" s="71">
        <v>10</v>
      </c>
      <c r="T4808" s="73" t="s">
        <v>9350</v>
      </c>
      <c r="U4808" s="75" t="s">
        <v>1865</v>
      </c>
    </row>
    <row r="4809" spans="17:21">
      <c r="Q4809" s="71">
        <v>6</v>
      </c>
      <c r="R4809" s="71">
        <v>5</v>
      </c>
      <c r="S4809" s="71">
        <v>11</v>
      </c>
      <c r="T4809" s="73" t="s">
        <v>9352</v>
      </c>
      <c r="U4809" s="75" t="s">
        <v>1866</v>
      </c>
    </row>
    <row r="4810" spans="17:21">
      <c r="Q4810" s="71">
        <v>6</v>
      </c>
      <c r="R4810" s="71">
        <v>5</v>
      </c>
      <c r="S4810" s="71">
        <v>12</v>
      </c>
      <c r="T4810" s="73" t="s">
        <v>9353</v>
      </c>
      <c r="U4810" s="75" t="s">
        <v>7225</v>
      </c>
    </row>
    <row r="4811" spans="17:21">
      <c r="Q4811" s="71">
        <v>6</v>
      </c>
      <c r="R4811" s="71">
        <v>5</v>
      </c>
      <c r="S4811" s="71">
        <v>13</v>
      </c>
      <c r="T4811" s="73" t="s">
        <v>9354</v>
      </c>
      <c r="U4811" s="75" t="s">
        <v>7226</v>
      </c>
    </row>
    <row r="4812" spans="17:21">
      <c r="Q4812" s="71">
        <v>6</v>
      </c>
      <c r="R4812" s="71">
        <v>5</v>
      </c>
      <c r="S4812" s="71">
        <v>14</v>
      </c>
      <c r="T4812" s="73" t="s">
        <v>9355</v>
      </c>
      <c r="U4812" s="75" t="s">
        <v>1867</v>
      </c>
    </row>
    <row r="4813" spans="17:21">
      <c r="Q4813" s="71">
        <v>6</v>
      </c>
      <c r="R4813" s="71">
        <v>5</v>
      </c>
      <c r="S4813" s="71">
        <v>15</v>
      </c>
      <c r="T4813" s="73" t="s">
        <v>9356</v>
      </c>
      <c r="U4813" s="75" t="s">
        <v>1868</v>
      </c>
    </row>
    <row r="4814" spans="17:21">
      <c r="Q4814" s="71">
        <v>6</v>
      </c>
      <c r="R4814" s="71">
        <v>5</v>
      </c>
      <c r="S4814" s="71">
        <v>16</v>
      </c>
      <c r="T4814" s="73" t="s">
        <v>9357</v>
      </c>
      <c r="U4814" s="75" t="s">
        <v>1869</v>
      </c>
    </row>
    <row r="4815" spans="17:21">
      <c r="Q4815" s="71">
        <v>6</v>
      </c>
      <c r="R4815" s="71">
        <v>5</v>
      </c>
      <c r="S4815" s="71">
        <v>17</v>
      </c>
      <c r="T4815" s="73" t="s">
        <v>9358</v>
      </c>
      <c r="U4815" s="75" t="s">
        <v>7227</v>
      </c>
    </row>
    <row r="4816" spans="17:21">
      <c r="Q4816" s="71">
        <v>6</v>
      </c>
      <c r="R4816" s="71">
        <v>5</v>
      </c>
      <c r="S4816" s="71">
        <v>18</v>
      </c>
      <c r="T4816" s="73" t="s">
        <v>9359</v>
      </c>
      <c r="U4816" s="75" t="s">
        <v>7228</v>
      </c>
    </row>
    <row r="4817" spans="17:21">
      <c r="Q4817" s="71">
        <v>6</v>
      </c>
      <c r="R4817" s="71">
        <v>5</v>
      </c>
      <c r="S4817" s="71">
        <v>19</v>
      </c>
      <c r="T4817" s="73" t="s">
        <v>9360</v>
      </c>
      <c r="U4817" s="75" t="s">
        <v>1870</v>
      </c>
    </row>
    <row r="4818" spans="17:21">
      <c r="Q4818" s="71">
        <v>6</v>
      </c>
      <c r="R4818" s="71">
        <v>5</v>
      </c>
      <c r="S4818" s="71">
        <v>20</v>
      </c>
      <c r="T4818" s="73" t="s">
        <v>9361</v>
      </c>
      <c r="U4818" s="75" t="s">
        <v>1871</v>
      </c>
    </row>
    <row r="4819" spans="17:21">
      <c r="Q4819" s="71">
        <v>6</v>
      </c>
      <c r="R4819" s="71">
        <v>5</v>
      </c>
      <c r="S4819" s="71">
        <v>21</v>
      </c>
      <c r="T4819" s="73" t="s">
        <v>9362</v>
      </c>
      <c r="U4819" s="75" t="s">
        <v>1872</v>
      </c>
    </row>
    <row r="4820" spans="17:21">
      <c r="Q4820" s="71">
        <v>6</v>
      </c>
      <c r="R4820" s="71">
        <v>5</v>
      </c>
      <c r="S4820" s="71">
        <v>22</v>
      </c>
      <c r="T4820" s="73" t="s">
        <v>9364</v>
      </c>
      <c r="U4820" s="75" t="s">
        <v>1873</v>
      </c>
    </row>
    <row r="4821" spans="17:21">
      <c r="Q4821" s="71">
        <v>6</v>
      </c>
      <c r="R4821" s="71">
        <v>5</v>
      </c>
      <c r="S4821" s="71">
        <v>23</v>
      </c>
      <c r="T4821" s="73" t="s">
        <v>9366</v>
      </c>
      <c r="U4821" s="75" t="s">
        <v>1874</v>
      </c>
    </row>
    <row r="4822" spans="17:21">
      <c r="Q4822" s="71">
        <v>6</v>
      </c>
      <c r="R4822" s="71">
        <v>5</v>
      </c>
      <c r="S4822" s="71">
        <v>24</v>
      </c>
      <c r="T4822" s="73" t="s">
        <v>9368</v>
      </c>
      <c r="U4822" s="75" t="s">
        <v>1875</v>
      </c>
    </row>
    <row r="4823" spans="17:21">
      <c r="Q4823" s="71">
        <v>6</v>
      </c>
      <c r="R4823" s="71">
        <v>5</v>
      </c>
      <c r="S4823" s="71">
        <v>25</v>
      </c>
      <c r="T4823" s="73" t="s">
        <v>9370</v>
      </c>
      <c r="U4823" s="75" t="s">
        <v>1876</v>
      </c>
    </row>
    <row r="4824" spans="17:21">
      <c r="Q4824" s="71">
        <v>6</v>
      </c>
      <c r="R4824" s="71">
        <v>6</v>
      </c>
      <c r="S4824" s="71">
        <v>1</v>
      </c>
      <c r="T4824" s="73" t="s">
        <v>9372</v>
      </c>
      <c r="U4824" s="75" t="s">
        <v>1919</v>
      </c>
    </row>
    <row r="4825" spans="17:21">
      <c r="Q4825" s="71">
        <v>6</v>
      </c>
      <c r="R4825" s="71">
        <v>6</v>
      </c>
      <c r="S4825" s="71">
        <v>2</v>
      </c>
      <c r="T4825" s="73" t="s">
        <v>9374</v>
      </c>
      <c r="U4825" s="75" t="s">
        <v>1920</v>
      </c>
    </row>
    <row r="4826" spans="17:21">
      <c r="Q4826" s="71">
        <v>6</v>
      </c>
      <c r="R4826" s="71">
        <v>6</v>
      </c>
      <c r="S4826" s="71">
        <v>3</v>
      </c>
      <c r="T4826" s="73" t="s">
        <v>9376</v>
      </c>
      <c r="U4826" s="75" t="s">
        <v>1921</v>
      </c>
    </row>
    <row r="4827" spans="17:21">
      <c r="Q4827" s="71">
        <v>6</v>
      </c>
      <c r="R4827" s="71">
        <v>6</v>
      </c>
      <c r="S4827" s="71">
        <v>4</v>
      </c>
      <c r="T4827" s="73" t="s">
        <v>9378</v>
      </c>
      <c r="U4827" s="75" t="s">
        <v>1922</v>
      </c>
    </row>
    <row r="4828" spans="17:21">
      <c r="Q4828" s="71">
        <v>6</v>
      </c>
      <c r="R4828" s="71">
        <v>6</v>
      </c>
      <c r="S4828" s="71">
        <v>5</v>
      </c>
      <c r="T4828" s="73" t="s">
        <v>9380</v>
      </c>
      <c r="U4828" s="75" t="s">
        <v>1923</v>
      </c>
    </row>
    <row r="4829" spans="17:21">
      <c r="Q4829" s="71">
        <v>6</v>
      </c>
      <c r="R4829" s="71">
        <v>6</v>
      </c>
      <c r="S4829" s="71">
        <v>6</v>
      </c>
      <c r="T4829" s="73" t="s">
        <v>9382</v>
      </c>
      <c r="U4829" s="75" t="s">
        <v>1924</v>
      </c>
    </row>
    <row r="4830" spans="17:21">
      <c r="Q4830" s="71">
        <v>6</v>
      </c>
      <c r="R4830" s="71">
        <v>6</v>
      </c>
      <c r="S4830" s="71">
        <v>7</v>
      </c>
      <c r="T4830" s="73" t="s">
        <v>9384</v>
      </c>
      <c r="U4830" s="75" t="s">
        <v>1925</v>
      </c>
    </row>
    <row r="4831" spans="17:21">
      <c r="Q4831" s="71">
        <v>6</v>
      </c>
      <c r="R4831" s="71">
        <v>6</v>
      </c>
      <c r="S4831" s="71">
        <v>8</v>
      </c>
      <c r="T4831" s="73" t="s">
        <v>9386</v>
      </c>
      <c r="U4831" s="75" t="s">
        <v>1926</v>
      </c>
    </row>
    <row r="4832" spans="17:21">
      <c r="Q4832" s="71">
        <v>6</v>
      </c>
      <c r="R4832" s="71">
        <v>6</v>
      </c>
      <c r="S4832" s="71">
        <v>9</v>
      </c>
      <c r="T4832" s="73" t="s">
        <v>9388</v>
      </c>
      <c r="U4832" s="75" t="s">
        <v>1927</v>
      </c>
    </row>
    <row r="4833" spans="17:21">
      <c r="Q4833" s="71">
        <v>6</v>
      </c>
      <c r="R4833" s="71">
        <v>6</v>
      </c>
      <c r="S4833" s="71">
        <v>10</v>
      </c>
      <c r="T4833" s="73" t="s">
        <v>9390</v>
      </c>
      <c r="U4833" s="75" t="s">
        <v>1928</v>
      </c>
    </row>
    <row r="4834" spans="17:21">
      <c r="Q4834" s="71">
        <v>6</v>
      </c>
      <c r="R4834" s="71">
        <v>6</v>
      </c>
      <c r="S4834" s="71">
        <v>11</v>
      </c>
      <c r="T4834" s="73" t="s">
        <v>9392</v>
      </c>
      <c r="U4834" s="75" t="s">
        <v>1929</v>
      </c>
    </row>
    <row r="4835" spans="17:21">
      <c r="Q4835" s="71">
        <v>6</v>
      </c>
      <c r="R4835" s="71">
        <v>6</v>
      </c>
      <c r="S4835" s="71">
        <v>12</v>
      </c>
      <c r="T4835" s="73" t="s">
        <v>9394</v>
      </c>
      <c r="U4835" s="75" t="s">
        <v>1930</v>
      </c>
    </row>
    <row r="4836" spans="17:21">
      <c r="Q4836" s="71">
        <v>6</v>
      </c>
      <c r="R4836" s="71">
        <v>6</v>
      </c>
      <c r="S4836" s="71">
        <v>13</v>
      </c>
      <c r="T4836" s="73" t="s">
        <v>9396</v>
      </c>
      <c r="U4836" s="75" t="s">
        <v>1931</v>
      </c>
    </row>
    <row r="4837" spans="17:21">
      <c r="Q4837" s="71">
        <v>6</v>
      </c>
      <c r="R4837" s="71">
        <v>6</v>
      </c>
      <c r="S4837" s="71">
        <v>14</v>
      </c>
      <c r="T4837" s="73" t="s">
        <v>9398</v>
      </c>
      <c r="U4837" s="75" t="s">
        <v>1932</v>
      </c>
    </row>
    <row r="4838" spans="17:21">
      <c r="Q4838" s="71">
        <v>6</v>
      </c>
      <c r="R4838" s="71">
        <v>6</v>
      </c>
      <c r="S4838" s="71">
        <v>15</v>
      </c>
      <c r="T4838" s="73" t="s">
        <v>9400</v>
      </c>
      <c r="U4838" s="75" t="s">
        <v>1933</v>
      </c>
    </row>
    <row r="4839" spans="17:21">
      <c r="Q4839" s="71">
        <v>6</v>
      </c>
      <c r="R4839" s="71">
        <v>6</v>
      </c>
      <c r="S4839" s="71">
        <v>16</v>
      </c>
      <c r="T4839" s="73" t="s">
        <v>9402</v>
      </c>
      <c r="U4839" s="75" t="s">
        <v>1934</v>
      </c>
    </row>
    <row r="4840" spans="17:21">
      <c r="Q4840" s="71">
        <v>6</v>
      </c>
      <c r="R4840" s="71">
        <v>6</v>
      </c>
      <c r="S4840" s="71">
        <v>17</v>
      </c>
      <c r="T4840" s="73" t="s">
        <v>9404</v>
      </c>
      <c r="U4840" s="75" t="s">
        <v>1935</v>
      </c>
    </row>
    <row r="4841" spans="17:21">
      <c r="Q4841" s="71">
        <v>6</v>
      </c>
      <c r="R4841" s="71">
        <v>6</v>
      </c>
      <c r="S4841" s="71">
        <v>18</v>
      </c>
      <c r="T4841" s="73" t="s">
        <v>9406</v>
      </c>
      <c r="U4841" s="75" t="s">
        <v>1936</v>
      </c>
    </row>
    <row r="4842" spans="17:21">
      <c r="Q4842" s="71">
        <v>6</v>
      </c>
      <c r="R4842" s="71">
        <v>6</v>
      </c>
      <c r="S4842" s="71">
        <v>19</v>
      </c>
      <c r="T4842" s="73" t="s">
        <v>9408</v>
      </c>
      <c r="U4842" s="75" t="s">
        <v>1937</v>
      </c>
    </row>
    <row r="4843" spans="17:21">
      <c r="Q4843" s="71">
        <v>6</v>
      </c>
      <c r="R4843" s="71">
        <v>6</v>
      </c>
      <c r="S4843" s="71">
        <v>20</v>
      </c>
      <c r="T4843" s="73" t="s">
        <v>9410</v>
      </c>
      <c r="U4843" s="75" t="s">
        <v>1938</v>
      </c>
    </row>
    <row r="4844" spans="17:21">
      <c r="Q4844" s="71">
        <v>6</v>
      </c>
      <c r="R4844" s="71">
        <v>6</v>
      </c>
      <c r="S4844" s="71">
        <v>21</v>
      </c>
      <c r="T4844" s="73" t="s">
        <v>9412</v>
      </c>
      <c r="U4844" s="75" t="s">
        <v>1939</v>
      </c>
    </row>
    <row r="4845" spans="17:21">
      <c r="Q4845" s="71">
        <v>6</v>
      </c>
      <c r="R4845" s="71">
        <v>6</v>
      </c>
      <c r="S4845" s="71">
        <v>22</v>
      </c>
      <c r="T4845" s="73" t="s">
        <v>9414</v>
      </c>
      <c r="U4845" s="75" t="s">
        <v>1940</v>
      </c>
    </row>
    <row r="4846" spans="17:21">
      <c r="Q4846" s="71">
        <v>6</v>
      </c>
      <c r="R4846" s="71">
        <v>6</v>
      </c>
      <c r="S4846" s="71">
        <v>23</v>
      </c>
      <c r="T4846" s="73" t="s">
        <v>9416</v>
      </c>
      <c r="U4846" s="75" t="s">
        <v>1941</v>
      </c>
    </row>
    <row r="4847" spans="17:21">
      <c r="Q4847" s="71">
        <v>6</v>
      </c>
      <c r="R4847" s="71">
        <v>6</v>
      </c>
      <c r="S4847" s="71">
        <v>24</v>
      </c>
      <c r="T4847" s="73" t="s">
        <v>9418</v>
      </c>
      <c r="U4847" s="75" t="s">
        <v>1942</v>
      </c>
    </row>
    <row r="4848" spans="17:21">
      <c r="Q4848" s="71">
        <v>6</v>
      </c>
      <c r="R4848" s="71">
        <v>6</v>
      </c>
      <c r="S4848" s="71">
        <v>25</v>
      </c>
      <c r="T4848" s="73" t="s">
        <v>9420</v>
      </c>
      <c r="U4848" s="75" t="s">
        <v>1943</v>
      </c>
    </row>
    <row r="4849" spans="17:21">
      <c r="Q4849" s="71">
        <v>6</v>
      </c>
      <c r="R4849" s="71">
        <v>6</v>
      </c>
      <c r="S4849" s="71">
        <v>26</v>
      </c>
      <c r="T4849" s="73" t="s">
        <v>9422</v>
      </c>
      <c r="U4849" s="75" t="s">
        <v>1944</v>
      </c>
    </row>
    <row r="4850" spans="17:21">
      <c r="Q4850" s="71">
        <v>6</v>
      </c>
      <c r="R4850" s="71">
        <v>6</v>
      </c>
      <c r="S4850" s="71">
        <v>27</v>
      </c>
      <c r="T4850" s="73" t="s">
        <v>9424</v>
      </c>
      <c r="U4850" s="75" t="s">
        <v>1945</v>
      </c>
    </row>
    <row r="4851" spans="17:21">
      <c r="Q4851" s="71">
        <v>6</v>
      </c>
      <c r="R4851" s="71">
        <v>6</v>
      </c>
      <c r="S4851" s="71">
        <v>28</v>
      </c>
      <c r="T4851" s="73" t="s">
        <v>9426</v>
      </c>
      <c r="U4851" s="75" t="s">
        <v>1946</v>
      </c>
    </row>
    <row r="4852" spans="17:21">
      <c r="Q4852" s="71">
        <v>6</v>
      </c>
      <c r="R4852" s="71">
        <v>6</v>
      </c>
      <c r="S4852" s="71">
        <v>29</v>
      </c>
      <c r="T4852" s="73" t="s">
        <v>9428</v>
      </c>
      <c r="U4852" s="75" t="s">
        <v>1947</v>
      </c>
    </row>
    <row r="4853" spans="17:21">
      <c r="Q4853" s="71">
        <v>6</v>
      </c>
      <c r="R4853" s="71">
        <v>6</v>
      </c>
      <c r="S4853" s="71">
        <v>30</v>
      </c>
      <c r="T4853" s="73" t="s">
        <v>9430</v>
      </c>
      <c r="U4853" s="75" t="s">
        <v>1948</v>
      </c>
    </row>
    <row r="4854" spans="17:21">
      <c r="Q4854" s="71">
        <v>6</v>
      </c>
      <c r="R4854" s="71">
        <v>6</v>
      </c>
      <c r="S4854" s="71">
        <v>31</v>
      </c>
      <c r="T4854" s="73" t="s">
        <v>9432</v>
      </c>
      <c r="U4854" s="75" t="s">
        <v>1949</v>
      </c>
    </row>
    <row r="4855" spans="17:21">
      <c r="Q4855" s="71">
        <v>6</v>
      </c>
      <c r="R4855" s="71">
        <v>6</v>
      </c>
      <c r="S4855" s="71">
        <v>32</v>
      </c>
      <c r="T4855" s="73" t="s">
        <v>9434</v>
      </c>
      <c r="U4855" s="75" t="s">
        <v>1950</v>
      </c>
    </row>
    <row r="4856" spans="17:21">
      <c r="Q4856" s="71">
        <v>6</v>
      </c>
      <c r="R4856" s="71">
        <v>6</v>
      </c>
      <c r="S4856" s="71">
        <v>33</v>
      </c>
      <c r="T4856" s="73" t="s">
        <v>9436</v>
      </c>
      <c r="U4856" s="75" t="s">
        <v>1951</v>
      </c>
    </row>
    <row r="4857" spans="17:21">
      <c r="Q4857" s="71">
        <v>6</v>
      </c>
      <c r="R4857" s="71">
        <v>6</v>
      </c>
      <c r="S4857" s="71">
        <v>34</v>
      </c>
      <c r="T4857" s="73" t="s">
        <v>9437</v>
      </c>
      <c r="U4857" s="75" t="s">
        <v>1952</v>
      </c>
    </row>
    <row r="4858" spans="17:21">
      <c r="Q4858" s="71">
        <v>6</v>
      </c>
      <c r="R4858" s="71">
        <v>6</v>
      </c>
      <c r="S4858" s="71">
        <v>35</v>
      </c>
      <c r="T4858" s="73" t="s">
        <v>9438</v>
      </c>
      <c r="U4858" s="75" t="s">
        <v>1953</v>
      </c>
    </row>
    <row r="4859" spans="17:21">
      <c r="Q4859" s="71">
        <v>6</v>
      </c>
      <c r="R4859" s="71">
        <v>7</v>
      </c>
      <c r="S4859" s="71">
        <v>1</v>
      </c>
      <c r="T4859" s="73" t="s">
        <v>9439</v>
      </c>
      <c r="U4859" s="75" t="s">
        <v>2006</v>
      </c>
    </row>
    <row r="4860" spans="17:21">
      <c r="Q4860" s="71">
        <v>6</v>
      </c>
      <c r="R4860" s="71">
        <v>7</v>
      </c>
      <c r="S4860" s="71">
        <v>2</v>
      </c>
      <c r="T4860" s="73" t="s">
        <v>9440</v>
      </c>
      <c r="U4860" s="75" t="s">
        <v>2007</v>
      </c>
    </row>
    <row r="4861" spans="17:21">
      <c r="Q4861" s="71">
        <v>6</v>
      </c>
      <c r="R4861" s="71">
        <v>7</v>
      </c>
      <c r="S4861" s="71">
        <v>3</v>
      </c>
      <c r="T4861" s="73" t="s">
        <v>9441</v>
      </c>
      <c r="U4861" s="75" t="s">
        <v>2008</v>
      </c>
    </row>
    <row r="4862" spans="17:21">
      <c r="Q4862" s="71">
        <v>6</v>
      </c>
      <c r="R4862" s="71">
        <v>7</v>
      </c>
      <c r="S4862" s="71">
        <v>4</v>
      </c>
      <c r="T4862" s="73" t="s">
        <v>9442</v>
      </c>
      <c r="U4862" s="75" t="s">
        <v>2009</v>
      </c>
    </row>
    <row r="4863" spans="17:21">
      <c r="Q4863" s="71">
        <v>6</v>
      </c>
      <c r="R4863" s="71">
        <v>7</v>
      </c>
      <c r="S4863" s="71">
        <v>5</v>
      </c>
      <c r="T4863" s="73" t="s">
        <v>9443</v>
      </c>
      <c r="U4863" s="75" t="s">
        <v>2010</v>
      </c>
    </row>
    <row r="4864" spans="17:21">
      <c r="Q4864" s="71">
        <v>6</v>
      </c>
      <c r="R4864" s="71">
        <v>7</v>
      </c>
      <c r="S4864" s="71">
        <v>6</v>
      </c>
      <c r="T4864" s="73" t="s">
        <v>9444</v>
      </c>
      <c r="U4864" s="75" t="s">
        <v>2011</v>
      </c>
    </row>
    <row r="4865" spans="17:21">
      <c r="Q4865" s="71">
        <v>6</v>
      </c>
      <c r="R4865" s="71">
        <v>7</v>
      </c>
      <c r="S4865" s="71">
        <v>7</v>
      </c>
      <c r="T4865" s="73" t="s">
        <v>9445</v>
      </c>
      <c r="U4865" s="75" t="s">
        <v>2012</v>
      </c>
    </row>
    <row r="4866" spans="17:21">
      <c r="Q4866" s="71">
        <v>6</v>
      </c>
      <c r="R4866" s="71">
        <v>7</v>
      </c>
      <c r="S4866" s="71">
        <v>8</v>
      </c>
      <c r="T4866" s="73" t="s">
        <v>9446</v>
      </c>
      <c r="U4866" s="75" t="s">
        <v>2013</v>
      </c>
    </row>
    <row r="4867" spans="17:21">
      <c r="Q4867" s="71">
        <v>6</v>
      </c>
      <c r="R4867" s="71">
        <v>7</v>
      </c>
      <c r="S4867" s="71">
        <v>9</v>
      </c>
      <c r="T4867" s="73" t="s">
        <v>9448</v>
      </c>
      <c r="U4867" s="75" t="s">
        <v>2014</v>
      </c>
    </row>
    <row r="4868" spans="17:21">
      <c r="Q4868" s="71">
        <v>6</v>
      </c>
      <c r="R4868" s="71">
        <v>7</v>
      </c>
      <c r="S4868" s="71">
        <v>10</v>
      </c>
      <c r="T4868" s="73" t="s">
        <v>9450</v>
      </c>
      <c r="U4868" s="75" t="s">
        <v>2015</v>
      </c>
    </row>
    <row r="4869" spans="17:21">
      <c r="Q4869" s="71">
        <v>6</v>
      </c>
      <c r="R4869" s="71">
        <v>7</v>
      </c>
      <c r="S4869" s="71">
        <v>11</v>
      </c>
      <c r="T4869" s="73" t="s">
        <v>9452</v>
      </c>
      <c r="U4869" s="75" t="s">
        <v>7249</v>
      </c>
    </row>
    <row r="4870" spans="17:21">
      <c r="Q4870" s="71">
        <v>6</v>
      </c>
      <c r="R4870" s="71">
        <v>7</v>
      </c>
      <c r="S4870" s="71">
        <v>12</v>
      </c>
      <c r="T4870" s="73" t="s">
        <v>8715</v>
      </c>
      <c r="U4870" s="75" t="s">
        <v>7250</v>
      </c>
    </row>
    <row r="4871" spans="17:21">
      <c r="Q4871" s="71">
        <v>6</v>
      </c>
      <c r="R4871" s="71">
        <v>7</v>
      </c>
      <c r="S4871" s="71">
        <v>13</v>
      </c>
      <c r="T4871" s="73" t="s">
        <v>9455</v>
      </c>
      <c r="U4871" s="75" t="s">
        <v>7251</v>
      </c>
    </row>
    <row r="4872" spans="17:21">
      <c r="Q4872" s="71">
        <v>6</v>
      </c>
      <c r="R4872" s="71">
        <v>7</v>
      </c>
      <c r="S4872" s="71">
        <v>14</v>
      </c>
      <c r="T4872" s="73" t="s">
        <v>9457</v>
      </c>
      <c r="U4872" s="75" t="s">
        <v>2016</v>
      </c>
    </row>
    <row r="4873" spans="17:21">
      <c r="Q4873" s="71">
        <v>6</v>
      </c>
      <c r="R4873" s="71">
        <v>7</v>
      </c>
      <c r="S4873" s="71">
        <v>15</v>
      </c>
      <c r="T4873" s="73" t="s">
        <v>9459</v>
      </c>
      <c r="U4873" s="75" t="s">
        <v>2017</v>
      </c>
    </row>
    <row r="4874" spans="17:21">
      <c r="Q4874" s="71">
        <v>6</v>
      </c>
      <c r="R4874" s="71">
        <v>7</v>
      </c>
      <c r="S4874" s="71">
        <v>16</v>
      </c>
      <c r="T4874" s="73" t="s">
        <v>9461</v>
      </c>
      <c r="U4874" s="75" t="s">
        <v>2018</v>
      </c>
    </row>
    <row r="4875" spans="17:21">
      <c r="Q4875" s="71">
        <v>6</v>
      </c>
      <c r="R4875" s="71">
        <v>7</v>
      </c>
      <c r="S4875" s="71">
        <v>17</v>
      </c>
      <c r="T4875" s="73" t="s">
        <v>9463</v>
      </c>
      <c r="U4875" s="75" t="s">
        <v>2019</v>
      </c>
    </row>
    <row r="4876" spans="17:21">
      <c r="Q4876" s="71">
        <v>6</v>
      </c>
      <c r="R4876" s="71">
        <v>7</v>
      </c>
      <c r="S4876" s="71">
        <v>18</v>
      </c>
      <c r="T4876" s="73" t="s">
        <v>9465</v>
      </c>
      <c r="U4876" s="75" t="s">
        <v>2020</v>
      </c>
    </row>
    <row r="4877" spans="17:21">
      <c r="Q4877" s="71">
        <v>6</v>
      </c>
      <c r="R4877" s="71">
        <v>7</v>
      </c>
      <c r="S4877" s="71">
        <v>19</v>
      </c>
      <c r="T4877" s="73" t="s">
        <v>9467</v>
      </c>
      <c r="U4877" s="75" t="s">
        <v>2021</v>
      </c>
    </row>
    <row r="4878" spans="17:21">
      <c r="Q4878" s="71">
        <v>6</v>
      </c>
      <c r="R4878" s="71">
        <v>7</v>
      </c>
      <c r="S4878" s="71">
        <v>20</v>
      </c>
      <c r="T4878" s="73" t="s">
        <v>9469</v>
      </c>
      <c r="U4878" s="75" t="s">
        <v>2022</v>
      </c>
    </row>
    <row r="4879" spans="17:21">
      <c r="Q4879" s="71">
        <v>6</v>
      </c>
      <c r="R4879" s="71">
        <v>7</v>
      </c>
      <c r="S4879" s="71">
        <v>21</v>
      </c>
      <c r="T4879" s="73" t="s">
        <v>9471</v>
      </c>
      <c r="U4879" s="75" t="s">
        <v>2023</v>
      </c>
    </row>
    <row r="4880" spans="17:21">
      <c r="Q4880" s="71">
        <v>6</v>
      </c>
      <c r="R4880" s="71">
        <v>7</v>
      </c>
      <c r="S4880" s="71">
        <v>22</v>
      </c>
      <c r="T4880" s="73" t="s">
        <v>9473</v>
      </c>
      <c r="U4880" s="75" t="s">
        <v>2024</v>
      </c>
    </row>
    <row r="4881" spans="17:21">
      <c r="Q4881" s="71">
        <v>6</v>
      </c>
      <c r="R4881" s="71">
        <v>7</v>
      </c>
      <c r="S4881" s="71">
        <v>23</v>
      </c>
      <c r="T4881" s="73" t="s">
        <v>9475</v>
      </c>
      <c r="U4881" s="75" t="s">
        <v>7252</v>
      </c>
    </row>
    <row r="4882" spans="17:21">
      <c r="Q4882" s="71">
        <v>6</v>
      </c>
      <c r="R4882" s="71">
        <v>7</v>
      </c>
      <c r="S4882" s="71">
        <v>24</v>
      </c>
      <c r="T4882" s="73" t="s">
        <v>9477</v>
      </c>
      <c r="U4882" s="75" t="s">
        <v>2025</v>
      </c>
    </row>
    <row r="4883" spans="17:21">
      <c r="Q4883" s="71">
        <v>6</v>
      </c>
      <c r="R4883" s="71">
        <v>7</v>
      </c>
      <c r="S4883" s="71">
        <v>25</v>
      </c>
      <c r="T4883" s="73" t="s">
        <v>9479</v>
      </c>
      <c r="U4883" s="75" t="s">
        <v>2026</v>
      </c>
    </row>
    <row r="4884" spans="17:21">
      <c r="Q4884" s="71">
        <v>6</v>
      </c>
      <c r="R4884" s="71">
        <v>7</v>
      </c>
      <c r="S4884" s="71">
        <v>26</v>
      </c>
      <c r="T4884" s="73" t="s">
        <v>9481</v>
      </c>
      <c r="U4884" s="75" t="s">
        <v>2027</v>
      </c>
    </row>
    <row r="4885" spans="17:21">
      <c r="Q4885" s="71">
        <v>6</v>
      </c>
      <c r="R4885" s="71">
        <v>7</v>
      </c>
      <c r="S4885" s="71">
        <v>27</v>
      </c>
      <c r="T4885" s="73" t="s">
        <v>9483</v>
      </c>
      <c r="U4885" s="75" t="s">
        <v>2028</v>
      </c>
    </row>
    <row r="4886" spans="17:21">
      <c r="Q4886" s="71">
        <v>6</v>
      </c>
      <c r="R4886" s="71">
        <v>7</v>
      </c>
      <c r="S4886" s="71">
        <v>28</v>
      </c>
      <c r="T4886" s="73" t="s">
        <v>9485</v>
      </c>
      <c r="U4886" s="75" t="s">
        <v>2029</v>
      </c>
    </row>
    <row r="4887" spans="17:21">
      <c r="Q4887" s="71">
        <v>6</v>
      </c>
      <c r="R4887" s="71">
        <v>7</v>
      </c>
      <c r="S4887" s="71">
        <v>29</v>
      </c>
      <c r="T4887" s="73" t="s">
        <v>9487</v>
      </c>
      <c r="U4887" s="75" t="s">
        <v>2030</v>
      </c>
    </row>
    <row r="4888" spans="17:21">
      <c r="Q4888" s="71">
        <v>6</v>
      </c>
      <c r="R4888" s="71">
        <v>7</v>
      </c>
      <c r="S4888" s="71">
        <v>30</v>
      </c>
      <c r="T4888" s="73" t="s">
        <v>9489</v>
      </c>
      <c r="U4888" s="75" t="s">
        <v>2031</v>
      </c>
    </row>
    <row r="4889" spans="17:21">
      <c r="Q4889" s="71">
        <v>6</v>
      </c>
      <c r="R4889" s="71">
        <v>7</v>
      </c>
      <c r="S4889" s="71">
        <v>31</v>
      </c>
      <c r="T4889" s="73" t="s">
        <v>9491</v>
      </c>
      <c r="U4889" s="75" t="s">
        <v>2032</v>
      </c>
    </row>
    <row r="4890" spans="17:21">
      <c r="Q4890" s="71">
        <v>6</v>
      </c>
      <c r="R4890" s="71">
        <v>7</v>
      </c>
      <c r="S4890" s="71">
        <v>32</v>
      </c>
      <c r="T4890" s="73" t="s">
        <v>9493</v>
      </c>
      <c r="U4890" s="75" t="s">
        <v>2033</v>
      </c>
    </row>
    <row r="4891" spans="17:21">
      <c r="Q4891" s="71">
        <v>6</v>
      </c>
      <c r="R4891" s="71">
        <v>7</v>
      </c>
      <c r="S4891" s="71">
        <v>33</v>
      </c>
      <c r="T4891" s="73" t="s">
        <v>9495</v>
      </c>
      <c r="U4891" s="75" t="s">
        <v>2034</v>
      </c>
    </row>
    <row r="4892" spans="17:21">
      <c r="Q4892" s="71">
        <v>6</v>
      </c>
      <c r="R4892" s="71">
        <v>7</v>
      </c>
      <c r="S4892" s="71">
        <v>34</v>
      </c>
      <c r="T4892" s="73" t="s">
        <v>9497</v>
      </c>
      <c r="U4892" s="75" t="s">
        <v>7253</v>
      </c>
    </row>
    <row r="4893" spans="17:21">
      <c r="Q4893" s="71">
        <v>6</v>
      </c>
      <c r="R4893" s="71">
        <v>7</v>
      </c>
      <c r="S4893" s="71">
        <v>35</v>
      </c>
      <c r="T4893" s="73" t="s">
        <v>9499</v>
      </c>
      <c r="U4893" s="75" t="s">
        <v>2035</v>
      </c>
    </row>
    <row r="4894" spans="17:21">
      <c r="Q4894" s="71">
        <v>6</v>
      </c>
      <c r="R4894" s="71">
        <v>7</v>
      </c>
      <c r="S4894" s="71">
        <v>36</v>
      </c>
      <c r="T4894" s="73" t="s">
        <v>9501</v>
      </c>
      <c r="U4894" s="75" t="s">
        <v>2036</v>
      </c>
    </row>
    <row r="4895" spans="17:21">
      <c r="Q4895" s="71">
        <v>6</v>
      </c>
      <c r="R4895" s="71">
        <v>7</v>
      </c>
      <c r="S4895" s="71">
        <v>37</v>
      </c>
      <c r="T4895" s="73" t="s">
        <v>9503</v>
      </c>
      <c r="U4895" s="75" t="s">
        <v>2037</v>
      </c>
    </row>
    <row r="4896" spans="17:21">
      <c r="Q4896" s="71">
        <v>6</v>
      </c>
      <c r="R4896" s="71">
        <v>7</v>
      </c>
      <c r="S4896" s="71">
        <v>38</v>
      </c>
      <c r="T4896" s="73" t="s">
        <v>9505</v>
      </c>
      <c r="U4896" s="75" t="s">
        <v>2038</v>
      </c>
    </row>
    <row r="4897" spans="17:21">
      <c r="Q4897" s="71">
        <v>6</v>
      </c>
      <c r="R4897" s="71">
        <v>7</v>
      </c>
      <c r="S4897" s="71">
        <v>39</v>
      </c>
      <c r="T4897" s="73" t="s">
        <v>9507</v>
      </c>
      <c r="U4897" s="75" t="s">
        <v>2039</v>
      </c>
    </row>
    <row r="4898" spans="17:21">
      <c r="Q4898" s="71">
        <v>6</v>
      </c>
      <c r="R4898" s="71">
        <v>7</v>
      </c>
      <c r="S4898" s="71">
        <v>40</v>
      </c>
      <c r="T4898" s="73" t="s">
        <v>9509</v>
      </c>
      <c r="U4898" s="75" t="s">
        <v>2040</v>
      </c>
    </row>
    <row r="4899" spans="17:21">
      <c r="Q4899" s="71">
        <v>6</v>
      </c>
      <c r="R4899" s="71">
        <v>7</v>
      </c>
      <c r="S4899" s="71">
        <v>41</v>
      </c>
      <c r="T4899" s="73" t="s">
        <v>9511</v>
      </c>
      <c r="U4899" s="75" t="s">
        <v>2041</v>
      </c>
    </row>
    <row r="4900" spans="17:21">
      <c r="Q4900" s="71">
        <v>6</v>
      </c>
      <c r="R4900" s="71">
        <v>7</v>
      </c>
      <c r="S4900" s="71">
        <v>42</v>
      </c>
      <c r="T4900" s="73" t="s">
        <v>9512</v>
      </c>
      <c r="U4900" s="75" t="s">
        <v>2042</v>
      </c>
    </row>
    <row r="4901" spans="17:21">
      <c r="Q4901" s="71">
        <v>6</v>
      </c>
      <c r="R4901" s="71">
        <v>7</v>
      </c>
      <c r="S4901" s="71">
        <v>43</v>
      </c>
      <c r="T4901" s="73" t="s">
        <v>9513</v>
      </c>
      <c r="U4901" s="75" t="s">
        <v>2043</v>
      </c>
    </row>
    <row r="4902" spans="17:21">
      <c r="Q4902" s="71">
        <v>6</v>
      </c>
      <c r="R4902" s="71">
        <v>7</v>
      </c>
      <c r="S4902" s="71">
        <v>44</v>
      </c>
      <c r="T4902" s="73" t="s">
        <v>9514</v>
      </c>
      <c r="U4902" s="75" t="s">
        <v>2044</v>
      </c>
    </row>
    <row r="4903" spans="17:21">
      <c r="Q4903" s="71">
        <v>6</v>
      </c>
      <c r="R4903" s="71">
        <v>7</v>
      </c>
      <c r="S4903" s="71">
        <v>45</v>
      </c>
      <c r="T4903" s="73" t="s">
        <v>9515</v>
      </c>
      <c r="U4903" s="75" t="s">
        <v>2045</v>
      </c>
    </row>
    <row r="4904" spans="17:21">
      <c r="Q4904" s="71">
        <v>6</v>
      </c>
      <c r="R4904" s="71">
        <v>7</v>
      </c>
      <c r="S4904" s="71">
        <v>46</v>
      </c>
      <c r="T4904" s="73" t="s">
        <v>9516</v>
      </c>
      <c r="U4904" s="75" t="s">
        <v>2046</v>
      </c>
    </row>
    <row r="4905" spans="17:21">
      <c r="Q4905" s="71">
        <v>6</v>
      </c>
      <c r="R4905" s="71">
        <v>7</v>
      </c>
      <c r="S4905" s="71">
        <v>47</v>
      </c>
      <c r="T4905" s="73" t="s">
        <v>9517</v>
      </c>
      <c r="U4905" s="75" t="s">
        <v>2047</v>
      </c>
    </row>
    <row r="4906" spans="17:21">
      <c r="Q4906" s="71">
        <v>6</v>
      </c>
      <c r="R4906" s="71">
        <v>7</v>
      </c>
      <c r="S4906" s="71">
        <v>48</v>
      </c>
      <c r="T4906" s="73" t="s">
        <v>9518</v>
      </c>
      <c r="U4906" s="75" t="s">
        <v>2048</v>
      </c>
    </row>
    <row r="4907" spans="17:21">
      <c r="Q4907" s="71">
        <v>6</v>
      </c>
      <c r="R4907" s="71">
        <v>7</v>
      </c>
      <c r="S4907" s="71">
        <v>49</v>
      </c>
      <c r="T4907" s="73" t="s">
        <v>9519</v>
      </c>
      <c r="U4907" s="75" t="s">
        <v>2049</v>
      </c>
    </row>
    <row r="4908" spans="17:21">
      <c r="Q4908" s="71">
        <v>6</v>
      </c>
      <c r="R4908" s="71">
        <v>7</v>
      </c>
      <c r="S4908" s="71">
        <v>50</v>
      </c>
      <c r="T4908" s="73" t="s">
        <v>9520</v>
      </c>
      <c r="U4908" s="75" t="s">
        <v>2050</v>
      </c>
    </row>
    <row r="4909" spans="17:21">
      <c r="Q4909" s="71">
        <v>6</v>
      </c>
      <c r="R4909" s="71">
        <v>7</v>
      </c>
      <c r="S4909" s="71">
        <v>51</v>
      </c>
      <c r="T4909" s="73" t="s">
        <v>9521</v>
      </c>
      <c r="U4909" s="75" t="s">
        <v>2051</v>
      </c>
    </row>
    <row r="4910" spans="17:21">
      <c r="Q4910" s="71">
        <v>6</v>
      </c>
      <c r="R4910" s="71">
        <v>7</v>
      </c>
      <c r="S4910" s="71">
        <v>52</v>
      </c>
      <c r="T4910" s="73" t="s">
        <v>9523</v>
      </c>
      <c r="U4910" s="75" t="s">
        <v>2052</v>
      </c>
    </row>
    <row r="4911" spans="17:21">
      <c r="Q4911" s="71">
        <v>6</v>
      </c>
      <c r="R4911" s="71">
        <v>7</v>
      </c>
      <c r="S4911" s="71">
        <v>53</v>
      </c>
      <c r="T4911" s="73" t="s">
        <v>9525</v>
      </c>
      <c r="U4911" s="75" t="s">
        <v>2053</v>
      </c>
    </row>
    <row r="4912" spans="17:21">
      <c r="Q4912" s="71">
        <v>6</v>
      </c>
      <c r="R4912" s="71">
        <v>7</v>
      </c>
      <c r="S4912" s="71">
        <v>54</v>
      </c>
      <c r="T4912" s="73" t="s">
        <v>9527</v>
      </c>
      <c r="U4912" s="75" t="s">
        <v>2054</v>
      </c>
    </row>
    <row r="4913" spans="17:21">
      <c r="Q4913" s="71">
        <v>6</v>
      </c>
      <c r="R4913" s="71">
        <v>7</v>
      </c>
      <c r="S4913" s="71">
        <v>55</v>
      </c>
      <c r="T4913" s="73" t="s">
        <v>9529</v>
      </c>
      <c r="U4913" s="75" t="s">
        <v>2055</v>
      </c>
    </row>
    <row r="4914" spans="17:21">
      <c r="Q4914" s="71">
        <v>6</v>
      </c>
      <c r="R4914" s="71">
        <v>7</v>
      </c>
      <c r="S4914" s="71">
        <v>56</v>
      </c>
      <c r="T4914" s="73" t="s">
        <v>9531</v>
      </c>
      <c r="U4914" s="75" t="s">
        <v>2056</v>
      </c>
    </row>
    <row r="4915" spans="17:21">
      <c r="Q4915" s="71">
        <v>6</v>
      </c>
      <c r="R4915" s="71">
        <v>7</v>
      </c>
      <c r="S4915" s="71">
        <v>57</v>
      </c>
      <c r="T4915" s="73" t="s">
        <v>9533</v>
      </c>
      <c r="U4915" s="75" t="s">
        <v>2057</v>
      </c>
    </row>
    <row r="4916" spans="17:21">
      <c r="Q4916" s="71">
        <v>6</v>
      </c>
      <c r="R4916" s="71">
        <v>7</v>
      </c>
      <c r="S4916" s="71">
        <v>58</v>
      </c>
      <c r="T4916" s="73" t="s">
        <v>9535</v>
      </c>
      <c r="U4916" s="75" t="s">
        <v>2058</v>
      </c>
    </row>
    <row r="4917" spans="17:21">
      <c r="Q4917" s="71">
        <v>6</v>
      </c>
      <c r="R4917" s="71">
        <v>7</v>
      </c>
      <c r="S4917" s="71">
        <v>59</v>
      </c>
      <c r="T4917" s="73" t="s">
        <v>9537</v>
      </c>
      <c r="U4917" s="75" t="s">
        <v>2059</v>
      </c>
    </row>
    <row r="4918" spans="17:21">
      <c r="Q4918" s="71">
        <v>6</v>
      </c>
      <c r="R4918" s="71">
        <v>8</v>
      </c>
      <c r="S4918" s="71">
        <v>1</v>
      </c>
      <c r="T4918" s="73" t="s">
        <v>9539</v>
      </c>
      <c r="U4918" s="75" t="s">
        <v>2120</v>
      </c>
    </row>
    <row r="4919" spans="17:21">
      <c r="Q4919" s="71">
        <v>6</v>
      </c>
      <c r="R4919" s="71">
        <v>8</v>
      </c>
      <c r="S4919" s="71">
        <v>2</v>
      </c>
      <c r="T4919" s="73" t="s">
        <v>9541</v>
      </c>
      <c r="U4919" s="75" t="s">
        <v>2121</v>
      </c>
    </row>
    <row r="4920" spans="17:21">
      <c r="Q4920" s="71">
        <v>6</v>
      </c>
      <c r="R4920" s="71">
        <v>8</v>
      </c>
      <c r="S4920" s="71">
        <v>3</v>
      </c>
      <c r="T4920" s="73" t="s">
        <v>9543</v>
      </c>
      <c r="U4920" s="75" t="s">
        <v>2122</v>
      </c>
    </row>
    <row r="4921" spans="17:21">
      <c r="Q4921" s="71">
        <v>6</v>
      </c>
      <c r="R4921" s="71">
        <v>8</v>
      </c>
      <c r="S4921" s="71">
        <v>4</v>
      </c>
      <c r="T4921" s="73" t="s">
        <v>9545</v>
      </c>
      <c r="U4921" s="75" t="s">
        <v>2123</v>
      </c>
    </row>
    <row r="4922" spans="17:21">
      <c r="Q4922" s="71">
        <v>6</v>
      </c>
      <c r="R4922" s="71">
        <v>8</v>
      </c>
      <c r="S4922" s="71">
        <v>5</v>
      </c>
      <c r="T4922" s="73" t="s">
        <v>9547</v>
      </c>
      <c r="U4922" s="75" t="s">
        <v>2124</v>
      </c>
    </row>
    <row r="4923" spans="17:21">
      <c r="Q4923" s="71">
        <v>6</v>
      </c>
      <c r="R4923" s="71">
        <v>8</v>
      </c>
      <c r="S4923" s="71">
        <v>6</v>
      </c>
      <c r="T4923" s="73" t="s">
        <v>9549</v>
      </c>
      <c r="U4923" s="75" t="s">
        <v>2125</v>
      </c>
    </row>
    <row r="4924" spans="17:21">
      <c r="Q4924" s="71">
        <v>6</v>
      </c>
      <c r="R4924" s="71">
        <v>8</v>
      </c>
      <c r="S4924" s="71">
        <v>7</v>
      </c>
      <c r="T4924" s="73" t="s">
        <v>9551</v>
      </c>
      <c r="U4924" s="75" t="s">
        <v>2126</v>
      </c>
    </row>
    <row r="4925" spans="17:21">
      <c r="Q4925" s="71">
        <v>6</v>
      </c>
      <c r="R4925" s="71">
        <v>8</v>
      </c>
      <c r="S4925" s="71">
        <v>8</v>
      </c>
      <c r="T4925" s="73" t="s">
        <v>9553</v>
      </c>
      <c r="U4925" s="75" t="s">
        <v>2127</v>
      </c>
    </row>
    <row r="4926" spans="17:21">
      <c r="Q4926" s="71">
        <v>6</v>
      </c>
      <c r="R4926" s="71">
        <v>8</v>
      </c>
      <c r="S4926" s="71">
        <v>9</v>
      </c>
      <c r="T4926" s="73" t="s">
        <v>9555</v>
      </c>
      <c r="U4926" s="75" t="s">
        <v>2128</v>
      </c>
    </row>
    <row r="4927" spans="17:21">
      <c r="Q4927" s="71">
        <v>6</v>
      </c>
      <c r="R4927" s="71">
        <v>8</v>
      </c>
      <c r="S4927" s="71">
        <v>10</v>
      </c>
      <c r="T4927" s="73" t="s">
        <v>9557</v>
      </c>
      <c r="U4927" s="75" t="s">
        <v>2129</v>
      </c>
    </row>
    <row r="4928" spans="17:21">
      <c r="Q4928" s="71">
        <v>6</v>
      </c>
      <c r="R4928" s="71">
        <v>8</v>
      </c>
      <c r="S4928" s="71">
        <v>11</v>
      </c>
      <c r="T4928" s="73" t="s">
        <v>9559</v>
      </c>
      <c r="U4928" s="75" t="s">
        <v>2130</v>
      </c>
    </row>
    <row r="4929" spans="17:21">
      <c r="Q4929" s="71">
        <v>6</v>
      </c>
      <c r="R4929" s="71">
        <v>8</v>
      </c>
      <c r="S4929" s="71">
        <v>12</v>
      </c>
      <c r="T4929" s="73" t="s">
        <v>9561</v>
      </c>
      <c r="U4929" s="75" t="s">
        <v>2131</v>
      </c>
    </row>
    <row r="4930" spans="17:21">
      <c r="Q4930" s="71">
        <v>6</v>
      </c>
      <c r="R4930" s="71">
        <v>8</v>
      </c>
      <c r="S4930" s="71">
        <v>13</v>
      </c>
      <c r="T4930" s="73" t="s">
        <v>9563</v>
      </c>
      <c r="U4930" s="75" t="s">
        <v>2132</v>
      </c>
    </row>
    <row r="4931" spans="17:21">
      <c r="Q4931" s="71">
        <v>6</v>
      </c>
      <c r="R4931" s="71">
        <v>8</v>
      </c>
      <c r="S4931" s="71">
        <v>14</v>
      </c>
      <c r="T4931" s="73" t="s">
        <v>9565</v>
      </c>
      <c r="U4931" s="75" t="s">
        <v>2133</v>
      </c>
    </row>
    <row r="4932" spans="17:21">
      <c r="Q4932" s="71">
        <v>6</v>
      </c>
      <c r="R4932" s="71">
        <v>8</v>
      </c>
      <c r="S4932" s="71">
        <v>15</v>
      </c>
      <c r="T4932" s="73" t="s">
        <v>9567</v>
      </c>
      <c r="U4932" s="75" t="s">
        <v>2134</v>
      </c>
    </row>
    <row r="4933" spans="17:21">
      <c r="Q4933" s="71">
        <v>6</v>
      </c>
      <c r="R4933" s="71">
        <v>8</v>
      </c>
      <c r="S4933" s="71">
        <v>16</v>
      </c>
      <c r="T4933" s="73" t="s">
        <v>9569</v>
      </c>
      <c r="U4933" s="75" t="s">
        <v>2135</v>
      </c>
    </row>
    <row r="4934" spans="17:21">
      <c r="Q4934" s="71">
        <v>6</v>
      </c>
      <c r="R4934" s="71">
        <v>8</v>
      </c>
      <c r="S4934" s="71">
        <v>17</v>
      </c>
      <c r="T4934" s="73" t="s">
        <v>9571</v>
      </c>
      <c r="U4934" s="75" t="s">
        <v>2136</v>
      </c>
    </row>
    <row r="4935" spans="17:21">
      <c r="Q4935" s="71">
        <v>6</v>
      </c>
      <c r="R4935" s="71">
        <v>8</v>
      </c>
      <c r="S4935" s="71">
        <v>18</v>
      </c>
      <c r="T4935" s="73" t="s">
        <v>9573</v>
      </c>
      <c r="U4935" s="75" t="s">
        <v>2137</v>
      </c>
    </row>
    <row r="4936" spans="17:21">
      <c r="Q4936" s="71">
        <v>6</v>
      </c>
      <c r="R4936" s="71">
        <v>8</v>
      </c>
      <c r="S4936" s="71">
        <v>19</v>
      </c>
      <c r="T4936" s="73" t="s">
        <v>9574</v>
      </c>
      <c r="U4936" s="75" t="s">
        <v>2138</v>
      </c>
    </row>
    <row r="4937" spans="17:21">
      <c r="Q4937" s="71">
        <v>6</v>
      </c>
      <c r="R4937" s="71">
        <v>8</v>
      </c>
      <c r="S4937" s="71">
        <v>20</v>
      </c>
      <c r="T4937" s="73" t="s">
        <v>9575</v>
      </c>
      <c r="U4937" s="75" t="s">
        <v>2139</v>
      </c>
    </row>
    <row r="4938" spans="17:21">
      <c r="Q4938" s="71">
        <v>6</v>
      </c>
      <c r="R4938" s="71">
        <v>8</v>
      </c>
      <c r="S4938" s="71">
        <v>21</v>
      </c>
      <c r="T4938" s="73" t="s">
        <v>9576</v>
      </c>
      <c r="U4938" s="75" t="s">
        <v>2140</v>
      </c>
    </row>
    <row r="4939" spans="17:21">
      <c r="Q4939" s="71">
        <v>6</v>
      </c>
      <c r="R4939" s="71">
        <v>8</v>
      </c>
      <c r="S4939" s="71">
        <v>22</v>
      </c>
      <c r="T4939" s="73" t="s">
        <v>9577</v>
      </c>
      <c r="U4939" s="75" t="s">
        <v>2141</v>
      </c>
    </row>
    <row r="4940" spans="17:21">
      <c r="Q4940" s="71">
        <v>6</v>
      </c>
      <c r="R4940" s="71">
        <v>8</v>
      </c>
      <c r="S4940" s="71">
        <v>23</v>
      </c>
      <c r="T4940" s="73" t="s">
        <v>9578</v>
      </c>
      <c r="U4940" s="75" t="s">
        <v>2142</v>
      </c>
    </row>
    <row r="4941" spans="17:21">
      <c r="Q4941" s="71">
        <v>6</v>
      </c>
      <c r="R4941" s="71">
        <v>8</v>
      </c>
      <c r="S4941" s="71">
        <v>24</v>
      </c>
      <c r="T4941" s="73" t="s">
        <v>9579</v>
      </c>
      <c r="U4941" s="75" t="s">
        <v>2143</v>
      </c>
    </row>
    <row r="4942" spans="17:21">
      <c r="Q4942" s="71">
        <v>6</v>
      </c>
      <c r="R4942" s="71">
        <v>8</v>
      </c>
      <c r="S4942" s="71">
        <v>25</v>
      </c>
      <c r="T4942" s="73" t="s">
        <v>9580</v>
      </c>
      <c r="U4942" s="75" t="s">
        <v>2144</v>
      </c>
    </row>
    <row r="4943" spans="17:21">
      <c r="Q4943" s="71">
        <v>6</v>
      </c>
      <c r="R4943" s="71">
        <v>8</v>
      </c>
      <c r="S4943" s="71">
        <v>26</v>
      </c>
      <c r="T4943" s="73" t="s">
        <v>9581</v>
      </c>
      <c r="U4943" s="75" t="s">
        <v>2145</v>
      </c>
    </row>
    <row r="4944" spans="17:21">
      <c r="Q4944" s="71">
        <v>6</v>
      </c>
      <c r="R4944" s="71">
        <v>8</v>
      </c>
      <c r="S4944" s="71">
        <v>27</v>
      </c>
      <c r="T4944" s="73" t="s">
        <v>9582</v>
      </c>
      <c r="U4944" s="75" t="s">
        <v>7281</v>
      </c>
    </row>
    <row r="4945" spans="17:21">
      <c r="Q4945" s="71">
        <v>6</v>
      </c>
      <c r="R4945" s="71">
        <v>8</v>
      </c>
      <c r="S4945" s="71">
        <v>28</v>
      </c>
      <c r="T4945" s="73" t="s">
        <v>9583</v>
      </c>
      <c r="U4945" s="75" t="s">
        <v>7282</v>
      </c>
    </row>
    <row r="4946" spans="17:21">
      <c r="Q4946" s="71">
        <v>6</v>
      </c>
      <c r="R4946" s="71">
        <v>8</v>
      </c>
      <c r="S4946" s="71">
        <v>29</v>
      </c>
      <c r="T4946" s="73" t="s">
        <v>9585</v>
      </c>
      <c r="U4946" s="75" t="s">
        <v>7283</v>
      </c>
    </row>
    <row r="4947" spans="17:21">
      <c r="Q4947" s="71">
        <v>6</v>
      </c>
      <c r="R4947" s="71">
        <v>8</v>
      </c>
      <c r="S4947" s="71">
        <v>30</v>
      </c>
      <c r="T4947" s="73" t="s">
        <v>9587</v>
      </c>
      <c r="U4947" s="75" t="s">
        <v>7284</v>
      </c>
    </row>
    <row r="4948" spans="17:21">
      <c r="Q4948" s="71">
        <v>6</v>
      </c>
      <c r="R4948" s="71">
        <v>8</v>
      </c>
      <c r="S4948" s="71">
        <v>31</v>
      </c>
      <c r="T4948" s="73" t="s">
        <v>9589</v>
      </c>
      <c r="U4948" s="75" t="s">
        <v>7285</v>
      </c>
    </row>
    <row r="4949" spans="17:21">
      <c r="Q4949" s="71">
        <v>6</v>
      </c>
      <c r="R4949" s="71">
        <v>8</v>
      </c>
      <c r="S4949" s="71">
        <v>32</v>
      </c>
      <c r="T4949" s="73" t="s">
        <v>9591</v>
      </c>
      <c r="U4949" s="75" t="s">
        <v>7286</v>
      </c>
    </row>
    <row r="4950" spans="17:21">
      <c r="Q4950" s="71">
        <v>6</v>
      </c>
      <c r="R4950" s="71">
        <v>8</v>
      </c>
      <c r="S4950" s="71">
        <v>33</v>
      </c>
      <c r="T4950" s="73" t="s">
        <v>9593</v>
      </c>
      <c r="U4950" s="75" t="s">
        <v>2146</v>
      </c>
    </row>
    <row r="4951" spans="17:21">
      <c r="Q4951" s="71">
        <v>6</v>
      </c>
      <c r="R4951" s="71">
        <v>8</v>
      </c>
      <c r="S4951" s="71">
        <v>34</v>
      </c>
      <c r="T4951" s="73" t="s">
        <v>9595</v>
      </c>
      <c r="U4951" s="75" t="s">
        <v>2147</v>
      </c>
    </row>
    <row r="4952" spans="17:21">
      <c r="Q4952" s="71">
        <v>6</v>
      </c>
      <c r="R4952" s="71">
        <v>8</v>
      </c>
      <c r="S4952" s="71">
        <v>35</v>
      </c>
      <c r="T4952" s="73" t="s">
        <v>9597</v>
      </c>
      <c r="U4952" s="75" t="s">
        <v>2148</v>
      </c>
    </row>
    <row r="4953" spans="17:21">
      <c r="Q4953" s="71">
        <v>6</v>
      </c>
      <c r="R4953" s="71">
        <v>8</v>
      </c>
      <c r="S4953" s="71">
        <v>36</v>
      </c>
      <c r="T4953" s="73" t="s">
        <v>9599</v>
      </c>
      <c r="U4953" s="75" t="s">
        <v>2149</v>
      </c>
    </row>
    <row r="4954" spans="17:21">
      <c r="Q4954" s="71">
        <v>6</v>
      </c>
      <c r="R4954" s="71">
        <v>8</v>
      </c>
      <c r="S4954" s="71">
        <v>37</v>
      </c>
      <c r="T4954" s="73" t="s">
        <v>9601</v>
      </c>
      <c r="U4954" s="75" t="s">
        <v>2150</v>
      </c>
    </row>
    <row r="4955" spans="17:21">
      <c r="Q4955" s="71">
        <v>6</v>
      </c>
      <c r="R4955" s="71">
        <v>8</v>
      </c>
      <c r="S4955" s="71">
        <v>38</v>
      </c>
      <c r="T4955" s="73" t="s">
        <v>9603</v>
      </c>
      <c r="U4955" s="75" t="s">
        <v>2151</v>
      </c>
    </row>
    <row r="4956" spans="17:21">
      <c r="Q4956" s="71">
        <v>6</v>
      </c>
      <c r="R4956" s="71">
        <v>8</v>
      </c>
      <c r="S4956" s="71">
        <v>39</v>
      </c>
      <c r="T4956" s="73" t="s">
        <v>9605</v>
      </c>
      <c r="U4956" s="75" t="s">
        <v>2152</v>
      </c>
    </row>
    <row r="4957" spans="17:21">
      <c r="Q4957" s="71">
        <v>6</v>
      </c>
      <c r="R4957" s="71">
        <v>8</v>
      </c>
      <c r="S4957" s="71">
        <v>40</v>
      </c>
      <c r="T4957" s="73" t="s">
        <v>9607</v>
      </c>
      <c r="U4957" s="75" t="s">
        <v>2153</v>
      </c>
    </row>
    <row r="4958" spans="17:21">
      <c r="Q4958" s="71">
        <v>6</v>
      </c>
      <c r="R4958" s="71">
        <v>8</v>
      </c>
      <c r="S4958" s="71">
        <v>41</v>
      </c>
      <c r="T4958" s="73" t="s">
        <v>9609</v>
      </c>
      <c r="U4958" s="75" t="s">
        <v>2154</v>
      </c>
    </row>
    <row r="4959" spans="17:21">
      <c r="Q4959" s="71">
        <v>6</v>
      </c>
      <c r="R4959" s="71">
        <v>8</v>
      </c>
      <c r="S4959" s="71">
        <v>42</v>
      </c>
      <c r="T4959" s="73" t="s">
        <v>9611</v>
      </c>
      <c r="U4959" s="75" t="s">
        <v>2155</v>
      </c>
    </row>
    <row r="4960" spans="17:21">
      <c r="Q4960" s="71">
        <v>6</v>
      </c>
      <c r="R4960" s="71">
        <v>8</v>
      </c>
      <c r="S4960" s="71">
        <v>43</v>
      </c>
      <c r="T4960" s="73" t="s">
        <v>9613</v>
      </c>
      <c r="U4960" s="75" t="s">
        <v>2156</v>
      </c>
    </row>
    <row r="4961" spans="17:21">
      <c r="Q4961" s="71">
        <v>6</v>
      </c>
      <c r="R4961" s="71">
        <v>8</v>
      </c>
      <c r="S4961" s="71">
        <v>44</v>
      </c>
      <c r="T4961" s="73" t="s">
        <v>9615</v>
      </c>
      <c r="U4961" s="75" t="s">
        <v>2157</v>
      </c>
    </row>
    <row r="4962" spans="17:21">
      <c r="Q4962" s="71">
        <v>6</v>
      </c>
      <c r="R4962" s="71">
        <v>9</v>
      </c>
      <c r="S4962" s="71">
        <v>1</v>
      </c>
      <c r="T4962" s="73" t="s">
        <v>9617</v>
      </c>
      <c r="U4962" s="75" t="s">
        <v>2205</v>
      </c>
    </row>
    <row r="4963" spans="17:21">
      <c r="Q4963" s="71">
        <v>6</v>
      </c>
      <c r="R4963" s="71">
        <v>9</v>
      </c>
      <c r="S4963" s="71">
        <v>2</v>
      </c>
      <c r="T4963" s="73" t="s">
        <v>9619</v>
      </c>
      <c r="U4963" s="75" t="s">
        <v>2206</v>
      </c>
    </row>
    <row r="4964" spans="17:21">
      <c r="Q4964" s="71">
        <v>6</v>
      </c>
      <c r="R4964" s="71">
        <v>9</v>
      </c>
      <c r="S4964" s="71">
        <v>3</v>
      </c>
      <c r="T4964" s="73" t="s">
        <v>9621</v>
      </c>
      <c r="U4964" s="75" t="s">
        <v>2207</v>
      </c>
    </row>
    <row r="4965" spans="17:21">
      <c r="Q4965" s="71">
        <v>6</v>
      </c>
      <c r="R4965" s="71">
        <v>9</v>
      </c>
      <c r="S4965" s="71">
        <v>4</v>
      </c>
      <c r="T4965" s="73" t="s">
        <v>9623</v>
      </c>
      <c r="U4965" s="75" t="s">
        <v>2208</v>
      </c>
    </row>
    <row r="4966" spans="17:21">
      <c r="Q4966" s="71">
        <v>6</v>
      </c>
      <c r="R4966" s="71">
        <v>9</v>
      </c>
      <c r="S4966" s="71">
        <v>5</v>
      </c>
      <c r="T4966" s="73" t="s">
        <v>9624</v>
      </c>
      <c r="U4966" s="75" t="s">
        <v>2209</v>
      </c>
    </row>
    <row r="4967" spans="17:21">
      <c r="Q4967" s="71">
        <v>6</v>
      </c>
      <c r="R4967" s="71">
        <v>9</v>
      </c>
      <c r="S4967" s="71">
        <v>6</v>
      </c>
      <c r="T4967" s="73" t="s">
        <v>9625</v>
      </c>
      <c r="U4967" s="75" t="s">
        <v>2210</v>
      </c>
    </row>
    <row r="4968" spans="17:21">
      <c r="Q4968" s="71">
        <v>6</v>
      </c>
      <c r="R4968" s="71">
        <v>9</v>
      </c>
      <c r="S4968" s="71">
        <v>7</v>
      </c>
      <c r="T4968" s="73" t="s">
        <v>9626</v>
      </c>
      <c r="U4968" s="75" t="s">
        <v>2211</v>
      </c>
    </row>
    <row r="4969" spans="17:21">
      <c r="Q4969" s="71">
        <v>6</v>
      </c>
      <c r="R4969" s="71">
        <v>9</v>
      </c>
      <c r="S4969" s="71">
        <v>8</v>
      </c>
      <c r="T4969" s="73" t="s">
        <v>9627</v>
      </c>
      <c r="U4969" s="75" t="s">
        <v>2212</v>
      </c>
    </row>
    <row r="4970" spans="17:21">
      <c r="Q4970" s="71">
        <v>6</v>
      </c>
      <c r="R4970" s="71">
        <v>9</v>
      </c>
      <c r="S4970" s="71">
        <v>9</v>
      </c>
      <c r="T4970" s="73" t="s">
        <v>9628</v>
      </c>
      <c r="U4970" s="75" t="s">
        <v>2213</v>
      </c>
    </row>
    <row r="4971" spans="17:21">
      <c r="Q4971" s="71">
        <v>6</v>
      </c>
      <c r="R4971" s="71">
        <v>9</v>
      </c>
      <c r="S4971" s="71">
        <v>10</v>
      </c>
      <c r="T4971" s="73" t="s">
        <v>9629</v>
      </c>
      <c r="U4971" s="75" t="s">
        <v>2214</v>
      </c>
    </row>
    <row r="4972" spans="17:21">
      <c r="Q4972" s="71">
        <v>6</v>
      </c>
      <c r="R4972" s="71">
        <v>9</v>
      </c>
      <c r="S4972" s="71">
        <v>11</v>
      </c>
      <c r="T4972" s="73" t="s">
        <v>9630</v>
      </c>
      <c r="U4972" s="75" t="s">
        <v>2215</v>
      </c>
    </row>
    <row r="4973" spans="17:21">
      <c r="Q4973" s="71">
        <v>6</v>
      </c>
      <c r="R4973" s="71">
        <v>9</v>
      </c>
      <c r="S4973" s="71">
        <v>12</v>
      </c>
      <c r="T4973" s="73" t="s">
        <v>9631</v>
      </c>
      <c r="U4973" s="75" t="s">
        <v>2216</v>
      </c>
    </row>
    <row r="4974" spans="17:21">
      <c r="Q4974" s="71">
        <v>6</v>
      </c>
      <c r="R4974" s="71">
        <v>9</v>
      </c>
      <c r="S4974" s="71">
        <v>13</v>
      </c>
      <c r="T4974" s="73" t="s">
        <v>9632</v>
      </c>
      <c r="U4974" s="75" t="s">
        <v>7294</v>
      </c>
    </row>
    <row r="4975" spans="17:21">
      <c r="Q4975" s="71">
        <v>6</v>
      </c>
      <c r="R4975" s="71">
        <v>9</v>
      </c>
      <c r="S4975" s="71">
        <v>14</v>
      </c>
      <c r="T4975" s="73" t="s">
        <v>9633</v>
      </c>
      <c r="U4975" s="75" t="s">
        <v>7295</v>
      </c>
    </row>
    <row r="4976" spans="17:21">
      <c r="Q4976" s="71">
        <v>6</v>
      </c>
      <c r="R4976" s="71">
        <v>9</v>
      </c>
      <c r="S4976" s="71">
        <v>15</v>
      </c>
      <c r="T4976" s="73" t="s">
        <v>9635</v>
      </c>
      <c r="U4976" s="75" t="s">
        <v>2217</v>
      </c>
    </row>
    <row r="4977" spans="17:21">
      <c r="Q4977" s="71">
        <v>6</v>
      </c>
      <c r="R4977" s="71">
        <v>9</v>
      </c>
      <c r="S4977" s="71">
        <v>16</v>
      </c>
      <c r="T4977" s="73" t="s">
        <v>9637</v>
      </c>
      <c r="U4977" s="75" t="s">
        <v>2218</v>
      </c>
    </row>
    <row r="4978" spans="17:21">
      <c r="Q4978" s="71">
        <v>6</v>
      </c>
      <c r="R4978" s="71">
        <v>9</v>
      </c>
      <c r="S4978" s="71">
        <v>17</v>
      </c>
      <c r="T4978" s="73" t="s">
        <v>9639</v>
      </c>
      <c r="U4978" s="75" t="s">
        <v>2219</v>
      </c>
    </row>
    <row r="4979" spans="17:21">
      <c r="Q4979" s="71">
        <v>6</v>
      </c>
      <c r="R4979" s="71">
        <v>9</v>
      </c>
      <c r="S4979" s="71">
        <v>18</v>
      </c>
      <c r="T4979" s="73" t="s">
        <v>9641</v>
      </c>
      <c r="U4979" s="75" t="s">
        <v>2220</v>
      </c>
    </row>
    <row r="4980" spans="17:21">
      <c r="Q4980" s="71">
        <v>6</v>
      </c>
      <c r="R4980" s="71">
        <v>9</v>
      </c>
      <c r="S4980" s="71">
        <v>19</v>
      </c>
      <c r="T4980" s="73" t="s">
        <v>9643</v>
      </c>
      <c r="U4980" s="75" t="s">
        <v>2221</v>
      </c>
    </row>
    <row r="4981" spans="17:21">
      <c r="Q4981" s="71">
        <v>6</v>
      </c>
      <c r="R4981" s="71">
        <v>9</v>
      </c>
      <c r="S4981" s="71">
        <v>20</v>
      </c>
      <c r="T4981" s="73" t="s">
        <v>9645</v>
      </c>
      <c r="U4981" s="75" t="s">
        <v>2222</v>
      </c>
    </row>
    <row r="4982" spans="17:21">
      <c r="Q4982" s="71">
        <v>6</v>
      </c>
      <c r="R4982" s="71">
        <v>9</v>
      </c>
      <c r="S4982" s="71">
        <v>21</v>
      </c>
      <c r="T4982" s="73" t="s">
        <v>9647</v>
      </c>
      <c r="U4982" s="75" t="s">
        <v>2223</v>
      </c>
    </row>
    <row r="4983" spans="17:21">
      <c r="Q4983" s="71">
        <v>6</v>
      </c>
      <c r="R4983" s="71">
        <v>9</v>
      </c>
      <c r="S4983" s="71">
        <v>22</v>
      </c>
      <c r="T4983" s="73" t="s">
        <v>9649</v>
      </c>
      <c r="U4983" s="75" t="s">
        <v>2224</v>
      </c>
    </row>
    <row r="4984" spans="17:21">
      <c r="Q4984" s="71">
        <v>6</v>
      </c>
      <c r="R4984" s="71">
        <v>9</v>
      </c>
      <c r="S4984" s="71">
        <v>23</v>
      </c>
      <c r="T4984" s="73" t="s">
        <v>9651</v>
      </c>
      <c r="U4984" s="75" t="s">
        <v>2225</v>
      </c>
    </row>
    <row r="4985" spans="17:21">
      <c r="Q4985" s="71">
        <v>6</v>
      </c>
      <c r="R4985" s="71">
        <v>9</v>
      </c>
      <c r="S4985" s="71">
        <v>24</v>
      </c>
      <c r="T4985" s="73" t="s">
        <v>9653</v>
      </c>
      <c r="U4985" s="75" t="s">
        <v>2226</v>
      </c>
    </row>
    <row r="4986" spans="17:21">
      <c r="Q4986" s="71">
        <v>6</v>
      </c>
      <c r="R4986" s="71">
        <v>9</v>
      </c>
      <c r="S4986" s="71">
        <v>25</v>
      </c>
      <c r="T4986" s="73" t="s">
        <v>9655</v>
      </c>
      <c r="U4986" s="75" t="s">
        <v>7296</v>
      </c>
    </row>
    <row r="4987" spans="17:21">
      <c r="Q4987" s="71">
        <v>6</v>
      </c>
      <c r="R4987" s="71">
        <v>10</v>
      </c>
      <c r="S4987" s="71">
        <v>1</v>
      </c>
      <c r="T4987" s="73" t="s">
        <v>9657</v>
      </c>
      <c r="U4987" s="75" t="s">
        <v>2275</v>
      </c>
    </row>
    <row r="4988" spans="17:21">
      <c r="Q4988" s="71">
        <v>6</v>
      </c>
      <c r="R4988" s="71">
        <v>10</v>
      </c>
      <c r="S4988" s="71">
        <v>2</v>
      </c>
      <c r="T4988" s="73" t="s">
        <v>9660</v>
      </c>
      <c r="U4988" s="75" t="s">
        <v>2276</v>
      </c>
    </row>
    <row r="4989" spans="17:21">
      <c r="Q4989" s="71">
        <v>6</v>
      </c>
      <c r="R4989" s="71">
        <v>10</v>
      </c>
      <c r="S4989" s="71">
        <v>3</v>
      </c>
      <c r="T4989" s="73" t="s">
        <v>9662</v>
      </c>
      <c r="U4989" s="75" t="s">
        <v>2277</v>
      </c>
    </row>
    <row r="4990" spans="17:21">
      <c r="Q4990" s="71">
        <v>6</v>
      </c>
      <c r="R4990" s="71">
        <v>10</v>
      </c>
      <c r="S4990" s="71">
        <v>4</v>
      </c>
      <c r="T4990" s="73" t="s">
        <v>9664</v>
      </c>
      <c r="U4990" s="75" t="s">
        <v>2278</v>
      </c>
    </row>
    <row r="4991" spans="17:21">
      <c r="Q4991" s="71">
        <v>6</v>
      </c>
      <c r="R4991" s="71">
        <v>10</v>
      </c>
      <c r="S4991" s="71">
        <v>5</v>
      </c>
      <c r="T4991" s="73" t="s">
        <v>9666</v>
      </c>
      <c r="U4991" s="75" t="s">
        <v>2279</v>
      </c>
    </row>
    <row r="4992" spans="17:21">
      <c r="Q4992" s="71">
        <v>6</v>
      </c>
      <c r="R4992" s="71">
        <v>10</v>
      </c>
      <c r="S4992" s="71">
        <v>6</v>
      </c>
      <c r="T4992" s="73" t="s">
        <v>9668</v>
      </c>
      <c r="U4992" s="75" t="s">
        <v>2280</v>
      </c>
    </row>
    <row r="4993" spans="17:21">
      <c r="Q4993" s="71">
        <v>6</v>
      </c>
      <c r="R4993" s="71">
        <v>10</v>
      </c>
      <c r="S4993" s="71">
        <v>7</v>
      </c>
      <c r="T4993" s="73" t="s">
        <v>9670</v>
      </c>
      <c r="U4993" s="75" t="s">
        <v>2281</v>
      </c>
    </row>
    <row r="4994" spans="17:21">
      <c r="Q4994" s="71">
        <v>6</v>
      </c>
      <c r="R4994" s="71">
        <v>10</v>
      </c>
      <c r="S4994" s="71">
        <v>8</v>
      </c>
      <c r="T4994" s="73" t="s">
        <v>9672</v>
      </c>
      <c r="U4994" s="75" t="s">
        <v>2282</v>
      </c>
    </row>
    <row r="4995" spans="17:21">
      <c r="Q4995" s="71">
        <v>6</v>
      </c>
      <c r="R4995" s="71">
        <v>10</v>
      </c>
      <c r="S4995" s="71">
        <v>9</v>
      </c>
      <c r="T4995" s="73" t="s">
        <v>9674</v>
      </c>
      <c r="U4995" s="75" t="s">
        <v>2283</v>
      </c>
    </row>
    <row r="4996" spans="17:21">
      <c r="Q4996" s="71">
        <v>6</v>
      </c>
      <c r="R4996" s="71">
        <v>10</v>
      </c>
      <c r="S4996" s="71">
        <v>10</v>
      </c>
      <c r="T4996" s="73" t="s">
        <v>9676</v>
      </c>
      <c r="U4996" s="75" t="s">
        <v>2284</v>
      </c>
    </row>
    <row r="4997" spans="17:21">
      <c r="Q4997" s="71">
        <v>6</v>
      </c>
      <c r="R4997" s="71">
        <v>10</v>
      </c>
      <c r="S4997" s="71">
        <v>11</v>
      </c>
      <c r="T4997" s="73" t="s">
        <v>9678</v>
      </c>
      <c r="U4997" s="75" t="s">
        <v>2285</v>
      </c>
    </row>
    <row r="4998" spans="17:21">
      <c r="Q4998" s="71">
        <v>6</v>
      </c>
      <c r="R4998" s="71">
        <v>10</v>
      </c>
      <c r="S4998" s="71">
        <v>12</v>
      </c>
      <c r="T4998" s="73" t="s">
        <v>9680</v>
      </c>
      <c r="U4998" s="75" t="s">
        <v>7313</v>
      </c>
    </row>
    <row r="4999" spans="17:21">
      <c r="Q4999" s="71">
        <v>6</v>
      </c>
      <c r="R4999" s="71">
        <v>10</v>
      </c>
      <c r="S4999" s="71">
        <v>13</v>
      </c>
      <c r="T4999" s="73" t="s">
        <v>9682</v>
      </c>
      <c r="U4999" s="75" t="s">
        <v>2286</v>
      </c>
    </row>
    <row r="5000" spans="17:21">
      <c r="Q5000" s="71">
        <v>6</v>
      </c>
      <c r="R5000" s="71">
        <v>10</v>
      </c>
      <c r="S5000" s="71">
        <v>14</v>
      </c>
      <c r="T5000" s="73" t="s">
        <v>9684</v>
      </c>
      <c r="U5000" s="75" t="s">
        <v>2287</v>
      </c>
    </row>
    <row r="5001" spans="17:21">
      <c r="Q5001" s="71">
        <v>6</v>
      </c>
      <c r="R5001" s="71">
        <v>10</v>
      </c>
      <c r="S5001" s="71">
        <v>15</v>
      </c>
      <c r="T5001" s="73" t="s">
        <v>9686</v>
      </c>
      <c r="U5001" s="75" t="s">
        <v>2288</v>
      </c>
    </row>
    <row r="5002" spans="17:21">
      <c r="Q5002" s="71">
        <v>6</v>
      </c>
      <c r="R5002" s="71">
        <v>10</v>
      </c>
      <c r="S5002" s="71">
        <v>16</v>
      </c>
      <c r="T5002" s="73" t="s">
        <v>9688</v>
      </c>
      <c r="U5002" s="75" t="s">
        <v>2289</v>
      </c>
    </row>
    <row r="5003" spans="17:21">
      <c r="Q5003" s="71">
        <v>6</v>
      </c>
      <c r="R5003" s="71">
        <v>10</v>
      </c>
      <c r="S5003" s="71">
        <v>17</v>
      </c>
      <c r="T5003" s="73" t="s">
        <v>9690</v>
      </c>
      <c r="U5003" s="75" t="s">
        <v>2290</v>
      </c>
    </row>
    <row r="5004" spans="17:21">
      <c r="Q5004" s="71">
        <v>6</v>
      </c>
      <c r="R5004" s="71">
        <v>10</v>
      </c>
      <c r="S5004" s="71">
        <v>18</v>
      </c>
      <c r="T5004" s="73" t="s">
        <v>9692</v>
      </c>
      <c r="U5004" s="75" t="s">
        <v>2291</v>
      </c>
    </row>
    <row r="5005" spans="17:21">
      <c r="Q5005" s="71">
        <v>6</v>
      </c>
      <c r="R5005" s="71">
        <v>10</v>
      </c>
      <c r="S5005" s="71">
        <v>19</v>
      </c>
      <c r="T5005" s="73" t="s">
        <v>9694</v>
      </c>
      <c r="U5005" s="75" t="s">
        <v>2292</v>
      </c>
    </row>
    <row r="5006" spans="17:21">
      <c r="Q5006" s="71">
        <v>6</v>
      </c>
      <c r="R5006" s="71">
        <v>10</v>
      </c>
      <c r="S5006" s="71">
        <v>20</v>
      </c>
      <c r="T5006" s="73" t="s">
        <v>9696</v>
      </c>
      <c r="U5006" s="75" t="s">
        <v>2293</v>
      </c>
    </row>
    <row r="5007" spans="17:21">
      <c r="Q5007" s="71">
        <v>6</v>
      </c>
      <c r="R5007" s="71">
        <v>10</v>
      </c>
      <c r="S5007" s="71">
        <v>21</v>
      </c>
      <c r="T5007" s="73" t="s">
        <v>9698</v>
      </c>
      <c r="U5007" s="75" t="s">
        <v>2294</v>
      </c>
    </row>
    <row r="5008" spans="17:21">
      <c r="Q5008" s="71">
        <v>6</v>
      </c>
      <c r="R5008" s="71">
        <v>10</v>
      </c>
      <c r="S5008" s="71">
        <v>22</v>
      </c>
      <c r="T5008" s="73" t="s">
        <v>9700</v>
      </c>
      <c r="U5008" s="75" t="s">
        <v>2295</v>
      </c>
    </row>
    <row r="5009" spans="17:21">
      <c r="Q5009" s="71">
        <v>6</v>
      </c>
      <c r="R5009" s="71">
        <v>10</v>
      </c>
      <c r="S5009" s="71">
        <v>23</v>
      </c>
      <c r="T5009" s="73" t="s">
        <v>9702</v>
      </c>
      <c r="U5009" s="75" t="s">
        <v>2296</v>
      </c>
    </row>
    <row r="5010" spans="17:21">
      <c r="Q5010" s="71">
        <v>6</v>
      </c>
      <c r="R5010" s="71">
        <v>10</v>
      </c>
      <c r="S5010" s="71">
        <v>24</v>
      </c>
      <c r="T5010" s="73" t="s">
        <v>9704</v>
      </c>
      <c r="U5010" s="75" t="s">
        <v>2297</v>
      </c>
    </row>
    <row r="5011" spans="17:21">
      <c r="Q5011" s="71">
        <v>6</v>
      </c>
      <c r="R5011" s="71">
        <v>10</v>
      </c>
      <c r="S5011" s="71">
        <v>25</v>
      </c>
      <c r="T5011" s="73" t="s">
        <v>9706</v>
      </c>
      <c r="U5011" s="75" t="s">
        <v>7314</v>
      </c>
    </row>
    <row r="5012" spans="17:21">
      <c r="Q5012" s="71">
        <v>6</v>
      </c>
      <c r="R5012" s="71">
        <v>10</v>
      </c>
      <c r="S5012" s="71">
        <v>26</v>
      </c>
      <c r="T5012" s="73" t="s">
        <v>9708</v>
      </c>
      <c r="U5012" s="75" t="s">
        <v>2298</v>
      </c>
    </row>
    <row r="5013" spans="17:21">
      <c r="Q5013" s="71">
        <v>6</v>
      </c>
      <c r="R5013" s="71">
        <v>10</v>
      </c>
      <c r="S5013" s="71">
        <v>27</v>
      </c>
      <c r="T5013" s="73" t="s">
        <v>9710</v>
      </c>
      <c r="U5013" s="75" t="s">
        <v>2299</v>
      </c>
    </row>
    <row r="5014" spans="17:21">
      <c r="Q5014" s="71">
        <v>6</v>
      </c>
      <c r="R5014" s="71">
        <v>10</v>
      </c>
      <c r="S5014" s="71">
        <v>28</v>
      </c>
      <c r="T5014" s="73" t="s">
        <v>9712</v>
      </c>
      <c r="U5014" s="75" t="s">
        <v>2300</v>
      </c>
    </row>
    <row r="5015" spans="17:21">
      <c r="Q5015" s="71">
        <v>6</v>
      </c>
      <c r="R5015" s="71">
        <v>10</v>
      </c>
      <c r="S5015" s="71">
        <v>29</v>
      </c>
      <c r="T5015" s="73" t="s">
        <v>9714</v>
      </c>
      <c r="U5015" s="75" t="s">
        <v>7315</v>
      </c>
    </row>
    <row r="5016" spans="17:21">
      <c r="Q5016" s="71">
        <v>6</v>
      </c>
      <c r="R5016" s="71">
        <v>10</v>
      </c>
      <c r="S5016" s="71">
        <v>30</v>
      </c>
      <c r="T5016" s="73" t="s">
        <v>9716</v>
      </c>
      <c r="U5016" s="75" t="s">
        <v>2301</v>
      </c>
    </row>
    <row r="5017" spans="17:21">
      <c r="Q5017" s="71">
        <v>6</v>
      </c>
      <c r="R5017" s="71">
        <v>10</v>
      </c>
      <c r="S5017" s="71">
        <v>31</v>
      </c>
      <c r="T5017" s="73" t="s">
        <v>9718</v>
      </c>
      <c r="U5017" s="75" t="s">
        <v>2302</v>
      </c>
    </row>
    <row r="5018" spans="17:21">
      <c r="Q5018" s="71">
        <v>6</v>
      </c>
      <c r="R5018" s="71">
        <v>10</v>
      </c>
      <c r="S5018" s="71">
        <v>32</v>
      </c>
      <c r="T5018" s="73" t="s">
        <v>9720</v>
      </c>
      <c r="U5018" s="75" t="s">
        <v>2303</v>
      </c>
    </row>
    <row r="5019" spans="17:21">
      <c r="Q5019" s="71">
        <v>6</v>
      </c>
      <c r="R5019" s="71">
        <v>10</v>
      </c>
      <c r="S5019" s="71">
        <v>33</v>
      </c>
      <c r="T5019" s="73" t="s">
        <v>9722</v>
      </c>
      <c r="U5019" s="75" t="s">
        <v>2304</v>
      </c>
    </row>
    <row r="5020" spans="17:21">
      <c r="Q5020" s="71">
        <v>6</v>
      </c>
      <c r="R5020" s="71">
        <v>10</v>
      </c>
      <c r="S5020" s="71">
        <v>34</v>
      </c>
      <c r="T5020" s="73" t="s">
        <v>9724</v>
      </c>
      <c r="U5020" s="75" t="s">
        <v>2305</v>
      </c>
    </row>
    <row r="5021" spans="17:21">
      <c r="Q5021" s="71">
        <v>6</v>
      </c>
      <c r="R5021" s="71">
        <v>10</v>
      </c>
      <c r="S5021" s="71">
        <v>35</v>
      </c>
      <c r="T5021" s="73" t="s">
        <v>9726</v>
      </c>
      <c r="U5021" s="75" t="s">
        <v>2306</v>
      </c>
    </row>
    <row r="5022" spans="17:21">
      <c r="Q5022" s="71">
        <v>6</v>
      </c>
      <c r="R5022" s="71">
        <v>11</v>
      </c>
      <c r="S5022" s="71">
        <v>1</v>
      </c>
      <c r="T5022" s="73" t="s">
        <v>9746</v>
      </c>
      <c r="U5022" s="75" t="s">
        <v>2367</v>
      </c>
    </row>
    <row r="5023" spans="17:21">
      <c r="Q5023" s="71">
        <v>6</v>
      </c>
      <c r="R5023" s="71">
        <v>11</v>
      </c>
      <c r="S5023" s="71">
        <v>2</v>
      </c>
      <c r="T5023" s="73" t="s">
        <v>9748</v>
      </c>
      <c r="U5023" s="75" t="s">
        <v>2368</v>
      </c>
    </row>
    <row r="5024" spans="17:21">
      <c r="Q5024" s="71">
        <v>6</v>
      </c>
      <c r="R5024" s="71">
        <v>11</v>
      </c>
      <c r="S5024" s="71">
        <v>3</v>
      </c>
      <c r="T5024" s="73" t="s">
        <v>9750</v>
      </c>
      <c r="U5024" s="75" t="s">
        <v>2369</v>
      </c>
    </row>
    <row r="5025" spans="17:21">
      <c r="Q5025" s="71">
        <v>6</v>
      </c>
      <c r="R5025" s="71">
        <v>11</v>
      </c>
      <c r="S5025" s="71">
        <v>4</v>
      </c>
      <c r="T5025" s="73" t="s">
        <v>9752</v>
      </c>
      <c r="U5025" s="75" t="s">
        <v>2370</v>
      </c>
    </row>
    <row r="5026" spans="17:21">
      <c r="Q5026" s="71">
        <v>6</v>
      </c>
      <c r="R5026" s="71">
        <v>11</v>
      </c>
      <c r="S5026" s="71">
        <v>5</v>
      </c>
      <c r="T5026" s="73" t="s">
        <v>9754</v>
      </c>
      <c r="U5026" s="75" t="s">
        <v>2371</v>
      </c>
    </row>
    <row r="5027" spans="17:21">
      <c r="Q5027" s="71">
        <v>6</v>
      </c>
      <c r="R5027" s="71">
        <v>11</v>
      </c>
      <c r="S5027" s="71">
        <v>6</v>
      </c>
      <c r="T5027" s="73" t="s">
        <v>9756</v>
      </c>
      <c r="U5027" s="75" t="s">
        <v>2372</v>
      </c>
    </row>
    <row r="5028" spans="17:21">
      <c r="Q5028" s="71">
        <v>6</v>
      </c>
      <c r="R5028" s="71">
        <v>11</v>
      </c>
      <c r="S5028" s="71">
        <v>7</v>
      </c>
      <c r="T5028" s="73" t="s">
        <v>9758</v>
      </c>
      <c r="U5028" s="75" t="s">
        <v>2373</v>
      </c>
    </row>
    <row r="5029" spans="17:21">
      <c r="Q5029" s="71">
        <v>6</v>
      </c>
      <c r="R5029" s="71">
        <v>11</v>
      </c>
      <c r="S5029" s="71">
        <v>8</v>
      </c>
      <c r="T5029" s="73" t="s">
        <v>9760</v>
      </c>
      <c r="U5029" s="75" t="s">
        <v>2374</v>
      </c>
    </row>
    <row r="5030" spans="17:21">
      <c r="Q5030" s="71">
        <v>6</v>
      </c>
      <c r="R5030" s="71">
        <v>11</v>
      </c>
      <c r="S5030" s="71">
        <v>9</v>
      </c>
      <c r="T5030" s="73" t="s">
        <v>9762</v>
      </c>
      <c r="U5030" s="75" t="s">
        <v>2375</v>
      </c>
    </row>
    <row r="5031" spans="17:21">
      <c r="Q5031" s="71">
        <v>6</v>
      </c>
      <c r="R5031" s="71">
        <v>11</v>
      </c>
      <c r="S5031" s="71">
        <v>10</v>
      </c>
      <c r="T5031" s="73" t="s">
        <v>9764</v>
      </c>
      <c r="U5031" s="75" t="s">
        <v>2376</v>
      </c>
    </row>
    <row r="5032" spans="17:21">
      <c r="Q5032" s="71">
        <v>6</v>
      </c>
      <c r="R5032" s="71">
        <v>11</v>
      </c>
      <c r="S5032" s="71">
        <v>11</v>
      </c>
      <c r="T5032" s="73" t="s">
        <v>9766</v>
      </c>
      <c r="U5032" s="75" t="s">
        <v>2377</v>
      </c>
    </row>
    <row r="5033" spans="17:21">
      <c r="Q5033" s="71">
        <v>6</v>
      </c>
      <c r="R5033" s="71">
        <v>11</v>
      </c>
      <c r="S5033" s="71">
        <v>12</v>
      </c>
      <c r="T5033" s="73" t="s">
        <v>9768</v>
      </c>
      <c r="U5033" s="75" t="s">
        <v>2378</v>
      </c>
    </row>
    <row r="5034" spans="17:21">
      <c r="Q5034" s="71">
        <v>6</v>
      </c>
      <c r="R5034" s="71">
        <v>11</v>
      </c>
      <c r="S5034" s="71">
        <v>13</v>
      </c>
      <c r="T5034" s="73" t="s">
        <v>9770</v>
      </c>
      <c r="U5034" s="75" t="s">
        <v>2379</v>
      </c>
    </row>
    <row r="5035" spans="17:21">
      <c r="Q5035" s="71">
        <v>6</v>
      </c>
      <c r="R5035" s="71">
        <v>11</v>
      </c>
      <c r="S5035" s="71">
        <v>14</v>
      </c>
      <c r="T5035" s="73" t="s">
        <v>9772</v>
      </c>
      <c r="U5035" s="75" t="s">
        <v>2380</v>
      </c>
    </row>
    <row r="5036" spans="17:21">
      <c r="Q5036" s="71">
        <v>6</v>
      </c>
      <c r="R5036" s="71">
        <v>11</v>
      </c>
      <c r="S5036" s="71">
        <v>15</v>
      </c>
      <c r="T5036" s="73" t="s">
        <v>9774</v>
      </c>
      <c r="U5036" s="75" t="s">
        <v>2381</v>
      </c>
    </row>
    <row r="5037" spans="17:21">
      <c r="Q5037" s="71">
        <v>6</v>
      </c>
      <c r="R5037" s="71">
        <v>11</v>
      </c>
      <c r="S5037" s="71">
        <v>16</v>
      </c>
      <c r="T5037" s="73" t="s">
        <v>9775</v>
      </c>
      <c r="U5037" s="75" t="s">
        <v>2382</v>
      </c>
    </row>
    <row r="5038" spans="17:21">
      <c r="Q5038" s="71">
        <v>6</v>
      </c>
      <c r="R5038" s="71">
        <v>11</v>
      </c>
      <c r="S5038" s="71">
        <v>17</v>
      </c>
      <c r="T5038" s="73" t="s">
        <v>9777</v>
      </c>
      <c r="U5038" s="75" t="s">
        <v>2383</v>
      </c>
    </row>
    <row r="5039" spans="17:21">
      <c r="Q5039" s="71">
        <v>6</v>
      </c>
      <c r="R5039" s="71">
        <v>11</v>
      </c>
      <c r="S5039" s="71">
        <v>18</v>
      </c>
      <c r="T5039" s="73" t="s">
        <v>9779</v>
      </c>
      <c r="U5039" s="75" t="s">
        <v>2384</v>
      </c>
    </row>
    <row r="5040" spans="17:21">
      <c r="Q5040" s="71">
        <v>6</v>
      </c>
      <c r="R5040" s="71">
        <v>11</v>
      </c>
      <c r="S5040" s="71">
        <v>19</v>
      </c>
      <c r="T5040" s="73" t="s">
        <v>9781</v>
      </c>
      <c r="U5040" s="75" t="s">
        <v>2385</v>
      </c>
    </row>
    <row r="5041" spans="17:21">
      <c r="Q5041" s="71">
        <v>6</v>
      </c>
      <c r="R5041" s="71">
        <v>11</v>
      </c>
      <c r="S5041" s="71">
        <v>20</v>
      </c>
      <c r="T5041" s="73" t="s">
        <v>9783</v>
      </c>
      <c r="U5041" s="75" t="s">
        <v>2386</v>
      </c>
    </row>
    <row r="5042" spans="17:21">
      <c r="Q5042" s="71">
        <v>6</v>
      </c>
      <c r="R5042" s="71">
        <v>11</v>
      </c>
      <c r="S5042" s="71">
        <v>21</v>
      </c>
      <c r="T5042" s="73" t="s">
        <v>9785</v>
      </c>
      <c r="U5042" s="75" t="s">
        <v>2387</v>
      </c>
    </row>
    <row r="5043" spans="17:21">
      <c r="Q5043" s="71">
        <v>6</v>
      </c>
      <c r="R5043" s="71">
        <v>11</v>
      </c>
      <c r="S5043" s="71">
        <v>22</v>
      </c>
      <c r="T5043" s="73" t="s">
        <v>9787</v>
      </c>
      <c r="U5043" s="75" t="s">
        <v>2388</v>
      </c>
    </row>
    <row r="5044" spans="17:21">
      <c r="Q5044" s="71">
        <v>6</v>
      </c>
      <c r="R5044" s="71">
        <v>11</v>
      </c>
      <c r="S5044" s="71">
        <v>23</v>
      </c>
      <c r="T5044" s="73" t="s">
        <v>9789</v>
      </c>
      <c r="U5044" s="75" t="s">
        <v>2389</v>
      </c>
    </row>
    <row r="5045" spans="17:21">
      <c r="Q5045" s="71">
        <v>6</v>
      </c>
      <c r="R5045" s="71">
        <v>11</v>
      </c>
      <c r="S5045" s="71">
        <v>24</v>
      </c>
      <c r="T5045" s="73" t="s">
        <v>9791</v>
      </c>
      <c r="U5045" s="75" t="s">
        <v>2390</v>
      </c>
    </row>
    <row r="5046" spans="17:21">
      <c r="Q5046" s="71">
        <v>6</v>
      </c>
      <c r="R5046" s="71">
        <v>11</v>
      </c>
      <c r="S5046" s="71">
        <v>25</v>
      </c>
      <c r="T5046" s="73" t="s">
        <v>9793</v>
      </c>
      <c r="U5046" s="75" t="s">
        <v>2391</v>
      </c>
    </row>
    <row r="5047" spans="17:21">
      <c r="Q5047" s="71">
        <v>6</v>
      </c>
      <c r="R5047" s="71">
        <v>11</v>
      </c>
      <c r="S5047" s="71">
        <v>26</v>
      </c>
      <c r="T5047" s="73" t="s">
        <v>9795</v>
      </c>
      <c r="U5047" s="75" t="s">
        <v>2392</v>
      </c>
    </row>
    <row r="5048" spans="17:21">
      <c r="Q5048" s="71">
        <v>6</v>
      </c>
      <c r="R5048" s="71">
        <v>11</v>
      </c>
      <c r="S5048" s="71">
        <v>27</v>
      </c>
      <c r="T5048" s="73" t="s">
        <v>9797</v>
      </c>
      <c r="U5048" s="75" t="s">
        <v>2393</v>
      </c>
    </row>
    <row r="5049" spans="17:21">
      <c r="Q5049" s="71">
        <v>6</v>
      </c>
      <c r="R5049" s="71">
        <v>11</v>
      </c>
      <c r="S5049" s="71">
        <v>28</v>
      </c>
      <c r="T5049" s="73" t="s">
        <v>9799</v>
      </c>
      <c r="U5049" s="75" t="s">
        <v>2394</v>
      </c>
    </row>
    <row r="5050" spans="17:21">
      <c r="Q5050" s="71">
        <v>6</v>
      </c>
      <c r="R5050" s="71">
        <v>11</v>
      </c>
      <c r="S5050" s="71">
        <v>29</v>
      </c>
      <c r="T5050" s="73" t="s">
        <v>9801</v>
      </c>
      <c r="U5050" s="75" t="s">
        <v>2395</v>
      </c>
    </row>
    <row r="5051" spans="17:21">
      <c r="Q5051" s="71">
        <v>6</v>
      </c>
      <c r="R5051" s="71">
        <v>11</v>
      </c>
      <c r="S5051" s="71">
        <v>30</v>
      </c>
      <c r="T5051" s="73" t="s">
        <v>9803</v>
      </c>
      <c r="U5051" s="75" t="s">
        <v>2396</v>
      </c>
    </row>
    <row r="5052" spans="17:21">
      <c r="Q5052" s="71">
        <v>6</v>
      </c>
      <c r="R5052" s="71">
        <v>11</v>
      </c>
      <c r="S5052" s="71">
        <v>31</v>
      </c>
      <c r="T5052" s="73" t="s">
        <v>9805</v>
      </c>
      <c r="U5052" s="75" t="s">
        <v>2397</v>
      </c>
    </row>
    <row r="5053" spans="17:21">
      <c r="Q5053" s="71">
        <v>6</v>
      </c>
      <c r="R5053" s="71">
        <v>11</v>
      </c>
      <c r="S5053" s="71">
        <v>32</v>
      </c>
      <c r="T5053" s="73" t="s">
        <v>9807</v>
      </c>
      <c r="U5053" s="75" t="s">
        <v>2398</v>
      </c>
    </row>
    <row r="5054" spans="17:21">
      <c r="Q5054" s="71">
        <v>6</v>
      </c>
      <c r="R5054" s="71">
        <v>11</v>
      </c>
      <c r="S5054" s="71">
        <v>33</v>
      </c>
      <c r="T5054" s="73" t="s">
        <v>9809</v>
      </c>
      <c r="U5054" s="75" t="s">
        <v>2399</v>
      </c>
    </row>
    <row r="5055" spans="17:21">
      <c r="Q5055" s="71">
        <v>6</v>
      </c>
      <c r="R5055" s="71">
        <v>11</v>
      </c>
      <c r="S5055" s="71">
        <v>34</v>
      </c>
      <c r="T5055" s="73" t="s">
        <v>9811</v>
      </c>
      <c r="U5055" s="75" t="s">
        <v>2400</v>
      </c>
    </row>
    <row r="5056" spans="17:21">
      <c r="Q5056" s="71">
        <v>6</v>
      </c>
      <c r="R5056" s="71">
        <v>11</v>
      </c>
      <c r="S5056" s="71">
        <v>35</v>
      </c>
      <c r="T5056" s="73" t="s">
        <v>9813</v>
      </c>
      <c r="U5056" s="75" t="s">
        <v>2401</v>
      </c>
    </row>
    <row r="5057" spans="17:21">
      <c r="Q5057" s="71">
        <v>6</v>
      </c>
      <c r="R5057" s="71">
        <v>11</v>
      </c>
      <c r="S5057" s="71">
        <v>36</v>
      </c>
      <c r="T5057" s="73" t="s">
        <v>9815</v>
      </c>
      <c r="U5057" s="75" t="s">
        <v>2402</v>
      </c>
    </row>
    <row r="5058" spans="17:21">
      <c r="Q5058" s="71">
        <v>6</v>
      </c>
      <c r="R5058" s="71">
        <v>11</v>
      </c>
      <c r="S5058" s="71">
        <v>37</v>
      </c>
      <c r="T5058" s="73" t="s">
        <v>9817</v>
      </c>
      <c r="U5058" s="75" t="s">
        <v>2403</v>
      </c>
    </row>
    <row r="5059" spans="17:21">
      <c r="Q5059" s="71">
        <v>6</v>
      </c>
      <c r="R5059" s="71">
        <v>11</v>
      </c>
      <c r="S5059" s="71">
        <v>38</v>
      </c>
      <c r="T5059" s="73" t="s">
        <v>9819</v>
      </c>
      <c r="U5059" s="75" t="s">
        <v>7331</v>
      </c>
    </row>
    <row r="5060" spans="17:21">
      <c r="Q5060" s="71">
        <v>6</v>
      </c>
      <c r="R5060" s="71">
        <v>11</v>
      </c>
      <c r="S5060" s="71">
        <v>39</v>
      </c>
      <c r="T5060" s="73" t="s">
        <v>9821</v>
      </c>
      <c r="U5060" s="75" t="s">
        <v>7332</v>
      </c>
    </row>
    <row r="5061" spans="17:21">
      <c r="Q5061" s="71">
        <v>6</v>
      </c>
      <c r="R5061" s="71">
        <v>11</v>
      </c>
      <c r="S5061" s="71">
        <v>40</v>
      </c>
      <c r="T5061" s="73" t="s">
        <v>9823</v>
      </c>
      <c r="U5061" s="75" t="s">
        <v>2404</v>
      </c>
    </row>
    <row r="5062" spans="17:21">
      <c r="Q5062" s="71">
        <v>6</v>
      </c>
      <c r="R5062" s="71">
        <v>11</v>
      </c>
      <c r="S5062" s="71">
        <v>41</v>
      </c>
      <c r="T5062" s="73" t="s">
        <v>9825</v>
      </c>
      <c r="U5062" s="75" t="s">
        <v>2405</v>
      </c>
    </row>
    <row r="5063" spans="17:21">
      <c r="Q5063" s="71">
        <v>6</v>
      </c>
      <c r="R5063" s="71">
        <v>11</v>
      </c>
      <c r="S5063" s="71">
        <v>42</v>
      </c>
      <c r="T5063" s="73" t="s">
        <v>9827</v>
      </c>
      <c r="U5063" s="75" t="s">
        <v>2406</v>
      </c>
    </row>
    <row r="5064" spans="17:21">
      <c r="Q5064" s="71">
        <v>6</v>
      </c>
      <c r="R5064" s="71">
        <v>11</v>
      </c>
      <c r="S5064" s="71">
        <v>43</v>
      </c>
      <c r="T5064" s="73" t="s">
        <v>9829</v>
      </c>
      <c r="U5064" s="75" t="s">
        <v>2407</v>
      </c>
    </row>
    <row r="5065" spans="17:21">
      <c r="Q5065" s="71">
        <v>6</v>
      </c>
      <c r="R5065" s="71">
        <v>11</v>
      </c>
      <c r="S5065" s="71">
        <v>44</v>
      </c>
      <c r="T5065" s="73" t="s">
        <v>9831</v>
      </c>
      <c r="U5065" s="75" t="s">
        <v>2408</v>
      </c>
    </row>
    <row r="5066" spans="17:21">
      <c r="Q5066" s="71">
        <v>6</v>
      </c>
      <c r="R5066" s="71">
        <v>11</v>
      </c>
      <c r="S5066" s="71">
        <v>45</v>
      </c>
      <c r="T5066" s="73" t="s">
        <v>9833</v>
      </c>
      <c r="U5066" s="75" t="s">
        <v>2409</v>
      </c>
    </row>
    <row r="5067" spans="17:21">
      <c r="Q5067" s="71">
        <v>6</v>
      </c>
      <c r="R5067" s="71">
        <v>11</v>
      </c>
      <c r="S5067" s="71">
        <v>46</v>
      </c>
      <c r="T5067" s="73" t="s">
        <v>9835</v>
      </c>
      <c r="U5067" s="75" t="s">
        <v>2410</v>
      </c>
    </row>
    <row r="5068" spans="17:21">
      <c r="Q5068" s="71">
        <v>6</v>
      </c>
      <c r="R5068" s="71">
        <v>11</v>
      </c>
      <c r="S5068" s="71">
        <v>47</v>
      </c>
      <c r="T5068" s="73" t="s">
        <v>9837</v>
      </c>
      <c r="U5068" s="75" t="s">
        <v>2411</v>
      </c>
    </row>
    <row r="5069" spans="17:21">
      <c r="Q5069" s="71">
        <v>6</v>
      </c>
      <c r="R5069" s="71">
        <v>11</v>
      </c>
      <c r="S5069" s="71">
        <v>48</v>
      </c>
      <c r="T5069" s="73" t="s">
        <v>9839</v>
      </c>
      <c r="U5069" s="75" t="s">
        <v>2412</v>
      </c>
    </row>
    <row r="5070" spans="17:21">
      <c r="Q5070" s="71">
        <v>6</v>
      </c>
      <c r="R5070" s="71">
        <v>11</v>
      </c>
      <c r="S5070" s="71">
        <v>49</v>
      </c>
      <c r="T5070" s="73" t="s">
        <v>9841</v>
      </c>
      <c r="U5070" s="75" t="s">
        <v>2413</v>
      </c>
    </row>
    <row r="5071" spans="17:21">
      <c r="Q5071" s="71">
        <v>6</v>
      </c>
      <c r="R5071" s="71">
        <v>11</v>
      </c>
      <c r="S5071" s="71">
        <v>50</v>
      </c>
      <c r="T5071" s="73" t="s">
        <v>9843</v>
      </c>
      <c r="U5071" s="75" t="s">
        <v>7333</v>
      </c>
    </row>
    <row r="5072" spans="17:21">
      <c r="Q5072" s="71">
        <v>6</v>
      </c>
      <c r="R5072" s="71">
        <v>11</v>
      </c>
      <c r="S5072" s="71">
        <v>51</v>
      </c>
      <c r="T5072" s="73" t="s">
        <v>9845</v>
      </c>
      <c r="U5072" s="75" t="s">
        <v>2414</v>
      </c>
    </row>
    <row r="5073" spans="17:21">
      <c r="Q5073" s="71">
        <v>6</v>
      </c>
      <c r="R5073" s="71">
        <v>11</v>
      </c>
      <c r="S5073" s="71">
        <v>52</v>
      </c>
      <c r="T5073" s="73" t="s">
        <v>9847</v>
      </c>
      <c r="U5073" s="75" t="s">
        <v>2415</v>
      </c>
    </row>
    <row r="5074" spans="17:21">
      <c r="Q5074" s="71">
        <v>6</v>
      </c>
      <c r="R5074" s="71">
        <v>11</v>
      </c>
      <c r="S5074" s="71">
        <v>53</v>
      </c>
      <c r="T5074" s="73" t="s">
        <v>9849</v>
      </c>
      <c r="U5074" s="75" t="s">
        <v>2416</v>
      </c>
    </row>
    <row r="5075" spans="17:21">
      <c r="Q5075" s="71">
        <v>6</v>
      </c>
      <c r="R5075" s="71">
        <v>11</v>
      </c>
      <c r="S5075" s="71">
        <v>54</v>
      </c>
      <c r="T5075" s="73" t="s">
        <v>9851</v>
      </c>
      <c r="U5075" s="75" t="s">
        <v>2417</v>
      </c>
    </row>
    <row r="5076" spans="17:21">
      <c r="Q5076" s="71">
        <v>6</v>
      </c>
      <c r="R5076" s="71">
        <v>11</v>
      </c>
      <c r="S5076" s="71">
        <v>55</v>
      </c>
      <c r="T5076" s="73" t="s">
        <v>9853</v>
      </c>
      <c r="U5076" s="75" t="s">
        <v>2418</v>
      </c>
    </row>
    <row r="5077" spans="17:21">
      <c r="Q5077" s="71">
        <v>6</v>
      </c>
      <c r="R5077" s="71">
        <v>11</v>
      </c>
      <c r="S5077" s="71">
        <v>56</v>
      </c>
      <c r="T5077" s="73" t="s">
        <v>9854</v>
      </c>
      <c r="U5077" s="75" t="s">
        <v>2419</v>
      </c>
    </row>
    <row r="5078" spans="17:21">
      <c r="Q5078" s="71">
        <v>6</v>
      </c>
      <c r="R5078" s="71">
        <v>11</v>
      </c>
      <c r="S5078" s="71">
        <v>57</v>
      </c>
      <c r="T5078" s="73" t="s">
        <v>9856</v>
      </c>
      <c r="U5078" s="75" t="s">
        <v>2420</v>
      </c>
    </row>
    <row r="5079" spans="17:21">
      <c r="Q5079" s="71">
        <v>6</v>
      </c>
      <c r="R5079" s="71">
        <v>11</v>
      </c>
      <c r="S5079" s="71">
        <v>58</v>
      </c>
      <c r="T5079" s="73" t="s">
        <v>9858</v>
      </c>
      <c r="U5079" s="75" t="s">
        <v>2421</v>
      </c>
    </row>
    <row r="5080" spans="17:21">
      <c r="Q5080" s="71">
        <v>6</v>
      </c>
      <c r="R5080" s="71">
        <v>11</v>
      </c>
      <c r="S5080" s="71">
        <v>59</v>
      </c>
      <c r="T5080" s="73" t="s">
        <v>9860</v>
      </c>
      <c r="U5080" s="75" t="s">
        <v>2422</v>
      </c>
    </row>
    <row r="5081" spans="17:21">
      <c r="Q5081" s="71">
        <v>6</v>
      </c>
      <c r="R5081" s="71">
        <v>11</v>
      </c>
      <c r="S5081" s="71">
        <v>60</v>
      </c>
      <c r="T5081" s="73" t="s">
        <v>9862</v>
      </c>
      <c r="U5081" s="75" t="s">
        <v>2423</v>
      </c>
    </row>
    <row r="5082" spans="17:21">
      <c r="Q5082" s="71">
        <v>6</v>
      </c>
      <c r="R5082" s="71">
        <v>11</v>
      </c>
      <c r="S5082" s="71">
        <v>61</v>
      </c>
      <c r="T5082" s="73" t="s">
        <v>9864</v>
      </c>
      <c r="U5082" s="75" t="s">
        <v>2424</v>
      </c>
    </row>
    <row r="5083" spans="17:21">
      <c r="Q5083" s="71">
        <v>6</v>
      </c>
      <c r="R5083" s="71">
        <v>11</v>
      </c>
      <c r="S5083" s="71">
        <v>62</v>
      </c>
      <c r="T5083" s="73" t="s">
        <v>9866</v>
      </c>
      <c r="U5083" s="75" t="s">
        <v>2425</v>
      </c>
    </row>
    <row r="5084" spans="17:21">
      <c r="Q5084" s="71">
        <v>6</v>
      </c>
      <c r="R5084" s="71">
        <v>12</v>
      </c>
      <c r="S5084" s="71">
        <v>1</v>
      </c>
      <c r="T5084" s="73" t="s">
        <v>9881</v>
      </c>
      <c r="U5084" s="75" t="s">
        <v>2518</v>
      </c>
    </row>
    <row r="5085" spans="17:21">
      <c r="Q5085" s="71">
        <v>6</v>
      </c>
      <c r="R5085" s="71">
        <v>12</v>
      </c>
      <c r="S5085" s="71">
        <v>2</v>
      </c>
      <c r="T5085" s="73" t="s">
        <v>9882</v>
      </c>
      <c r="U5085" s="75" t="s">
        <v>2519</v>
      </c>
    </row>
    <row r="5086" spans="17:21">
      <c r="Q5086" s="71">
        <v>6</v>
      </c>
      <c r="R5086" s="71">
        <v>12</v>
      </c>
      <c r="S5086" s="71">
        <v>3</v>
      </c>
      <c r="T5086" s="73" t="s">
        <v>9883</v>
      </c>
      <c r="U5086" s="75" t="s">
        <v>2520</v>
      </c>
    </row>
    <row r="5087" spans="17:21">
      <c r="Q5087" s="71">
        <v>6</v>
      </c>
      <c r="R5087" s="71">
        <v>12</v>
      </c>
      <c r="S5087" s="71">
        <v>4</v>
      </c>
      <c r="T5087" s="73" t="s">
        <v>9885</v>
      </c>
      <c r="U5087" s="75" t="s">
        <v>2521</v>
      </c>
    </row>
    <row r="5088" spans="17:21">
      <c r="Q5088" s="71">
        <v>6</v>
      </c>
      <c r="R5088" s="71">
        <v>12</v>
      </c>
      <c r="S5088" s="71">
        <v>5</v>
      </c>
      <c r="T5088" s="73" t="s">
        <v>9887</v>
      </c>
      <c r="U5088" s="75" t="s">
        <v>2522</v>
      </c>
    </row>
    <row r="5089" spans="17:21">
      <c r="Q5089" s="71">
        <v>6</v>
      </c>
      <c r="R5089" s="71">
        <v>12</v>
      </c>
      <c r="S5089" s="71">
        <v>6</v>
      </c>
      <c r="T5089" s="73" t="s">
        <v>9889</v>
      </c>
      <c r="U5089" s="75" t="s">
        <v>2523</v>
      </c>
    </row>
    <row r="5090" spans="17:21">
      <c r="Q5090" s="71">
        <v>6</v>
      </c>
      <c r="R5090" s="71">
        <v>12</v>
      </c>
      <c r="S5090" s="71">
        <v>7</v>
      </c>
      <c r="T5090" s="73" t="s">
        <v>9891</v>
      </c>
      <c r="U5090" s="75" t="s">
        <v>2524</v>
      </c>
    </row>
    <row r="5091" spans="17:21">
      <c r="Q5091" s="71">
        <v>6</v>
      </c>
      <c r="R5091" s="71">
        <v>12</v>
      </c>
      <c r="S5091" s="71">
        <v>8</v>
      </c>
      <c r="T5091" s="73" t="s">
        <v>9893</v>
      </c>
      <c r="U5091" s="75" t="s">
        <v>2525</v>
      </c>
    </row>
    <row r="5092" spans="17:21">
      <c r="Q5092" s="71">
        <v>6</v>
      </c>
      <c r="R5092" s="71">
        <v>12</v>
      </c>
      <c r="S5092" s="71">
        <v>9</v>
      </c>
      <c r="T5092" s="73" t="s">
        <v>9895</v>
      </c>
      <c r="U5092" s="75" t="s">
        <v>2526</v>
      </c>
    </row>
    <row r="5093" spans="17:21">
      <c r="Q5093" s="71">
        <v>6</v>
      </c>
      <c r="R5093" s="71">
        <v>12</v>
      </c>
      <c r="S5093" s="71">
        <v>10</v>
      </c>
      <c r="T5093" s="73" t="s">
        <v>9897</v>
      </c>
      <c r="U5093" s="75" t="s">
        <v>2527</v>
      </c>
    </row>
    <row r="5094" spans="17:21">
      <c r="Q5094" s="71">
        <v>6</v>
      </c>
      <c r="R5094" s="71">
        <v>12</v>
      </c>
      <c r="S5094" s="71">
        <v>11</v>
      </c>
      <c r="T5094" s="73" t="s">
        <v>9899</v>
      </c>
      <c r="U5094" s="75" t="s">
        <v>2528</v>
      </c>
    </row>
    <row r="5095" spans="17:21">
      <c r="Q5095" s="71">
        <v>6</v>
      </c>
      <c r="R5095" s="71">
        <v>12</v>
      </c>
      <c r="S5095" s="71">
        <v>12</v>
      </c>
      <c r="T5095" s="73" t="s">
        <v>9900</v>
      </c>
      <c r="U5095" s="75" t="s">
        <v>2529</v>
      </c>
    </row>
    <row r="5096" spans="17:21">
      <c r="Q5096" s="71">
        <v>6</v>
      </c>
      <c r="R5096" s="71">
        <v>12</v>
      </c>
      <c r="S5096" s="71">
        <v>13</v>
      </c>
      <c r="T5096" s="73" t="s">
        <v>9902</v>
      </c>
      <c r="U5096" s="75" t="s">
        <v>2530</v>
      </c>
    </row>
    <row r="5097" spans="17:21">
      <c r="Q5097" s="71">
        <v>6</v>
      </c>
      <c r="R5097" s="71">
        <v>12</v>
      </c>
      <c r="S5097" s="71">
        <v>14</v>
      </c>
      <c r="T5097" s="73" t="s">
        <v>9904</v>
      </c>
      <c r="U5097" s="75" t="s">
        <v>2531</v>
      </c>
    </row>
    <row r="5098" spans="17:21">
      <c r="Q5098" s="71">
        <v>6</v>
      </c>
      <c r="R5098" s="71">
        <v>12</v>
      </c>
      <c r="S5098" s="71">
        <v>15</v>
      </c>
      <c r="T5098" s="73" t="s">
        <v>9906</v>
      </c>
      <c r="U5098" s="75" t="s">
        <v>2532</v>
      </c>
    </row>
    <row r="5099" spans="17:21">
      <c r="Q5099" s="71">
        <v>6</v>
      </c>
      <c r="R5099" s="71">
        <v>12</v>
      </c>
      <c r="S5099" s="71">
        <v>16</v>
      </c>
      <c r="T5099" s="73" t="s">
        <v>9908</v>
      </c>
      <c r="U5099" s="75" t="s">
        <v>2533</v>
      </c>
    </row>
    <row r="5100" spans="17:21">
      <c r="Q5100" s="71">
        <v>6</v>
      </c>
      <c r="R5100" s="71">
        <v>12</v>
      </c>
      <c r="S5100" s="71">
        <v>17</v>
      </c>
      <c r="T5100" s="73" t="s">
        <v>9910</v>
      </c>
      <c r="U5100" s="75" t="s">
        <v>2534</v>
      </c>
    </row>
    <row r="5101" spans="17:21">
      <c r="Q5101" s="71">
        <v>6</v>
      </c>
      <c r="R5101" s="71">
        <v>12</v>
      </c>
      <c r="S5101" s="71">
        <v>18</v>
      </c>
      <c r="T5101" s="73" t="s">
        <v>9911</v>
      </c>
      <c r="U5101" s="75" t="s">
        <v>2535</v>
      </c>
    </row>
    <row r="5102" spans="17:21">
      <c r="Q5102" s="71">
        <v>6</v>
      </c>
      <c r="R5102" s="71">
        <v>12</v>
      </c>
      <c r="S5102" s="71">
        <v>19</v>
      </c>
      <c r="T5102" s="73" t="s">
        <v>9913</v>
      </c>
      <c r="U5102" s="75" t="s">
        <v>2536</v>
      </c>
    </row>
    <row r="5103" spans="17:21">
      <c r="Q5103" s="71">
        <v>6</v>
      </c>
      <c r="R5103" s="71">
        <v>12</v>
      </c>
      <c r="S5103" s="71">
        <v>20</v>
      </c>
      <c r="T5103" s="73" t="s">
        <v>9915</v>
      </c>
      <c r="U5103" s="75" t="s">
        <v>2537</v>
      </c>
    </row>
    <row r="5104" spans="17:21">
      <c r="Q5104" s="71">
        <v>6</v>
      </c>
      <c r="R5104" s="71">
        <v>12</v>
      </c>
      <c r="S5104" s="71">
        <v>21</v>
      </c>
      <c r="T5104" s="73" t="s">
        <v>9917</v>
      </c>
      <c r="U5104" s="75" t="s">
        <v>2538</v>
      </c>
    </row>
    <row r="5105" spans="17:21">
      <c r="Q5105" s="71">
        <v>6</v>
      </c>
      <c r="R5105" s="71">
        <v>12</v>
      </c>
      <c r="S5105" s="71">
        <v>22</v>
      </c>
      <c r="T5105" s="73" t="s">
        <v>9919</v>
      </c>
      <c r="U5105" s="75" t="s">
        <v>2539</v>
      </c>
    </row>
    <row r="5106" spans="17:21">
      <c r="Q5106" s="71">
        <v>6</v>
      </c>
      <c r="R5106" s="71">
        <v>12</v>
      </c>
      <c r="S5106" s="71">
        <v>23</v>
      </c>
      <c r="T5106" s="73" t="s">
        <v>9920</v>
      </c>
      <c r="U5106" s="75" t="s">
        <v>2540</v>
      </c>
    </row>
    <row r="5107" spans="17:21">
      <c r="Q5107" s="71">
        <v>6</v>
      </c>
      <c r="R5107" s="71">
        <v>12</v>
      </c>
      <c r="S5107" s="71">
        <v>24</v>
      </c>
      <c r="T5107" s="73" t="s">
        <v>9922</v>
      </c>
      <c r="U5107" s="75" t="s">
        <v>2541</v>
      </c>
    </row>
    <row r="5108" spans="17:21">
      <c r="Q5108" s="71">
        <v>6</v>
      </c>
      <c r="R5108" s="71">
        <v>12</v>
      </c>
      <c r="S5108" s="71">
        <v>25</v>
      </c>
      <c r="T5108" s="73" t="s">
        <v>9924</v>
      </c>
      <c r="U5108" s="75" t="s">
        <v>2542</v>
      </c>
    </row>
    <row r="5109" spans="17:21">
      <c r="Q5109" s="71">
        <v>6</v>
      </c>
      <c r="R5109" s="71">
        <v>12</v>
      </c>
      <c r="S5109" s="71">
        <v>26</v>
      </c>
      <c r="T5109" s="73" t="s">
        <v>9926</v>
      </c>
      <c r="U5109" s="75" t="s">
        <v>2543</v>
      </c>
    </row>
    <row r="5110" spans="17:21">
      <c r="Q5110" s="71">
        <v>6</v>
      </c>
      <c r="R5110" s="71">
        <v>12</v>
      </c>
      <c r="S5110" s="71">
        <v>27</v>
      </c>
      <c r="T5110" s="73" t="s">
        <v>9927</v>
      </c>
      <c r="U5110" s="75" t="s">
        <v>2544</v>
      </c>
    </row>
    <row r="5111" spans="17:21">
      <c r="Q5111" s="71">
        <v>6</v>
      </c>
      <c r="R5111" s="71">
        <v>12</v>
      </c>
      <c r="S5111" s="71">
        <v>28</v>
      </c>
      <c r="T5111" s="73" t="s">
        <v>9929</v>
      </c>
      <c r="U5111" s="75" t="s">
        <v>2545</v>
      </c>
    </row>
    <row r="5112" spans="17:21">
      <c r="Q5112" s="71">
        <v>6</v>
      </c>
      <c r="R5112" s="71">
        <v>12</v>
      </c>
      <c r="S5112" s="71">
        <v>29</v>
      </c>
      <c r="T5112" s="73" t="s">
        <v>9931</v>
      </c>
      <c r="U5112" s="75" t="s">
        <v>2546</v>
      </c>
    </row>
    <row r="5113" spans="17:21">
      <c r="Q5113" s="71">
        <v>6</v>
      </c>
      <c r="R5113" s="71">
        <v>12</v>
      </c>
      <c r="S5113" s="71">
        <v>30</v>
      </c>
      <c r="T5113" s="73" t="s">
        <v>9933</v>
      </c>
      <c r="U5113" s="75" t="s">
        <v>2547</v>
      </c>
    </row>
    <row r="5114" spans="17:21">
      <c r="Q5114" s="71">
        <v>6</v>
      </c>
      <c r="R5114" s="71">
        <v>12</v>
      </c>
      <c r="S5114" s="71">
        <v>31</v>
      </c>
      <c r="T5114" s="73" t="s">
        <v>9935</v>
      </c>
      <c r="U5114" s="75" t="s">
        <v>7361</v>
      </c>
    </row>
    <row r="5115" spans="17:21">
      <c r="Q5115" s="71">
        <v>6</v>
      </c>
      <c r="R5115" s="71">
        <v>12</v>
      </c>
      <c r="S5115" s="71">
        <v>32</v>
      </c>
      <c r="T5115" s="73" t="s">
        <v>9937</v>
      </c>
      <c r="U5115" s="75" t="s">
        <v>7362</v>
      </c>
    </row>
    <row r="5116" spans="17:21">
      <c r="Q5116" s="71">
        <v>6</v>
      </c>
      <c r="R5116" s="71">
        <v>12</v>
      </c>
      <c r="S5116" s="71">
        <v>33</v>
      </c>
      <c r="T5116" s="73" t="s">
        <v>9939</v>
      </c>
      <c r="U5116" s="75" t="s">
        <v>7363</v>
      </c>
    </row>
    <row r="5117" spans="17:21">
      <c r="Q5117" s="71">
        <v>6</v>
      </c>
      <c r="R5117" s="71">
        <v>12</v>
      </c>
      <c r="S5117" s="71">
        <v>34</v>
      </c>
      <c r="T5117" s="73" t="s">
        <v>9941</v>
      </c>
      <c r="U5117" s="75" t="s">
        <v>7364</v>
      </c>
    </row>
    <row r="5118" spans="17:21">
      <c r="Q5118" s="71">
        <v>6</v>
      </c>
      <c r="R5118" s="71">
        <v>12</v>
      </c>
      <c r="S5118" s="71">
        <v>35</v>
      </c>
      <c r="T5118" s="73" t="s">
        <v>9943</v>
      </c>
      <c r="U5118" s="75" t="s">
        <v>7365</v>
      </c>
    </row>
    <row r="5119" spans="17:21">
      <c r="Q5119" s="71">
        <v>6</v>
      </c>
      <c r="R5119" s="71">
        <v>12</v>
      </c>
      <c r="S5119" s="71">
        <v>36</v>
      </c>
      <c r="T5119" s="73" t="s">
        <v>9945</v>
      </c>
      <c r="U5119" s="75" t="s">
        <v>7366</v>
      </c>
    </row>
    <row r="5120" spans="17:21">
      <c r="Q5120" s="71">
        <v>6</v>
      </c>
      <c r="R5120" s="71">
        <v>12</v>
      </c>
      <c r="S5120" s="71">
        <v>37</v>
      </c>
      <c r="T5120" s="73" t="s">
        <v>9947</v>
      </c>
      <c r="U5120" s="75" t="s">
        <v>2548</v>
      </c>
    </row>
    <row r="5121" spans="17:21">
      <c r="Q5121" s="71">
        <v>6</v>
      </c>
      <c r="R5121" s="71">
        <v>12</v>
      </c>
      <c r="S5121" s="71">
        <v>38</v>
      </c>
      <c r="T5121" s="73" t="s">
        <v>9949</v>
      </c>
      <c r="U5121" s="75" t="s">
        <v>2549</v>
      </c>
    </row>
    <row r="5122" spans="17:21">
      <c r="Q5122" s="71">
        <v>6</v>
      </c>
      <c r="R5122" s="71">
        <v>12</v>
      </c>
      <c r="S5122" s="71">
        <v>39</v>
      </c>
      <c r="T5122" s="73" t="s">
        <v>9951</v>
      </c>
      <c r="U5122" s="75" t="s">
        <v>2550</v>
      </c>
    </row>
    <row r="5123" spans="17:21">
      <c r="Q5123" s="71">
        <v>6</v>
      </c>
      <c r="R5123" s="71">
        <v>12</v>
      </c>
      <c r="S5123" s="71">
        <v>40</v>
      </c>
      <c r="T5123" s="73" t="s">
        <v>9953</v>
      </c>
      <c r="U5123" s="75" t="s">
        <v>2551</v>
      </c>
    </row>
    <row r="5124" spans="17:21">
      <c r="Q5124" s="71">
        <v>6</v>
      </c>
      <c r="R5124" s="71">
        <v>12</v>
      </c>
      <c r="S5124" s="71">
        <v>41</v>
      </c>
      <c r="T5124" s="73" t="s">
        <v>9955</v>
      </c>
      <c r="U5124" s="75" t="s">
        <v>2552</v>
      </c>
    </row>
    <row r="5125" spans="17:21">
      <c r="Q5125" s="71">
        <v>6</v>
      </c>
      <c r="R5125" s="71">
        <v>12</v>
      </c>
      <c r="S5125" s="71">
        <v>42</v>
      </c>
      <c r="T5125" s="73" t="s">
        <v>9957</v>
      </c>
      <c r="U5125" s="75" t="s">
        <v>2553</v>
      </c>
    </row>
    <row r="5126" spans="17:21">
      <c r="Q5126" s="71">
        <v>6</v>
      </c>
      <c r="R5126" s="71">
        <v>12</v>
      </c>
      <c r="S5126" s="71">
        <v>43</v>
      </c>
      <c r="T5126" s="73" t="s">
        <v>9959</v>
      </c>
      <c r="U5126" s="75" t="s">
        <v>2554</v>
      </c>
    </row>
    <row r="5127" spans="17:21">
      <c r="Q5127" s="71">
        <v>6</v>
      </c>
      <c r="R5127" s="71">
        <v>12</v>
      </c>
      <c r="S5127" s="71">
        <v>44</v>
      </c>
      <c r="T5127" s="73" t="s">
        <v>9961</v>
      </c>
      <c r="U5127" s="75" t="s">
        <v>7367</v>
      </c>
    </row>
    <row r="5128" spans="17:21">
      <c r="Q5128" s="71">
        <v>6</v>
      </c>
      <c r="R5128" s="71">
        <v>12</v>
      </c>
      <c r="S5128" s="71">
        <v>45</v>
      </c>
      <c r="T5128" s="73" t="s">
        <v>9963</v>
      </c>
      <c r="U5128" s="75" t="s">
        <v>2555</v>
      </c>
    </row>
    <row r="5129" spans="17:21">
      <c r="Q5129" s="71">
        <v>6</v>
      </c>
      <c r="R5129" s="71">
        <v>12</v>
      </c>
      <c r="S5129" s="71">
        <v>46</v>
      </c>
      <c r="T5129" s="73" t="s">
        <v>9965</v>
      </c>
      <c r="U5129" s="75" t="s">
        <v>2556</v>
      </c>
    </row>
    <row r="5130" spans="17:21">
      <c r="Q5130" s="71">
        <v>6</v>
      </c>
      <c r="R5130" s="71">
        <v>12</v>
      </c>
      <c r="S5130" s="71">
        <v>47</v>
      </c>
      <c r="T5130" s="73" t="s">
        <v>9967</v>
      </c>
      <c r="U5130" s="75" t="s">
        <v>2557</v>
      </c>
    </row>
    <row r="5131" spans="17:21">
      <c r="Q5131" s="71">
        <v>6</v>
      </c>
      <c r="R5131" s="71">
        <v>12</v>
      </c>
      <c r="S5131" s="71">
        <v>48</v>
      </c>
      <c r="T5131" s="73" t="s">
        <v>9969</v>
      </c>
      <c r="U5131" s="75" t="s">
        <v>2558</v>
      </c>
    </row>
    <row r="5132" spans="17:21">
      <c r="Q5132" s="71">
        <v>6</v>
      </c>
      <c r="R5132" s="71">
        <v>12</v>
      </c>
      <c r="S5132" s="71">
        <v>49</v>
      </c>
      <c r="T5132" s="73" t="s">
        <v>9971</v>
      </c>
      <c r="U5132" s="75" t="s">
        <v>2559</v>
      </c>
    </row>
    <row r="5133" spans="17:21">
      <c r="Q5133" s="71">
        <v>6</v>
      </c>
      <c r="R5133" s="71">
        <v>12</v>
      </c>
      <c r="S5133" s="71">
        <v>50</v>
      </c>
      <c r="T5133" s="73" t="s">
        <v>9974</v>
      </c>
      <c r="U5133" s="75" t="s">
        <v>2560</v>
      </c>
    </row>
    <row r="5134" spans="17:21">
      <c r="Q5134" s="71">
        <v>6</v>
      </c>
      <c r="R5134" s="71">
        <v>12</v>
      </c>
      <c r="S5134" s="71">
        <v>51</v>
      </c>
      <c r="T5134" s="73" t="s">
        <v>9976</v>
      </c>
      <c r="U5134" s="75" t="s">
        <v>2561</v>
      </c>
    </row>
    <row r="5135" spans="17:21">
      <c r="Q5135" s="71">
        <v>6</v>
      </c>
      <c r="R5135" s="71">
        <v>12</v>
      </c>
      <c r="S5135" s="71">
        <v>52</v>
      </c>
      <c r="T5135" s="73" t="s">
        <v>9978</v>
      </c>
      <c r="U5135" s="75" t="s">
        <v>2562</v>
      </c>
    </row>
    <row r="5136" spans="17:21">
      <c r="Q5136" s="71">
        <v>6</v>
      </c>
      <c r="R5136" s="71">
        <v>12</v>
      </c>
      <c r="S5136" s="71">
        <v>53</v>
      </c>
      <c r="T5136" s="73" t="s">
        <v>9981</v>
      </c>
      <c r="U5136" s="75" t="s">
        <v>2563</v>
      </c>
    </row>
    <row r="5137" spans="17:21">
      <c r="Q5137" s="71">
        <v>6</v>
      </c>
      <c r="R5137" s="71">
        <v>13</v>
      </c>
      <c r="S5137" s="71">
        <v>1</v>
      </c>
      <c r="T5137" s="73" t="s">
        <v>9983</v>
      </c>
      <c r="U5137" s="75" t="s">
        <v>2658</v>
      </c>
    </row>
    <row r="5138" spans="17:21">
      <c r="Q5138" s="71">
        <v>6</v>
      </c>
      <c r="R5138" s="71">
        <v>13</v>
      </c>
      <c r="S5138" s="71">
        <v>2</v>
      </c>
      <c r="T5138" s="73" t="s">
        <v>9985</v>
      </c>
      <c r="U5138" s="75" t="s">
        <v>2659</v>
      </c>
    </row>
    <row r="5139" spans="17:21">
      <c r="Q5139" s="71">
        <v>6</v>
      </c>
      <c r="R5139" s="71">
        <v>13</v>
      </c>
      <c r="S5139" s="71">
        <v>3</v>
      </c>
      <c r="T5139" s="73" t="s">
        <v>9988</v>
      </c>
      <c r="U5139" s="75" t="s">
        <v>2660</v>
      </c>
    </row>
    <row r="5140" spans="17:21">
      <c r="Q5140" s="71">
        <v>6</v>
      </c>
      <c r="R5140" s="71">
        <v>13</v>
      </c>
      <c r="S5140" s="71">
        <v>4</v>
      </c>
      <c r="T5140" s="73" t="s">
        <v>9990</v>
      </c>
      <c r="U5140" s="75" t="s">
        <v>2661</v>
      </c>
    </row>
    <row r="5141" spans="17:21">
      <c r="Q5141" s="71">
        <v>6</v>
      </c>
      <c r="R5141" s="71">
        <v>13</v>
      </c>
      <c r="S5141" s="71">
        <v>5</v>
      </c>
      <c r="T5141" s="73" t="s">
        <v>9992</v>
      </c>
      <c r="U5141" s="75" t="s">
        <v>2662</v>
      </c>
    </row>
    <row r="5142" spans="17:21">
      <c r="Q5142" s="71">
        <v>6</v>
      </c>
      <c r="R5142" s="71">
        <v>13</v>
      </c>
      <c r="S5142" s="71">
        <v>6</v>
      </c>
      <c r="T5142" s="73" t="s">
        <v>9994</v>
      </c>
      <c r="U5142" s="75" t="s">
        <v>2663</v>
      </c>
    </row>
    <row r="5143" spans="17:21">
      <c r="Q5143" s="71">
        <v>6</v>
      </c>
      <c r="R5143" s="71">
        <v>13</v>
      </c>
      <c r="S5143" s="71">
        <v>7</v>
      </c>
      <c r="T5143" s="73" t="s">
        <v>9996</v>
      </c>
      <c r="U5143" s="75" t="s">
        <v>2664</v>
      </c>
    </row>
    <row r="5144" spans="17:21">
      <c r="Q5144" s="71">
        <v>6</v>
      </c>
      <c r="R5144" s="71">
        <v>13</v>
      </c>
      <c r="S5144" s="71">
        <v>8</v>
      </c>
      <c r="T5144" s="73" t="s">
        <v>9998</v>
      </c>
      <c r="U5144" s="75" t="s">
        <v>2665</v>
      </c>
    </row>
    <row r="5145" spans="17:21">
      <c r="Q5145" s="71">
        <v>6</v>
      </c>
      <c r="R5145" s="71">
        <v>13</v>
      </c>
      <c r="S5145" s="71">
        <v>9</v>
      </c>
      <c r="T5145" s="73" t="s">
        <v>10000</v>
      </c>
      <c r="U5145" s="75" t="s">
        <v>2666</v>
      </c>
    </row>
    <row r="5146" spans="17:21">
      <c r="Q5146" s="71">
        <v>6</v>
      </c>
      <c r="R5146" s="71">
        <v>13</v>
      </c>
      <c r="S5146" s="71">
        <v>10</v>
      </c>
      <c r="T5146" s="73" t="s">
        <v>10002</v>
      </c>
      <c r="U5146" s="75" t="s">
        <v>2667</v>
      </c>
    </row>
    <row r="5147" spans="17:21">
      <c r="Q5147" s="71">
        <v>6</v>
      </c>
      <c r="R5147" s="71">
        <v>13</v>
      </c>
      <c r="S5147" s="71">
        <v>11</v>
      </c>
      <c r="T5147" s="73" t="s">
        <v>10004</v>
      </c>
      <c r="U5147" s="75" t="s">
        <v>2668</v>
      </c>
    </row>
    <row r="5148" spans="17:21">
      <c r="Q5148" s="71">
        <v>6</v>
      </c>
      <c r="R5148" s="71">
        <v>13</v>
      </c>
      <c r="S5148" s="71">
        <v>12</v>
      </c>
      <c r="T5148" s="73" t="s">
        <v>10006</v>
      </c>
      <c r="U5148" s="75" t="s">
        <v>2669</v>
      </c>
    </row>
    <row r="5149" spans="17:21">
      <c r="Q5149" s="71">
        <v>6</v>
      </c>
      <c r="R5149" s="71">
        <v>13</v>
      </c>
      <c r="S5149" s="71">
        <v>13</v>
      </c>
      <c r="T5149" s="73" t="s">
        <v>10008</v>
      </c>
      <c r="U5149" s="75" t="s">
        <v>2670</v>
      </c>
    </row>
    <row r="5150" spans="17:21">
      <c r="Q5150" s="71">
        <v>6</v>
      </c>
      <c r="R5150" s="71">
        <v>13</v>
      </c>
      <c r="S5150" s="71">
        <v>14</v>
      </c>
      <c r="T5150" s="73" t="s">
        <v>10010</v>
      </c>
      <c r="U5150" s="75" t="s">
        <v>2671</v>
      </c>
    </row>
    <row r="5151" spans="17:21">
      <c r="Q5151" s="71">
        <v>6</v>
      </c>
      <c r="R5151" s="71">
        <v>13</v>
      </c>
      <c r="S5151" s="71">
        <v>15</v>
      </c>
      <c r="T5151" s="73" t="s">
        <v>10012</v>
      </c>
      <c r="U5151" s="75" t="s">
        <v>2672</v>
      </c>
    </row>
    <row r="5152" spans="17:21">
      <c r="Q5152" s="71">
        <v>6</v>
      </c>
      <c r="R5152" s="71">
        <v>13</v>
      </c>
      <c r="S5152" s="71">
        <v>16</v>
      </c>
      <c r="T5152" s="73" t="s">
        <v>10014</v>
      </c>
      <c r="U5152" s="75" t="s">
        <v>2673</v>
      </c>
    </row>
    <row r="5153" spans="17:21">
      <c r="Q5153" s="71">
        <v>6</v>
      </c>
      <c r="R5153" s="71">
        <v>13</v>
      </c>
      <c r="S5153" s="71">
        <v>17</v>
      </c>
      <c r="T5153" s="73" t="s">
        <v>10016</v>
      </c>
      <c r="U5153" s="75" t="s">
        <v>2674</v>
      </c>
    </row>
    <row r="5154" spans="17:21">
      <c r="Q5154" s="71">
        <v>6</v>
      </c>
      <c r="R5154" s="71">
        <v>13</v>
      </c>
      <c r="S5154" s="71">
        <v>18</v>
      </c>
      <c r="T5154" s="73" t="s">
        <v>10018</v>
      </c>
      <c r="U5154" s="75" t="s">
        <v>2675</v>
      </c>
    </row>
    <row r="5155" spans="17:21">
      <c r="Q5155" s="71">
        <v>6</v>
      </c>
      <c r="R5155" s="71">
        <v>13</v>
      </c>
      <c r="S5155" s="71">
        <v>19</v>
      </c>
      <c r="T5155" s="73" t="s">
        <v>10021</v>
      </c>
      <c r="U5155" s="75" t="s">
        <v>2676</v>
      </c>
    </row>
    <row r="5156" spans="17:21">
      <c r="Q5156" s="71">
        <v>6</v>
      </c>
      <c r="R5156" s="71">
        <v>13</v>
      </c>
      <c r="S5156" s="71">
        <v>20</v>
      </c>
      <c r="T5156" s="73" t="s">
        <v>10023</v>
      </c>
      <c r="U5156" s="75" t="s">
        <v>2677</v>
      </c>
    </row>
    <row r="5157" spans="17:21">
      <c r="Q5157" s="71">
        <v>6</v>
      </c>
      <c r="R5157" s="71">
        <v>13</v>
      </c>
      <c r="S5157" s="71">
        <v>21</v>
      </c>
      <c r="T5157" s="73" t="s">
        <v>10025</v>
      </c>
      <c r="U5157" s="75" t="s">
        <v>2678</v>
      </c>
    </row>
    <row r="5158" spans="17:21">
      <c r="Q5158" s="71">
        <v>6</v>
      </c>
      <c r="R5158" s="71">
        <v>13</v>
      </c>
      <c r="S5158" s="71">
        <v>22</v>
      </c>
      <c r="T5158" s="73" t="s">
        <v>10027</v>
      </c>
      <c r="U5158" s="75" t="s">
        <v>2679</v>
      </c>
    </row>
    <row r="5159" spans="17:21">
      <c r="Q5159" s="71">
        <v>6</v>
      </c>
      <c r="R5159" s="71">
        <v>13</v>
      </c>
      <c r="S5159" s="71">
        <v>23</v>
      </c>
      <c r="T5159" s="73" t="s">
        <v>10029</v>
      </c>
      <c r="U5159" s="75" t="s">
        <v>2680</v>
      </c>
    </row>
    <row r="5160" spans="17:21">
      <c r="Q5160" s="71">
        <v>6</v>
      </c>
      <c r="R5160" s="71">
        <v>13</v>
      </c>
      <c r="S5160" s="71">
        <v>24</v>
      </c>
      <c r="T5160" s="73" t="s">
        <v>10032</v>
      </c>
      <c r="U5160" s="75" t="s">
        <v>2681</v>
      </c>
    </row>
    <row r="5161" spans="17:21">
      <c r="Q5161" s="71">
        <v>6</v>
      </c>
      <c r="R5161" s="71">
        <v>13</v>
      </c>
      <c r="S5161" s="71">
        <v>25</v>
      </c>
      <c r="T5161" s="73" t="s">
        <v>10034</v>
      </c>
      <c r="U5161" s="75" t="s">
        <v>2682</v>
      </c>
    </row>
    <row r="5162" spans="17:21">
      <c r="Q5162" s="71">
        <v>6</v>
      </c>
      <c r="R5162" s="71">
        <v>13</v>
      </c>
      <c r="S5162" s="71">
        <v>26</v>
      </c>
      <c r="T5162" s="73" t="s">
        <v>10036</v>
      </c>
      <c r="U5162" s="75" t="s">
        <v>2683</v>
      </c>
    </row>
    <row r="5163" spans="17:21">
      <c r="Q5163" s="71">
        <v>6</v>
      </c>
      <c r="R5163" s="71">
        <v>13</v>
      </c>
      <c r="S5163" s="71">
        <v>27</v>
      </c>
      <c r="T5163" s="73" t="s">
        <v>10038</v>
      </c>
      <c r="U5163" s="75" t="s">
        <v>2684</v>
      </c>
    </row>
    <row r="5164" spans="17:21">
      <c r="Q5164" s="71">
        <v>6</v>
      </c>
      <c r="R5164" s="71">
        <v>13</v>
      </c>
      <c r="S5164" s="71">
        <v>28</v>
      </c>
      <c r="T5164" s="73" t="s">
        <v>10040</v>
      </c>
      <c r="U5164" s="85" t="s">
        <v>2685</v>
      </c>
    </row>
    <row r="5165" spans="17:21">
      <c r="Q5165" s="71">
        <v>6</v>
      </c>
      <c r="R5165" s="71">
        <v>13</v>
      </c>
      <c r="S5165" s="71">
        <v>29</v>
      </c>
      <c r="T5165" s="73" t="s">
        <v>10042</v>
      </c>
      <c r="U5165" s="85" t="s">
        <v>2686</v>
      </c>
    </row>
    <row r="5166" spans="17:21">
      <c r="Q5166" s="71">
        <v>6</v>
      </c>
      <c r="R5166" s="71">
        <v>13</v>
      </c>
      <c r="S5166" s="71">
        <v>30</v>
      </c>
      <c r="T5166" s="73" t="s">
        <v>10044</v>
      </c>
      <c r="U5166" s="85" t="s">
        <v>2687</v>
      </c>
    </row>
    <row r="5167" spans="17:21">
      <c r="Q5167" s="71">
        <v>6</v>
      </c>
      <c r="R5167" s="71">
        <v>13</v>
      </c>
      <c r="S5167" s="71">
        <v>31</v>
      </c>
      <c r="T5167" s="73" t="s">
        <v>10046</v>
      </c>
      <c r="U5167" s="85" t="s">
        <v>2688</v>
      </c>
    </row>
    <row r="5168" spans="17:21">
      <c r="Q5168" s="71">
        <v>6</v>
      </c>
      <c r="R5168" s="71">
        <v>13</v>
      </c>
      <c r="S5168" s="71">
        <v>32</v>
      </c>
      <c r="T5168" s="73" t="s">
        <v>10048</v>
      </c>
      <c r="U5168" s="75" t="s">
        <v>2689</v>
      </c>
    </row>
    <row r="5169" spans="17:21">
      <c r="Q5169" s="71">
        <v>6</v>
      </c>
      <c r="R5169" s="71">
        <v>13</v>
      </c>
      <c r="S5169" s="71">
        <v>33</v>
      </c>
      <c r="T5169" s="73" t="s">
        <v>10050</v>
      </c>
      <c r="U5169" s="75" t="s">
        <v>2690</v>
      </c>
    </row>
    <row r="5170" spans="17:21">
      <c r="Q5170" s="71">
        <v>6</v>
      </c>
      <c r="R5170" s="71">
        <v>13</v>
      </c>
      <c r="S5170" s="71">
        <v>34</v>
      </c>
      <c r="T5170" s="73" t="s">
        <v>10052</v>
      </c>
      <c r="U5170" s="75" t="s">
        <v>2691</v>
      </c>
    </row>
    <row r="5171" spans="17:21">
      <c r="Q5171" s="71">
        <v>6</v>
      </c>
      <c r="R5171" s="71">
        <v>13</v>
      </c>
      <c r="S5171" s="71">
        <v>35</v>
      </c>
      <c r="T5171" s="73" t="s">
        <v>10054</v>
      </c>
      <c r="U5171" s="75" t="s">
        <v>2692</v>
      </c>
    </row>
    <row r="5172" spans="17:21">
      <c r="Q5172" s="71">
        <v>6</v>
      </c>
      <c r="R5172" s="71">
        <v>13</v>
      </c>
      <c r="S5172" s="71">
        <v>36</v>
      </c>
      <c r="T5172" s="73" t="s">
        <v>10056</v>
      </c>
      <c r="U5172" s="75" t="s">
        <v>2693</v>
      </c>
    </row>
    <row r="5173" spans="17:21">
      <c r="Q5173" s="71">
        <v>6</v>
      </c>
      <c r="R5173" s="71">
        <v>13</v>
      </c>
      <c r="S5173" s="71">
        <v>37</v>
      </c>
      <c r="T5173" s="73" t="s">
        <v>10058</v>
      </c>
      <c r="U5173" s="75" t="s">
        <v>2694</v>
      </c>
    </row>
    <row r="5174" spans="17:21">
      <c r="Q5174" s="71">
        <v>6</v>
      </c>
      <c r="R5174" s="71">
        <v>13</v>
      </c>
      <c r="S5174" s="71">
        <v>38</v>
      </c>
      <c r="T5174" s="73" t="s">
        <v>10061</v>
      </c>
      <c r="U5174" s="75" t="s">
        <v>2695</v>
      </c>
    </row>
    <row r="5175" spans="17:21">
      <c r="Q5175" s="71">
        <v>6</v>
      </c>
      <c r="R5175" s="71">
        <v>13</v>
      </c>
      <c r="S5175" s="71">
        <v>39</v>
      </c>
      <c r="T5175" s="73" t="s">
        <v>10063</v>
      </c>
      <c r="U5175" s="75" t="s">
        <v>2696</v>
      </c>
    </row>
    <row r="5176" spans="17:21">
      <c r="Q5176" s="71">
        <v>6</v>
      </c>
      <c r="R5176" s="71">
        <v>13</v>
      </c>
      <c r="S5176" s="71">
        <v>40</v>
      </c>
      <c r="T5176" s="73" t="s">
        <v>10065</v>
      </c>
      <c r="U5176" s="75" t="s">
        <v>2697</v>
      </c>
    </row>
    <row r="5177" spans="17:21">
      <c r="Q5177" s="71">
        <v>6</v>
      </c>
      <c r="R5177" s="71">
        <v>13</v>
      </c>
      <c r="S5177" s="71">
        <v>41</v>
      </c>
      <c r="T5177" s="73" t="s">
        <v>10067</v>
      </c>
      <c r="U5177" s="75" t="s">
        <v>2698</v>
      </c>
    </row>
    <row r="5178" spans="17:21">
      <c r="Q5178" s="71">
        <v>6</v>
      </c>
      <c r="R5178" s="71">
        <v>13</v>
      </c>
      <c r="S5178" s="71">
        <v>42</v>
      </c>
      <c r="T5178" s="73" t="s">
        <v>10069</v>
      </c>
      <c r="U5178" s="75" t="s">
        <v>2699</v>
      </c>
    </row>
    <row r="5179" spans="17:21">
      <c r="Q5179" s="71">
        <v>6</v>
      </c>
      <c r="R5179" s="71">
        <v>13</v>
      </c>
      <c r="S5179" s="71">
        <v>43</v>
      </c>
      <c r="T5179" s="73" t="s">
        <v>10071</v>
      </c>
      <c r="U5179" s="75" t="s">
        <v>2700</v>
      </c>
    </row>
    <row r="5180" spans="17:21">
      <c r="Q5180" s="71">
        <v>6</v>
      </c>
      <c r="R5180" s="71">
        <v>13</v>
      </c>
      <c r="S5180" s="71">
        <v>44</v>
      </c>
      <c r="T5180" s="73" t="s">
        <v>10073</v>
      </c>
      <c r="U5180" s="75" t="s">
        <v>2701</v>
      </c>
    </row>
    <row r="5181" spans="17:21">
      <c r="Q5181" s="71">
        <v>6</v>
      </c>
      <c r="R5181" s="71">
        <v>13</v>
      </c>
      <c r="S5181" s="71">
        <v>45</v>
      </c>
      <c r="T5181" s="73" t="s">
        <v>10075</v>
      </c>
      <c r="U5181" s="75" t="s">
        <v>2702</v>
      </c>
    </row>
    <row r="5182" spans="17:21">
      <c r="Q5182" s="71">
        <v>6</v>
      </c>
      <c r="R5182" s="71">
        <v>13</v>
      </c>
      <c r="S5182" s="71">
        <v>46</v>
      </c>
      <c r="T5182" s="73" t="s">
        <v>10077</v>
      </c>
      <c r="U5182" s="75" t="s">
        <v>2703</v>
      </c>
    </row>
    <row r="5183" spans="17:21">
      <c r="Q5183" s="71">
        <v>6</v>
      </c>
      <c r="R5183" s="71">
        <v>13</v>
      </c>
      <c r="S5183" s="71">
        <v>47</v>
      </c>
      <c r="T5183" s="73" t="s">
        <v>10079</v>
      </c>
      <c r="U5183" s="75" t="s">
        <v>2704</v>
      </c>
    </row>
    <row r="5184" spans="17:21">
      <c r="Q5184" s="71">
        <v>6</v>
      </c>
      <c r="R5184" s="71">
        <v>13</v>
      </c>
      <c r="S5184" s="71">
        <v>48</v>
      </c>
      <c r="T5184" s="73" t="s">
        <v>10081</v>
      </c>
      <c r="U5184" s="75" t="s">
        <v>2705</v>
      </c>
    </row>
    <row r="5185" spans="17:21">
      <c r="Q5185" s="71">
        <v>6</v>
      </c>
      <c r="R5185" s="71">
        <v>13</v>
      </c>
      <c r="S5185" s="71">
        <v>49</v>
      </c>
      <c r="T5185" s="73" t="s">
        <v>10083</v>
      </c>
      <c r="U5185" s="75" t="s">
        <v>2706</v>
      </c>
    </row>
    <row r="5186" spans="17:21">
      <c r="Q5186" s="71">
        <v>6</v>
      </c>
      <c r="R5186" s="71">
        <v>13</v>
      </c>
      <c r="S5186" s="71">
        <v>50</v>
      </c>
      <c r="T5186" s="73" t="s">
        <v>10085</v>
      </c>
      <c r="U5186" s="75" t="s">
        <v>2707</v>
      </c>
    </row>
    <row r="5187" spans="17:21">
      <c r="Q5187" s="71">
        <v>6</v>
      </c>
      <c r="R5187" s="71">
        <v>13</v>
      </c>
      <c r="S5187" s="71">
        <v>51</v>
      </c>
      <c r="T5187" s="73" t="s">
        <v>10087</v>
      </c>
      <c r="U5187" s="75" t="s">
        <v>2708</v>
      </c>
    </row>
    <row r="5188" spans="17:21">
      <c r="Q5188" s="71">
        <v>6</v>
      </c>
      <c r="R5188" s="71">
        <v>13</v>
      </c>
      <c r="S5188" s="71">
        <v>52</v>
      </c>
      <c r="T5188" s="73" t="s">
        <v>10089</v>
      </c>
      <c r="U5188" s="75" t="s">
        <v>2709</v>
      </c>
    </row>
    <row r="5189" spans="17:21">
      <c r="Q5189" s="71">
        <v>6</v>
      </c>
      <c r="R5189" s="71">
        <v>13</v>
      </c>
      <c r="S5189" s="71">
        <v>53</v>
      </c>
      <c r="T5189" s="73" t="s">
        <v>10091</v>
      </c>
      <c r="U5189" s="75" t="s">
        <v>2710</v>
      </c>
    </row>
    <row r="5190" spans="17:21">
      <c r="Q5190" s="71">
        <v>6</v>
      </c>
      <c r="R5190" s="71">
        <v>13</v>
      </c>
      <c r="S5190" s="71">
        <v>54</v>
      </c>
      <c r="T5190" s="73" t="s">
        <v>10093</v>
      </c>
      <c r="U5190" s="75" t="s">
        <v>2711</v>
      </c>
    </row>
    <row r="5191" spans="17:21">
      <c r="Q5191" s="71">
        <v>6</v>
      </c>
      <c r="R5191" s="71">
        <v>13</v>
      </c>
      <c r="S5191" s="71">
        <v>55</v>
      </c>
      <c r="T5191" s="73" t="s">
        <v>10095</v>
      </c>
      <c r="U5191" s="75" t="s">
        <v>2712</v>
      </c>
    </row>
    <row r="5192" spans="17:21">
      <c r="Q5192" s="71">
        <v>6</v>
      </c>
      <c r="R5192" s="71">
        <v>13</v>
      </c>
      <c r="S5192" s="71">
        <v>56</v>
      </c>
      <c r="T5192" s="73" t="s">
        <v>10097</v>
      </c>
      <c r="U5192" s="75" t="s">
        <v>2713</v>
      </c>
    </row>
    <row r="5193" spans="17:21">
      <c r="Q5193" s="71">
        <v>6</v>
      </c>
      <c r="R5193" s="71">
        <v>13</v>
      </c>
      <c r="S5193" s="71">
        <v>57</v>
      </c>
      <c r="T5193" s="73" t="s">
        <v>10099</v>
      </c>
      <c r="U5193" s="75" t="s">
        <v>2714</v>
      </c>
    </row>
    <row r="5194" spans="17:21">
      <c r="Q5194" s="71">
        <v>6</v>
      </c>
      <c r="R5194" s="71">
        <v>13</v>
      </c>
      <c r="S5194" s="71">
        <v>58</v>
      </c>
      <c r="T5194" s="73" t="s">
        <v>10101</v>
      </c>
      <c r="U5194" s="75" t="s">
        <v>2715</v>
      </c>
    </row>
    <row r="5195" spans="17:21">
      <c r="Q5195" s="71">
        <v>6</v>
      </c>
      <c r="R5195" s="71">
        <v>13</v>
      </c>
      <c r="S5195" s="71">
        <v>59</v>
      </c>
      <c r="T5195" s="73" t="s">
        <v>10103</v>
      </c>
      <c r="U5195" s="75" t="s">
        <v>2716</v>
      </c>
    </row>
    <row r="5196" spans="17:21">
      <c r="Q5196" s="71">
        <v>6</v>
      </c>
      <c r="R5196" s="71">
        <v>13</v>
      </c>
      <c r="S5196" s="71">
        <v>60</v>
      </c>
      <c r="T5196" s="73" t="s">
        <v>10105</v>
      </c>
      <c r="U5196" s="75" t="s">
        <v>2717</v>
      </c>
    </row>
    <row r="5197" spans="17:21">
      <c r="Q5197" s="71">
        <v>6</v>
      </c>
      <c r="R5197" s="71">
        <v>13</v>
      </c>
      <c r="S5197" s="71">
        <v>61</v>
      </c>
      <c r="T5197" s="73" t="s">
        <v>10107</v>
      </c>
      <c r="U5197" s="75" t="s">
        <v>2718</v>
      </c>
    </row>
    <row r="5198" spans="17:21">
      <c r="Q5198" s="71">
        <v>6</v>
      </c>
      <c r="R5198" s="71">
        <v>13</v>
      </c>
      <c r="S5198" s="71">
        <v>62</v>
      </c>
      <c r="T5198" s="73" t="s">
        <v>10109</v>
      </c>
      <c r="U5198" s="75" t="s">
        <v>2719</v>
      </c>
    </row>
    <row r="5199" spans="17:21">
      <c r="Q5199" s="71">
        <v>6</v>
      </c>
      <c r="R5199" s="71">
        <v>14</v>
      </c>
      <c r="S5199" s="71">
        <v>1</v>
      </c>
      <c r="T5199" s="73" t="s">
        <v>10172</v>
      </c>
      <c r="U5199" s="75" t="s">
        <v>2777</v>
      </c>
    </row>
    <row r="5200" spans="17:21">
      <c r="Q5200" s="71">
        <v>6</v>
      </c>
      <c r="R5200" s="71">
        <v>14</v>
      </c>
      <c r="S5200" s="71">
        <v>2</v>
      </c>
      <c r="T5200" s="73" t="s">
        <v>14040</v>
      </c>
      <c r="U5200" s="75" t="s">
        <v>2778</v>
      </c>
    </row>
    <row r="5201" spans="17:21">
      <c r="Q5201" s="71">
        <v>6</v>
      </c>
      <c r="R5201" s="71">
        <v>14</v>
      </c>
      <c r="S5201" s="71">
        <v>3</v>
      </c>
      <c r="T5201" s="73" t="s">
        <v>10174</v>
      </c>
      <c r="U5201" s="75" t="s">
        <v>2779</v>
      </c>
    </row>
    <row r="5202" spans="17:21">
      <c r="Q5202" s="71">
        <v>6</v>
      </c>
      <c r="R5202" s="71">
        <v>14</v>
      </c>
      <c r="S5202" s="71">
        <v>4</v>
      </c>
      <c r="T5202" s="73" t="s">
        <v>10176</v>
      </c>
      <c r="U5202" s="75" t="s">
        <v>2780</v>
      </c>
    </row>
    <row r="5203" spans="17:21">
      <c r="Q5203" s="71">
        <v>6</v>
      </c>
      <c r="R5203" s="71">
        <v>14</v>
      </c>
      <c r="S5203" s="71">
        <v>5</v>
      </c>
      <c r="T5203" s="73" t="s">
        <v>10178</v>
      </c>
      <c r="U5203" s="75" t="s">
        <v>2781</v>
      </c>
    </row>
    <row r="5204" spans="17:21">
      <c r="Q5204" s="71">
        <v>6</v>
      </c>
      <c r="R5204" s="71">
        <v>14</v>
      </c>
      <c r="S5204" s="71">
        <v>6</v>
      </c>
      <c r="T5204" s="73" t="s">
        <v>10180</v>
      </c>
      <c r="U5204" s="75" t="s">
        <v>2782</v>
      </c>
    </row>
    <row r="5205" spans="17:21">
      <c r="Q5205" s="71">
        <v>6</v>
      </c>
      <c r="R5205" s="71">
        <v>14</v>
      </c>
      <c r="S5205" s="71">
        <v>7</v>
      </c>
      <c r="T5205" s="73" t="s">
        <v>10182</v>
      </c>
      <c r="U5205" s="75" t="s">
        <v>2783</v>
      </c>
    </row>
    <row r="5206" spans="17:21">
      <c r="Q5206" s="71">
        <v>6</v>
      </c>
      <c r="R5206" s="71">
        <v>14</v>
      </c>
      <c r="S5206" s="71">
        <v>8</v>
      </c>
      <c r="T5206" s="73" t="s">
        <v>10184</v>
      </c>
      <c r="U5206" s="75" t="s">
        <v>2784</v>
      </c>
    </row>
    <row r="5207" spans="17:21">
      <c r="Q5207" s="71">
        <v>6</v>
      </c>
      <c r="R5207" s="71">
        <v>14</v>
      </c>
      <c r="S5207" s="71">
        <v>9</v>
      </c>
      <c r="T5207" s="73" t="s">
        <v>10186</v>
      </c>
      <c r="U5207" s="75" t="s">
        <v>2785</v>
      </c>
    </row>
    <row r="5208" spans="17:21">
      <c r="Q5208" s="71">
        <v>6</v>
      </c>
      <c r="R5208" s="71">
        <v>14</v>
      </c>
      <c r="S5208" s="71">
        <v>10</v>
      </c>
      <c r="T5208" s="73" t="s">
        <v>10188</v>
      </c>
      <c r="U5208" s="75" t="s">
        <v>2786</v>
      </c>
    </row>
    <row r="5209" spans="17:21">
      <c r="Q5209" s="71">
        <v>6</v>
      </c>
      <c r="R5209" s="71">
        <v>14</v>
      </c>
      <c r="S5209" s="71">
        <v>11</v>
      </c>
      <c r="T5209" s="73" t="s">
        <v>10190</v>
      </c>
      <c r="U5209" s="75" t="s">
        <v>2787</v>
      </c>
    </row>
    <row r="5210" spans="17:21">
      <c r="Q5210" s="71">
        <v>6</v>
      </c>
      <c r="R5210" s="71">
        <v>14</v>
      </c>
      <c r="S5210" s="71">
        <v>12</v>
      </c>
      <c r="T5210" s="73" t="s">
        <v>10192</v>
      </c>
      <c r="U5210" s="75" t="s">
        <v>2788</v>
      </c>
    </row>
    <row r="5211" spans="17:21">
      <c r="Q5211" s="71">
        <v>6</v>
      </c>
      <c r="R5211" s="71">
        <v>14</v>
      </c>
      <c r="S5211" s="71">
        <v>13</v>
      </c>
      <c r="T5211" s="73" t="s">
        <v>10194</v>
      </c>
      <c r="U5211" s="75" t="s">
        <v>2789</v>
      </c>
    </row>
    <row r="5212" spans="17:21">
      <c r="Q5212" s="71">
        <v>6</v>
      </c>
      <c r="R5212" s="71">
        <v>14</v>
      </c>
      <c r="S5212" s="71">
        <v>14</v>
      </c>
      <c r="T5212" s="73" t="s">
        <v>10196</v>
      </c>
      <c r="U5212" s="75" t="s">
        <v>2790</v>
      </c>
    </row>
    <row r="5213" spans="17:21">
      <c r="Q5213" s="71">
        <v>6</v>
      </c>
      <c r="R5213" s="71">
        <v>14</v>
      </c>
      <c r="S5213" s="71">
        <v>15</v>
      </c>
      <c r="T5213" s="73" t="s">
        <v>10198</v>
      </c>
      <c r="U5213" s="75" t="s">
        <v>2791</v>
      </c>
    </row>
    <row r="5214" spans="17:21">
      <c r="Q5214" s="71">
        <v>6</v>
      </c>
      <c r="R5214" s="71">
        <v>14</v>
      </c>
      <c r="S5214" s="71">
        <v>16</v>
      </c>
      <c r="T5214" s="73" t="s">
        <v>10200</v>
      </c>
      <c r="U5214" s="75" t="s">
        <v>2792</v>
      </c>
    </row>
    <row r="5215" spans="17:21">
      <c r="Q5215" s="71">
        <v>6</v>
      </c>
      <c r="R5215" s="71">
        <v>14</v>
      </c>
      <c r="S5215" s="71">
        <v>17</v>
      </c>
      <c r="T5215" s="73" t="s">
        <v>10202</v>
      </c>
      <c r="U5215" s="75" t="s">
        <v>2793</v>
      </c>
    </row>
    <row r="5216" spans="17:21">
      <c r="Q5216" s="71">
        <v>6</v>
      </c>
      <c r="R5216" s="71">
        <v>14</v>
      </c>
      <c r="S5216" s="71">
        <v>18</v>
      </c>
      <c r="T5216" s="73" t="s">
        <v>10204</v>
      </c>
      <c r="U5216" s="75" t="s">
        <v>2794</v>
      </c>
    </row>
    <row r="5217" spans="17:21">
      <c r="Q5217" s="71">
        <v>6</v>
      </c>
      <c r="R5217" s="71">
        <v>14</v>
      </c>
      <c r="S5217" s="71">
        <v>19</v>
      </c>
      <c r="T5217" s="73" t="s">
        <v>10205</v>
      </c>
      <c r="U5217" s="75" t="s">
        <v>2795</v>
      </c>
    </row>
    <row r="5218" spans="17:21">
      <c r="Q5218" s="71">
        <v>6</v>
      </c>
      <c r="R5218" s="71">
        <v>14</v>
      </c>
      <c r="S5218" s="71">
        <v>20</v>
      </c>
      <c r="T5218" s="73" t="s">
        <v>10206</v>
      </c>
      <c r="U5218" s="75" t="s">
        <v>2796</v>
      </c>
    </row>
    <row r="5219" spans="17:21">
      <c r="Q5219" s="71">
        <v>6</v>
      </c>
      <c r="R5219" s="71">
        <v>14</v>
      </c>
      <c r="S5219" s="71">
        <v>21</v>
      </c>
      <c r="T5219" s="73" t="s">
        <v>10208</v>
      </c>
      <c r="U5219" s="75" t="s">
        <v>2797</v>
      </c>
    </row>
    <row r="5220" spans="17:21">
      <c r="Q5220" s="71">
        <v>6</v>
      </c>
      <c r="R5220" s="71">
        <v>14</v>
      </c>
      <c r="S5220" s="71">
        <v>22</v>
      </c>
      <c r="T5220" s="73" t="s">
        <v>10210</v>
      </c>
      <c r="U5220" s="75" t="s">
        <v>2798</v>
      </c>
    </row>
    <row r="5221" spans="17:21">
      <c r="Q5221" s="71">
        <v>6</v>
      </c>
      <c r="R5221" s="71">
        <v>14</v>
      </c>
      <c r="S5221" s="71">
        <v>23</v>
      </c>
      <c r="T5221" s="73" t="s">
        <v>10212</v>
      </c>
      <c r="U5221" s="75" t="s">
        <v>2799</v>
      </c>
    </row>
    <row r="5222" spans="17:21">
      <c r="Q5222" s="71">
        <v>6</v>
      </c>
      <c r="R5222" s="71">
        <v>14</v>
      </c>
      <c r="S5222" s="71">
        <v>24</v>
      </c>
      <c r="T5222" s="73" t="s">
        <v>10214</v>
      </c>
      <c r="U5222" s="75" t="s">
        <v>2800</v>
      </c>
    </row>
    <row r="5223" spans="17:21">
      <c r="Q5223" s="71">
        <v>6</v>
      </c>
      <c r="R5223" s="71">
        <v>14</v>
      </c>
      <c r="S5223" s="71">
        <v>25</v>
      </c>
      <c r="T5223" s="73" t="s">
        <v>10216</v>
      </c>
      <c r="U5223" s="75" t="s">
        <v>2801</v>
      </c>
    </row>
    <row r="5224" spans="17:21">
      <c r="Q5224" s="71">
        <v>6</v>
      </c>
      <c r="R5224" s="71">
        <v>14</v>
      </c>
      <c r="S5224" s="71">
        <v>26</v>
      </c>
      <c r="T5224" s="73" t="s">
        <v>10218</v>
      </c>
      <c r="U5224" s="75" t="s">
        <v>2802</v>
      </c>
    </row>
    <row r="5225" spans="17:21">
      <c r="Q5225" s="71">
        <v>6</v>
      </c>
      <c r="R5225" s="71">
        <v>14</v>
      </c>
      <c r="S5225" s="71">
        <v>27</v>
      </c>
      <c r="T5225" s="73" t="s">
        <v>10220</v>
      </c>
      <c r="U5225" s="75" t="s">
        <v>2803</v>
      </c>
    </row>
    <row r="5226" spans="17:21">
      <c r="Q5226" s="71">
        <v>6</v>
      </c>
      <c r="R5226" s="71">
        <v>14</v>
      </c>
      <c r="S5226" s="71">
        <v>28</v>
      </c>
      <c r="T5226" s="73" t="s">
        <v>10222</v>
      </c>
      <c r="U5226" s="75" t="s">
        <v>2804</v>
      </c>
    </row>
    <row r="5227" spans="17:21">
      <c r="Q5227" s="71">
        <v>6</v>
      </c>
      <c r="R5227" s="71">
        <v>14</v>
      </c>
      <c r="S5227" s="71">
        <v>29</v>
      </c>
      <c r="T5227" s="73" t="s">
        <v>10224</v>
      </c>
      <c r="U5227" s="75" t="s">
        <v>2805</v>
      </c>
    </row>
    <row r="5228" spans="17:21">
      <c r="Q5228" s="71">
        <v>6</v>
      </c>
      <c r="R5228" s="71">
        <v>14</v>
      </c>
      <c r="S5228" s="71">
        <v>30</v>
      </c>
      <c r="T5228" s="73" t="s">
        <v>10226</v>
      </c>
      <c r="U5228" s="75" t="s">
        <v>2806</v>
      </c>
    </row>
    <row r="5229" spans="17:21">
      <c r="Q5229" s="71">
        <v>6</v>
      </c>
      <c r="R5229" s="71">
        <v>14</v>
      </c>
      <c r="S5229" s="71">
        <v>31</v>
      </c>
      <c r="T5229" s="73" t="s">
        <v>10228</v>
      </c>
      <c r="U5229" s="75" t="s">
        <v>2807</v>
      </c>
    </row>
    <row r="5230" spans="17:21">
      <c r="Q5230" s="71">
        <v>6</v>
      </c>
      <c r="R5230" s="71">
        <v>15</v>
      </c>
      <c r="S5230" s="71">
        <v>1</v>
      </c>
      <c r="T5230" s="73" t="s">
        <v>10230</v>
      </c>
      <c r="U5230" s="75" t="s">
        <v>2891</v>
      </c>
    </row>
    <row r="5231" spans="17:21">
      <c r="Q5231" s="71">
        <v>6</v>
      </c>
      <c r="R5231" s="71">
        <v>15</v>
      </c>
      <c r="S5231" s="71">
        <v>2</v>
      </c>
      <c r="T5231" s="73" t="s">
        <v>10232</v>
      </c>
      <c r="U5231" s="75" t="s">
        <v>2892</v>
      </c>
    </row>
    <row r="5232" spans="17:21">
      <c r="Q5232" s="71">
        <v>6</v>
      </c>
      <c r="R5232" s="71">
        <v>15</v>
      </c>
      <c r="S5232" s="71">
        <v>3</v>
      </c>
      <c r="T5232" s="73" t="s">
        <v>10234</v>
      </c>
      <c r="U5232" s="75" t="s">
        <v>2893</v>
      </c>
    </row>
    <row r="5233" spans="17:21">
      <c r="Q5233" s="71">
        <v>6</v>
      </c>
      <c r="R5233" s="71">
        <v>15</v>
      </c>
      <c r="S5233" s="71">
        <v>4</v>
      </c>
      <c r="T5233" s="73" t="s">
        <v>10236</v>
      </c>
      <c r="U5233" s="75" t="s">
        <v>2894</v>
      </c>
    </row>
    <row r="5234" spans="17:21">
      <c r="Q5234" s="71">
        <v>6</v>
      </c>
      <c r="R5234" s="71">
        <v>15</v>
      </c>
      <c r="S5234" s="71">
        <v>5</v>
      </c>
      <c r="T5234" s="73" t="s">
        <v>10238</v>
      </c>
      <c r="U5234" s="75" t="s">
        <v>2895</v>
      </c>
    </row>
    <row r="5235" spans="17:21">
      <c r="Q5235" s="71">
        <v>6</v>
      </c>
      <c r="R5235" s="71">
        <v>15</v>
      </c>
      <c r="S5235" s="71">
        <v>6</v>
      </c>
      <c r="T5235" s="73" t="s">
        <v>10240</v>
      </c>
      <c r="U5235" s="75" t="s">
        <v>2896</v>
      </c>
    </row>
    <row r="5236" spans="17:21">
      <c r="Q5236" s="71">
        <v>6</v>
      </c>
      <c r="R5236" s="71">
        <v>15</v>
      </c>
      <c r="S5236" s="71">
        <v>7</v>
      </c>
      <c r="T5236" s="73" t="s">
        <v>10242</v>
      </c>
      <c r="U5236" s="75" t="s">
        <v>2897</v>
      </c>
    </row>
    <row r="5237" spans="17:21">
      <c r="Q5237" s="71">
        <v>6</v>
      </c>
      <c r="R5237" s="71">
        <v>15</v>
      </c>
      <c r="S5237" s="71">
        <v>8</v>
      </c>
      <c r="T5237" s="73" t="s">
        <v>10244</v>
      </c>
      <c r="U5237" s="75" t="s">
        <v>2898</v>
      </c>
    </row>
    <row r="5238" spans="17:21">
      <c r="Q5238" s="71">
        <v>6</v>
      </c>
      <c r="R5238" s="71">
        <v>15</v>
      </c>
      <c r="S5238" s="71">
        <v>9</v>
      </c>
      <c r="T5238" s="73" t="s">
        <v>10246</v>
      </c>
      <c r="U5238" s="75" t="s">
        <v>2899</v>
      </c>
    </row>
    <row r="5239" spans="17:21">
      <c r="Q5239" s="71">
        <v>6</v>
      </c>
      <c r="R5239" s="71">
        <v>15</v>
      </c>
      <c r="S5239" s="71">
        <v>10</v>
      </c>
      <c r="T5239" s="73" t="s">
        <v>10248</v>
      </c>
      <c r="U5239" s="75" t="s">
        <v>2900</v>
      </c>
    </row>
    <row r="5240" spans="17:21">
      <c r="Q5240" s="71">
        <v>6</v>
      </c>
      <c r="R5240" s="71">
        <v>15</v>
      </c>
      <c r="S5240" s="71">
        <v>11</v>
      </c>
      <c r="T5240" s="73" t="s">
        <v>10250</v>
      </c>
      <c r="U5240" s="75" t="s">
        <v>2901</v>
      </c>
    </row>
    <row r="5241" spans="17:21">
      <c r="Q5241" s="71">
        <v>6</v>
      </c>
      <c r="R5241" s="71">
        <v>15</v>
      </c>
      <c r="S5241" s="71">
        <v>12</v>
      </c>
      <c r="T5241" s="73" t="s">
        <v>10252</v>
      </c>
      <c r="U5241" s="75" t="s">
        <v>7534</v>
      </c>
    </row>
    <row r="5242" spans="17:21">
      <c r="Q5242" s="71">
        <v>6</v>
      </c>
      <c r="R5242" s="71">
        <v>15</v>
      </c>
      <c r="S5242" s="71">
        <v>13</v>
      </c>
      <c r="T5242" s="73" t="s">
        <v>10254</v>
      </c>
      <c r="U5242" s="75" t="s">
        <v>7535</v>
      </c>
    </row>
    <row r="5243" spans="17:21">
      <c r="Q5243" s="71">
        <v>6</v>
      </c>
      <c r="R5243" s="71">
        <v>15</v>
      </c>
      <c r="S5243" s="71">
        <v>14</v>
      </c>
      <c r="T5243" s="73" t="s">
        <v>10256</v>
      </c>
      <c r="U5243" s="75" t="s">
        <v>7536</v>
      </c>
    </row>
    <row r="5244" spans="17:21">
      <c r="Q5244" s="71">
        <v>6</v>
      </c>
      <c r="R5244" s="71">
        <v>15</v>
      </c>
      <c r="S5244" s="71">
        <v>15</v>
      </c>
      <c r="T5244" s="73" t="s">
        <v>10258</v>
      </c>
      <c r="U5244" s="75" t="s">
        <v>2902</v>
      </c>
    </row>
    <row r="5245" spans="17:21">
      <c r="Q5245" s="71">
        <v>6</v>
      </c>
      <c r="R5245" s="71">
        <v>15</v>
      </c>
      <c r="S5245" s="71">
        <v>16</v>
      </c>
      <c r="T5245" s="73" t="s">
        <v>10260</v>
      </c>
      <c r="U5245" s="75" t="s">
        <v>2903</v>
      </c>
    </row>
    <row r="5246" spans="17:21">
      <c r="Q5246" s="71">
        <v>6</v>
      </c>
      <c r="R5246" s="71">
        <v>15</v>
      </c>
      <c r="S5246" s="71">
        <v>17</v>
      </c>
      <c r="T5246" s="73" t="s">
        <v>10262</v>
      </c>
      <c r="U5246" s="75" t="s">
        <v>2904</v>
      </c>
    </row>
    <row r="5247" spans="17:21">
      <c r="Q5247" s="71">
        <v>6</v>
      </c>
      <c r="R5247" s="71">
        <v>15</v>
      </c>
      <c r="S5247" s="71">
        <v>18</v>
      </c>
      <c r="T5247" s="73" t="s">
        <v>10264</v>
      </c>
      <c r="U5247" s="75" t="s">
        <v>7537</v>
      </c>
    </row>
    <row r="5248" spans="17:21">
      <c r="Q5248" s="71">
        <v>6</v>
      </c>
      <c r="R5248" s="71">
        <v>15</v>
      </c>
      <c r="S5248" s="71">
        <v>19</v>
      </c>
      <c r="T5248" s="73" t="s">
        <v>10265</v>
      </c>
      <c r="U5248" s="75" t="s">
        <v>2905</v>
      </c>
    </row>
    <row r="5249" spans="17:21">
      <c r="Q5249" s="71">
        <v>6</v>
      </c>
      <c r="R5249" s="71">
        <v>15</v>
      </c>
      <c r="S5249" s="71">
        <v>20</v>
      </c>
      <c r="T5249" s="73" t="s">
        <v>10266</v>
      </c>
      <c r="U5249" s="75" t="s">
        <v>2906</v>
      </c>
    </row>
    <row r="5250" spans="17:21">
      <c r="Q5250" s="71">
        <v>6</v>
      </c>
      <c r="R5250" s="71">
        <v>15</v>
      </c>
      <c r="S5250" s="71">
        <v>21</v>
      </c>
      <c r="T5250" s="73" t="s">
        <v>10268</v>
      </c>
      <c r="U5250" s="75" t="s">
        <v>2907</v>
      </c>
    </row>
    <row r="5251" spans="17:21">
      <c r="Q5251" s="71">
        <v>6</v>
      </c>
      <c r="R5251" s="71">
        <v>15</v>
      </c>
      <c r="S5251" s="71">
        <v>22</v>
      </c>
      <c r="T5251" s="73" t="s">
        <v>10270</v>
      </c>
      <c r="U5251" s="75" t="s">
        <v>2908</v>
      </c>
    </row>
    <row r="5252" spans="17:21">
      <c r="Q5252" s="71">
        <v>6</v>
      </c>
      <c r="R5252" s="71">
        <v>15</v>
      </c>
      <c r="S5252" s="71">
        <v>23</v>
      </c>
      <c r="T5252" s="73" t="s">
        <v>10272</v>
      </c>
      <c r="U5252" s="75" t="s">
        <v>2909</v>
      </c>
    </row>
    <row r="5253" spans="17:21">
      <c r="Q5253" s="71">
        <v>6</v>
      </c>
      <c r="R5253" s="71">
        <v>15</v>
      </c>
      <c r="S5253" s="71">
        <v>24</v>
      </c>
      <c r="T5253" s="73" t="s">
        <v>10274</v>
      </c>
      <c r="U5253" s="75" t="s">
        <v>2910</v>
      </c>
    </row>
    <row r="5254" spans="17:21">
      <c r="Q5254" s="71">
        <v>6</v>
      </c>
      <c r="R5254" s="71">
        <v>15</v>
      </c>
      <c r="S5254" s="71">
        <v>25</v>
      </c>
      <c r="T5254" s="73" t="s">
        <v>10276</v>
      </c>
      <c r="U5254" s="75" t="s">
        <v>2911</v>
      </c>
    </row>
    <row r="5255" spans="17:21">
      <c r="Q5255" s="71">
        <v>6</v>
      </c>
      <c r="R5255" s="71">
        <v>15</v>
      </c>
      <c r="S5255" s="71">
        <v>26</v>
      </c>
      <c r="T5255" s="73" t="s">
        <v>10278</v>
      </c>
      <c r="U5255" s="75" t="s">
        <v>2912</v>
      </c>
    </row>
    <row r="5256" spans="17:21">
      <c r="Q5256" s="71">
        <v>6</v>
      </c>
      <c r="R5256" s="71">
        <v>15</v>
      </c>
      <c r="S5256" s="71">
        <v>27</v>
      </c>
      <c r="T5256" s="73" t="s">
        <v>10280</v>
      </c>
      <c r="U5256" s="75" t="s">
        <v>2913</v>
      </c>
    </row>
    <row r="5257" spans="17:21">
      <c r="Q5257" s="71">
        <v>6</v>
      </c>
      <c r="R5257" s="71">
        <v>16</v>
      </c>
      <c r="S5257" s="71">
        <v>1</v>
      </c>
      <c r="T5257" s="73" t="s">
        <v>10282</v>
      </c>
      <c r="U5257" s="75" t="s">
        <v>2961</v>
      </c>
    </row>
    <row r="5258" spans="17:21">
      <c r="Q5258" s="71">
        <v>6</v>
      </c>
      <c r="R5258" s="71">
        <v>16</v>
      </c>
      <c r="S5258" s="71">
        <v>2</v>
      </c>
      <c r="T5258" s="73" t="s">
        <v>10284</v>
      </c>
      <c r="U5258" s="75" t="s">
        <v>2962</v>
      </c>
    </row>
    <row r="5259" spans="17:21">
      <c r="Q5259" s="71">
        <v>6</v>
      </c>
      <c r="R5259" s="71">
        <v>16</v>
      </c>
      <c r="S5259" s="71">
        <v>3</v>
      </c>
      <c r="T5259" s="73" t="s">
        <v>10286</v>
      </c>
      <c r="U5259" s="75" t="s">
        <v>2963</v>
      </c>
    </row>
    <row r="5260" spans="17:21">
      <c r="Q5260" s="71">
        <v>6</v>
      </c>
      <c r="R5260" s="71">
        <v>16</v>
      </c>
      <c r="S5260" s="71">
        <v>4</v>
      </c>
      <c r="T5260" s="73" t="s">
        <v>10288</v>
      </c>
      <c r="U5260" s="75" t="s">
        <v>2964</v>
      </c>
    </row>
    <row r="5261" spans="17:21">
      <c r="Q5261" s="71">
        <v>6</v>
      </c>
      <c r="R5261" s="71">
        <v>16</v>
      </c>
      <c r="S5261" s="71">
        <v>5</v>
      </c>
      <c r="T5261" s="73" t="s">
        <v>10290</v>
      </c>
      <c r="U5261" s="75" t="s">
        <v>2965</v>
      </c>
    </row>
    <row r="5262" spans="17:21">
      <c r="Q5262" s="71">
        <v>6</v>
      </c>
      <c r="R5262" s="71">
        <v>16</v>
      </c>
      <c r="S5262" s="71">
        <v>6</v>
      </c>
      <c r="T5262" s="73" t="s">
        <v>10291</v>
      </c>
      <c r="U5262" s="75" t="s">
        <v>2966</v>
      </c>
    </row>
    <row r="5263" spans="17:21">
      <c r="Q5263" s="71">
        <v>6</v>
      </c>
      <c r="R5263" s="71">
        <v>16</v>
      </c>
      <c r="S5263" s="71">
        <v>7</v>
      </c>
      <c r="T5263" s="73" t="s">
        <v>10292</v>
      </c>
      <c r="U5263" s="75" t="s">
        <v>2967</v>
      </c>
    </row>
    <row r="5264" spans="17:21">
      <c r="Q5264" s="71">
        <v>6</v>
      </c>
      <c r="R5264" s="71">
        <v>16</v>
      </c>
      <c r="S5264" s="71">
        <v>8</v>
      </c>
      <c r="T5264" s="73" t="s">
        <v>10294</v>
      </c>
      <c r="U5264" s="75" t="s">
        <v>2968</v>
      </c>
    </row>
    <row r="5265" spans="17:21">
      <c r="Q5265" s="71">
        <v>6</v>
      </c>
      <c r="R5265" s="71">
        <v>16</v>
      </c>
      <c r="S5265" s="71">
        <v>9</v>
      </c>
      <c r="T5265" s="73" t="s">
        <v>10296</v>
      </c>
      <c r="U5265" s="75" t="s">
        <v>2969</v>
      </c>
    </row>
    <row r="5266" spans="17:21">
      <c r="Q5266" s="71">
        <v>6</v>
      </c>
      <c r="R5266" s="71">
        <v>16</v>
      </c>
      <c r="S5266" s="71">
        <v>10</v>
      </c>
      <c r="T5266" s="73" t="s">
        <v>10298</v>
      </c>
      <c r="U5266" s="75" t="s">
        <v>2970</v>
      </c>
    </row>
    <row r="5267" spans="17:21">
      <c r="Q5267" s="71">
        <v>6</v>
      </c>
      <c r="R5267" s="71">
        <v>16</v>
      </c>
      <c r="S5267" s="71">
        <v>11</v>
      </c>
      <c r="T5267" s="73" t="s">
        <v>10300</v>
      </c>
      <c r="U5267" s="75" t="s">
        <v>2971</v>
      </c>
    </row>
    <row r="5268" spans="17:21">
      <c r="Q5268" s="71">
        <v>6</v>
      </c>
      <c r="R5268" s="71">
        <v>16</v>
      </c>
      <c r="S5268" s="71">
        <v>12</v>
      </c>
      <c r="T5268" s="73" t="s">
        <v>10302</v>
      </c>
      <c r="U5268" s="75" t="s">
        <v>2972</v>
      </c>
    </row>
    <row r="5269" spans="17:21">
      <c r="Q5269" s="71">
        <v>6</v>
      </c>
      <c r="R5269" s="71">
        <v>16</v>
      </c>
      <c r="S5269" s="71">
        <v>13</v>
      </c>
      <c r="T5269" s="73" t="s">
        <v>10304</v>
      </c>
      <c r="U5269" s="75" t="s">
        <v>2973</v>
      </c>
    </row>
    <row r="5270" spans="17:21">
      <c r="Q5270" s="71">
        <v>6</v>
      </c>
      <c r="R5270" s="71">
        <v>16</v>
      </c>
      <c r="S5270" s="71">
        <v>14</v>
      </c>
      <c r="T5270" s="73" t="s">
        <v>10306</v>
      </c>
      <c r="U5270" s="75" t="s">
        <v>2974</v>
      </c>
    </row>
    <row r="5271" spans="17:21">
      <c r="Q5271" s="71">
        <v>6</v>
      </c>
      <c r="R5271" s="71">
        <v>16</v>
      </c>
      <c r="S5271" s="71">
        <v>15</v>
      </c>
      <c r="T5271" s="73" t="s">
        <v>10308</v>
      </c>
      <c r="U5271" s="75" t="s">
        <v>2975</v>
      </c>
    </row>
    <row r="5272" spans="17:21">
      <c r="Q5272" s="71">
        <v>6</v>
      </c>
      <c r="R5272" s="71">
        <v>16</v>
      </c>
      <c r="S5272" s="71">
        <v>16</v>
      </c>
      <c r="T5272" s="73" t="s">
        <v>10310</v>
      </c>
      <c r="U5272" s="75" t="s">
        <v>2976</v>
      </c>
    </row>
    <row r="5273" spans="17:21">
      <c r="Q5273" s="71">
        <v>6</v>
      </c>
      <c r="R5273" s="71">
        <v>16</v>
      </c>
      <c r="S5273" s="71">
        <v>17</v>
      </c>
      <c r="T5273" s="73" t="s">
        <v>10312</v>
      </c>
      <c r="U5273" s="75" t="s">
        <v>2977</v>
      </c>
    </row>
    <row r="5274" spans="17:21">
      <c r="Q5274" s="71">
        <v>6</v>
      </c>
      <c r="R5274" s="71">
        <v>16</v>
      </c>
      <c r="S5274" s="71">
        <v>18</v>
      </c>
      <c r="T5274" s="73" t="s">
        <v>10313</v>
      </c>
      <c r="U5274" s="75" t="s">
        <v>2978</v>
      </c>
    </row>
    <row r="5275" spans="17:21">
      <c r="Q5275" s="71">
        <v>6</v>
      </c>
      <c r="R5275" s="71">
        <v>16</v>
      </c>
      <c r="S5275" s="71">
        <v>19</v>
      </c>
      <c r="T5275" s="73" t="s">
        <v>10315</v>
      </c>
      <c r="U5275" s="75" t="s">
        <v>7554</v>
      </c>
    </row>
    <row r="5276" spans="17:21">
      <c r="Q5276" s="71">
        <v>6</v>
      </c>
      <c r="R5276" s="71">
        <v>16</v>
      </c>
      <c r="S5276" s="71">
        <v>20</v>
      </c>
      <c r="T5276" s="73" t="s">
        <v>10316</v>
      </c>
      <c r="U5276" s="75" t="s">
        <v>2979</v>
      </c>
    </row>
    <row r="5277" spans="17:21">
      <c r="Q5277" s="71">
        <v>6</v>
      </c>
      <c r="R5277" s="71">
        <v>16</v>
      </c>
      <c r="S5277" s="71">
        <v>21</v>
      </c>
      <c r="T5277" s="73" t="s">
        <v>10318</v>
      </c>
      <c r="U5277" s="75" t="s">
        <v>2980</v>
      </c>
    </row>
    <row r="5278" spans="17:21">
      <c r="Q5278" s="71">
        <v>6</v>
      </c>
      <c r="R5278" s="71">
        <v>16</v>
      </c>
      <c r="S5278" s="71">
        <v>22</v>
      </c>
      <c r="T5278" s="73" t="s">
        <v>10320</v>
      </c>
      <c r="U5278" s="75" t="s">
        <v>2981</v>
      </c>
    </row>
    <row r="5279" spans="17:21">
      <c r="Q5279" s="71">
        <v>6</v>
      </c>
      <c r="R5279" s="71">
        <v>16</v>
      </c>
      <c r="S5279" s="71">
        <v>23</v>
      </c>
      <c r="T5279" s="73" t="s">
        <v>10322</v>
      </c>
      <c r="U5279" s="75" t="s">
        <v>2982</v>
      </c>
    </row>
    <row r="5280" spans="17:21">
      <c r="Q5280" s="71">
        <v>6</v>
      </c>
      <c r="R5280" s="71">
        <v>16</v>
      </c>
      <c r="S5280" s="71">
        <v>24</v>
      </c>
      <c r="T5280" s="73" t="s">
        <v>10324</v>
      </c>
      <c r="U5280" s="75" t="s">
        <v>2983</v>
      </c>
    </row>
    <row r="5281" spans="17:21">
      <c r="Q5281" s="71">
        <v>6</v>
      </c>
      <c r="R5281" s="71">
        <v>16</v>
      </c>
      <c r="S5281" s="71">
        <v>25</v>
      </c>
      <c r="T5281" s="73" t="s">
        <v>10326</v>
      </c>
      <c r="U5281" s="75" t="s">
        <v>2984</v>
      </c>
    </row>
    <row r="5282" spans="17:21">
      <c r="Q5282" s="71">
        <v>6</v>
      </c>
      <c r="R5282" s="71">
        <v>16</v>
      </c>
      <c r="S5282" s="71">
        <v>26</v>
      </c>
      <c r="T5282" s="73" t="s">
        <v>10328</v>
      </c>
      <c r="U5282" s="75" t="s">
        <v>2985</v>
      </c>
    </row>
    <row r="5283" spans="17:21">
      <c r="Q5283" s="71">
        <v>6</v>
      </c>
      <c r="R5283" s="71">
        <v>16</v>
      </c>
      <c r="S5283" s="71">
        <v>27</v>
      </c>
      <c r="T5283" s="73" t="s">
        <v>10330</v>
      </c>
      <c r="U5283" s="75" t="s">
        <v>2986</v>
      </c>
    </row>
    <row r="5284" spans="17:21">
      <c r="Q5284" s="71">
        <v>6</v>
      </c>
      <c r="R5284" s="71">
        <v>16</v>
      </c>
      <c r="S5284" s="71">
        <v>28</v>
      </c>
      <c r="T5284" s="73" t="s">
        <v>10332</v>
      </c>
      <c r="U5284" s="75" t="s">
        <v>2987</v>
      </c>
    </row>
    <row r="5285" spans="17:21">
      <c r="Q5285" s="71">
        <v>6</v>
      </c>
      <c r="R5285" s="71">
        <v>16</v>
      </c>
      <c r="S5285" s="71">
        <v>29</v>
      </c>
      <c r="T5285" s="73" t="s">
        <v>10334</v>
      </c>
      <c r="U5285" s="75" t="s">
        <v>2988</v>
      </c>
    </row>
    <row r="5286" spans="17:21">
      <c r="Q5286" s="71">
        <v>6</v>
      </c>
      <c r="R5286" s="71">
        <v>16</v>
      </c>
      <c r="S5286" s="71">
        <v>30</v>
      </c>
      <c r="T5286" s="73" t="s">
        <v>10336</v>
      </c>
      <c r="U5286" s="75" t="s">
        <v>7555</v>
      </c>
    </row>
    <row r="5287" spans="17:21">
      <c r="Q5287" s="71">
        <v>6</v>
      </c>
      <c r="R5287" s="71">
        <v>16</v>
      </c>
      <c r="S5287" s="71">
        <v>31</v>
      </c>
      <c r="T5287" s="73" t="s">
        <v>10338</v>
      </c>
      <c r="U5287" s="75" t="s">
        <v>2989</v>
      </c>
    </row>
    <row r="5288" spans="17:21">
      <c r="Q5288" s="71">
        <v>6</v>
      </c>
      <c r="R5288" s="71">
        <v>16</v>
      </c>
      <c r="S5288" s="71">
        <v>32</v>
      </c>
      <c r="T5288" s="73" t="s">
        <v>10340</v>
      </c>
      <c r="U5288" s="75" t="s">
        <v>2990</v>
      </c>
    </row>
    <row r="5289" spans="17:21">
      <c r="Q5289" s="71">
        <v>6</v>
      </c>
      <c r="R5289" s="71">
        <v>16</v>
      </c>
      <c r="S5289" s="71">
        <v>33</v>
      </c>
      <c r="T5289" s="73" t="s">
        <v>10342</v>
      </c>
      <c r="U5289" s="75" t="s">
        <v>2991</v>
      </c>
    </row>
    <row r="5290" spans="17:21">
      <c r="Q5290" s="71">
        <v>6</v>
      </c>
      <c r="R5290" s="71">
        <v>16</v>
      </c>
      <c r="S5290" s="71">
        <v>34</v>
      </c>
      <c r="T5290" s="73" t="s">
        <v>10344</v>
      </c>
      <c r="U5290" s="75" t="s">
        <v>2992</v>
      </c>
    </row>
    <row r="5291" spans="17:21">
      <c r="Q5291" s="71">
        <v>6</v>
      </c>
      <c r="R5291" s="71">
        <v>16</v>
      </c>
      <c r="S5291" s="71">
        <v>35</v>
      </c>
      <c r="T5291" s="73" t="s">
        <v>10346</v>
      </c>
      <c r="U5291" s="75" t="s">
        <v>2993</v>
      </c>
    </row>
    <row r="5292" spans="17:21">
      <c r="Q5292" s="71">
        <v>6</v>
      </c>
      <c r="R5292" s="71">
        <v>16</v>
      </c>
      <c r="S5292" s="71">
        <v>36</v>
      </c>
      <c r="T5292" s="73" t="s">
        <v>10348</v>
      </c>
      <c r="U5292" s="75" t="s">
        <v>2994</v>
      </c>
    </row>
    <row r="5293" spans="17:21">
      <c r="Q5293" s="71">
        <v>6</v>
      </c>
      <c r="R5293" s="71">
        <v>16</v>
      </c>
      <c r="S5293" s="71">
        <v>37</v>
      </c>
      <c r="T5293" s="73" t="s">
        <v>10350</v>
      </c>
      <c r="U5293" s="75" t="s">
        <v>2995</v>
      </c>
    </row>
    <row r="5294" spans="17:21">
      <c r="Q5294" s="71">
        <v>6</v>
      </c>
      <c r="R5294" s="71">
        <v>16</v>
      </c>
      <c r="S5294" s="71">
        <v>38</v>
      </c>
      <c r="T5294" s="73" t="s">
        <v>10352</v>
      </c>
      <c r="U5294" s="75" t="s">
        <v>2996</v>
      </c>
    </row>
    <row r="5295" spans="17:21">
      <c r="Q5295" s="71">
        <v>6</v>
      </c>
      <c r="R5295" s="71">
        <v>16</v>
      </c>
      <c r="S5295" s="71">
        <v>39</v>
      </c>
      <c r="T5295" s="73" t="s">
        <v>10354</v>
      </c>
      <c r="U5295" s="75" t="s">
        <v>2997</v>
      </c>
    </row>
    <row r="5296" spans="17:21">
      <c r="Q5296" s="71">
        <v>6</v>
      </c>
      <c r="R5296" s="71">
        <v>16</v>
      </c>
      <c r="S5296" s="71">
        <v>40</v>
      </c>
      <c r="T5296" s="73" t="s">
        <v>10356</v>
      </c>
      <c r="U5296" s="75" t="s">
        <v>2998</v>
      </c>
    </row>
    <row r="5297" spans="17:21">
      <c r="Q5297" s="71">
        <v>6</v>
      </c>
      <c r="R5297" s="71">
        <v>16</v>
      </c>
      <c r="S5297" s="71">
        <v>41</v>
      </c>
      <c r="T5297" s="73" t="s">
        <v>10358</v>
      </c>
      <c r="U5297" s="75" t="s">
        <v>2999</v>
      </c>
    </row>
    <row r="5298" spans="17:21">
      <c r="Q5298" s="71">
        <v>6</v>
      </c>
      <c r="R5298" s="71">
        <v>16</v>
      </c>
      <c r="S5298" s="71">
        <v>42</v>
      </c>
      <c r="T5298" s="73" t="s">
        <v>10360</v>
      </c>
      <c r="U5298" s="75" t="s">
        <v>3000</v>
      </c>
    </row>
    <row r="5299" spans="17:21">
      <c r="Q5299" s="71">
        <v>6</v>
      </c>
      <c r="R5299" s="71">
        <v>16</v>
      </c>
      <c r="S5299" s="71">
        <v>43</v>
      </c>
      <c r="T5299" s="73" t="s">
        <v>10362</v>
      </c>
      <c r="U5299" s="75" t="s">
        <v>3001</v>
      </c>
    </row>
    <row r="5300" spans="17:21">
      <c r="Q5300" s="71">
        <v>6</v>
      </c>
      <c r="R5300" s="71">
        <v>16</v>
      </c>
      <c r="S5300" s="71">
        <v>44</v>
      </c>
      <c r="T5300" s="73" t="s">
        <v>10364</v>
      </c>
      <c r="U5300" s="75" t="s">
        <v>3002</v>
      </c>
    </row>
    <row r="5301" spans="17:21">
      <c r="Q5301" s="71">
        <v>6</v>
      </c>
      <c r="R5301" s="71">
        <v>16</v>
      </c>
      <c r="S5301" s="71">
        <v>45</v>
      </c>
      <c r="T5301" s="73" t="s">
        <v>10366</v>
      </c>
      <c r="U5301" s="75" t="s">
        <v>3003</v>
      </c>
    </row>
    <row r="5302" spans="17:21">
      <c r="Q5302" s="71">
        <v>6</v>
      </c>
      <c r="R5302" s="71">
        <v>16</v>
      </c>
      <c r="S5302" s="71">
        <v>46</v>
      </c>
      <c r="T5302" s="73" t="s">
        <v>10368</v>
      </c>
      <c r="U5302" s="75" t="s">
        <v>3004</v>
      </c>
    </row>
    <row r="5303" spans="17:21">
      <c r="Q5303" s="71">
        <v>6</v>
      </c>
      <c r="R5303" s="71">
        <v>16</v>
      </c>
      <c r="S5303" s="71">
        <v>47</v>
      </c>
      <c r="T5303" s="73" t="s">
        <v>10370</v>
      </c>
      <c r="U5303" s="75" t="s">
        <v>3005</v>
      </c>
    </row>
    <row r="5304" spans="17:21">
      <c r="Q5304" s="71">
        <v>6</v>
      </c>
      <c r="R5304" s="71">
        <v>16</v>
      </c>
      <c r="S5304" s="71">
        <v>48</v>
      </c>
      <c r="T5304" s="73" t="s">
        <v>10372</v>
      </c>
      <c r="U5304" s="75" t="s">
        <v>3006</v>
      </c>
    </row>
    <row r="5305" spans="17:21">
      <c r="Q5305" s="71">
        <v>6</v>
      </c>
      <c r="R5305" s="71">
        <v>16</v>
      </c>
      <c r="S5305" s="71">
        <v>49</v>
      </c>
      <c r="T5305" s="73" t="s">
        <v>10374</v>
      </c>
      <c r="U5305" s="75" t="s">
        <v>3007</v>
      </c>
    </row>
    <row r="5306" spans="17:21">
      <c r="Q5306" s="71">
        <v>6</v>
      </c>
      <c r="R5306" s="71">
        <v>16</v>
      </c>
      <c r="S5306" s="71">
        <v>50</v>
      </c>
      <c r="T5306" s="73" t="s">
        <v>10376</v>
      </c>
      <c r="U5306" s="75" t="s">
        <v>3008</v>
      </c>
    </row>
    <row r="5307" spans="17:21">
      <c r="Q5307" s="71">
        <v>6</v>
      </c>
      <c r="R5307" s="71">
        <v>16</v>
      </c>
      <c r="S5307" s="71">
        <v>51</v>
      </c>
      <c r="T5307" s="73" t="s">
        <v>10378</v>
      </c>
      <c r="U5307" s="75" t="s">
        <v>3009</v>
      </c>
    </row>
    <row r="5308" spans="17:21">
      <c r="Q5308" s="71">
        <v>6</v>
      </c>
      <c r="R5308" s="71">
        <v>16</v>
      </c>
      <c r="S5308" s="71">
        <v>52</v>
      </c>
      <c r="T5308" s="73" t="s">
        <v>10380</v>
      </c>
      <c r="U5308" s="75" t="s">
        <v>3010</v>
      </c>
    </row>
    <row r="5309" spans="17:21">
      <c r="Q5309" s="71">
        <v>6</v>
      </c>
      <c r="R5309" s="71">
        <v>16</v>
      </c>
      <c r="S5309" s="71">
        <v>53</v>
      </c>
      <c r="T5309" s="73" t="s">
        <v>10382</v>
      </c>
      <c r="U5309" s="75" t="s">
        <v>3011</v>
      </c>
    </row>
    <row r="5310" spans="17:21">
      <c r="Q5310" s="71">
        <v>6</v>
      </c>
      <c r="R5310" s="71">
        <v>16</v>
      </c>
      <c r="S5310" s="71">
        <v>54</v>
      </c>
      <c r="T5310" s="73" t="s">
        <v>10384</v>
      </c>
      <c r="U5310" s="75" t="s">
        <v>3012</v>
      </c>
    </row>
    <row r="5311" spans="17:21">
      <c r="Q5311" s="71">
        <v>6</v>
      </c>
      <c r="R5311" s="71">
        <v>16</v>
      </c>
      <c r="S5311" s="71">
        <v>55</v>
      </c>
      <c r="T5311" s="73" t="s">
        <v>10386</v>
      </c>
      <c r="U5311" s="75" t="s">
        <v>3013</v>
      </c>
    </row>
    <row r="5312" spans="17:21">
      <c r="Q5312" s="71">
        <v>6</v>
      </c>
      <c r="R5312" s="71">
        <v>16</v>
      </c>
      <c r="S5312" s="71">
        <v>56</v>
      </c>
      <c r="T5312" s="73" t="s">
        <v>10388</v>
      </c>
      <c r="U5312" s="75" t="s">
        <v>3014</v>
      </c>
    </row>
    <row r="5313" spans="17:21">
      <c r="Q5313" s="71">
        <v>6</v>
      </c>
      <c r="R5313" s="71">
        <v>16</v>
      </c>
      <c r="S5313" s="71">
        <v>57</v>
      </c>
      <c r="T5313" s="73" t="s">
        <v>10390</v>
      </c>
      <c r="U5313" s="75" t="s">
        <v>3015</v>
      </c>
    </row>
    <row r="5314" spans="17:21">
      <c r="Q5314" s="71">
        <v>6</v>
      </c>
      <c r="R5314" s="71">
        <v>16</v>
      </c>
      <c r="S5314" s="71">
        <v>58</v>
      </c>
      <c r="T5314" s="73" t="s">
        <v>10392</v>
      </c>
      <c r="U5314" s="75" t="s">
        <v>7556</v>
      </c>
    </row>
    <row r="5315" spans="17:21">
      <c r="Q5315" s="71">
        <v>6</v>
      </c>
      <c r="R5315" s="71">
        <v>16</v>
      </c>
      <c r="S5315" s="71">
        <v>59</v>
      </c>
      <c r="T5315" s="73" t="s">
        <v>10394</v>
      </c>
      <c r="U5315" s="75" t="s">
        <v>3016</v>
      </c>
    </row>
    <row r="5316" spans="17:21">
      <c r="Q5316" s="71">
        <v>6</v>
      </c>
      <c r="R5316" s="71">
        <v>16</v>
      </c>
      <c r="S5316" s="71">
        <v>60</v>
      </c>
      <c r="T5316" s="73" t="s">
        <v>10396</v>
      </c>
      <c r="U5316" s="75" t="s">
        <v>3017</v>
      </c>
    </row>
    <row r="5317" spans="17:21">
      <c r="Q5317" s="71">
        <v>6</v>
      </c>
      <c r="R5317" s="71">
        <v>16</v>
      </c>
      <c r="S5317" s="71">
        <v>61</v>
      </c>
      <c r="T5317" s="73" t="s">
        <v>10398</v>
      </c>
      <c r="U5317" s="75" t="s">
        <v>3018</v>
      </c>
    </row>
    <row r="5318" spans="17:21">
      <c r="Q5318" s="71">
        <v>6</v>
      </c>
      <c r="R5318" s="71">
        <v>16</v>
      </c>
      <c r="S5318" s="71">
        <v>62</v>
      </c>
      <c r="T5318" s="73" t="s">
        <v>10400</v>
      </c>
      <c r="U5318" s="75" t="s">
        <v>3019</v>
      </c>
    </row>
    <row r="5319" spans="17:21">
      <c r="Q5319" s="71">
        <v>6</v>
      </c>
      <c r="R5319" s="71">
        <v>16</v>
      </c>
      <c r="S5319" s="71">
        <v>63</v>
      </c>
      <c r="T5319" s="73" t="s">
        <v>10402</v>
      </c>
      <c r="U5319" s="75" t="s">
        <v>7557</v>
      </c>
    </row>
    <row r="5320" spans="17:21">
      <c r="Q5320" s="71">
        <v>6</v>
      </c>
      <c r="R5320" s="71">
        <v>16</v>
      </c>
      <c r="S5320" s="71">
        <v>64</v>
      </c>
      <c r="T5320" s="73" t="s">
        <v>10404</v>
      </c>
      <c r="U5320" s="75" t="s">
        <v>3020</v>
      </c>
    </row>
    <row r="5321" spans="17:21">
      <c r="Q5321" s="71">
        <v>6</v>
      </c>
      <c r="R5321" s="71">
        <v>16</v>
      </c>
      <c r="S5321" s="71">
        <v>65</v>
      </c>
      <c r="T5321" s="73" t="s">
        <v>10406</v>
      </c>
      <c r="U5321" s="75" t="s">
        <v>3021</v>
      </c>
    </row>
    <row r="5322" spans="17:21">
      <c r="Q5322" s="71">
        <v>6</v>
      </c>
      <c r="R5322" s="71">
        <v>16</v>
      </c>
      <c r="S5322" s="71">
        <v>66</v>
      </c>
      <c r="T5322" s="73" t="s">
        <v>10408</v>
      </c>
      <c r="U5322" s="75" t="s">
        <v>3022</v>
      </c>
    </row>
    <row r="5323" spans="17:21">
      <c r="Q5323" s="71">
        <v>6</v>
      </c>
      <c r="R5323" s="71">
        <v>16</v>
      </c>
      <c r="S5323" s="71">
        <v>67</v>
      </c>
      <c r="T5323" s="73" t="s">
        <v>10410</v>
      </c>
      <c r="U5323" s="75" t="s">
        <v>3023</v>
      </c>
    </row>
    <row r="5324" spans="17:21">
      <c r="Q5324" s="71">
        <v>6</v>
      </c>
      <c r="R5324" s="71">
        <v>16</v>
      </c>
      <c r="S5324" s="71">
        <v>68</v>
      </c>
      <c r="T5324" s="73" t="s">
        <v>10412</v>
      </c>
      <c r="U5324" s="75" t="s">
        <v>3024</v>
      </c>
    </row>
    <row r="5325" spans="17:21">
      <c r="Q5325" s="71">
        <v>6</v>
      </c>
      <c r="R5325" s="71">
        <v>16</v>
      </c>
      <c r="S5325" s="71">
        <v>69</v>
      </c>
      <c r="T5325" s="73" t="s">
        <v>10414</v>
      </c>
      <c r="U5325" s="75" t="s">
        <v>3025</v>
      </c>
    </row>
    <row r="5326" spans="17:21">
      <c r="Q5326" s="71">
        <v>6</v>
      </c>
      <c r="R5326" s="71">
        <v>16</v>
      </c>
      <c r="S5326" s="71">
        <v>70</v>
      </c>
      <c r="T5326" s="73" t="s">
        <v>10416</v>
      </c>
      <c r="U5326" s="75" t="s">
        <v>3026</v>
      </c>
    </row>
    <row r="5327" spans="17:21">
      <c r="Q5327" s="71">
        <v>6</v>
      </c>
      <c r="R5327" s="71">
        <v>16</v>
      </c>
      <c r="S5327" s="71">
        <v>71</v>
      </c>
      <c r="T5327" s="73" t="s">
        <v>10418</v>
      </c>
      <c r="U5327" s="75" t="s">
        <v>3027</v>
      </c>
    </row>
    <row r="5328" spans="17:21">
      <c r="Q5328" s="71">
        <v>6</v>
      </c>
      <c r="R5328" s="71">
        <v>16</v>
      </c>
      <c r="S5328" s="71">
        <v>72</v>
      </c>
      <c r="T5328" s="73" t="s">
        <v>10420</v>
      </c>
      <c r="U5328" s="75" t="s">
        <v>3028</v>
      </c>
    </row>
    <row r="5329" spans="17:21">
      <c r="Q5329" s="71">
        <v>6</v>
      </c>
      <c r="R5329" s="71">
        <v>16</v>
      </c>
      <c r="S5329" s="71">
        <v>73</v>
      </c>
      <c r="T5329" s="73" t="s">
        <v>10422</v>
      </c>
      <c r="U5329" s="75" t="s">
        <v>3029</v>
      </c>
    </row>
    <row r="5330" spans="17:21">
      <c r="Q5330" s="71">
        <v>6</v>
      </c>
      <c r="R5330" s="71">
        <v>16</v>
      </c>
      <c r="S5330" s="71">
        <v>74</v>
      </c>
      <c r="T5330" s="73" t="s">
        <v>10424</v>
      </c>
      <c r="U5330" s="75" t="s">
        <v>3030</v>
      </c>
    </row>
    <row r="5331" spans="17:21">
      <c r="Q5331" s="71">
        <v>6</v>
      </c>
      <c r="R5331" s="71">
        <v>16</v>
      </c>
      <c r="S5331" s="71">
        <v>75</v>
      </c>
      <c r="T5331" s="73" t="s">
        <v>10426</v>
      </c>
      <c r="U5331" s="75" t="s">
        <v>3031</v>
      </c>
    </row>
    <row r="5332" spans="17:21">
      <c r="Q5332" s="71">
        <v>6</v>
      </c>
      <c r="R5332" s="71">
        <v>16</v>
      </c>
      <c r="S5332" s="71">
        <v>76</v>
      </c>
      <c r="T5332" s="73" t="s">
        <v>10428</v>
      </c>
      <c r="U5332" s="75" t="s">
        <v>7558</v>
      </c>
    </row>
    <row r="5333" spans="17:21">
      <c r="Q5333" s="71">
        <v>6</v>
      </c>
      <c r="R5333" s="71">
        <v>16</v>
      </c>
      <c r="S5333" s="71">
        <v>77</v>
      </c>
      <c r="T5333" s="73" t="s">
        <v>10430</v>
      </c>
      <c r="U5333" s="75" t="s">
        <v>3032</v>
      </c>
    </row>
    <row r="5334" spans="17:21">
      <c r="Q5334" s="71">
        <v>6</v>
      </c>
      <c r="R5334" s="71">
        <v>16</v>
      </c>
      <c r="S5334" s="71">
        <v>78</v>
      </c>
      <c r="T5334" s="73" t="s">
        <v>14041</v>
      </c>
      <c r="U5334" s="75" t="s">
        <v>3033</v>
      </c>
    </row>
    <row r="5335" spans="17:21">
      <c r="Q5335" s="71">
        <v>6</v>
      </c>
      <c r="R5335" s="71">
        <v>16</v>
      </c>
      <c r="S5335" s="71">
        <v>79</v>
      </c>
      <c r="T5335" s="73" t="s">
        <v>14042</v>
      </c>
      <c r="U5335" s="75" t="s">
        <v>3034</v>
      </c>
    </row>
    <row r="5336" spans="17:21">
      <c r="Q5336" s="71">
        <v>6</v>
      </c>
      <c r="R5336" s="71">
        <v>16</v>
      </c>
      <c r="S5336" s="71">
        <v>80</v>
      </c>
      <c r="T5336" s="73" t="s">
        <v>14043</v>
      </c>
      <c r="U5336" s="75" t="s">
        <v>3035</v>
      </c>
    </row>
    <row r="5337" spans="17:21">
      <c r="Q5337" s="71">
        <v>6</v>
      </c>
      <c r="R5337" s="71">
        <v>16</v>
      </c>
      <c r="S5337" s="71">
        <v>81</v>
      </c>
      <c r="T5337" s="73" t="s">
        <v>14044</v>
      </c>
      <c r="U5337" s="75" t="s">
        <v>3036</v>
      </c>
    </row>
    <row r="5338" spans="17:21">
      <c r="Q5338" s="71">
        <v>6</v>
      </c>
      <c r="R5338" s="71">
        <v>16</v>
      </c>
      <c r="S5338" s="71">
        <v>82</v>
      </c>
      <c r="T5338" s="73" t="s">
        <v>14045</v>
      </c>
      <c r="U5338" s="75" t="s">
        <v>3037</v>
      </c>
    </row>
    <row r="5339" spans="17:21">
      <c r="Q5339" s="71">
        <v>6</v>
      </c>
      <c r="R5339" s="71">
        <v>16</v>
      </c>
      <c r="S5339" s="71">
        <v>83</v>
      </c>
      <c r="T5339" s="73" t="s">
        <v>14046</v>
      </c>
      <c r="U5339" s="75" t="s">
        <v>3038</v>
      </c>
    </row>
    <row r="5340" spans="17:21">
      <c r="Q5340" s="71">
        <v>6</v>
      </c>
      <c r="R5340" s="71">
        <v>16</v>
      </c>
      <c r="S5340" s="71">
        <v>84</v>
      </c>
      <c r="T5340" s="73" t="s">
        <v>14047</v>
      </c>
      <c r="U5340" s="75" t="s">
        <v>3039</v>
      </c>
    </row>
    <row r="5341" spans="17:21">
      <c r="Q5341" s="71">
        <v>6</v>
      </c>
      <c r="R5341" s="71">
        <v>16</v>
      </c>
      <c r="S5341" s="71">
        <v>85</v>
      </c>
      <c r="T5341" s="73" t="s">
        <v>14048</v>
      </c>
      <c r="U5341" s="75" t="s">
        <v>3040</v>
      </c>
    </row>
    <row r="5342" spans="17:21">
      <c r="Q5342" s="71">
        <v>6</v>
      </c>
      <c r="R5342" s="71">
        <v>16</v>
      </c>
      <c r="S5342" s="71">
        <v>86</v>
      </c>
      <c r="T5342" s="73" t="s">
        <v>14049</v>
      </c>
      <c r="U5342" s="75" t="s">
        <v>3041</v>
      </c>
    </row>
    <row r="5343" spans="17:21">
      <c r="Q5343" s="71">
        <v>6</v>
      </c>
      <c r="R5343" s="71">
        <v>16</v>
      </c>
      <c r="S5343" s="71">
        <v>87</v>
      </c>
      <c r="T5343" s="73" t="s">
        <v>14050</v>
      </c>
      <c r="U5343" s="75" t="s">
        <v>3042</v>
      </c>
    </row>
    <row r="5344" spans="17:21">
      <c r="Q5344" s="71">
        <v>6</v>
      </c>
      <c r="R5344" s="71">
        <v>17</v>
      </c>
      <c r="S5344" s="71">
        <v>1</v>
      </c>
      <c r="T5344" s="73" t="s">
        <v>10439</v>
      </c>
      <c r="U5344" s="75" t="s">
        <v>3098</v>
      </c>
    </row>
    <row r="5345" spans="17:21">
      <c r="Q5345" s="71">
        <v>6</v>
      </c>
      <c r="R5345" s="71">
        <v>17</v>
      </c>
      <c r="S5345" s="71">
        <v>2</v>
      </c>
      <c r="T5345" s="73" t="s">
        <v>10441</v>
      </c>
      <c r="U5345" s="75" t="s">
        <v>3099</v>
      </c>
    </row>
    <row r="5346" spans="17:21">
      <c r="Q5346" s="71">
        <v>6</v>
      </c>
      <c r="R5346" s="71">
        <v>17</v>
      </c>
      <c r="S5346" s="71">
        <v>3</v>
      </c>
      <c r="T5346" s="73" t="s">
        <v>10443</v>
      </c>
      <c r="U5346" s="75" t="s">
        <v>3100</v>
      </c>
    </row>
    <row r="5347" spans="17:21">
      <c r="Q5347" s="71">
        <v>6</v>
      </c>
      <c r="R5347" s="71">
        <v>17</v>
      </c>
      <c r="S5347" s="71">
        <v>4</v>
      </c>
      <c r="T5347" s="73" t="s">
        <v>10445</v>
      </c>
      <c r="U5347" s="75" t="s">
        <v>3101</v>
      </c>
    </row>
    <row r="5348" spans="17:21">
      <c r="Q5348" s="71">
        <v>6</v>
      </c>
      <c r="R5348" s="71">
        <v>17</v>
      </c>
      <c r="S5348" s="71">
        <v>5</v>
      </c>
      <c r="T5348" s="73" t="s">
        <v>10447</v>
      </c>
      <c r="U5348" s="75" t="s">
        <v>3102</v>
      </c>
    </row>
    <row r="5349" spans="17:21">
      <c r="Q5349" s="71">
        <v>6</v>
      </c>
      <c r="R5349" s="71">
        <v>17</v>
      </c>
      <c r="S5349" s="71">
        <v>6</v>
      </c>
      <c r="T5349" s="73" t="s">
        <v>10449</v>
      </c>
      <c r="U5349" s="75" t="s">
        <v>3103</v>
      </c>
    </row>
    <row r="5350" spans="17:21">
      <c r="Q5350" s="71">
        <v>6</v>
      </c>
      <c r="R5350" s="71">
        <v>17</v>
      </c>
      <c r="S5350" s="71">
        <v>7</v>
      </c>
      <c r="T5350" s="73" t="s">
        <v>10451</v>
      </c>
      <c r="U5350" s="75" t="s">
        <v>3104</v>
      </c>
    </row>
    <row r="5351" spans="17:21">
      <c r="Q5351" s="71">
        <v>6</v>
      </c>
      <c r="R5351" s="71">
        <v>17</v>
      </c>
      <c r="S5351" s="71">
        <v>8</v>
      </c>
      <c r="T5351" s="73" t="s">
        <v>10453</v>
      </c>
      <c r="U5351" s="75" t="s">
        <v>3105</v>
      </c>
    </row>
    <row r="5352" spans="17:21">
      <c r="Q5352" s="71">
        <v>6</v>
      </c>
      <c r="R5352" s="71">
        <v>17</v>
      </c>
      <c r="S5352" s="71">
        <v>9</v>
      </c>
      <c r="T5352" s="73" t="s">
        <v>10455</v>
      </c>
      <c r="U5352" s="75" t="s">
        <v>3106</v>
      </c>
    </row>
    <row r="5353" spans="17:21">
      <c r="Q5353" s="71">
        <v>6</v>
      </c>
      <c r="R5353" s="71">
        <v>17</v>
      </c>
      <c r="S5353" s="71">
        <v>10</v>
      </c>
      <c r="T5353" s="73" t="s">
        <v>10457</v>
      </c>
      <c r="U5353" s="75" t="s">
        <v>3107</v>
      </c>
    </row>
    <row r="5354" spans="17:21">
      <c r="Q5354" s="71">
        <v>6</v>
      </c>
      <c r="R5354" s="71">
        <v>17</v>
      </c>
      <c r="S5354" s="71">
        <v>11</v>
      </c>
      <c r="T5354" s="73" t="s">
        <v>10459</v>
      </c>
      <c r="U5354" s="75" t="s">
        <v>3108</v>
      </c>
    </row>
    <row r="5355" spans="17:21">
      <c r="Q5355" s="71">
        <v>6</v>
      </c>
      <c r="R5355" s="71">
        <v>17</v>
      </c>
      <c r="S5355" s="71">
        <v>12</v>
      </c>
      <c r="T5355" s="73" t="s">
        <v>10461</v>
      </c>
      <c r="U5355" s="75" t="s">
        <v>3109</v>
      </c>
    </row>
    <row r="5356" spans="17:21">
      <c r="Q5356" s="71">
        <v>6</v>
      </c>
      <c r="R5356" s="71">
        <v>17</v>
      </c>
      <c r="S5356" s="71">
        <v>13</v>
      </c>
      <c r="T5356" s="73" t="s">
        <v>10463</v>
      </c>
      <c r="U5356" s="75" t="s">
        <v>3110</v>
      </c>
    </row>
    <row r="5357" spans="17:21">
      <c r="Q5357" s="71">
        <v>6</v>
      </c>
      <c r="R5357" s="71">
        <v>17</v>
      </c>
      <c r="S5357" s="71">
        <v>14</v>
      </c>
      <c r="T5357" s="73" t="s">
        <v>10465</v>
      </c>
      <c r="U5357" s="75" t="s">
        <v>3111</v>
      </c>
    </row>
    <row r="5358" spans="17:21">
      <c r="Q5358" s="71">
        <v>6</v>
      </c>
      <c r="R5358" s="71">
        <v>17</v>
      </c>
      <c r="S5358" s="71">
        <v>15</v>
      </c>
      <c r="T5358" s="73" t="s">
        <v>10467</v>
      </c>
      <c r="U5358" s="75" t="s">
        <v>3112</v>
      </c>
    </row>
    <row r="5359" spans="17:21">
      <c r="Q5359" s="71">
        <v>6</v>
      </c>
      <c r="R5359" s="71">
        <v>17</v>
      </c>
      <c r="S5359" s="71">
        <v>16</v>
      </c>
      <c r="T5359" s="73" t="s">
        <v>10469</v>
      </c>
      <c r="U5359" s="75" t="s">
        <v>3113</v>
      </c>
    </row>
    <row r="5360" spans="17:21">
      <c r="Q5360" s="71">
        <v>6</v>
      </c>
      <c r="R5360" s="71">
        <v>17</v>
      </c>
      <c r="S5360" s="71">
        <v>17</v>
      </c>
      <c r="T5360" s="73" t="s">
        <v>10471</v>
      </c>
      <c r="U5360" s="75" t="s">
        <v>3114</v>
      </c>
    </row>
    <row r="5361" spans="17:21">
      <c r="Q5361" s="71">
        <v>6</v>
      </c>
      <c r="R5361" s="71">
        <v>17</v>
      </c>
      <c r="S5361" s="71">
        <v>18</v>
      </c>
      <c r="T5361" s="73" t="s">
        <v>10473</v>
      </c>
      <c r="U5361" s="75" t="s">
        <v>3115</v>
      </c>
    </row>
    <row r="5362" spans="17:21">
      <c r="Q5362" s="71">
        <v>6</v>
      </c>
      <c r="R5362" s="71">
        <v>17</v>
      </c>
      <c r="S5362" s="71">
        <v>19</v>
      </c>
      <c r="T5362" s="73" t="s">
        <v>10475</v>
      </c>
      <c r="U5362" s="75" t="s">
        <v>7498</v>
      </c>
    </row>
    <row r="5363" spans="17:21">
      <c r="Q5363" s="71">
        <v>6</v>
      </c>
      <c r="R5363" s="71">
        <v>17</v>
      </c>
      <c r="S5363" s="71">
        <v>20</v>
      </c>
      <c r="T5363" s="73" t="s">
        <v>10477</v>
      </c>
      <c r="U5363" s="75" t="s">
        <v>3116</v>
      </c>
    </row>
    <row r="5364" spans="17:21">
      <c r="Q5364" s="71">
        <v>6</v>
      </c>
      <c r="R5364" s="71">
        <v>17</v>
      </c>
      <c r="S5364" s="71">
        <v>21</v>
      </c>
      <c r="T5364" s="73" t="s">
        <v>10479</v>
      </c>
      <c r="U5364" s="75" t="s">
        <v>3117</v>
      </c>
    </row>
    <row r="5365" spans="17:21">
      <c r="Q5365" s="71">
        <v>6</v>
      </c>
      <c r="R5365" s="71">
        <v>17</v>
      </c>
      <c r="S5365" s="71">
        <v>22</v>
      </c>
      <c r="T5365" s="73" t="s">
        <v>10481</v>
      </c>
      <c r="U5365" s="75" t="s">
        <v>3118</v>
      </c>
    </row>
    <row r="5366" spans="17:21">
      <c r="Q5366" s="71">
        <v>6</v>
      </c>
      <c r="R5366" s="71">
        <v>17</v>
      </c>
      <c r="S5366" s="71">
        <v>23</v>
      </c>
      <c r="T5366" s="73" t="s">
        <v>10483</v>
      </c>
      <c r="U5366" s="75" t="s">
        <v>3119</v>
      </c>
    </row>
    <row r="5367" spans="17:21">
      <c r="Q5367" s="71">
        <v>6</v>
      </c>
      <c r="R5367" s="71">
        <v>17</v>
      </c>
      <c r="S5367" s="71">
        <v>24</v>
      </c>
      <c r="T5367" s="73" t="s">
        <v>10485</v>
      </c>
      <c r="U5367" s="75" t="s">
        <v>3120</v>
      </c>
    </row>
    <row r="5368" spans="17:21">
      <c r="Q5368" s="71">
        <v>6</v>
      </c>
      <c r="R5368" s="71">
        <v>17</v>
      </c>
      <c r="S5368" s="71">
        <v>25</v>
      </c>
      <c r="T5368" s="73" t="s">
        <v>10487</v>
      </c>
      <c r="U5368" s="75" t="s">
        <v>3121</v>
      </c>
    </row>
    <row r="5369" spans="17:21">
      <c r="Q5369" s="71">
        <v>6</v>
      </c>
      <c r="R5369" s="71">
        <v>17</v>
      </c>
      <c r="S5369" s="71">
        <v>26</v>
      </c>
      <c r="T5369" s="73" t="s">
        <v>10489</v>
      </c>
      <c r="U5369" s="75" t="s">
        <v>3122</v>
      </c>
    </row>
    <row r="5370" spans="17:21">
      <c r="Q5370" s="71">
        <v>6</v>
      </c>
      <c r="R5370" s="71">
        <v>17</v>
      </c>
      <c r="S5370" s="71">
        <v>27</v>
      </c>
      <c r="T5370" s="73" t="s">
        <v>10491</v>
      </c>
      <c r="U5370" s="75" t="s">
        <v>3123</v>
      </c>
    </row>
    <row r="5371" spans="17:21">
      <c r="Q5371" s="71">
        <v>6</v>
      </c>
      <c r="R5371" s="71">
        <v>17</v>
      </c>
      <c r="S5371" s="71">
        <v>28</v>
      </c>
      <c r="T5371" s="73" t="s">
        <v>10493</v>
      </c>
      <c r="U5371" s="75" t="s">
        <v>3124</v>
      </c>
    </row>
    <row r="5372" spans="17:21">
      <c r="Q5372" s="71">
        <v>6</v>
      </c>
      <c r="R5372" s="71">
        <v>17</v>
      </c>
      <c r="S5372" s="71">
        <v>29</v>
      </c>
      <c r="T5372" s="73" t="s">
        <v>10495</v>
      </c>
      <c r="U5372" s="75" t="s">
        <v>3125</v>
      </c>
    </row>
    <row r="5373" spans="17:21">
      <c r="Q5373" s="71">
        <v>6</v>
      </c>
      <c r="R5373" s="71">
        <v>18</v>
      </c>
      <c r="S5373" s="71">
        <v>1</v>
      </c>
      <c r="T5373" s="73" t="s">
        <v>10497</v>
      </c>
      <c r="U5373" s="75" t="s">
        <v>3163</v>
      </c>
    </row>
    <row r="5374" spans="17:21">
      <c r="Q5374" s="71">
        <v>6</v>
      </c>
      <c r="R5374" s="71">
        <v>18</v>
      </c>
      <c r="S5374" s="71">
        <v>2</v>
      </c>
      <c r="T5374" s="73" t="s">
        <v>10499</v>
      </c>
      <c r="U5374" s="75" t="s">
        <v>3164</v>
      </c>
    </row>
    <row r="5375" spans="17:21">
      <c r="Q5375" s="71">
        <v>6</v>
      </c>
      <c r="R5375" s="71">
        <v>18</v>
      </c>
      <c r="S5375" s="71">
        <v>3</v>
      </c>
      <c r="T5375" s="73" t="s">
        <v>10501</v>
      </c>
      <c r="U5375" s="75" t="s">
        <v>3165</v>
      </c>
    </row>
    <row r="5376" spans="17:21">
      <c r="Q5376" s="71">
        <v>6</v>
      </c>
      <c r="R5376" s="71">
        <v>18</v>
      </c>
      <c r="S5376" s="71">
        <v>4</v>
      </c>
      <c r="T5376" s="73" t="s">
        <v>10503</v>
      </c>
      <c r="U5376" s="75" t="s">
        <v>3166</v>
      </c>
    </row>
    <row r="5377" spans="17:21">
      <c r="Q5377" s="71">
        <v>6</v>
      </c>
      <c r="R5377" s="71">
        <v>18</v>
      </c>
      <c r="S5377" s="71">
        <v>5</v>
      </c>
      <c r="T5377" s="73" t="s">
        <v>10505</v>
      </c>
      <c r="U5377" s="75" t="s">
        <v>3167</v>
      </c>
    </row>
    <row r="5378" spans="17:21">
      <c r="Q5378" s="71">
        <v>6</v>
      </c>
      <c r="R5378" s="71">
        <v>18</v>
      </c>
      <c r="S5378" s="71">
        <v>6</v>
      </c>
      <c r="T5378" s="73" t="s">
        <v>10507</v>
      </c>
      <c r="U5378" s="75" t="s">
        <v>3168</v>
      </c>
    </row>
    <row r="5379" spans="17:21">
      <c r="Q5379" s="71">
        <v>6</v>
      </c>
      <c r="R5379" s="71">
        <v>18</v>
      </c>
      <c r="S5379" s="71">
        <v>7</v>
      </c>
      <c r="T5379" s="73" t="s">
        <v>10509</v>
      </c>
      <c r="U5379" s="75" t="s">
        <v>3169</v>
      </c>
    </row>
    <row r="5380" spans="17:21">
      <c r="Q5380" s="71">
        <v>6</v>
      </c>
      <c r="R5380" s="71">
        <v>18</v>
      </c>
      <c r="S5380" s="71">
        <v>8</v>
      </c>
      <c r="T5380" s="73" t="s">
        <v>10511</v>
      </c>
      <c r="U5380" s="75" t="s">
        <v>3170</v>
      </c>
    </row>
    <row r="5381" spans="17:21">
      <c r="Q5381" s="71">
        <v>6</v>
      </c>
      <c r="R5381" s="71">
        <v>18</v>
      </c>
      <c r="S5381" s="71">
        <v>9</v>
      </c>
      <c r="T5381" s="73" t="s">
        <v>10512</v>
      </c>
      <c r="U5381" s="75" t="s">
        <v>3171</v>
      </c>
    </row>
    <row r="5382" spans="17:21">
      <c r="Q5382" s="71">
        <v>6</v>
      </c>
      <c r="R5382" s="71">
        <v>18</v>
      </c>
      <c r="S5382" s="71">
        <v>10</v>
      </c>
      <c r="T5382" s="73" t="s">
        <v>10513</v>
      </c>
      <c r="U5382" s="75" t="s">
        <v>7502</v>
      </c>
    </row>
    <row r="5383" spans="17:21">
      <c r="Q5383" s="71">
        <v>6</v>
      </c>
      <c r="R5383" s="71">
        <v>18</v>
      </c>
      <c r="S5383" s="71">
        <v>11</v>
      </c>
      <c r="T5383" s="73" t="s">
        <v>10515</v>
      </c>
      <c r="U5383" s="75" t="s">
        <v>3172</v>
      </c>
    </row>
    <row r="5384" spans="17:21">
      <c r="Q5384" s="71">
        <v>6</v>
      </c>
      <c r="R5384" s="71">
        <v>18</v>
      </c>
      <c r="S5384" s="71">
        <v>12</v>
      </c>
      <c r="T5384" s="73" t="s">
        <v>10517</v>
      </c>
      <c r="U5384" s="75" t="s">
        <v>3173</v>
      </c>
    </row>
    <row r="5385" spans="17:21">
      <c r="Q5385" s="71">
        <v>6</v>
      </c>
      <c r="R5385" s="71">
        <v>18</v>
      </c>
      <c r="S5385" s="71">
        <v>13</v>
      </c>
      <c r="T5385" s="73" t="s">
        <v>10519</v>
      </c>
      <c r="U5385" s="75" t="s">
        <v>3174</v>
      </c>
    </row>
    <row r="5386" spans="17:21">
      <c r="Q5386" s="71">
        <v>6</v>
      </c>
      <c r="R5386" s="71">
        <v>18</v>
      </c>
      <c r="S5386" s="71">
        <v>14</v>
      </c>
      <c r="T5386" s="73" t="s">
        <v>10521</v>
      </c>
      <c r="U5386" s="75" t="s">
        <v>3175</v>
      </c>
    </row>
    <row r="5387" spans="17:21">
      <c r="Q5387" s="71">
        <v>6</v>
      </c>
      <c r="R5387" s="71">
        <v>18</v>
      </c>
      <c r="S5387" s="71">
        <v>15</v>
      </c>
      <c r="T5387" s="73" t="s">
        <v>10523</v>
      </c>
      <c r="U5387" s="75" t="s">
        <v>3176</v>
      </c>
    </row>
    <row r="5388" spans="17:21">
      <c r="Q5388" s="71">
        <v>6</v>
      </c>
      <c r="R5388" s="71">
        <v>19</v>
      </c>
      <c r="S5388" s="71">
        <v>1</v>
      </c>
      <c r="T5388" s="73" t="s">
        <v>10525</v>
      </c>
      <c r="U5388" s="75" t="s">
        <v>3219</v>
      </c>
    </row>
    <row r="5389" spans="17:21">
      <c r="Q5389" s="71">
        <v>6</v>
      </c>
      <c r="R5389" s="71">
        <v>19</v>
      </c>
      <c r="S5389" s="71">
        <v>2</v>
      </c>
      <c r="T5389" s="73" t="s">
        <v>10527</v>
      </c>
      <c r="U5389" s="75" t="s">
        <v>3220</v>
      </c>
    </row>
    <row r="5390" spans="17:21">
      <c r="Q5390" s="71">
        <v>6</v>
      </c>
      <c r="R5390" s="71">
        <v>19</v>
      </c>
      <c r="S5390" s="71">
        <v>3</v>
      </c>
      <c r="T5390" s="73" t="s">
        <v>10529</v>
      </c>
      <c r="U5390" s="75" t="s">
        <v>3221</v>
      </c>
    </row>
    <row r="5391" spans="17:21">
      <c r="Q5391" s="71">
        <v>6</v>
      </c>
      <c r="R5391" s="71">
        <v>19</v>
      </c>
      <c r="S5391" s="71">
        <v>4</v>
      </c>
      <c r="T5391" s="73" t="s">
        <v>10531</v>
      </c>
      <c r="U5391" s="75" t="s">
        <v>3222</v>
      </c>
    </row>
    <row r="5392" spans="17:21">
      <c r="Q5392" s="71">
        <v>6</v>
      </c>
      <c r="R5392" s="71">
        <v>19</v>
      </c>
      <c r="S5392" s="71">
        <v>5</v>
      </c>
      <c r="T5392" s="73" t="s">
        <v>10533</v>
      </c>
      <c r="U5392" s="75" t="s">
        <v>3223</v>
      </c>
    </row>
    <row r="5393" spans="17:21">
      <c r="Q5393" s="71">
        <v>6</v>
      </c>
      <c r="R5393" s="71">
        <v>19</v>
      </c>
      <c r="S5393" s="71">
        <v>6</v>
      </c>
      <c r="T5393" s="73" t="s">
        <v>10535</v>
      </c>
      <c r="U5393" s="75" t="s">
        <v>3224</v>
      </c>
    </row>
    <row r="5394" spans="17:21">
      <c r="Q5394" s="71">
        <v>6</v>
      </c>
      <c r="R5394" s="71">
        <v>19</v>
      </c>
      <c r="S5394" s="71">
        <v>7</v>
      </c>
      <c r="T5394" s="73" t="s">
        <v>10537</v>
      </c>
      <c r="U5394" s="75" t="s">
        <v>3225</v>
      </c>
    </row>
    <row r="5395" spans="17:21">
      <c r="Q5395" s="71">
        <v>6</v>
      </c>
      <c r="R5395" s="71">
        <v>19</v>
      </c>
      <c r="S5395" s="71">
        <v>8</v>
      </c>
      <c r="T5395" s="73" t="s">
        <v>10539</v>
      </c>
      <c r="U5395" s="75" t="s">
        <v>3226</v>
      </c>
    </row>
    <row r="5396" spans="17:21">
      <c r="Q5396" s="71">
        <v>6</v>
      </c>
      <c r="R5396" s="71">
        <v>19</v>
      </c>
      <c r="S5396" s="71">
        <v>9</v>
      </c>
      <c r="T5396" s="73" t="s">
        <v>10541</v>
      </c>
      <c r="U5396" s="75" t="s">
        <v>3227</v>
      </c>
    </row>
    <row r="5397" spans="17:21">
      <c r="Q5397" s="71">
        <v>6</v>
      </c>
      <c r="R5397" s="71">
        <v>19</v>
      </c>
      <c r="S5397" s="71">
        <v>10</v>
      </c>
      <c r="T5397" s="73" t="s">
        <v>10543</v>
      </c>
      <c r="U5397" s="75" t="s">
        <v>3228</v>
      </c>
    </row>
    <row r="5398" spans="17:21">
      <c r="Q5398" s="71">
        <v>6</v>
      </c>
      <c r="R5398" s="71">
        <v>19</v>
      </c>
      <c r="S5398" s="71">
        <v>11</v>
      </c>
      <c r="T5398" s="73" t="s">
        <v>10545</v>
      </c>
      <c r="U5398" s="75" t="s">
        <v>7511</v>
      </c>
    </row>
    <row r="5399" spans="17:21">
      <c r="Q5399" s="71">
        <v>6</v>
      </c>
      <c r="R5399" s="71">
        <v>19</v>
      </c>
      <c r="S5399" s="71">
        <v>12</v>
      </c>
      <c r="T5399" s="73" t="s">
        <v>10547</v>
      </c>
      <c r="U5399" s="75" t="s">
        <v>3229</v>
      </c>
    </row>
    <row r="5400" spans="17:21">
      <c r="Q5400" s="71">
        <v>6</v>
      </c>
      <c r="R5400" s="71">
        <v>19</v>
      </c>
      <c r="S5400" s="71">
        <v>13</v>
      </c>
      <c r="T5400" s="73" t="s">
        <v>10549</v>
      </c>
      <c r="U5400" s="75" t="s">
        <v>3230</v>
      </c>
    </row>
    <row r="5401" spans="17:21">
      <c r="Q5401" s="71">
        <v>6</v>
      </c>
      <c r="R5401" s="71">
        <v>19</v>
      </c>
      <c r="S5401" s="71">
        <v>14</v>
      </c>
      <c r="T5401" s="73" t="s">
        <v>10551</v>
      </c>
      <c r="U5401" s="75" t="s">
        <v>3231</v>
      </c>
    </row>
    <row r="5402" spans="17:21">
      <c r="Q5402" s="71">
        <v>6</v>
      </c>
      <c r="R5402" s="71">
        <v>19</v>
      </c>
      <c r="S5402" s="71">
        <v>15</v>
      </c>
      <c r="T5402" s="73" t="s">
        <v>10553</v>
      </c>
      <c r="U5402" s="75" t="s">
        <v>3232</v>
      </c>
    </row>
    <row r="5403" spans="17:21">
      <c r="Q5403" s="71">
        <v>6</v>
      </c>
      <c r="R5403" s="71">
        <v>19</v>
      </c>
      <c r="S5403" s="71">
        <v>16</v>
      </c>
      <c r="T5403" s="73" t="s">
        <v>10555</v>
      </c>
      <c r="U5403" s="75" t="s">
        <v>3233</v>
      </c>
    </row>
    <row r="5404" spans="17:21">
      <c r="Q5404" s="71">
        <v>6</v>
      </c>
      <c r="R5404" s="71">
        <v>19</v>
      </c>
      <c r="S5404" s="71">
        <v>17</v>
      </c>
      <c r="T5404" s="73" t="s">
        <v>10557</v>
      </c>
      <c r="U5404" s="75" t="s">
        <v>3234</v>
      </c>
    </row>
    <row r="5405" spans="17:21">
      <c r="Q5405" s="71">
        <v>6</v>
      </c>
      <c r="R5405" s="71">
        <v>19</v>
      </c>
      <c r="S5405" s="71">
        <v>18</v>
      </c>
      <c r="T5405" s="73" t="s">
        <v>10559</v>
      </c>
      <c r="U5405" s="75" t="s">
        <v>3235</v>
      </c>
    </row>
    <row r="5406" spans="17:21">
      <c r="Q5406" s="71">
        <v>6</v>
      </c>
      <c r="R5406" s="71">
        <v>19</v>
      </c>
      <c r="S5406" s="71">
        <v>19</v>
      </c>
      <c r="T5406" s="73" t="s">
        <v>10561</v>
      </c>
      <c r="U5406" s="75" t="s">
        <v>3236</v>
      </c>
    </row>
    <row r="5407" spans="17:21">
      <c r="Q5407" s="71">
        <v>6</v>
      </c>
      <c r="R5407" s="71">
        <v>20</v>
      </c>
      <c r="S5407" s="71">
        <v>1</v>
      </c>
      <c r="T5407" s="73" t="s">
        <v>10563</v>
      </c>
      <c r="U5407" s="75" t="s">
        <v>3289</v>
      </c>
    </row>
    <row r="5408" spans="17:21">
      <c r="Q5408" s="71">
        <v>6</v>
      </c>
      <c r="R5408" s="71">
        <v>20</v>
      </c>
      <c r="S5408" s="71">
        <v>2</v>
      </c>
      <c r="T5408" s="73" t="s">
        <v>10565</v>
      </c>
      <c r="U5408" s="75" t="s">
        <v>3290</v>
      </c>
    </row>
    <row r="5409" spans="17:21">
      <c r="Q5409" s="71">
        <v>6</v>
      </c>
      <c r="R5409" s="71">
        <v>20</v>
      </c>
      <c r="S5409" s="71">
        <v>3</v>
      </c>
      <c r="T5409" s="73" t="s">
        <v>10567</v>
      </c>
      <c r="U5409" s="75" t="s">
        <v>3291</v>
      </c>
    </row>
    <row r="5410" spans="17:21">
      <c r="Q5410" s="71">
        <v>6</v>
      </c>
      <c r="R5410" s="71">
        <v>20</v>
      </c>
      <c r="S5410" s="71">
        <v>4</v>
      </c>
      <c r="T5410" s="73" t="s">
        <v>10569</v>
      </c>
      <c r="U5410" s="75" t="s">
        <v>3292</v>
      </c>
    </row>
    <row r="5411" spans="17:21">
      <c r="Q5411" s="71">
        <v>6</v>
      </c>
      <c r="R5411" s="71">
        <v>20</v>
      </c>
      <c r="S5411" s="71">
        <v>5</v>
      </c>
      <c r="T5411" s="73" t="s">
        <v>10571</v>
      </c>
      <c r="U5411" s="75" t="s">
        <v>3293</v>
      </c>
    </row>
    <row r="5412" spans="17:21">
      <c r="Q5412" s="71">
        <v>6</v>
      </c>
      <c r="R5412" s="71">
        <v>20</v>
      </c>
      <c r="S5412" s="71">
        <v>6</v>
      </c>
      <c r="T5412" s="73" t="s">
        <v>10573</v>
      </c>
      <c r="U5412" s="75" t="s">
        <v>3294</v>
      </c>
    </row>
    <row r="5413" spans="17:21">
      <c r="Q5413" s="71">
        <v>6</v>
      </c>
      <c r="R5413" s="71">
        <v>20</v>
      </c>
      <c r="S5413" s="71">
        <v>7</v>
      </c>
      <c r="T5413" s="73" t="s">
        <v>10575</v>
      </c>
      <c r="U5413" s="75" t="s">
        <v>3295</v>
      </c>
    </row>
    <row r="5414" spans="17:21">
      <c r="Q5414" s="71">
        <v>6</v>
      </c>
      <c r="R5414" s="71">
        <v>20</v>
      </c>
      <c r="S5414" s="71">
        <v>8</v>
      </c>
      <c r="T5414" s="73" t="s">
        <v>10577</v>
      </c>
      <c r="U5414" s="75" t="s">
        <v>3296</v>
      </c>
    </row>
    <row r="5415" spans="17:21">
      <c r="Q5415" s="71">
        <v>6</v>
      </c>
      <c r="R5415" s="71">
        <v>20</v>
      </c>
      <c r="S5415" s="71">
        <v>9</v>
      </c>
      <c r="T5415" s="73" t="s">
        <v>10579</v>
      </c>
      <c r="U5415" s="75" t="s">
        <v>3297</v>
      </c>
    </row>
    <row r="5416" spans="17:21">
      <c r="Q5416" s="71">
        <v>6</v>
      </c>
      <c r="R5416" s="71">
        <v>20</v>
      </c>
      <c r="S5416" s="71">
        <v>10</v>
      </c>
      <c r="T5416" s="73" t="s">
        <v>10581</v>
      </c>
      <c r="U5416" s="75" t="s">
        <v>3298</v>
      </c>
    </row>
    <row r="5417" spans="17:21">
      <c r="Q5417" s="71">
        <v>6</v>
      </c>
      <c r="R5417" s="71">
        <v>20</v>
      </c>
      <c r="S5417" s="71">
        <v>11</v>
      </c>
      <c r="T5417" s="73" t="s">
        <v>10583</v>
      </c>
      <c r="U5417" s="75" t="s">
        <v>3299</v>
      </c>
    </row>
    <row r="5418" spans="17:21">
      <c r="Q5418" s="71">
        <v>6</v>
      </c>
      <c r="R5418" s="71">
        <v>20</v>
      </c>
      <c r="S5418" s="71">
        <v>12</v>
      </c>
      <c r="T5418" s="73" t="s">
        <v>10585</v>
      </c>
      <c r="U5418" s="75" t="s">
        <v>3300</v>
      </c>
    </row>
    <row r="5419" spans="17:21">
      <c r="Q5419" s="71">
        <v>6</v>
      </c>
      <c r="R5419" s="71">
        <v>20</v>
      </c>
      <c r="S5419" s="71">
        <v>13</v>
      </c>
      <c r="T5419" s="73" t="s">
        <v>10587</v>
      </c>
      <c r="U5419" s="75" t="s">
        <v>3301</v>
      </c>
    </row>
    <row r="5420" spans="17:21">
      <c r="Q5420" s="71">
        <v>6</v>
      </c>
      <c r="R5420" s="71">
        <v>20</v>
      </c>
      <c r="S5420" s="71">
        <v>14</v>
      </c>
      <c r="T5420" s="73" t="s">
        <v>10589</v>
      </c>
      <c r="U5420" s="75" t="s">
        <v>3302</v>
      </c>
    </row>
    <row r="5421" spans="17:21">
      <c r="Q5421" s="71">
        <v>6</v>
      </c>
      <c r="R5421" s="71">
        <v>20</v>
      </c>
      <c r="S5421" s="71">
        <v>15</v>
      </c>
      <c r="T5421" s="73" t="s">
        <v>10591</v>
      </c>
      <c r="U5421" s="75" t="s">
        <v>3303</v>
      </c>
    </row>
    <row r="5422" spans="17:21">
      <c r="Q5422" s="71">
        <v>6</v>
      </c>
      <c r="R5422" s="71">
        <v>20</v>
      </c>
      <c r="S5422" s="71">
        <v>16</v>
      </c>
      <c r="T5422" s="73" t="s">
        <v>10593</v>
      </c>
      <c r="U5422" s="75" t="s">
        <v>3304</v>
      </c>
    </row>
    <row r="5423" spans="17:21">
      <c r="Q5423" s="71">
        <v>6</v>
      </c>
      <c r="R5423" s="71">
        <v>20</v>
      </c>
      <c r="S5423" s="71">
        <v>17</v>
      </c>
      <c r="T5423" s="73" t="s">
        <v>10595</v>
      </c>
      <c r="U5423" s="75" t="s">
        <v>3305</v>
      </c>
    </row>
    <row r="5424" spans="17:21">
      <c r="Q5424" s="71">
        <v>6</v>
      </c>
      <c r="R5424" s="71">
        <v>20</v>
      </c>
      <c r="S5424" s="71">
        <v>18</v>
      </c>
      <c r="T5424" s="73" t="s">
        <v>10597</v>
      </c>
      <c r="U5424" s="75" t="s">
        <v>3306</v>
      </c>
    </row>
    <row r="5425" spans="17:21">
      <c r="Q5425" s="71">
        <v>6</v>
      </c>
      <c r="R5425" s="71">
        <v>20</v>
      </c>
      <c r="S5425" s="71">
        <v>19</v>
      </c>
      <c r="T5425" s="73" t="s">
        <v>10599</v>
      </c>
      <c r="U5425" s="75" t="s">
        <v>3307</v>
      </c>
    </row>
    <row r="5426" spans="17:21">
      <c r="Q5426" s="71">
        <v>6</v>
      </c>
      <c r="R5426" s="71">
        <v>20</v>
      </c>
      <c r="S5426" s="71">
        <v>20</v>
      </c>
      <c r="T5426" s="73" t="s">
        <v>10601</v>
      </c>
      <c r="U5426" s="75" t="s">
        <v>3308</v>
      </c>
    </row>
    <row r="5427" spans="17:21">
      <c r="Q5427" s="71">
        <v>6</v>
      </c>
      <c r="R5427" s="71">
        <v>20</v>
      </c>
      <c r="S5427" s="71">
        <v>21</v>
      </c>
      <c r="T5427" s="73" t="s">
        <v>10603</v>
      </c>
      <c r="U5427" s="75" t="s">
        <v>3309</v>
      </c>
    </row>
    <row r="5428" spans="17:21">
      <c r="Q5428" s="71">
        <v>6</v>
      </c>
      <c r="R5428" s="71">
        <v>20</v>
      </c>
      <c r="S5428" s="71">
        <v>22</v>
      </c>
      <c r="T5428" s="73" t="s">
        <v>10605</v>
      </c>
      <c r="U5428" s="75" t="s">
        <v>3310</v>
      </c>
    </row>
    <row r="5429" spans="17:21">
      <c r="Q5429" s="71">
        <v>6</v>
      </c>
      <c r="R5429" s="71">
        <v>20</v>
      </c>
      <c r="S5429" s="71">
        <v>23</v>
      </c>
      <c r="T5429" s="73" t="s">
        <v>10607</v>
      </c>
      <c r="U5429" s="75" t="s">
        <v>3311</v>
      </c>
    </row>
    <row r="5430" spans="17:21">
      <c r="Q5430" s="71">
        <v>6</v>
      </c>
      <c r="R5430" s="71">
        <v>20</v>
      </c>
      <c r="S5430" s="71">
        <v>24</v>
      </c>
      <c r="T5430" s="73" t="s">
        <v>10609</v>
      </c>
      <c r="U5430" s="75" t="s">
        <v>3312</v>
      </c>
    </row>
    <row r="5431" spans="17:21">
      <c r="Q5431" s="71">
        <v>6</v>
      </c>
      <c r="R5431" s="71">
        <v>20</v>
      </c>
      <c r="S5431" s="71">
        <v>25</v>
      </c>
      <c r="T5431" s="73" t="s">
        <v>10611</v>
      </c>
      <c r="U5431" s="75" t="s">
        <v>3313</v>
      </c>
    </row>
    <row r="5432" spans="17:21">
      <c r="Q5432" s="71">
        <v>6</v>
      </c>
      <c r="R5432" s="71">
        <v>20</v>
      </c>
      <c r="S5432" s="71">
        <v>26</v>
      </c>
      <c r="T5432" s="73" t="s">
        <v>10613</v>
      </c>
      <c r="U5432" s="75" t="s">
        <v>3314</v>
      </c>
    </row>
    <row r="5433" spans="17:21">
      <c r="Q5433" s="71">
        <v>6</v>
      </c>
      <c r="R5433" s="71">
        <v>20</v>
      </c>
      <c r="S5433" s="71">
        <v>27</v>
      </c>
      <c r="T5433" s="73" t="s">
        <v>10614</v>
      </c>
      <c r="U5433" s="75" t="s">
        <v>3315</v>
      </c>
    </row>
    <row r="5434" spans="17:21">
      <c r="Q5434" s="71">
        <v>6</v>
      </c>
      <c r="R5434" s="71">
        <v>20</v>
      </c>
      <c r="S5434" s="71">
        <v>28</v>
      </c>
      <c r="T5434" s="73" t="s">
        <v>10615</v>
      </c>
      <c r="U5434" s="75" t="s">
        <v>3316</v>
      </c>
    </row>
    <row r="5435" spans="17:21">
      <c r="Q5435" s="71">
        <v>6</v>
      </c>
      <c r="R5435" s="71">
        <v>20</v>
      </c>
      <c r="S5435" s="71">
        <v>29</v>
      </c>
      <c r="T5435" s="73" t="s">
        <v>10617</v>
      </c>
      <c r="U5435" s="75" t="s">
        <v>3317</v>
      </c>
    </row>
    <row r="5436" spans="17:21">
      <c r="Q5436" s="71">
        <v>6</v>
      </c>
      <c r="R5436" s="71">
        <v>20</v>
      </c>
      <c r="S5436" s="71">
        <v>30</v>
      </c>
      <c r="T5436" s="73" t="s">
        <v>10619</v>
      </c>
      <c r="U5436" s="75" t="s">
        <v>3318</v>
      </c>
    </row>
    <row r="5437" spans="17:21">
      <c r="Q5437" s="71">
        <v>6</v>
      </c>
      <c r="R5437" s="71">
        <v>20</v>
      </c>
      <c r="S5437" s="71">
        <v>31</v>
      </c>
      <c r="T5437" s="73" t="s">
        <v>10621</v>
      </c>
      <c r="U5437" s="75" t="s">
        <v>3319</v>
      </c>
    </row>
    <row r="5438" spans="17:21">
      <c r="Q5438" s="71">
        <v>6</v>
      </c>
      <c r="R5438" s="71">
        <v>20</v>
      </c>
      <c r="S5438" s="71">
        <v>32</v>
      </c>
      <c r="T5438" s="73" t="s">
        <v>10623</v>
      </c>
      <c r="U5438" s="75" t="s">
        <v>3320</v>
      </c>
    </row>
    <row r="5439" spans="17:21">
      <c r="Q5439" s="71">
        <v>6</v>
      </c>
      <c r="R5439" s="71">
        <v>20</v>
      </c>
      <c r="S5439" s="71">
        <v>33</v>
      </c>
      <c r="T5439" s="73" t="s">
        <v>10625</v>
      </c>
      <c r="U5439" s="75" t="s">
        <v>3321</v>
      </c>
    </row>
    <row r="5440" spans="17:21">
      <c r="Q5440" s="71">
        <v>6</v>
      </c>
      <c r="R5440" s="71">
        <v>20</v>
      </c>
      <c r="S5440" s="71">
        <v>34</v>
      </c>
      <c r="T5440" s="73" t="s">
        <v>10627</v>
      </c>
      <c r="U5440" s="75" t="s">
        <v>3322</v>
      </c>
    </row>
    <row r="5441" spans="17:21">
      <c r="Q5441" s="71">
        <v>6</v>
      </c>
      <c r="R5441" s="71">
        <v>20</v>
      </c>
      <c r="S5441" s="71">
        <v>35</v>
      </c>
      <c r="T5441" s="73" t="s">
        <v>10629</v>
      </c>
      <c r="U5441" s="75" t="s">
        <v>3323</v>
      </c>
    </row>
    <row r="5442" spans="17:21">
      <c r="Q5442" s="71">
        <v>6</v>
      </c>
      <c r="R5442" s="71">
        <v>20</v>
      </c>
      <c r="S5442" s="71">
        <v>36</v>
      </c>
      <c r="T5442" s="73" t="s">
        <v>10631</v>
      </c>
      <c r="U5442" s="75" t="s">
        <v>3324</v>
      </c>
    </row>
    <row r="5443" spans="17:21">
      <c r="Q5443" s="71">
        <v>6</v>
      </c>
      <c r="R5443" s="71">
        <v>20</v>
      </c>
      <c r="S5443" s="71">
        <v>37</v>
      </c>
      <c r="T5443" s="73" t="s">
        <v>10633</v>
      </c>
      <c r="U5443" s="75" t="s">
        <v>3325</v>
      </c>
    </row>
    <row r="5444" spans="17:21">
      <c r="Q5444" s="71">
        <v>6</v>
      </c>
      <c r="R5444" s="71">
        <v>20</v>
      </c>
      <c r="S5444" s="71">
        <v>38</v>
      </c>
      <c r="T5444" s="73" t="s">
        <v>10635</v>
      </c>
      <c r="U5444" s="75" t="s">
        <v>3326</v>
      </c>
    </row>
    <row r="5445" spans="17:21">
      <c r="Q5445" s="71">
        <v>6</v>
      </c>
      <c r="R5445" s="71">
        <v>20</v>
      </c>
      <c r="S5445" s="71">
        <v>39</v>
      </c>
      <c r="T5445" s="73" t="s">
        <v>10637</v>
      </c>
      <c r="U5445" s="75" t="s">
        <v>3327</v>
      </c>
    </row>
    <row r="5446" spans="17:21">
      <c r="Q5446" s="71">
        <v>6</v>
      </c>
      <c r="R5446" s="71">
        <v>20</v>
      </c>
      <c r="S5446" s="71">
        <v>40</v>
      </c>
      <c r="T5446" s="73" t="s">
        <v>10639</v>
      </c>
      <c r="U5446" s="75" t="s">
        <v>3328</v>
      </c>
    </row>
    <row r="5447" spans="17:21">
      <c r="Q5447" s="71">
        <v>6</v>
      </c>
      <c r="R5447" s="71">
        <v>20</v>
      </c>
      <c r="S5447" s="71">
        <v>41</v>
      </c>
      <c r="T5447" s="73" t="s">
        <v>10641</v>
      </c>
      <c r="U5447" s="75" t="s">
        <v>3329</v>
      </c>
    </row>
    <row r="5448" spans="17:21">
      <c r="Q5448" s="71">
        <v>6</v>
      </c>
      <c r="R5448" s="71">
        <v>20</v>
      </c>
      <c r="S5448" s="71">
        <v>42</v>
      </c>
      <c r="T5448" s="73" t="s">
        <v>10643</v>
      </c>
      <c r="U5448" s="75" t="s">
        <v>3330</v>
      </c>
    </row>
    <row r="5449" spans="17:21">
      <c r="Q5449" s="71">
        <v>6</v>
      </c>
      <c r="R5449" s="71">
        <v>21</v>
      </c>
      <c r="S5449" s="71">
        <v>1</v>
      </c>
      <c r="T5449" s="73" t="s">
        <v>10660</v>
      </c>
      <c r="U5449" s="75" t="s">
        <v>3365</v>
      </c>
    </row>
    <row r="5450" spans="17:21">
      <c r="Q5450" s="71">
        <v>6</v>
      </c>
      <c r="R5450" s="71">
        <v>21</v>
      </c>
      <c r="S5450" s="71">
        <v>2</v>
      </c>
      <c r="T5450" s="73" t="s">
        <v>10661</v>
      </c>
      <c r="U5450" s="75" t="s">
        <v>3366</v>
      </c>
    </row>
    <row r="5451" spans="17:21">
      <c r="Q5451" s="71">
        <v>6</v>
      </c>
      <c r="R5451" s="71">
        <v>21</v>
      </c>
      <c r="S5451" s="71">
        <v>3</v>
      </c>
      <c r="T5451" s="73" t="s">
        <v>10662</v>
      </c>
      <c r="U5451" s="75" t="s">
        <v>3367</v>
      </c>
    </row>
    <row r="5452" spans="17:21">
      <c r="Q5452" s="71">
        <v>6</v>
      </c>
      <c r="R5452" s="71">
        <v>21</v>
      </c>
      <c r="S5452" s="71">
        <v>4</v>
      </c>
      <c r="T5452" s="73" t="s">
        <v>10664</v>
      </c>
      <c r="U5452" s="75" t="s">
        <v>3368</v>
      </c>
    </row>
    <row r="5453" spans="17:21">
      <c r="Q5453" s="71">
        <v>6</v>
      </c>
      <c r="R5453" s="71">
        <v>21</v>
      </c>
      <c r="S5453" s="71">
        <v>5</v>
      </c>
      <c r="T5453" s="73" t="s">
        <v>10666</v>
      </c>
      <c r="U5453" s="75" t="s">
        <v>3369</v>
      </c>
    </row>
    <row r="5454" spans="17:21">
      <c r="Q5454" s="71">
        <v>6</v>
      </c>
      <c r="R5454" s="71">
        <v>21</v>
      </c>
      <c r="S5454" s="71">
        <v>6</v>
      </c>
      <c r="T5454" s="73" t="s">
        <v>10668</v>
      </c>
      <c r="U5454" s="75" t="s">
        <v>3370</v>
      </c>
    </row>
    <row r="5455" spans="17:21">
      <c r="Q5455" s="71">
        <v>6</v>
      </c>
      <c r="R5455" s="71">
        <v>21</v>
      </c>
      <c r="S5455" s="71">
        <v>7</v>
      </c>
      <c r="T5455" s="73" t="s">
        <v>10670</v>
      </c>
      <c r="U5455" s="75" t="s">
        <v>3371</v>
      </c>
    </row>
    <row r="5456" spans="17:21">
      <c r="Q5456" s="71">
        <v>6</v>
      </c>
      <c r="R5456" s="71">
        <v>21</v>
      </c>
      <c r="S5456" s="71">
        <v>8</v>
      </c>
      <c r="T5456" s="73" t="s">
        <v>10672</v>
      </c>
      <c r="U5456" s="75" t="s">
        <v>3372</v>
      </c>
    </row>
    <row r="5457" spans="17:21">
      <c r="Q5457" s="71">
        <v>6</v>
      </c>
      <c r="R5457" s="71">
        <v>21</v>
      </c>
      <c r="S5457" s="71">
        <v>9</v>
      </c>
      <c r="T5457" s="73" t="s">
        <v>10674</v>
      </c>
      <c r="U5457" s="75" t="s">
        <v>3373</v>
      </c>
    </row>
    <row r="5458" spans="17:21">
      <c r="Q5458" s="71">
        <v>6</v>
      </c>
      <c r="R5458" s="71">
        <v>21</v>
      </c>
      <c r="S5458" s="71">
        <v>10</v>
      </c>
      <c r="T5458" s="73" t="s">
        <v>10676</v>
      </c>
      <c r="U5458" s="75" t="s">
        <v>3374</v>
      </c>
    </row>
    <row r="5459" spans="17:21">
      <c r="Q5459" s="71">
        <v>6</v>
      </c>
      <c r="R5459" s="71">
        <v>21</v>
      </c>
      <c r="S5459" s="71">
        <v>11</v>
      </c>
      <c r="T5459" s="73" t="s">
        <v>10678</v>
      </c>
      <c r="U5459" s="75" t="s">
        <v>3375</v>
      </c>
    </row>
    <row r="5460" spans="17:21">
      <c r="Q5460" s="71">
        <v>6</v>
      </c>
      <c r="R5460" s="71">
        <v>21</v>
      </c>
      <c r="S5460" s="71">
        <v>12</v>
      </c>
      <c r="T5460" s="73" t="s">
        <v>10680</v>
      </c>
      <c r="U5460" s="75" t="s">
        <v>3376</v>
      </c>
    </row>
    <row r="5461" spans="17:21">
      <c r="Q5461" s="71">
        <v>6</v>
      </c>
      <c r="R5461" s="71">
        <v>21</v>
      </c>
      <c r="S5461" s="71">
        <v>13</v>
      </c>
      <c r="T5461" s="73" t="s">
        <v>10682</v>
      </c>
      <c r="U5461" s="75" t="s">
        <v>3377</v>
      </c>
    </row>
    <row r="5462" spans="17:21">
      <c r="Q5462" s="71">
        <v>6</v>
      </c>
      <c r="R5462" s="71">
        <v>21</v>
      </c>
      <c r="S5462" s="71">
        <v>14</v>
      </c>
      <c r="T5462" s="73" t="s">
        <v>10683</v>
      </c>
      <c r="U5462" s="75" t="s">
        <v>3378</v>
      </c>
    </row>
    <row r="5463" spans="17:21">
      <c r="Q5463" s="71">
        <v>6</v>
      </c>
      <c r="R5463" s="71">
        <v>21</v>
      </c>
      <c r="S5463" s="71">
        <v>15</v>
      </c>
      <c r="T5463" s="73" t="s">
        <v>10684</v>
      </c>
      <c r="U5463" s="75" t="s">
        <v>3379</v>
      </c>
    </row>
    <row r="5464" spans="17:21">
      <c r="Q5464" s="71">
        <v>6</v>
      </c>
      <c r="R5464" s="71">
        <v>21</v>
      </c>
      <c r="S5464" s="71">
        <v>16</v>
      </c>
      <c r="T5464" s="73" t="s">
        <v>10685</v>
      </c>
      <c r="U5464" s="75" t="s">
        <v>3380</v>
      </c>
    </row>
    <row r="5465" spans="17:21">
      <c r="Q5465" s="71">
        <v>6</v>
      </c>
      <c r="R5465" s="71">
        <v>21</v>
      </c>
      <c r="S5465" s="71">
        <v>17</v>
      </c>
      <c r="T5465" s="73" t="s">
        <v>10687</v>
      </c>
      <c r="U5465" s="75" t="s">
        <v>3381</v>
      </c>
    </row>
    <row r="5466" spans="17:21">
      <c r="Q5466" s="71">
        <v>6</v>
      </c>
      <c r="R5466" s="71">
        <v>21</v>
      </c>
      <c r="S5466" s="71">
        <v>18</v>
      </c>
      <c r="T5466" s="73" t="s">
        <v>10689</v>
      </c>
      <c r="U5466" s="75" t="s">
        <v>3382</v>
      </c>
    </row>
    <row r="5467" spans="17:21">
      <c r="Q5467" s="71">
        <v>6</v>
      </c>
      <c r="R5467" s="71">
        <v>21</v>
      </c>
      <c r="S5467" s="71">
        <v>19</v>
      </c>
      <c r="T5467" s="73" t="s">
        <v>10691</v>
      </c>
      <c r="U5467" s="75" t="s">
        <v>3383</v>
      </c>
    </row>
    <row r="5468" spans="17:21">
      <c r="Q5468" s="71">
        <v>6</v>
      </c>
      <c r="R5468" s="71">
        <v>21</v>
      </c>
      <c r="S5468" s="71">
        <v>20</v>
      </c>
      <c r="T5468" s="73" t="s">
        <v>10693</v>
      </c>
      <c r="U5468" s="75" t="s">
        <v>3384</v>
      </c>
    </row>
    <row r="5469" spans="17:21">
      <c r="Q5469" s="71">
        <v>6</v>
      </c>
      <c r="R5469" s="71">
        <v>21</v>
      </c>
      <c r="S5469" s="71">
        <v>21</v>
      </c>
      <c r="T5469" s="73" t="s">
        <v>10695</v>
      </c>
      <c r="U5469" s="75" t="s">
        <v>7612</v>
      </c>
    </row>
    <row r="5470" spans="17:21">
      <c r="Q5470" s="71">
        <v>6</v>
      </c>
      <c r="R5470" s="71">
        <v>21</v>
      </c>
      <c r="S5470" s="71">
        <v>22</v>
      </c>
      <c r="T5470" s="73" t="s">
        <v>10697</v>
      </c>
      <c r="U5470" s="75" t="s">
        <v>3385</v>
      </c>
    </row>
    <row r="5471" spans="17:21">
      <c r="Q5471" s="71">
        <v>6</v>
      </c>
      <c r="R5471" s="71">
        <v>21</v>
      </c>
      <c r="S5471" s="71">
        <v>23</v>
      </c>
      <c r="T5471" s="73" t="s">
        <v>10698</v>
      </c>
      <c r="U5471" s="75" t="s">
        <v>3386</v>
      </c>
    </row>
    <row r="5472" spans="17:21">
      <c r="Q5472" s="71">
        <v>6</v>
      </c>
      <c r="R5472" s="71">
        <v>21</v>
      </c>
      <c r="S5472" s="71">
        <v>24</v>
      </c>
      <c r="T5472" s="73" t="s">
        <v>10699</v>
      </c>
      <c r="U5472" s="75" t="s">
        <v>3387</v>
      </c>
    </row>
    <row r="5473" spans="17:21">
      <c r="Q5473" s="71">
        <v>6</v>
      </c>
      <c r="R5473" s="71">
        <v>21</v>
      </c>
      <c r="S5473" s="71">
        <v>25</v>
      </c>
      <c r="T5473" s="73" t="s">
        <v>10701</v>
      </c>
      <c r="U5473" s="75" t="s">
        <v>3388</v>
      </c>
    </row>
    <row r="5474" spans="17:21">
      <c r="Q5474" s="71">
        <v>6</v>
      </c>
      <c r="R5474" s="71">
        <v>21</v>
      </c>
      <c r="S5474" s="71">
        <v>26</v>
      </c>
      <c r="T5474" s="73" t="s">
        <v>10703</v>
      </c>
      <c r="U5474" s="75" t="s">
        <v>3389</v>
      </c>
    </row>
    <row r="5475" spans="17:21">
      <c r="Q5475" s="71">
        <v>6</v>
      </c>
      <c r="R5475" s="71">
        <v>21</v>
      </c>
      <c r="S5475" s="71">
        <v>27</v>
      </c>
      <c r="T5475" s="73" t="s">
        <v>10705</v>
      </c>
      <c r="U5475" s="75" t="s">
        <v>3390</v>
      </c>
    </row>
    <row r="5476" spans="17:21">
      <c r="Q5476" s="71">
        <v>6</v>
      </c>
      <c r="R5476" s="71">
        <v>21</v>
      </c>
      <c r="S5476" s="71">
        <v>28</v>
      </c>
      <c r="T5476" s="73" t="s">
        <v>10707</v>
      </c>
      <c r="U5476" s="75" t="s">
        <v>3391</v>
      </c>
    </row>
    <row r="5477" spans="17:21">
      <c r="Q5477" s="71">
        <v>6</v>
      </c>
      <c r="R5477" s="71">
        <v>21</v>
      </c>
      <c r="S5477" s="71">
        <v>29</v>
      </c>
      <c r="T5477" s="73" t="s">
        <v>10709</v>
      </c>
      <c r="U5477" s="75" t="s">
        <v>3392</v>
      </c>
    </row>
    <row r="5478" spans="17:21">
      <c r="Q5478" s="71">
        <v>6</v>
      </c>
      <c r="R5478" s="71">
        <v>21</v>
      </c>
      <c r="S5478" s="71">
        <v>30</v>
      </c>
      <c r="T5478" s="73" t="s">
        <v>10711</v>
      </c>
      <c r="U5478" s="75" t="s">
        <v>3393</v>
      </c>
    </row>
    <row r="5479" spans="17:21">
      <c r="Q5479" s="71">
        <v>6</v>
      </c>
      <c r="R5479" s="71">
        <v>21</v>
      </c>
      <c r="S5479" s="71">
        <v>31</v>
      </c>
      <c r="T5479" s="73" t="s">
        <v>10713</v>
      </c>
      <c r="U5479" s="75" t="s">
        <v>3394</v>
      </c>
    </row>
    <row r="5480" spans="17:21">
      <c r="Q5480" s="71">
        <v>6</v>
      </c>
      <c r="R5480" s="71">
        <v>21</v>
      </c>
      <c r="S5480" s="71">
        <v>32</v>
      </c>
      <c r="T5480" s="73" t="s">
        <v>10715</v>
      </c>
      <c r="U5480" s="75" t="s">
        <v>7613</v>
      </c>
    </row>
    <row r="5481" spans="17:21">
      <c r="Q5481" s="71">
        <v>6</v>
      </c>
      <c r="R5481" s="71">
        <v>21</v>
      </c>
      <c r="S5481" s="71">
        <v>33</v>
      </c>
      <c r="T5481" s="73" t="s">
        <v>10717</v>
      </c>
      <c r="U5481" s="75" t="s">
        <v>3395</v>
      </c>
    </row>
    <row r="5482" spans="17:21">
      <c r="Q5482" s="71">
        <v>6</v>
      </c>
      <c r="R5482" s="71">
        <v>22</v>
      </c>
      <c r="S5482" s="71">
        <v>1</v>
      </c>
      <c r="T5482" s="73" t="s">
        <v>10752</v>
      </c>
      <c r="U5482" s="75" t="s">
        <v>3437</v>
      </c>
    </row>
    <row r="5483" spans="17:21">
      <c r="Q5483" s="71">
        <v>6</v>
      </c>
      <c r="R5483" s="71">
        <v>22</v>
      </c>
      <c r="S5483" s="71">
        <v>2</v>
      </c>
      <c r="T5483" s="73" t="s">
        <v>10754</v>
      </c>
      <c r="U5483" s="75" t="s">
        <v>3438</v>
      </c>
    </row>
    <row r="5484" spans="17:21">
      <c r="Q5484" s="71">
        <v>6</v>
      </c>
      <c r="R5484" s="71">
        <v>22</v>
      </c>
      <c r="S5484" s="71">
        <v>3</v>
      </c>
      <c r="T5484" s="73" t="s">
        <v>10756</v>
      </c>
      <c r="U5484" s="75" t="s">
        <v>3439</v>
      </c>
    </row>
    <row r="5485" spans="17:21">
      <c r="Q5485" s="71">
        <v>6</v>
      </c>
      <c r="R5485" s="71">
        <v>22</v>
      </c>
      <c r="S5485" s="71">
        <v>4</v>
      </c>
      <c r="T5485" s="73" t="s">
        <v>10758</v>
      </c>
      <c r="U5485" s="75" t="s">
        <v>3440</v>
      </c>
    </row>
    <row r="5486" spans="17:21">
      <c r="Q5486" s="71">
        <v>6</v>
      </c>
      <c r="R5486" s="71">
        <v>22</v>
      </c>
      <c r="S5486" s="71">
        <v>5</v>
      </c>
      <c r="T5486" s="73" t="s">
        <v>10760</v>
      </c>
      <c r="U5486" s="75" t="s">
        <v>3441</v>
      </c>
    </row>
    <row r="5487" spans="17:21">
      <c r="Q5487" s="71">
        <v>6</v>
      </c>
      <c r="R5487" s="71">
        <v>22</v>
      </c>
      <c r="S5487" s="71">
        <v>6</v>
      </c>
      <c r="T5487" s="73" t="s">
        <v>10762</v>
      </c>
      <c r="U5487" s="75" t="s">
        <v>3442</v>
      </c>
    </row>
    <row r="5488" spans="17:21">
      <c r="Q5488" s="71">
        <v>6</v>
      </c>
      <c r="R5488" s="71">
        <v>22</v>
      </c>
      <c r="S5488" s="71">
        <v>7</v>
      </c>
      <c r="T5488" s="73" t="s">
        <v>10764</v>
      </c>
      <c r="U5488" s="75" t="s">
        <v>3443</v>
      </c>
    </row>
    <row r="5489" spans="17:21">
      <c r="Q5489" s="71">
        <v>6</v>
      </c>
      <c r="R5489" s="71">
        <v>22</v>
      </c>
      <c r="S5489" s="71">
        <v>8</v>
      </c>
      <c r="T5489" s="73" t="s">
        <v>10766</v>
      </c>
      <c r="U5489" s="75" t="s">
        <v>3444</v>
      </c>
    </row>
    <row r="5490" spans="17:21">
      <c r="Q5490" s="71">
        <v>6</v>
      </c>
      <c r="R5490" s="71">
        <v>22</v>
      </c>
      <c r="S5490" s="71">
        <v>9</v>
      </c>
      <c r="T5490" s="73" t="s">
        <v>10768</v>
      </c>
      <c r="U5490" s="75" t="s">
        <v>3445</v>
      </c>
    </row>
    <row r="5491" spans="17:21">
      <c r="Q5491" s="71">
        <v>6</v>
      </c>
      <c r="R5491" s="71">
        <v>22</v>
      </c>
      <c r="S5491" s="71">
        <v>10</v>
      </c>
      <c r="T5491" s="73" t="s">
        <v>10770</v>
      </c>
      <c r="U5491" s="75" t="s">
        <v>3446</v>
      </c>
    </row>
    <row r="5492" spans="17:21">
      <c r="Q5492" s="71">
        <v>6</v>
      </c>
      <c r="R5492" s="71">
        <v>22</v>
      </c>
      <c r="S5492" s="71">
        <v>11</v>
      </c>
      <c r="T5492" s="73" t="s">
        <v>10771</v>
      </c>
      <c r="U5492" s="75" t="s">
        <v>3447</v>
      </c>
    </row>
    <row r="5493" spans="17:21">
      <c r="Q5493" s="71">
        <v>6</v>
      </c>
      <c r="R5493" s="71">
        <v>22</v>
      </c>
      <c r="S5493" s="71">
        <v>12</v>
      </c>
      <c r="T5493" s="73" t="s">
        <v>10772</v>
      </c>
      <c r="U5493" s="75" t="s">
        <v>3448</v>
      </c>
    </row>
    <row r="5494" spans="17:21">
      <c r="Q5494" s="71">
        <v>6</v>
      </c>
      <c r="R5494" s="71">
        <v>22</v>
      </c>
      <c r="S5494" s="71">
        <v>13</v>
      </c>
      <c r="T5494" s="73" t="s">
        <v>10774</v>
      </c>
      <c r="U5494" s="75" t="s">
        <v>3449</v>
      </c>
    </row>
    <row r="5495" spans="17:21">
      <c r="Q5495" s="71">
        <v>6</v>
      </c>
      <c r="R5495" s="71">
        <v>22</v>
      </c>
      <c r="S5495" s="71">
        <v>14</v>
      </c>
      <c r="T5495" s="73" t="s">
        <v>10775</v>
      </c>
      <c r="U5495" s="75" t="s">
        <v>3450</v>
      </c>
    </row>
    <row r="5496" spans="17:21">
      <c r="Q5496" s="71">
        <v>6</v>
      </c>
      <c r="R5496" s="71">
        <v>22</v>
      </c>
      <c r="S5496" s="71">
        <v>15</v>
      </c>
      <c r="T5496" s="73" t="s">
        <v>10777</v>
      </c>
      <c r="U5496" s="75" t="s">
        <v>3451</v>
      </c>
    </row>
    <row r="5497" spans="17:21">
      <c r="Q5497" s="71">
        <v>6</v>
      </c>
      <c r="R5497" s="71">
        <v>22</v>
      </c>
      <c r="S5497" s="71">
        <v>16</v>
      </c>
      <c r="T5497" s="73" t="s">
        <v>10779</v>
      </c>
      <c r="U5497" s="75" t="s">
        <v>3452</v>
      </c>
    </row>
    <row r="5498" spans="17:21">
      <c r="Q5498" s="71">
        <v>6</v>
      </c>
      <c r="R5498" s="71">
        <v>22</v>
      </c>
      <c r="S5498" s="71">
        <v>17</v>
      </c>
      <c r="T5498" s="73" t="s">
        <v>10781</v>
      </c>
      <c r="U5498" s="75" t="s">
        <v>3453</v>
      </c>
    </row>
    <row r="5499" spans="17:21">
      <c r="Q5499" s="71">
        <v>6</v>
      </c>
      <c r="R5499" s="71">
        <v>22</v>
      </c>
      <c r="S5499" s="71">
        <v>18</v>
      </c>
      <c r="T5499" s="73" t="s">
        <v>10783</v>
      </c>
      <c r="U5499" s="75" t="s">
        <v>3454</v>
      </c>
    </row>
    <row r="5500" spans="17:21">
      <c r="Q5500" s="71">
        <v>6</v>
      </c>
      <c r="R5500" s="71">
        <v>22</v>
      </c>
      <c r="S5500" s="71">
        <v>19</v>
      </c>
      <c r="T5500" s="73" t="s">
        <v>10785</v>
      </c>
      <c r="U5500" s="75" t="s">
        <v>3455</v>
      </c>
    </row>
    <row r="5501" spans="17:21">
      <c r="Q5501" s="71">
        <v>6</v>
      </c>
      <c r="R5501" s="71">
        <v>22</v>
      </c>
      <c r="S5501" s="71">
        <v>20</v>
      </c>
      <c r="T5501" s="73" t="s">
        <v>10787</v>
      </c>
      <c r="U5501" s="75" t="s">
        <v>3456</v>
      </c>
    </row>
    <row r="5502" spans="17:21">
      <c r="Q5502" s="71">
        <v>6</v>
      </c>
      <c r="R5502" s="71">
        <v>22</v>
      </c>
      <c r="S5502" s="71">
        <v>21</v>
      </c>
      <c r="T5502" s="73" t="s">
        <v>10788</v>
      </c>
      <c r="U5502" s="75" t="s">
        <v>3457</v>
      </c>
    </row>
    <row r="5503" spans="17:21">
      <c r="Q5503" s="71">
        <v>6</v>
      </c>
      <c r="R5503" s="71">
        <v>22</v>
      </c>
      <c r="S5503" s="71">
        <v>22</v>
      </c>
      <c r="T5503" s="73" t="s">
        <v>10789</v>
      </c>
      <c r="U5503" s="75" t="s">
        <v>3458</v>
      </c>
    </row>
    <row r="5504" spans="17:21">
      <c r="Q5504" s="71">
        <v>6</v>
      </c>
      <c r="R5504" s="71">
        <v>22</v>
      </c>
      <c r="S5504" s="71">
        <v>23</v>
      </c>
      <c r="T5504" s="73" t="s">
        <v>10790</v>
      </c>
      <c r="U5504" s="75" t="s">
        <v>3459</v>
      </c>
    </row>
    <row r="5505" spans="17:21">
      <c r="Q5505" s="71">
        <v>6</v>
      </c>
      <c r="R5505" s="71">
        <v>22</v>
      </c>
      <c r="S5505" s="71">
        <v>24</v>
      </c>
      <c r="T5505" s="73" t="s">
        <v>10792</v>
      </c>
      <c r="U5505" s="75" t="s">
        <v>3460</v>
      </c>
    </row>
    <row r="5506" spans="17:21">
      <c r="Q5506" s="71">
        <v>6</v>
      </c>
      <c r="R5506" s="71">
        <v>22</v>
      </c>
      <c r="S5506" s="71">
        <v>25</v>
      </c>
      <c r="T5506" s="73" t="s">
        <v>10794</v>
      </c>
      <c r="U5506" s="75" t="s">
        <v>3461</v>
      </c>
    </row>
    <row r="5507" spans="17:21">
      <c r="Q5507" s="71">
        <v>6</v>
      </c>
      <c r="R5507" s="71">
        <v>22</v>
      </c>
      <c r="S5507" s="71">
        <v>26</v>
      </c>
      <c r="T5507" s="73" t="s">
        <v>10796</v>
      </c>
      <c r="U5507" s="75" t="s">
        <v>3462</v>
      </c>
    </row>
    <row r="5508" spans="17:21">
      <c r="Q5508" s="71">
        <v>6</v>
      </c>
      <c r="R5508" s="71">
        <v>22</v>
      </c>
      <c r="S5508" s="71">
        <v>27</v>
      </c>
      <c r="T5508" s="73" t="s">
        <v>10797</v>
      </c>
      <c r="U5508" s="75" t="s">
        <v>3463</v>
      </c>
    </row>
    <row r="5509" spans="17:21">
      <c r="Q5509" s="71">
        <v>6</v>
      </c>
      <c r="R5509" s="71">
        <v>22</v>
      </c>
      <c r="S5509" s="71">
        <v>28</v>
      </c>
      <c r="T5509" s="73" t="s">
        <v>10799</v>
      </c>
      <c r="U5509" s="75" t="s">
        <v>3464</v>
      </c>
    </row>
    <row r="5510" spans="17:21">
      <c r="Q5510" s="71">
        <v>6</v>
      </c>
      <c r="R5510" s="71">
        <v>22</v>
      </c>
      <c r="S5510" s="71">
        <v>29</v>
      </c>
      <c r="T5510" s="73" t="s">
        <v>10801</v>
      </c>
      <c r="U5510" s="75" t="s">
        <v>3465</v>
      </c>
    </row>
    <row r="5511" spans="17:21">
      <c r="Q5511" s="71">
        <v>6</v>
      </c>
      <c r="R5511" s="71">
        <v>22</v>
      </c>
      <c r="S5511" s="71">
        <v>30</v>
      </c>
      <c r="T5511" s="73" t="s">
        <v>10803</v>
      </c>
      <c r="U5511" s="75" t="s">
        <v>3466</v>
      </c>
    </row>
    <row r="5512" spans="17:21">
      <c r="Q5512" s="71">
        <v>6</v>
      </c>
      <c r="R5512" s="71">
        <v>22</v>
      </c>
      <c r="S5512" s="71">
        <v>31</v>
      </c>
      <c r="T5512" s="73" t="s">
        <v>10805</v>
      </c>
      <c r="U5512" s="75" t="s">
        <v>3467</v>
      </c>
    </row>
    <row r="5513" spans="17:21">
      <c r="Q5513" s="71">
        <v>6</v>
      </c>
      <c r="R5513" s="71">
        <v>22</v>
      </c>
      <c r="S5513" s="71">
        <v>32</v>
      </c>
      <c r="T5513" s="73" t="s">
        <v>10807</v>
      </c>
      <c r="U5513" s="75" t="s">
        <v>7655</v>
      </c>
    </row>
    <row r="5514" spans="17:21">
      <c r="Q5514" s="71">
        <v>6</v>
      </c>
      <c r="R5514" s="71">
        <v>22</v>
      </c>
      <c r="S5514" s="71">
        <v>33</v>
      </c>
      <c r="T5514" s="73" t="s">
        <v>10809</v>
      </c>
      <c r="U5514" s="75" t="s">
        <v>7656</v>
      </c>
    </row>
    <row r="5515" spans="17:21">
      <c r="Q5515" s="71">
        <v>6</v>
      </c>
      <c r="R5515" s="71">
        <v>22</v>
      </c>
      <c r="S5515" s="71">
        <v>34</v>
      </c>
      <c r="T5515" s="73" t="s">
        <v>10811</v>
      </c>
      <c r="U5515" s="75" t="s">
        <v>7657</v>
      </c>
    </row>
    <row r="5516" spans="17:21">
      <c r="Q5516" s="71">
        <v>6</v>
      </c>
      <c r="R5516" s="71">
        <v>22</v>
      </c>
      <c r="S5516" s="71">
        <v>35</v>
      </c>
      <c r="T5516" s="73" t="s">
        <v>10813</v>
      </c>
      <c r="U5516" s="75" t="s">
        <v>7658</v>
      </c>
    </row>
    <row r="5517" spans="17:21">
      <c r="Q5517" s="71">
        <v>6</v>
      </c>
      <c r="R5517" s="71">
        <v>22</v>
      </c>
      <c r="S5517" s="71">
        <v>36</v>
      </c>
      <c r="T5517" s="73" t="s">
        <v>10815</v>
      </c>
      <c r="U5517" s="75" t="s">
        <v>7659</v>
      </c>
    </row>
    <row r="5518" spans="17:21">
      <c r="Q5518" s="71">
        <v>6</v>
      </c>
      <c r="R5518" s="71">
        <v>22</v>
      </c>
      <c r="S5518" s="71">
        <v>37</v>
      </c>
      <c r="T5518" s="73" t="s">
        <v>10817</v>
      </c>
      <c r="U5518" s="75" t="s">
        <v>7660</v>
      </c>
    </row>
    <row r="5519" spans="17:21">
      <c r="Q5519" s="71">
        <v>6</v>
      </c>
      <c r="R5519" s="71">
        <v>22</v>
      </c>
      <c r="S5519" s="71">
        <v>38</v>
      </c>
      <c r="T5519" s="73" t="s">
        <v>10819</v>
      </c>
      <c r="U5519" s="75" t="s">
        <v>3468</v>
      </c>
    </row>
    <row r="5520" spans="17:21">
      <c r="Q5520" s="71">
        <v>6</v>
      </c>
      <c r="R5520" s="71">
        <v>22</v>
      </c>
      <c r="S5520" s="71">
        <v>39</v>
      </c>
      <c r="T5520" s="73" t="s">
        <v>10820</v>
      </c>
      <c r="U5520" s="75" t="s">
        <v>3469</v>
      </c>
    </row>
    <row r="5521" spans="17:21">
      <c r="Q5521" s="71">
        <v>6</v>
      </c>
      <c r="R5521" s="71">
        <v>22</v>
      </c>
      <c r="S5521" s="71">
        <v>40</v>
      </c>
      <c r="T5521" s="73" t="s">
        <v>10821</v>
      </c>
      <c r="U5521" s="75" t="s">
        <v>3470</v>
      </c>
    </row>
    <row r="5522" spans="17:21">
      <c r="Q5522" s="71">
        <v>6</v>
      </c>
      <c r="R5522" s="71">
        <v>22</v>
      </c>
      <c r="S5522" s="71">
        <v>41</v>
      </c>
      <c r="T5522" s="73" t="s">
        <v>10823</v>
      </c>
      <c r="U5522" s="75" t="s">
        <v>3471</v>
      </c>
    </row>
    <row r="5523" spans="17:21">
      <c r="Q5523" s="71">
        <v>6</v>
      </c>
      <c r="R5523" s="71">
        <v>22</v>
      </c>
      <c r="S5523" s="71">
        <v>42</v>
      </c>
      <c r="T5523" s="73" t="s">
        <v>10825</v>
      </c>
      <c r="U5523" s="75" t="s">
        <v>3472</v>
      </c>
    </row>
    <row r="5524" spans="17:21">
      <c r="Q5524" s="71">
        <v>6</v>
      </c>
      <c r="R5524" s="71">
        <v>22</v>
      </c>
      <c r="S5524" s="71">
        <v>43</v>
      </c>
      <c r="T5524" s="73" t="s">
        <v>10827</v>
      </c>
      <c r="U5524" s="75" t="s">
        <v>3473</v>
      </c>
    </row>
    <row r="5525" spans="17:21">
      <c r="Q5525" s="71">
        <v>6</v>
      </c>
      <c r="R5525" s="71">
        <v>22</v>
      </c>
      <c r="S5525" s="71">
        <v>44</v>
      </c>
      <c r="T5525" s="73" t="s">
        <v>10830</v>
      </c>
      <c r="U5525" s="75" t="s">
        <v>3474</v>
      </c>
    </row>
    <row r="5526" spans="17:21">
      <c r="Q5526" s="71">
        <v>6</v>
      </c>
      <c r="R5526" s="71">
        <v>22</v>
      </c>
      <c r="S5526" s="71">
        <v>45</v>
      </c>
      <c r="T5526" s="73" t="s">
        <v>10832</v>
      </c>
      <c r="U5526" s="75" t="s">
        <v>3475</v>
      </c>
    </row>
    <row r="5527" spans="17:21">
      <c r="Q5527" s="71">
        <v>6</v>
      </c>
      <c r="R5527" s="71">
        <v>22</v>
      </c>
      <c r="S5527" s="71">
        <v>46</v>
      </c>
      <c r="T5527" s="73" t="s">
        <v>10834</v>
      </c>
      <c r="U5527" s="75" t="s">
        <v>3476</v>
      </c>
    </row>
    <row r="5528" spans="17:21">
      <c r="Q5528" s="71">
        <v>6</v>
      </c>
      <c r="R5528" s="71">
        <v>22</v>
      </c>
      <c r="S5528" s="71">
        <v>47</v>
      </c>
      <c r="T5528" s="73" t="s">
        <v>10836</v>
      </c>
      <c r="U5528" s="75" t="s">
        <v>3477</v>
      </c>
    </row>
    <row r="5529" spans="17:21">
      <c r="Q5529" s="71">
        <v>6</v>
      </c>
      <c r="R5529" s="71">
        <v>22</v>
      </c>
      <c r="S5529" s="71">
        <v>48</v>
      </c>
      <c r="T5529" s="73" t="s">
        <v>10838</v>
      </c>
      <c r="U5529" s="75" t="s">
        <v>3478</v>
      </c>
    </row>
    <row r="5530" spans="17:21">
      <c r="Q5530" s="71">
        <v>6</v>
      </c>
      <c r="R5530" s="71">
        <v>22</v>
      </c>
      <c r="S5530" s="71">
        <v>49</v>
      </c>
      <c r="T5530" s="73" t="s">
        <v>10840</v>
      </c>
      <c r="U5530" s="75" t="s">
        <v>3479</v>
      </c>
    </row>
    <row r="5531" spans="17:21">
      <c r="Q5531" s="71">
        <v>6</v>
      </c>
      <c r="R5531" s="71">
        <v>22</v>
      </c>
      <c r="S5531" s="71">
        <v>50</v>
      </c>
      <c r="T5531" s="73" t="s">
        <v>10842</v>
      </c>
      <c r="U5531" s="75" t="s">
        <v>3480</v>
      </c>
    </row>
    <row r="5532" spans="17:21">
      <c r="Q5532" s="71">
        <v>6</v>
      </c>
      <c r="R5532" s="71">
        <v>22</v>
      </c>
      <c r="S5532" s="71">
        <v>51</v>
      </c>
      <c r="T5532" s="73" t="s">
        <v>10844</v>
      </c>
      <c r="U5532" s="75" t="s">
        <v>3481</v>
      </c>
    </row>
    <row r="5533" spans="17:21">
      <c r="Q5533" s="71">
        <v>6</v>
      </c>
      <c r="R5533" s="71">
        <v>22</v>
      </c>
      <c r="S5533" s="71">
        <v>52</v>
      </c>
      <c r="T5533" s="73" t="s">
        <v>10846</v>
      </c>
      <c r="U5533" s="75" t="s">
        <v>3482</v>
      </c>
    </row>
    <row r="5534" spans="17:21">
      <c r="Q5534" s="71">
        <v>6</v>
      </c>
      <c r="R5534" s="71">
        <v>22</v>
      </c>
      <c r="S5534" s="71">
        <v>53</v>
      </c>
      <c r="T5534" s="73" t="s">
        <v>10848</v>
      </c>
      <c r="U5534" s="75" t="s">
        <v>3483</v>
      </c>
    </row>
    <row r="5535" spans="17:21">
      <c r="Q5535" s="71">
        <v>6</v>
      </c>
      <c r="R5535" s="71">
        <v>23</v>
      </c>
      <c r="S5535" s="71">
        <v>1</v>
      </c>
      <c r="T5535" s="73" t="s">
        <v>10850</v>
      </c>
      <c r="U5535" s="75" t="s">
        <v>3529</v>
      </c>
    </row>
    <row r="5536" spans="17:21">
      <c r="Q5536" s="71">
        <v>6</v>
      </c>
      <c r="R5536" s="71">
        <v>23</v>
      </c>
      <c r="S5536" s="71">
        <v>2</v>
      </c>
      <c r="T5536" s="73" t="s">
        <v>10852</v>
      </c>
      <c r="U5536" s="75" t="s">
        <v>3530</v>
      </c>
    </row>
    <row r="5537" spans="17:21">
      <c r="Q5537" s="71">
        <v>6</v>
      </c>
      <c r="R5537" s="71">
        <v>23</v>
      </c>
      <c r="S5537" s="71">
        <v>3</v>
      </c>
      <c r="T5537" s="73" t="s">
        <v>10854</v>
      </c>
      <c r="U5537" s="75" t="s">
        <v>3531</v>
      </c>
    </row>
    <row r="5538" spans="17:21">
      <c r="Q5538" s="71">
        <v>6</v>
      </c>
      <c r="R5538" s="71">
        <v>23</v>
      </c>
      <c r="S5538" s="71">
        <v>4</v>
      </c>
      <c r="T5538" s="73" t="s">
        <v>10856</v>
      </c>
      <c r="U5538" s="75" t="s">
        <v>3532</v>
      </c>
    </row>
    <row r="5539" spans="17:21">
      <c r="Q5539" s="71">
        <v>6</v>
      </c>
      <c r="R5539" s="71">
        <v>23</v>
      </c>
      <c r="S5539" s="71">
        <v>5</v>
      </c>
      <c r="T5539" s="73" t="s">
        <v>10858</v>
      </c>
      <c r="U5539" s="75" t="s">
        <v>3533</v>
      </c>
    </row>
    <row r="5540" spans="17:21">
      <c r="Q5540" s="71">
        <v>6</v>
      </c>
      <c r="R5540" s="71">
        <v>23</v>
      </c>
      <c r="S5540" s="71">
        <v>6</v>
      </c>
      <c r="T5540" s="73" t="s">
        <v>10860</v>
      </c>
      <c r="U5540" s="75" t="s">
        <v>3534</v>
      </c>
    </row>
    <row r="5541" spans="17:21">
      <c r="Q5541" s="71">
        <v>6</v>
      </c>
      <c r="R5541" s="71">
        <v>23</v>
      </c>
      <c r="S5541" s="71">
        <v>7</v>
      </c>
      <c r="T5541" s="73" t="s">
        <v>10862</v>
      </c>
      <c r="U5541" s="75" t="s">
        <v>3535</v>
      </c>
    </row>
    <row r="5542" spans="17:21">
      <c r="Q5542" s="71">
        <v>6</v>
      </c>
      <c r="R5542" s="71">
        <v>23</v>
      </c>
      <c r="S5542" s="71">
        <v>8</v>
      </c>
      <c r="T5542" s="73" t="s">
        <v>10864</v>
      </c>
      <c r="U5542" s="75" t="s">
        <v>3536</v>
      </c>
    </row>
    <row r="5543" spans="17:21">
      <c r="Q5543" s="71">
        <v>6</v>
      </c>
      <c r="R5543" s="71">
        <v>23</v>
      </c>
      <c r="S5543" s="71">
        <v>9</v>
      </c>
      <c r="T5543" s="73" t="s">
        <v>10866</v>
      </c>
      <c r="U5543" s="75" t="s">
        <v>3537</v>
      </c>
    </row>
    <row r="5544" spans="17:21">
      <c r="Q5544" s="71">
        <v>6</v>
      </c>
      <c r="R5544" s="71">
        <v>23</v>
      </c>
      <c r="S5544" s="71">
        <v>10</v>
      </c>
      <c r="T5544" s="73" t="s">
        <v>10868</v>
      </c>
      <c r="U5544" s="75" t="s">
        <v>3538</v>
      </c>
    </row>
    <row r="5545" spans="17:21">
      <c r="Q5545" s="71">
        <v>6</v>
      </c>
      <c r="R5545" s="71">
        <v>23</v>
      </c>
      <c r="S5545" s="71">
        <v>11</v>
      </c>
      <c r="T5545" s="73" t="s">
        <v>10870</v>
      </c>
      <c r="U5545" s="75" t="s">
        <v>3539</v>
      </c>
    </row>
    <row r="5546" spans="17:21">
      <c r="Q5546" s="71">
        <v>6</v>
      </c>
      <c r="R5546" s="71">
        <v>23</v>
      </c>
      <c r="S5546" s="71">
        <v>12</v>
      </c>
      <c r="T5546" s="73" t="s">
        <v>10872</v>
      </c>
      <c r="U5546" s="75" t="s">
        <v>3540</v>
      </c>
    </row>
    <row r="5547" spans="17:21">
      <c r="Q5547" s="71">
        <v>6</v>
      </c>
      <c r="R5547" s="71">
        <v>23</v>
      </c>
      <c r="S5547" s="71">
        <v>13</v>
      </c>
      <c r="T5547" s="73" t="s">
        <v>10874</v>
      </c>
      <c r="U5547" s="75" t="s">
        <v>3541</v>
      </c>
    </row>
    <row r="5548" spans="17:21">
      <c r="Q5548" s="71">
        <v>6</v>
      </c>
      <c r="R5548" s="71">
        <v>23</v>
      </c>
      <c r="S5548" s="71">
        <v>14</v>
      </c>
      <c r="T5548" s="73" t="s">
        <v>10876</v>
      </c>
      <c r="U5548" s="75" t="s">
        <v>3542</v>
      </c>
    </row>
    <row r="5549" spans="17:21">
      <c r="Q5549" s="71">
        <v>6</v>
      </c>
      <c r="R5549" s="71">
        <v>23</v>
      </c>
      <c r="S5549" s="71">
        <v>15</v>
      </c>
      <c r="T5549" s="73" t="s">
        <v>10878</v>
      </c>
      <c r="U5549" s="75" t="s">
        <v>3543</v>
      </c>
    </row>
    <row r="5550" spans="17:21">
      <c r="Q5550" s="71">
        <v>6</v>
      </c>
      <c r="R5550" s="71">
        <v>23</v>
      </c>
      <c r="S5550" s="71">
        <v>16</v>
      </c>
      <c r="T5550" s="73" t="s">
        <v>10879</v>
      </c>
      <c r="U5550" s="75" t="s">
        <v>3544</v>
      </c>
    </row>
    <row r="5551" spans="17:21">
      <c r="Q5551" s="71">
        <v>6</v>
      </c>
      <c r="R5551" s="71">
        <v>23</v>
      </c>
      <c r="S5551" s="71">
        <v>17</v>
      </c>
      <c r="T5551" s="73" t="s">
        <v>10881</v>
      </c>
      <c r="U5551" s="75" t="s">
        <v>3545</v>
      </c>
    </row>
    <row r="5552" spans="17:21">
      <c r="Q5552" s="71">
        <v>6</v>
      </c>
      <c r="R5552" s="71">
        <v>23</v>
      </c>
      <c r="S5552" s="71">
        <v>18</v>
      </c>
      <c r="T5552" s="73" t="s">
        <v>10883</v>
      </c>
      <c r="U5552" s="75" t="s">
        <v>3546</v>
      </c>
    </row>
    <row r="5553" spans="17:21">
      <c r="Q5553" s="71">
        <v>6</v>
      </c>
      <c r="R5553" s="71">
        <v>23</v>
      </c>
      <c r="S5553" s="71">
        <v>19</v>
      </c>
      <c r="T5553" s="73" t="s">
        <v>10886</v>
      </c>
      <c r="U5553" s="75" t="s">
        <v>3547</v>
      </c>
    </row>
    <row r="5554" spans="17:21">
      <c r="Q5554" s="71">
        <v>6</v>
      </c>
      <c r="R5554" s="71">
        <v>23</v>
      </c>
      <c r="S5554" s="71">
        <v>20</v>
      </c>
      <c r="T5554" s="73" t="s">
        <v>10888</v>
      </c>
      <c r="U5554" s="75" t="s">
        <v>3548</v>
      </c>
    </row>
    <row r="5555" spans="17:21">
      <c r="Q5555" s="71">
        <v>6</v>
      </c>
      <c r="R5555" s="71">
        <v>23</v>
      </c>
      <c r="S5555" s="71">
        <v>21</v>
      </c>
      <c r="T5555" s="73" t="s">
        <v>10890</v>
      </c>
      <c r="U5555" s="75" t="s">
        <v>3549</v>
      </c>
    </row>
    <row r="5556" spans="17:21">
      <c r="Q5556" s="71">
        <v>6</v>
      </c>
      <c r="R5556" s="71">
        <v>23</v>
      </c>
      <c r="S5556" s="71">
        <v>22</v>
      </c>
      <c r="T5556" s="73" t="s">
        <v>10892</v>
      </c>
      <c r="U5556" s="75" t="s">
        <v>3550</v>
      </c>
    </row>
    <row r="5557" spans="17:21">
      <c r="Q5557" s="71">
        <v>6</v>
      </c>
      <c r="R5557" s="71">
        <v>23</v>
      </c>
      <c r="S5557" s="71">
        <v>23</v>
      </c>
      <c r="T5557" s="73" t="s">
        <v>10894</v>
      </c>
      <c r="U5557" s="75" t="s">
        <v>3551</v>
      </c>
    </row>
    <row r="5558" spans="17:21">
      <c r="Q5558" s="71">
        <v>6</v>
      </c>
      <c r="R5558" s="71">
        <v>23</v>
      </c>
      <c r="S5558" s="71">
        <v>24</v>
      </c>
      <c r="T5558" s="73" t="s">
        <v>10896</v>
      </c>
      <c r="U5558" s="75" t="s">
        <v>3552</v>
      </c>
    </row>
    <row r="5559" spans="17:21">
      <c r="Q5559" s="71">
        <v>6</v>
      </c>
      <c r="R5559" s="71">
        <v>23</v>
      </c>
      <c r="S5559" s="71">
        <v>25</v>
      </c>
      <c r="T5559" s="73" t="s">
        <v>10898</v>
      </c>
      <c r="U5559" s="75" t="s">
        <v>3553</v>
      </c>
    </row>
    <row r="5560" spans="17:21">
      <c r="Q5560" s="71">
        <v>6</v>
      </c>
      <c r="R5560" s="71">
        <v>23</v>
      </c>
      <c r="S5560" s="71">
        <v>26</v>
      </c>
      <c r="T5560" s="73" t="s">
        <v>10900</v>
      </c>
      <c r="U5560" s="75" t="s">
        <v>7676</v>
      </c>
    </row>
    <row r="5561" spans="17:21">
      <c r="Q5561" s="71">
        <v>6</v>
      </c>
      <c r="R5561" s="71">
        <v>23</v>
      </c>
      <c r="S5561" s="71">
        <v>27</v>
      </c>
      <c r="T5561" s="73" t="s">
        <v>10902</v>
      </c>
      <c r="U5561" s="75" t="s">
        <v>7677</v>
      </c>
    </row>
    <row r="5562" spans="17:21">
      <c r="Q5562" s="71">
        <v>6</v>
      </c>
      <c r="R5562" s="71">
        <v>23</v>
      </c>
      <c r="S5562" s="71">
        <v>28</v>
      </c>
      <c r="T5562" s="73" t="s">
        <v>10904</v>
      </c>
      <c r="U5562" s="75" t="s">
        <v>3554</v>
      </c>
    </row>
    <row r="5563" spans="17:21">
      <c r="Q5563" s="71">
        <v>6</v>
      </c>
      <c r="R5563" s="71">
        <v>23</v>
      </c>
      <c r="S5563" s="71">
        <v>29</v>
      </c>
      <c r="T5563" s="73" t="s">
        <v>10906</v>
      </c>
      <c r="U5563" s="75" t="s">
        <v>3555</v>
      </c>
    </row>
    <row r="5564" spans="17:21">
      <c r="Q5564" s="71">
        <v>6</v>
      </c>
      <c r="R5564" s="71">
        <v>24</v>
      </c>
      <c r="S5564" s="71">
        <v>1</v>
      </c>
      <c r="T5564" s="73" t="s">
        <v>10908</v>
      </c>
      <c r="U5564" s="75" t="s">
        <v>3609</v>
      </c>
    </row>
    <row r="5565" spans="17:21">
      <c r="Q5565" s="71">
        <v>6</v>
      </c>
      <c r="R5565" s="71">
        <v>24</v>
      </c>
      <c r="S5565" s="71">
        <v>2</v>
      </c>
      <c r="T5565" s="73" t="s">
        <v>10910</v>
      </c>
      <c r="U5565" s="75" t="s">
        <v>3610</v>
      </c>
    </row>
    <row r="5566" spans="17:21">
      <c r="Q5566" s="71">
        <v>6</v>
      </c>
      <c r="R5566" s="71">
        <v>24</v>
      </c>
      <c r="S5566" s="71">
        <v>3</v>
      </c>
      <c r="T5566" s="73" t="s">
        <v>10913</v>
      </c>
      <c r="U5566" s="75" t="s">
        <v>3611</v>
      </c>
    </row>
    <row r="5567" spans="17:21">
      <c r="Q5567" s="71">
        <v>6</v>
      </c>
      <c r="R5567" s="71">
        <v>24</v>
      </c>
      <c r="S5567" s="71">
        <v>4</v>
      </c>
      <c r="T5567" s="73" t="s">
        <v>10915</v>
      </c>
      <c r="U5567" s="75" t="s">
        <v>3612</v>
      </c>
    </row>
    <row r="5568" spans="17:21">
      <c r="Q5568" s="71">
        <v>6</v>
      </c>
      <c r="R5568" s="71">
        <v>24</v>
      </c>
      <c r="S5568" s="71">
        <v>5</v>
      </c>
      <c r="T5568" s="73" t="s">
        <v>10916</v>
      </c>
      <c r="U5568" s="75" t="s">
        <v>3613</v>
      </c>
    </row>
    <row r="5569" spans="17:21">
      <c r="Q5569" s="71">
        <v>6</v>
      </c>
      <c r="R5569" s="71">
        <v>24</v>
      </c>
      <c r="S5569" s="71">
        <v>6</v>
      </c>
      <c r="T5569" s="73" t="s">
        <v>10918</v>
      </c>
      <c r="U5569" s="75" t="s">
        <v>3614</v>
      </c>
    </row>
    <row r="5570" spans="17:21">
      <c r="Q5570" s="71">
        <v>6</v>
      </c>
      <c r="R5570" s="71">
        <v>24</v>
      </c>
      <c r="S5570" s="71">
        <v>7</v>
      </c>
      <c r="T5570" s="73" t="s">
        <v>10920</v>
      </c>
      <c r="U5570" s="75" t="s">
        <v>3615</v>
      </c>
    </row>
    <row r="5571" spans="17:21">
      <c r="Q5571" s="71">
        <v>6</v>
      </c>
      <c r="R5571" s="71">
        <v>24</v>
      </c>
      <c r="S5571" s="71">
        <v>8</v>
      </c>
      <c r="T5571" s="73" t="s">
        <v>10922</v>
      </c>
      <c r="U5571" s="75" t="s">
        <v>7514</v>
      </c>
    </row>
    <row r="5572" spans="17:21">
      <c r="Q5572" s="71">
        <v>6</v>
      </c>
      <c r="R5572" s="71">
        <v>24</v>
      </c>
      <c r="S5572" s="71">
        <v>9</v>
      </c>
      <c r="T5572" s="73" t="s">
        <v>10924</v>
      </c>
      <c r="U5572" s="75" t="s">
        <v>7515</v>
      </c>
    </row>
    <row r="5573" spans="17:21">
      <c r="Q5573" s="71">
        <v>6</v>
      </c>
      <c r="R5573" s="71">
        <v>24</v>
      </c>
      <c r="S5573" s="71">
        <v>10</v>
      </c>
      <c r="T5573" s="73" t="s">
        <v>10926</v>
      </c>
      <c r="U5573" s="75" t="s">
        <v>3616</v>
      </c>
    </row>
    <row r="5574" spans="17:21">
      <c r="Q5574" s="71">
        <v>6</v>
      </c>
      <c r="R5574" s="71">
        <v>24</v>
      </c>
      <c r="S5574" s="71">
        <v>11</v>
      </c>
      <c r="T5574" s="73" t="s">
        <v>10929</v>
      </c>
      <c r="U5574" s="75" t="s">
        <v>3617</v>
      </c>
    </row>
    <row r="5575" spans="17:21">
      <c r="Q5575" s="71">
        <v>6</v>
      </c>
      <c r="R5575" s="71">
        <v>24</v>
      </c>
      <c r="S5575" s="71">
        <v>12</v>
      </c>
      <c r="T5575" s="73" t="s">
        <v>10931</v>
      </c>
      <c r="U5575" s="75" t="s">
        <v>3618</v>
      </c>
    </row>
    <row r="5576" spans="17:21">
      <c r="Q5576" s="71">
        <v>6</v>
      </c>
      <c r="R5576" s="71">
        <v>24</v>
      </c>
      <c r="S5576" s="71">
        <v>13</v>
      </c>
      <c r="T5576" s="73" t="s">
        <v>10932</v>
      </c>
      <c r="U5576" s="75" t="s">
        <v>3619</v>
      </c>
    </row>
    <row r="5577" spans="17:21">
      <c r="Q5577" s="71">
        <v>6</v>
      </c>
      <c r="R5577" s="71">
        <v>24</v>
      </c>
      <c r="S5577" s="71">
        <v>14</v>
      </c>
      <c r="T5577" s="73" t="s">
        <v>10933</v>
      </c>
      <c r="U5577" s="75" t="s">
        <v>3620</v>
      </c>
    </row>
    <row r="5578" spans="17:21">
      <c r="Q5578" s="71">
        <v>6</v>
      </c>
      <c r="R5578" s="71">
        <v>24</v>
      </c>
      <c r="S5578" s="71">
        <v>15</v>
      </c>
      <c r="T5578" s="73" t="s">
        <v>10934</v>
      </c>
      <c r="U5578" s="75" t="s">
        <v>3621</v>
      </c>
    </row>
    <row r="5579" spans="17:21">
      <c r="Q5579" s="71">
        <v>6</v>
      </c>
      <c r="R5579" s="71">
        <v>24</v>
      </c>
      <c r="S5579" s="71">
        <v>16</v>
      </c>
      <c r="T5579" s="73" t="s">
        <v>10935</v>
      </c>
      <c r="U5579" s="75" t="s">
        <v>7516</v>
      </c>
    </row>
    <row r="5580" spans="17:21">
      <c r="Q5580" s="71">
        <v>6</v>
      </c>
      <c r="R5580" s="71">
        <v>24</v>
      </c>
      <c r="S5580" s="71">
        <v>17</v>
      </c>
      <c r="T5580" s="73" t="s">
        <v>10936</v>
      </c>
      <c r="U5580" s="75" t="s">
        <v>3622</v>
      </c>
    </row>
    <row r="5581" spans="17:21">
      <c r="Q5581" s="71">
        <v>6</v>
      </c>
      <c r="R5581" s="71">
        <v>25</v>
      </c>
      <c r="S5581" s="71">
        <v>1</v>
      </c>
      <c r="T5581" s="73" t="s">
        <v>10937</v>
      </c>
      <c r="U5581" s="75" t="s">
        <v>3659</v>
      </c>
    </row>
    <row r="5582" spans="17:21">
      <c r="Q5582" s="71">
        <v>6</v>
      </c>
      <c r="R5582" s="71">
        <v>25</v>
      </c>
      <c r="S5582" s="71">
        <v>2</v>
      </c>
      <c r="T5582" s="73" t="s">
        <v>10938</v>
      </c>
      <c r="U5582" s="75" t="s">
        <v>3660</v>
      </c>
    </row>
    <row r="5583" spans="17:21">
      <c r="Q5583" s="71">
        <v>6</v>
      </c>
      <c r="R5583" s="71">
        <v>25</v>
      </c>
      <c r="S5583" s="71">
        <v>3</v>
      </c>
      <c r="T5583" s="73" t="s">
        <v>10940</v>
      </c>
      <c r="U5583" s="75" t="s">
        <v>3661</v>
      </c>
    </row>
    <row r="5584" spans="17:21">
      <c r="Q5584" s="71">
        <v>6</v>
      </c>
      <c r="R5584" s="71">
        <v>25</v>
      </c>
      <c r="S5584" s="71">
        <v>4</v>
      </c>
      <c r="T5584" s="73" t="s">
        <v>10942</v>
      </c>
      <c r="U5584" s="75" t="s">
        <v>3662</v>
      </c>
    </row>
    <row r="5585" spans="17:21">
      <c r="Q5585" s="71">
        <v>6</v>
      </c>
      <c r="R5585" s="71">
        <v>25</v>
      </c>
      <c r="S5585" s="71">
        <v>5</v>
      </c>
      <c r="T5585" s="73" t="s">
        <v>10944</v>
      </c>
      <c r="U5585" s="75" t="s">
        <v>3663</v>
      </c>
    </row>
    <row r="5586" spans="17:21">
      <c r="Q5586" s="71">
        <v>6</v>
      </c>
      <c r="R5586" s="71">
        <v>25</v>
      </c>
      <c r="S5586" s="71">
        <v>6</v>
      </c>
      <c r="T5586" s="73" t="s">
        <v>10946</v>
      </c>
      <c r="U5586" s="75" t="s">
        <v>3664</v>
      </c>
    </row>
    <row r="5587" spans="17:21">
      <c r="Q5587" s="71">
        <v>6</v>
      </c>
      <c r="R5587" s="71">
        <v>25</v>
      </c>
      <c r="S5587" s="71">
        <v>7</v>
      </c>
      <c r="T5587" s="73" t="s">
        <v>10948</v>
      </c>
      <c r="U5587" s="75" t="s">
        <v>3665</v>
      </c>
    </row>
    <row r="5588" spans="17:21">
      <c r="Q5588" s="71">
        <v>6</v>
      </c>
      <c r="R5588" s="71">
        <v>25</v>
      </c>
      <c r="S5588" s="71">
        <v>8</v>
      </c>
      <c r="T5588" s="73" t="s">
        <v>10950</v>
      </c>
      <c r="U5588" s="75" t="s">
        <v>3666</v>
      </c>
    </row>
    <row r="5589" spans="17:21">
      <c r="Q5589" s="71">
        <v>6</v>
      </c>
      <c r="R5589" s="71">
        <v>25</v>
      </c>
      <c r="S5589" s="71">
        <v>9</v>
      </c>
      <c r="T5589" s="73" t="s">
        <v>10952</v>
      </c>
      <c r="U5589" s="75" t="s">
        <v>3667</v>
      </c>
    </row>
    <row r="5590" spans="17:21">
      <c r="Q5590" s="71">
        <v>6</v>
      </c>
      <c r="R5590" s="71">
        <v>25</v>
      </c>
      <c r="S5590" s="71">
        <v>10</v>
      </c>
      <c r="T5590" s="73" t="s">
        <v>10954</v>
      </c>
      <c r="U5590" s="75" t="s">
        <v>3668</v>
      </c>
    </row>
    <row r="5591" spans="17:21">
      <c r="Q5591" s="71">
        <v>6</v>
      </c>
      <c r="R5591" s="71">
        <v>25</v>
      </c>
      <c r="S5591" s="71">
        <v>11</v>
      </c>
      <c r="T5591" s="73" t="s">
        <v>10956</v>
      </c>
      <c r="U5591" s="75" t="s">
        <v>3669</v>
      </c>
    </row>
    <row r="5592" spans="17:21">
      <c r="Q5592" s="71">
        <v>6</v>
      </c>
      <c r="R5592" s="71">
        <v>25</v>
      </c>
      <c r="S5592" s="71">
        <v>12</v>
      </c>
      <c r="T5592" s="73" t="s">
        <v>10958</v>
      </c>
      <c r="U5592" s="75" t="s">
        <v>3670</v>
      </c>
    </row>
    <row r="5593" spans="17:21">
      <c r="Q5593" s="71">
        <v>6</v>
      </c>
      <c r="R5593" s="71">
        <v>25</v>
      </c>
      <c r="S5593" s="71">
        <v>13</v>
      </c>
      <c r="T5593" s="73" t="s">
        <v>10960</v>
      </c>
      <c r="U5593" s="75" t="s">
        <v>3671</v>
      </c>
    </row>
    <row r="5594" spans="17:21">
      <c r="Q5594" s="71">
        <v>6</v>
      </c>
      <c r="R5594" s="71">
        <v>25</v>
      </c>
      <c r="S5594" s="71">
        <v>14</v>
      </c>
      <c r="T5594" s="73" t="s">
        <v>10962</v>
      </c>
      <c r="U5594" s="75" t="s">
        <v>3672</v>
      </c>
    </row>
    <row r="5595" spans="17:21">
      <c r="Q5595" s="71">
        <v>6</v>
      </c>
      <c r="R5595" s="71">
        <v>25</v>
      </c>
      <c r="S5595" s="71">
        <v>15</v>
      </c>
      <c r="T5595" s="73" t="s">
        <v>10964</v>
      </c>
      <c r="U5595" s="75" t="s">
        <v>3673</v>
      </c>
    </row>
    <row r="5596" spans="17:21">
      <c r="Q5596" s="71">
        <v>6</v>
      </c>
      <c r="R5596" s="71">
        <v>25</v>
      </c>
      <c r="S5596" s="71">
        <v>16</v>
      </c>
      <c r="T5596" s="73" t="s">
        <v>10966</v>
      </c>
      <c r="U5596" s="75" t="s">
        <v>7690</v>
      </c>
    </row>
    <row r="5597" spans="17:21">
      <c r="Q5597" s="71">
        <v>6</v>
      </c>
      <c r="R5597" s="71">
        <v>25</v>
      </c>
      <c r="S5597" s="71">
        <v>17</v>
      </c>
      <c r="T5597" s="73" t="s">
        <v>10968</v>
      </c>
      <c r="U5597" s="75" t="s">
        <v>3674</v>
      </c>
    </row>
    <row r="5598" spans="17:21">
      <c r="Q5598" s="71">
        <v>6</v>
      </c>
      <c r="R5598" s="71">
        <v>25</v>
      </c>
      <c r="S5598" s="71">
        <v>18</v>
      </c>
      <c r="T5598" s="73" t="s">
        <v>10970</v>
      </c>
      <c r="U5598" s="75" t="s">
        <v>3675</v>
      </c>
    </row>
    <row r="5599" spans="17:21">
      <c r="Q5599" s="71">
        <v>6</v>
      </c>
      <c r="R5599" s="71">
        <v>25</v>
      </c>
      <c r="S5599" s="71">
        <v>19</v>
      </c>
      <c r="T5599" s="73" t="s">
        <v>10972</v>
      </c>
      <c r="U5599" s="75" t="s">
        <v>3676</v>
      </c>
    </row>
    <row r="5600" spans="17:21">
      <c r="Q5600" s="71">
        <v>6</v>
      </c>
      <c r="R5600" s="71">
        <v>26</v>
      </c>
      <c r="S5600" s="71">
        <v>1</v>
      </c>
      <c r="T5600" s="73" t="s">
        <v>10997</v>
      </c>
      <c r="U5600" s="75" t="s">
        <v>3719</v>
      </c>
    </row>
    <row r="5601" spans="17:21">
      <c r="Q5601" s="71">
        <v>6</v>
      </c>
      <c r="R5601" s="71">
        <v>26</v>
      </c>
      <c r="S5601" s="71">
        <v>2</v>
      </c>
      <c r="T5601" s="73" t="s">
        <v>10999</v>
      </c>
      <c r="U5601" s="75" t="s">
        <v>3720</v>
      </c>
    </row>
    <row r="5602" spans="17:21">
      <c r="Q5602" s="71">
        <v>6</v>
      </c>
      <c r="R5602" s="71">
        <v>26</v>
      </c>
      <c r="S5602" s="71">
        <v>3</v>
      </c>
      <c r="T5602" s="73" t="s">
        <v>11001</v>
      </c>
      <c r="U5602" s="75" t="s">
        <v>3721</v>
      </c>
    </row>
    <row r="5603" spans="17:21">
      <c r="Q5603" s="71">
        <v>6</v>
      </c>
      <c r="R5603" s="71">
        <v>26</v>
      </c>
      <c r="S5603" s="71">
        <v>4</v>
      </c>
      <c r="T5603" s="73" t="s">
        <v>11003</v>
      </c>
      <c r="U5603" s="75" t="s">
        <v>3722</v>
      </c>
    </row>
    <row r="5604" spans="17:21">
      <c r="Q5604" s="71">
        <v>6</v>
      </c>
      <c r="R5604" s="71">
        <v>26</v>
      </c>
      <c r="S5604" s="71">
        <v>5</v>
      </c>
      <c r="T5604" s="73" t="s">
        <v>11005</v>
      </c>
      <c r="U5604" s="75" t="s">
        <v>3723</v>
      </c>
    </row>
    <row r="5605" spans="17:21">
      <c r="Q5605" s="71">
        <v>6</v>
      </c>
      <c r="R5605" s="71">
        <v>26</v>
      </c>
      <c r="S5605" s="71">
        <v>6</v>
      </c>
      <c r="T5605" s="73" t="s">
        <v>11007</v>
      </c>
      <c r="U5605" s="75" t="s">
        <v>3724</v>
      </c>
    </row>
    <row r="5606" spans="17:21">
      <c r="Q5606" s="71">
        <v>6</v>
      </c>
      <c r="R5606" s="71">
        <v>26</v>
      </c>
      <c r="S5606" s="71">
        <v>7</v>
      </c>
      <c r="T5606" s="73" t="s">
        <v>11009</v>
      </c>
      <c r="U5606" s="75" t="s">
        <v>3725</v>
      </c>
    </row>
    <row r="5607" spans="17:21">
      <c r="Q5607" s="71">
        <v>6</v>
      </c>
      <c r="R5607" s="71">
        <v>26</v>
      </c>
      <c r="S5607" s="71">
        <v>8</v>
      </c>
      <c r="T5607" s="73" t="s">
        <v>11011</v>
      </c>
      <c r="U5607" s="75" t="s">
        <v>3726</v>
      </c>
    </row>
    <row r="5608" spans="17:21">
      <c r="Q5608" s="71">
        <v>6</v>
      </c>
      <c r="R5608" s="71">
        <v>26</v>
      </c>
      <c r="S5608" s="71">
        <v>9</v>
      </c>
      <c r="T5608" s="73" t="s">
        <v>11013</v>
      </c>
      <c r="U5608" s="75" t="s">
        <v>3727</v>
      </c>
    </row>
    <row r="5609" spans="17:21">
      <c r="Q5609" s="71">
        <v>6</v>
      </c>
      <c r="R5609" s="71">
        <v>26</v>
      </c>
      <c r="S5609" s="71">
        <v>10</v>
      </c>
      <c r="T5609" s="73" t="s">
        <v>11015</v>
      </c>
      <c r="U5609" s="75" t="s">
        <v>3728</v>
      </c>
    </row>
    <row r="5610" spans="17:21">
      <c r="Q5610" s="71">
        <v>6</v>
      </c>
      <c r="R5610" s="71">
        <v>26</v>
      </c>
      <c r="S5610" s="71">
        <v>11</v>
      </c>
      <c r="T5610" s="73" t="s">
        <v>11017</v>
      </c>
      <c r="U5610" s="75" t="s">
        <v>3729</v>
      </c>
    </row>
    <row r="5611" spans="17:21">
      <c r="Q5611" s="71">
        <v>6</v>
      </c>
      <c r="R5611" s="71">
        <v>26</v>
      </c>
      <c r="S5611" s="71">
        <v>12</v>
      </c>
      <c r="T5611" s="73" t="s">
        <v>11019</v>
      </c>
      <c r="U5611" s="75" t="s">
        <v>3730</v>
      </c>
    </row>
    <row r="5612" spans="17:21">
      <c r="Q5612" s="71">
        <v>6</v>
      </c>
      <c r="R5612" s="71">
        <v>26</v>
      </c>
      <c r="S5612" s="71">
        <v>13</v>
      </c>
      <c r="T5612" s="73" t="s">
        <v>11021</v>
      </c>
      <c r="U5612" s="75" t="s">
        <v>7693</v>
      </c>
    </row>
    <row r="5613" spans="17:21">
      <c r="Q5613" s="71">
        <v>6</v>
      </c>
      <c r="R5613" s="71">
        <v>26</v>
      </c>
      <c r="S5613" s="71">
        <v>14</v>
      </c>
      <c r="T5613" s="73" t="s">
        <v>11022</v>
      </c>
      <c r="U5613" s="75" t="s">
        <v>7694</v>
      </c>
    </row>
    <row r="5614" spans="17:21">
      <c r="Q5614" s="71">
        <v>6</v>
      </c>
      <c r="R5614" s="71">
        <v>26</v>
      </c>
      <c r="S5614" s="71">
        <v>15</v>
      </c>
      <c r="T5614" s="73" t="s">
        <v>11024</v>
      </c>
      <c r="U5614" s="75" t="s">
        <v>3731</v>
      </c>
    </row>
    <row r="5615" spans="17:21">
      <c r="Q5615" s="71">
        <v>6</v>
      </c>
      <c r="R5615" s="71">
        <v>26</v>
      </c>
      <c r="S5615" s="71">
        <v>16</v>
      </c>
      <c r="T5615" s="73" t="s">
        <v>11026</v>
      </c>
      <c r="U5615" s="75" t="s">
        <v>3732</v>
      </c>
    </row>
    <row r="5616" spans="17:21">
      <c r="Q5616" s="71">
        <v>6</v>
      </c>
      <c r="R5616" s="71">
        <v>26</v>
      </c>
      <c r="S5616" s="71">
        <v>17</v>
      </c>
      <c r="T5616" s="73" t="s">
        <v>11028</v>
      </c>
      <c r="U5616" s="75" t="s">
        <v>3733</v>
      </c>
    </row>
    <row r="5617" spans="17:21">
      <c r="Q5617" s="71">
        <v>6</v>
      </c>
      <c r="R5617" s="71">
        <v>26</v>
      </c>
      <c r="S5617" s="71">
        <v>18</v>
      </c>
      <c r="T5617" s="73" t="s">
        <v>11030</v>
      </c>
      <c r="U5617" s="75" t="s">
        <v>3734</v>
      </c>
    </row>
    <row r="5618" spans="17:21">
      <c r="Q5618" s="71">
        <v>6</v>
      </c>
      <c r="R5618" s="71">
        <v>26</v>
      </c>
      <c r="S5618" s="71">
        <v>19</v>
      </c>
      <c r="T5618" s="73" t="s">
        <v>11032</v>
      </c>
      <c r="U5618" s="75" t="s">
        <v>3735</v>
      </c>
    </row>
    <row r="5619" spans="17:21">
      <c r="Q5619" s="71">
        <v>6</v>
      </c>
      <c r="R5619" s="71">
        <v>26</v>
      </c>
      <c r="S5619" s="71">
        <v>20</v>
      </c>
      <c r="T5619" s="73" t="s">
        <v>11034</v>
      </c>
      <c r="U5619" s="75" t="s">
        <v>3736</v>
      </c>
    </row>
    <row r="5620" spans="17:21">
      <c r="Q5620" s="71">
        <v>6</v>
      </c>
      <c r="R5620" s="71">
        <v>26</v>
      </c>
      <c r="S5620" s="71">
        <v>21</v>
      </c>
      <c r="T5620" s="73" t="s">
        <v>11036</v>
      </c>
      <c r="U5620" s="75" t="s">
        <v>3737</v>
      </c>
    </row>
    <row r="5621" spans="17:21">
      <c r="Q5621" s="71">
        <v>6</v>
      </c>
      <c r="R5621" s="71">
        <v>26</v>
      </c>
      <c r="S5621" s="71">
        <v>22</v>
      </c>
      <c r="T5621" s="73" t="s">
        <v>11038</v>
      </c>
      <c r="U5621" s="75" t="s">
        <v>3738</v>
      </c>
    </row>
    <row r="5622" spans="17:21">
      <c r="Q5622" s="71">
        <v>6</v>
      </c>
      <c r="R5622" s="71">
        <v>26</v>
      </c>
      <c r="S5622" s="71">
        <v>23</v>
      </c>
      <c r="T5622" s="73" t="s">
        <v>11039</v>
      </c>
      <c r="U5622" s="75" t="s">
        <v>7695</v>
      </c>
    </row>
    <row r="5623" spans="17:21">
      <c r="Q5623" s="71">
        <v>6</v>
      </c>
      <c r="R5623" s="71">
        <v>26</v>
      </c>
      <c r="S5623" s="71">
        <v>24</v>
      </c>
      <c r="T5623" s="73" t="s">
        <v>11041</v>
      </c>
      <c r="U5623" s="75" t="s">
        <v>3739</v>
      </c>
    </row>
    <row r="5624" spans="17:21">
      <c r="Q5624" s="71">
        <v>6</v>
      </c>
      <c r="R5624" s="71">
        <v>26</v>
      </c>
      <c r="S5624" s="71">
        <v>25</v>
      </c>
      <c r="T5624" s="73" t="s">
        <v>11043</v>
      </c>
      <c r="U5624" s="75" t="s">
        <v>7696</v>
      </c>
    </row>
    <row r="5625" spans="17:21">
      <c r="Q5625" s="71">
        <v>6</v>
      </c>
      <c r="R5625" s="71">
        <v>27</v>
      </c>
      <c r="S5625" s="71">
        <v>1</v>
      </c>
      <c r="T5625" s="73" t="s">
        <v>11109</v>
      </c>
      <c r="U5625" s="75" t="s">
        <v>3805</v>
      </c>
    </row>
    <row r="5626" spans="17:21">
      <c r="Q5626" s="71">
        <v>6</v>
      </c>
      <c r="R5626" s="71">
        <v>27</v>
      </c>
      <c r="S5626" s="71">
        <v>2</v>
      </c>
      <c r="T5626" s="73" t="s">
        <v>11111</v>
      </c>
      <c r="U5626" s="75" t="s">
        <v>3806</v>
      </c>
    </row>
    <row r="5627" spans="17:21">
      <c r="Q5627" s="71">
        <v>6</v>
      </c>
      <c r="R5627" s="71">
        <v>27</v>
      </c>
      <c r="S5627" s="71">
        <v>3</v>
      </c>
      <c r="T5627" s="73" t="s">
        <v>11113</v>
      </c>
      <c r="U5627" s="75" t="s">
        <v>3807</v>
      </c>
    </row>
    <row r="5628" spans="17:21">
      <c r="Q5628" s="71">
        <v>6</v>
      </c>
      <c r="R5628" s="71">
        <v>27</v>
      </c>
      <c r="S5628" s="71">
        <v>4</v>
      </c>
      <c r="T5628" s="73" t="s">
        <v>11115</v>
      </c>
      <c r="U5628" s="75" t="s">
        <v>3808</v>
      </c>
    </row>
    <row r="5629" spans="17:21">
      <c r="Q5629" s="71">
        <v>6</v>
      </c>
      <c r="R5629" s="71">
        <v>27</v>
      </c>
      <c r="S5629" s="71">
        <v>5</v>
      </c>
      <c r="T5629" s="73" t="s">
        <v>11117</v>
      </c>
      <c r="U5629" s="75" t="s">
        <v>3809</v>
      </c>
    </row>
    <row r="5630" spans="17:21">
      <c r="Q5630" s="71">
        <v>6</v>
      </c>
      <c r="R5630" s="71">
        <v>27</v>
      </c>
      <c r="S5630" s="71">
        <v>6</v>
      </c>
      <c r="T5630" s="73" t="s">
        <v>11119</v>
      </c>
      <c r="U5630" s="75" t="s">
        <v>3810</v>
      </c>
    </row>
    <row r="5631" spans="17:21">
      <c r="Q5631" s="71">
        <v>6</v>
      </c>
      <c r="R5631" s="71">
        <v>27</v>
      </c>
      <c r="S5631" s="71">
        <v>7</v>
      </c>
      <c r="T5631" s="73" t="s">
        <v>11121</v>
      </c>
      <c r="U5631" s="75" t="s">
        <v>3811</v>
      </c>
    </row>
    <row r="5632" spans="17:21">
      <c r="Q5632" s="71">
        <v>6</v>
      </c>
      <c r="R5632" s="71">
        <v>27</v>
      </c>
      <c r="S5632" s="71">
        <v>8</v>
      </c>
      <c r="T5632" s="73" t="s">
        <v>11123</v>
      </c>
      <c r="U5632" s="75" t="s">
        <v>3812</v>
      </c>
    </row>
    <row r="5633" spans="17:21">
      <c r="Q5633" s="71">
        <v>6</v>
      </c>
      <c r="R5633" s="71">
        <v>27</v>
      </c>
      <c r="S5633" s="71">
        <v>9</v>
      </c>
      <c r="T5633" s="73" t="s">
        <v>11125</v>
      </c>
      <c r="U5633" s="75" t="s">
        <v>3813</v>
      </c>
    </row>
    <row r="5634" spans="17:21">
      <c r="Q5634" s="71">
        <v>6</v>
      </c>
      <c r="R5634" s="71">
        <v>27</v>
      </c>
      <c r="S5634" s="71">
        <v>10</v>
      </c>
      <c r="T5634" s="73" t="s">
        <v>11127</v>
      </c>
      <c r="U5634" s="75" t="s">
        <v>3814</v>
      </c>
    </row>
    <row r="5635" spans="17:21">
      <c r="Q5635" s="71">
        <v>6</v>
      </c>
      <c r="R5635" s="71">
        <v>27</v>
      </c>
      <c r="S5635" s="71">
        <v>11</v>
      </c>
      <c r="T5635" s="73" t="s">
        <v>11129</v>
      </c>
      <c r="U5635" s="75" t="s">
        <v>3815</v>
      </c>
    </row>
    <row r="5636" spans="17:21">
      <c r="Q5636" s="71">
        <v>6</v>
      </c>
      <c r="R5636" s="71">
        <v>27</v>
      </c>
      <c r="S5636" s="71">
        <v>12</v>
      </c>
      <c r="T5636" s="73" t="s">
        <v>11131</v>
      </c>
      <c r="U5636" s="75" t="s">
        <v>3816</v>
      </c>
    </row>
    <row r="5637" spans="17:21">
      <c r="Q5637" s="71">
        <v>6</v>
      </c>
      <c r="R5637" s="71">
        <v>27</v>
      </c>
      <c r="S5637" s="71">
        <v>13</v>
      </c>
      <c r="T5637" s="73" t="s">
        <v>11133</v>
      </c>
      <c r="U5637" s="75" t="s">
        <v>3817</v>
      </c>
    </row>
    <row r="5638" spans="17:21">
      <c r="Q5638" s="71">
        <v>6</v>
      </c>
      <c r="R5638" s="71">
        <v>27</v>
      </c>
      <c r="S5638" s="71">
        <v>14</v>
      </c>
      <c r="T5638" s="73" t="s">
        <v>11135</v>
      </c>
      <c r="U5638" s="75" t="s">
        <v>3818</v>
      </c>
    </row>
    <row r="5639" spans="17:21">
      <c r="Q5639" s="71">
        <v>6</v>
      </c>
      <c r="R5639" s="71">
        <v>27</v>
      </c>
      <c r="S5639" s="71">
        <v>15</v>
      </c>
      <c r="T5639" s="73" t="s">
        <v>11137</v>
      </c>
      <c r="U5639" s="75" t="s">
        <v>3819</v>
      </c>
    </row>
    <row r="5640" spans="17:21">
      <c r="Q5640" s="71">
        <v>6</v>
      </c>
      <c r="R5640" s="71">
        <v>27</v>
      </c>
      <c r="S5640" s="71">
        <v>16</v>
      </c>
      <c r="T5640" s="73" t="s">
        <v>11139</v>
      </c>
      <c r="U5640" s="75" t="s">
        <v>3820</v>
      </c>
    </row>
    <row r="5641" spans="17:21">
      <c r="Q5641" s="71">
        <v>6</v>
      </c>
      <c r="R5641" s="71">
        <v>27</v>
      </c>
      <c r="S5641" s="71">
        <v>17</v>
      </c>
      <c r="T5641" s="73" t="s">
        <v>11141</v>
      </c>
      <c r="U5641" s="75" t="s">
        <v>3821</v>
      </c>
    </row>
    <row r="5642" spans="17:21">
      <c r="Q5642" s="71">
        <v>6</v>
      </c>
      <c r="R5642" s="71">
        <v>27</v>
      </c>
      <c r="S5642" s="71">
        <v>18</v>
      </c>
      <c r="T5642" s="73" t="s">
        <v>11143</v>
      </c>
      <c r="U5642" s="75" t="s">
        <v>3822</v>
      </c>
    </row>
    <row r="5643" spans="17:21">
      <c r="Q5643" s="71">
        <v>6</v>
      </c>
      <c r="R5643" s="71">
        <v>27</v>
      </c>
      <c r="S5643" s="71">
        <v>19</v>
      </c>
      <c r="T5643" s="73" t="s">
        <v>11145</v>
      </c>
      <c r="U5643" s="75" t="s">
        <v>3823</v>
      </c>
    </row>
    <row r="5644" spans="17:21">
      <c r="Q5644" s="71">
        <v>6</v>
      </c>
      <c r="R5644" s="71">
        <v>27</v>
      </c>
      <c r="S5644" s="71">
        <v>20</v>
      </c>
      <c r="T5644" s="73" t="s">
        <v>11147</v>
      </c>
      <c r="U5644" s="75" t="s">
        <v>3824</v>
      </c>
    </row>
    <row r="5645" spans="17:21">
      <c r="Q5645" s="71">
        <v>6</v>
      </c>
      <c r="R5645" s="71">
        <v>27</v>
      </c>
      <c r="S5645" s="71">
        <v>21</v>
      </c>
      <c r="T5645" s="73" t="s">
        <v>11149</v>
      </c>
      <c r="U5645" s="75" t="s">
        <v>3825</v>
      </c>
    </row>
    <row r="5646" spans="17:21">
      <c r="Q5646" s="71">
        <v>6</v>
      </c>
      <c r="R5646" s="71">
        <v>27</v>
      </c>
      <c r="S5646" s="71">
        <v>22</v>
      </c>
      <c r="T5646" s="73" t="s">
        <v>11151</v>
      </c>
      <c r="U5646" s="75" t="s">
        <v>3826</v>
      </c>
    </row>
    <row r="5647" spans="17:21">
      <c r="Q5647" s="71">
        <v>6</v>
      </c>
      <c r="R5647" s="71">
        <v>27</v>
      </c>
      <c r="S5647" s="71">
        <v>23</v>
      </c>
      <c r="T5647" s="73" t="s">
        <v>11153</v>
      </c>
      <c r="U5647" s="75" t="s">
        <v>3827</v>
      </c>
    </row>
    <row r="5648" spans="17:21">
      <c r="Q5648" s="71">
        <v>6</v>
      </c>
      <c r="R5648" s="71">
        <v>27</v>
      </c>
      <c r="S5648" s="71">
        <v>24</v>
      </c>
      <c r="T5648" s="73" t="s">
        <v>11155</v>
      </c>
      <c r="U5648" s="75" t="s">
        <v>3828</v>
      </c>
    </row>
    <row r="5649" spans="17:21">
      <c r="Q5649" s="71">
        <v>6</v>
      </c>
      <c r="R5649" s="71">
        <v>27</v>
      </c>
      <c r="S5649" s="71">
        <v>25</v>
      </c>
      <c r="T5649" s="73" t="s">
        <v>11157</v>
      </c>
      <c r="U5649" s="75" t="s">
        <v>3829</v>
      </c>
    </row>
    <row r="5650" spans="17:21">
      <c r="Q5650" s="71">
        <v>6</v>
      </c>
      <c r="R5650" s="71">
        <v>27</v>
      </c>
      <c r="S5650" s="71">
        <v>26</v>
      </c>
      <c r="T5650" s="73" t="s">
        <v>11159</v>
      </c>
      <c r="U5650" s="75" t="s">
        <v>3830</v>
      </c>
    </row>
    <row r="5651" spans="17:21">
      <c r="Q5651" s="71">
        <v>6</v>
      </c>
      <c r="R5651" s="71">
        <v>27</v>
      </c>
      <c r="S5651" s="71">
        <v>27</v>
      </c>
      <c r="T5651" s="73" t="s">
        <v>11161</v>
      </c>
      <c r="U5651" s="75" t="s">
        <v>3831</v>
      </c>
    </row>
    <row r="5652" spans="17:21">
      <c r="Q5652" s="71">
        <v>6</v>
      </c>
      <c r="R5652" s="71">
        <v>27</v>
      </c>
      <c r="S5652" s="71">
        <v>28</v>
      </c>
      <c r="T5652" s="73" t="s">
        <v>11163</v>
      </c>
      <c r="U5652" s="75" t="s">
        <v>3832</v>
      </c>
    </row>
    <row r="5653" spans="17:21">
      <c r="Q5653" s="71">
        <v>6</v>
      </c>
      <c r="R5653" s="71">
        <v>27</v>
      </c>
      <c r="S5653" s="71">
        <v>29</v>
      </c>
      <c r="T5653" s="73" t="s">
        <v>11165</v>
      </c>
      <c r="U5653" s="75" t="s">
        <v>3833</v>
      </c>
    </row>
    <row r="5654" spans="17:21">
      <c r="Q5654" s="71">
        <v>6</v>
      </c>
      <c r="R5654" s="71">
        <v>27</v>
      </c>
      <c r="S5654" s="71">
        <v>30</v>
      </c>
      <c r="T5654" s="73" t="s">
        <v>11167</v>
      </c>
      <c r="U5654" s="75" t="s">
        <v>3834</v>
      </c>
    </row>
    <row r="5655" spans="17:21">
      <c r="Q5655" s="71">
        <v>6</v>
      </c>
      <c r="R5655" s="71">
        <v>27</v>
      </c>
      <c r="S5655" s="71">
        <v>31</v>
      </c>
      <c r="T5655" s="73" t="s">
        <v>11169</v>
      </c>
      <c r="U5655" s="75" t="s">
        <v>3835</v>
      </c>
    </row>
    <row r="5656" spans="17:21">
      <c r="Q5656" s="71">
        <v>6</v>
      </c>
      <c r="R5656" s="71">
        <v>27</v>
      </c>
      <c r="S5656" s="71">
        <v>32</v>
      </c>
      <c r="T5656" s="73" t="s">
        <v>11171</v>
      </c>
      <c r="U5656" s="75" t="s">
        <v>3836</v>
      </c>
    </row>
    <row r="5657" spans="17:21">
      <c r="Q5657" s="71">
        <v>6</v>
      </c>
      <c r="R5657" s="71">
        <v>27</v>
      </c>
      <c r="S5657" s="71">
        <v>33</v>
      </c>
      <c r="T5657" s="73" t="s">
        <v>11173</v>
      </c>
      <c r="U5657" s="75" t="s">
        <v>3837</v>
      </c>
    </row>
    <row r="5658" spans="17:21">
      <c r="Q5658" s="71">
        <v>6</v>
      </c>
      <c r="R5658" s="71">
        <v>27</v>
      </c>
      <c r="S5658" s="71">
        <v>34</v>
      </c>
      <c r="T5658" s="73" t="s">
        <v>11175</v>
      </c>
      <c r="U5658" s="75" t="s">
        <v>3838</v>
      </c>
    </row>
    <row r="5659" spans="17:21">
      <c r="Q5659" s="71">
        <v>6</v>
      </c>
      <c r="R5659" s="71">
        <v>27</v>
      </c>
      <c r="S5659" s="71">
        <v>35</v>
      </c>
      <c r="T5659" s="73" t="s">
        <v>11177</v>
      </c>
      <c r="U5659" s="75" t="s">
        <v>3839</v>
      </c>
    </row>
    <row r="5660" spans="17:21">
      <c r="Q5660" s="71">
        <v>6</v>
      </c>
      <c r="R5660" s="71">
        <v>27</v>
      </c>
      <c r="S5660" s="71">
        <v>36</v>
      </c>
      <c r="T5660" s="73" t="s">
        <v>11179</v>
      </c>
      <c r="U5660" s="75" t="s">
        <v>3840</v>
      </c>
    </row>
    <row r="5661" spans="17:21">
      <c r="Q5661" s="71">
        <v>6</v>
      </c>
      <c r="R5661" s="71">
        <v>27</v>
      </c>
      <c r="S5661" s="71">
        <v>37</v>
      </c>
      <c r="T5661" s="73" t="s">
        <v>11181</v>
      </c>
      <c r="U5661" s="75" t="s">
        <v>3841</v>
      </c>
    </row>
    <row r="5662" spans="17:21">
      <c r="Q5662" s="71">
        <v>6</v>
      </c>
      <c r="R5662" s="71">
        <v>27</v>
      </c>
      <c r="S5662" s="71">
        <v>38</v>
      </c>
      <c r="T5662" s="73" t="s">
        <v>11183</v>
      </c>
      <c r="U5662" s="75" t="s">
        <v>3842</v>
      </c>
    </row>
    <row r="5663" spans="17:21">
      <c r="Q5663" s="71">
        <v>6</v>
      </c>
      <c r="R5663" s="71">
        <v>27</v>
      </c>
      <c r="S5663" s="71">
        <v>39</v>
      </c>
      <c r="T5663" s="73" t="s">
        <v>11185</v>
      </c>
      <c r="U5663" s="75" t="s">
        <v>3843</v>
      </c>
    </row>
    <row r="5664" spans="17:21">
      <c r="Q5664" s="71">
        <v>6</v>
      </c>
      <c r="R5664" s="71">
        <v>27</v>
      </c>
      <c r="S5664" s="71">
        <v>40</v>
      </c>
      <c r="T5664" s="73" t="s">
        <v>11187</v>
      </c>
      <c r="U5664" s="75" t="s">
        <v>3844</v>
      </c>
    </row>
    <row r="5665" spans="17:21">
      <c r="Q5665" s="71">
        <v>6</v>
      </c>
      <c r="R5665" s="71">
        <v>27</v>
      </c>
      <c r="S5665" s="71">
        <v>41</v>
      </c>
      <c r="T5665" s="73" t="s">
        <v>11189</v>
      </c>
      <c r="U5665" s="75" t="s">
        <v>3845</v>
      </c>
    </row>
    <row r="5666" spans="17:21">
      <c r="Q5666" s="71">
        <v>6</v>
      </c>
      <c r="R5666" s="71">
        <v>28</v>
      </c>
      <c r="S5666" s="71">
        <v>1</v>
      </c>
      <c r="T5666" s="73" t="s">
        <v>11210</v>
      </c>
      <c r="U5666" s="75" t="s">
        <v>3915</v>
      </c>
    </row>
    <row r="5667" spans="17:21">
      <c r="Q5667" s="71">
        <v>6</v>
      </c>
      <c r="R5667" s="71">
        <v>28</v>
      </c>
      <c r="S5667" s="71">
        <v>2</v>
      </c>
      <c r="T5667" s="73" t="s">
        <v>11212</v>
      </c>
      <c r="U5667" s="75" t="s">
        <v>3916</v>
      </c>
    </row>
    <row r="5668" spans="17:21">
      <c r="Q5668" s="71">
        <v>6</v>
      </c>
      <c r="R5668" s="71">
        <v>28</v>
      </c>
      <c r="S5668" s="71">
        <v>3</v>
      </c>
      <c r="T5668" s="73" t="s">
        <v>11214</v>
      </c>
      <c r="U5668" s="75" t="s">
        <v>3917</v>
      </c>
    </row>
    <row r="5669" spans="17:21">
      <c r="Q5669" s="71">
        <v>6</v>
      </c>
      <c r="R5669" s="71">
        <v>28</v>
      </c>
      <c r="S5669" s="71">
        <v>4</v>
      </c>
      <c r="T5669" s="73" t="s">
        <v>11216</v>
      </c>
      <c r="U5669" s="75" t="s">
        <v>3918</v>
      </c>
    </row>
    <row r="5670" spans="17:21">
      <c r="Q5670" s="71">
        <v>6</v>
      </c>
      <c r="R5670" s="71">
        <v>28</v>
      </c>
      <c r="S5670" s="71">
        <v>5</v>
      </c>
      <c r="T5670" s="73" t="s">
        <v>11217</v>
      </c>
      <c r="U5670" s="75" t="s">
        <v>3919</v>
      </c>
    </row>
    <row r="5671" spans="17:21">
      <c r="Q5671" s="71">
        <v>6</v>
      </c>
      <c r="R5671" s="71">
        <v>28</v>
      </c>
      <c r="S5671" s="71">
        <v>6</v>
      </c>
      <c r="T5671" s="73" t="s">
        <v>11219</v>
      </c>
      <c r="U5671" s="75" t="s">
        <v>3920</v>
      </c>
    </row>
    <row r="5672" spans="17:21">
      <c r="Q5672" s="71">
        <v>6</v>
      </c>
      <c r="R5672" s="71">
        <v>28</v>
      </c>
      <c r="S5672" s="71">
        <v>7</v>
      </c>
      <c r="T5672" s="73" t="s">
        <v>11220</v>
      </c>
      <c r="U5672" s="75" t="s">
        <v>3921</v>
      </c>
    </row>
    <row r="5673" spans="17:21">
      <c r="Q5673" s="71">
        <v>6</v>
      </c>
      <c r="R5673" s="71">
        <v>28</v>
      </c>
      <c r="S5673" s="71">
        <v>8</v>
      </c>
      <c r="T5673" s="73" t="s">
        <v>11222</v>
      </c>
      <c r="U5673" s="75" t="s">
        <v>3922</v>
      </c>
    </row>
    <row r="5674" spans="17:21">
      <c r="Q5674" s="71">
        <v>6</v>
      </c>
      <c r="R5674" s="71">
        <v>28</v>
      </c>
      <c r="S5674" s="71">
        <v>9</v>
      </c>
      <c r="T5674" s="73" t="s">
        <v>11224</v>
      </c>
      <c r="U5674" s="75" t="s">
        <v>3923</v>
      </c>
    </row>
    <row r="5675" spans="17:21">
      <c r="Q5675" s="71">
        <v>6</v>
      </c>
      <c r="R5675" s="71">
        <v>28</v>
      </c>
      <c r="S5675" s="71">
        <v>10</v>
      </c>
      <c r="T5675" s="73" t="s">
        <v>11225</v>
      </c>
      <c r="U5675" s="75" t="s">
        <v>3924</v>
      </c>
    </row>
    <row r="5676" spans="17:21">
      <c r="Q5676" s="71">
        <v>6</v>
      </c>
      <c r="R5676" s="71">
        <v>28</v>
      </c>
      <c r="S5676" s="71">
        <v>11</v>
      </c>
      <c r="T5676" s="73" t="s">
        <v>11227</v>
      </c>
      <c r="U5676" s="75" t="s">
        <v>3925</v>
      </c>
    </row>
    <row r="5677" spans="17:21">
      <c r="Q5677" s="71">
        <v>6</v>
      </c>
      <c r="R5677" s="71">
        <v>28</v>
      </c>
      <c r="S5677" s="71">
        <v>12</v>
      </c>
      <c r="T5677" s="73" t="s">
        <v>11229</v>
      </c>
      <c r="U5677" s="75" t="s">
        <v>3926</v>
      </c>
    </row>
    <row r="5678" spans="17:21">
      <c r="Q5678" s="71">
        <v>6</v>
      </c>
      <c r="R5678" s="71">
        <v>28</v>
      </c>
      <c r="S5678" s="71">
        <v>13</v>
      </c>
      <c r="T5678" s="73" t="s">
        <v>11231</v>
      </c>
      <c r="U5678" s="75" t="s">
        <v>3927</v>
      </c>
    </row>
    <row r="5679" spans="17:21">
      <c r="Q5679" s="71">
        <v>6</v>
      </c>
      <c r="R5679" s="71">
        <v>28</v>
      </c>
      <c r="S5679" s="71">
        <v>14</v>
      </c>
      <c r="T5679" s="73" t="s">
        <v>11233</v>
      </c>
      <c r="U5679" s="75" t="s">
        <v>3928</v>
      </c>
    </row>
    <row r="5680" spans="17:21">
      <c r="Q5680" s="71">
        <v>6</v>
      </c>
      <c r="R5680" s="71">
        <v>28</v>
      </c>
      <c r="S5680" s="71">
        <v>15</v>
      </c>
      <c r="T5680" s="73" t="s">
        <v>11235</v>
      </c>
      <c r="U5680" s="75" t="s">
        <v>3929</v>
      </c>
    </row>
    <row r="5681" spans="17:21">
      <c r="Q5681" s="71">
        <v>6</v>
      </c>
      <c r="R5681" s="71">
        <v>28</v>
      </c>
      <c r="S5681" s="71">
        <v>16</v>
      </c>
      <c r="T5681" s="73" t="s">
        <v>11237</v>
      </c>
      <c r="U5681" s="75" t="s">
        <v>3930</v>
      </c>
    </row>
    <row r="5682" spans="17:21">
      <c r="Q5682" s="71">
        <v>6</v>
      </c>
      <c r="R5682" s="71">
        <v>28</v>
      </c>
      <c r="S5682" s="71">
        <v>17</v>
      </c>
      <c r="T5682" s="73" t="s">
        <v>11239</v>
      </c>
      <c r="U5682" s="75" t="s">
        <v>3931</v>
      </c>
    </row>
    <row r="5683" spans="17:21">
      <c r="Q5683" s="71">
        <v>6</v>
      </c>
      <c r="R5683" s="71">
        <v>28</v>
      </c>
      <c r="S5683" s="71">
        <v>18</v>
      </c>
      <c r="T5683" s="73" t="s">
        <v>11240</v>
      </c>
      <c r="U5683" s="75" t="s">
        <v>3932</v>
      </c>
    </row>
    <row r="5684" spans="17:21">
      <c r="Q5684" s="71">
        <v>6</v>
      </c>
      <c r="R5684" s="71">
        <v>28</v>
      </c>
      <c r="S5684" s="71">
        <v>19</v>
      </c>
      <c r="T5684" s="73" t="s">
        <v>11242</v>
      </c>
      <c r="U5684" s="75" t="s">
        <v>3933</v>
      </c>
    </row>
    <row r="5685" spans="17:21">
      <c r="Q5685" s="71">
        <v>6</v>
      </c>
      <c r="R5685" s="71">
        <v>28</v>
      </c>
      <c r="S5685" s="71">
        <v>20</v>
      </c>
      <c r="T5685" s="73" t="s">
        <v>11244</v>
      </c>
      <c r="U5685" s="75" t="s">
        <v>3934</v>
      </c>
    </row>
    <row r="5686" spans="17:21">
      <c r="Q5686" s="71">
        <v>6</v>
      </c>
      <c r="R5686" s="71">
        <v>28</v>
      </c>
      <c r="S5686" s="71">
        <v>21</v>
      </c>
      <c r="T5686" s="73" t="s">
        <v>11246</v>
      </c>
      <c r="U5686" s="75" t="s">
        <v>3935</v>
      </c>
    </row>
    <row r="5687" spans="17:21">
      <c r="Q5687" s="71">
        <v>6</v>
      </c>
      <c r="R5687" s="71">
        <v>28</v>
      </c>
      <c r="S5687" s="71">
        <v>22</v>
      </c>
      <c r="T5687" s="73" t="s">
        <v>11248</v>
      </c>
      <c r="U5687" s="75" t="s">
        <v>3936</v>
      </c>
    </row>
    <row r="5688" spans="17:21">
      <c r="Q5688" s="71">
        <v>6</v>
      </c>
      <c r="R5688" s="71">
        <v>28</v>
      </c>
      <c r="S5688" s="71">
        <v>23</v>
      </c>
      <c r="T5688" s="73" t="s">
        <v>11250</v>
      </c>
      <c r="U5688" s="75" t="s">
        <v>3937</v>
      </c>
    </row>
    <row r="5689" spans="17:21">
      <c r="Q5689" s="71">
        <v>6</v>
      </c>
      <c r="R5689" s="71">
        <v>28</v>
      </c>
      <c r="S5689" s="71">
        <v>24</v>
      </c>
      <c r="T5689" s="73" t="s">
        <v>11252</v>
      </c>
      <c r="U5689" s="75" t="s">
        <v>3938</v>
      </c>
    </row>
    <row r="5690" spans="17:21">
      <c r="Q5690" s="71">
        <v>6</v>
      </c>
      <c r="R5690" s="71">
        <v>28</v>
      </c>
      <c r="S5690" s="71">
        <v>25</v>
      </c>
      <c r="T5690" s="73" t="s">
        <v>11254</v>
      </c>
      <c r="U5690" s="75" t="s">
        <v>3939</v>
      </c>
    </row>
    <row r="5691" spans="17:21">
      <c r="Q5691" s="71">
        <v>6</v>
      </c>
      <c r="R5691" s="71">
        <v>28</v>
      </c>
      <c r="S5691" s="71">
        <v>26</v>
      </c>
      <c r="T5691" s="73" t="s">
        <v>11256</v>
      </c>
      <c r="U5691" s="75" t="s">
        <v>3940</v>
      </c>
    </row>
    <row r="5692" spans="17:21">
      <c r="Q5692" s="71">
        <v>6</v>
      </c>
      <c r="R5692" s="71">
        <v>28</v>
      </c>
      <c r="S5692" s="71">
        <v>27</v>
      </c>
      <c r="T5692" s="73" t="s">
        <v>11258</v>
      </c>
      <c r="U5692" s="75" t="s">
        <v>7745</v>
      </c>
    </row>
    <row r="5693" spans="17:21">
      <c r="Q5693" s="71">
        <v>6</v>
      </c>
      <c r="R5693" s="71">
        <v>28</v>
      </c>
      <c r="S5693" s="71">
        <v>28</v>
      </c>
      <c r="T5693" s="73" t="s">
        <v>11260</v>
      </c>
      <c r="U5693" s="75" t="s">
        <v>7746</v>
      </c>
    </row>
    <row r="5694" spans="17:21">
      <c r="Q5694" s="71">
        <v>6</v>
      </c>
      <c r="R5694" s="71">
        <v>28</v>
      </c>
      <c r="S5694" s="71">
        <v>29</v>
      </c>
      <c r="T5694" s="73" t="s">
        <v>11262</v>
      </c>
      <c r="U5694" s="75" t="s">
        <v>3941</v>
      </c>
    </row>
    <row r="5695" spans="17:21">
      <c r="Q5695" s="71">
        <v>6</v>
      </c>
      <c r="R5695" s="71">
        <v>28</v>
      </c>
      <c r="S5695" s="71">
        <v>30</v>
      </c>
      <c r="T5695" s="73" t="s">
        <v>11264</v>
      </c>
      <c r="U5695" s="75" t="s">
        <v>7747</v>
      </c>
    </row>
    <row r="5696" spans="17:21">
      <c r="Q5696" s="71">
        <v>6</v>
      </c>
      <c r="R5696" s="71">
        <v>28</v>
      </c>
      <c r="S5696" s="71">
        <v>31</v>
      </c>
      <c r="T5696" s="73" t="s">
        <v>11266</v>
      </c>
      <c r="U5696" s="75" t="s">
        <v>3942</v>
      </c>
    </row>
    <row r="5697" spans="17:21">
      <c r="Q5697" s="71">
        <v>6</v>
      </c>
      <c r="R5697" s="71">
        <v>28</v>
      </c>
      <c r="S5697" s="71">
        <v>32</v>
      </c>
      <c r="T5697" s="73" t="s">
        <v>11268</v>
      </c>
      <c r="U5697" s="75" t="s">
        <v>3943</v>
      </c>
    </row>
    <row r="5698" spans="17:21">
      <c r="Q5698" s="71">
        <v>6</v>
      </c>
      <c r="R5698" s="71">
        <v>28</v>
      </c>
      <c r="S5698" s="71">
        <v>33</v>
      </c>
      <c r="T5698" s="73" t="s">
        <v>11270</v>
      </c>
      <c r="U5698" s="75" t="s">
        <v>3944</v>
      </c>
    </row>
    <row r="5699" spans="17:21">
      <c r="Q5699" s="71">
        <v>6</v>
      </c>
      <c r="R5699" s="71">
        <v>28</v>
      </c>
      <c r="S5699" s="71">
        <v>34</v>
      </c>
      <c r="T5699" s="73" t="s">
        <v>11272</v>
      </c>
      <c r="U5699" s="75" t="s">
        <v>3945</v>
      </c>
    </row>
    <row r="5700" spans="17:21">
      <c r="Q5700" s="71">
        <v>6</v>
      </c>
      <c r="R5700" s="71">
        <v>28</v>
      </c>
      <c r="S5700" s="71">
        <v>35</v>
      </c>
      <c r="T5700" s="73" t="s">
        <v>11274</v>
      </c>
      <c r="U5700" s="75" t="s">
        <v>7748</v>
      </c>
    </row>
    <row r="5701" spans="17:21">
      <c r="Q5701" s="71">
        <v>6</v>
      </c>
      <c r="R5701" s="71">
        <v>28</v>
      </c>
      <c r="S5701" s="71">
        <v>36</v>
      </c>
      <c r="T5701" s="73" t="s">
        <v>11276</v>
      </c>
      <c r="U5701" s="75" t="s">
        <v>3946</v>
      </c>
    </row>
    <row r="5702" spans="17:21">
      <c r="Q5702" s="71">
        <v>6</v>
      </c>
      <c r="R5702" s="71">
        <v>28</v>
      </c>
      <c r="S5702" s="71">
        <v>37</v>
      </c>
      <c r="T5702" s="73" t="s">
        <v>11278</v>
      </c>
      <c r="U5702" s="75" t="s">
        <v>3947</v>
      </c>
    </row>
    <row r="5703" spans="17:21">
      <c r="Q5703" s="71">
        <v>6</v>
      </c>
      <c r="R5703" s="71">
        <v>28</v>
      </c>
      <c r="S5703" s="71">
        <v>38</v>
      </c>
      <c r="T5703" s="73" t="s">
        <v>11280</v>
      </c>
      <c r="U5703" s="75" t="s">
        <v>3948</v>
      </c>
    </row>
    <row r="5704" spans="17:21">
      <c r="Q5704" s="71">
        <v>6</v>
      </c>
      <c r="R5704" s="71">
        <v>28</v>
      </c>
      <c r="S5704" s="71">
        <v>39</v>
      </c>
      <c r="T5704" s="73" t="s">
        <v>11282</v>
      </c>
      <c r="U5704" s="75" t="s">
        <v>3949</v>
      </c>
    </row>
    <row r="5705" spans="17:21">
      <c r="Q5705" s="71">
        <v>6</v>
      </c>
      <c r="R5705" s="71">
        <v>28</v>
      </c>
      <c r="S5705" s="71">
        <v>40</v>
      </c>
      <c r="T5705" s="73" t="s">
        <v>11284</v>
      </c>
      <c r="U5705" s="75" t="s">
        <v>7749</v>
      </c>
    </row>
    <row r="5706" spans="17:21">
      <c r="Q5706" s="71">
        <v>6</v>
      </c>
      <c r="R5706" s="71">
        <v>29</v>
      </c>
      <c r="S5706" s="71">
        <v>1</v>
      </c>
      <c r="T5706" s="73" t="s">
        <v>11286</v>
      </c>
      <c r="U5706" s="75" t="s">
        <v>4007</v>
      </c>
    </row>
    <row r="5707" spans="17:21">
      <c r="Q5707" s="71">
        <v>6</v>
      </c>
      <c r="R5707" s="71">
        <v>29</v>
      </c>
      <c r="S5707" s="71">
        <v>2</v>
      </c>
      <c r="T5707" s="73" t="s">
        <v>11288</v>
      </c>
      <c r="U5707" s="75" t="s">
        <v>4008</v>
      </c>
    </row>
    <row r="5708" spans="17:21">
      <c r="Q5708" s="71">
        <v>6</v>
      </c>
      <c r="R5708" s="71">
        <v>29</v>
      </c>
      <c r="S5708" s="71">
        <v>3</v>
      </c>
      <c r="T5708" s="73" t="s">
        <v>11290</v>
      </c>
      <c r="U5708" s="75" t="s">
        <v>4009</v>
      </c>
    </row>
    <row r="5709" spans="17:21">
      <c r="Q5709" s="71">
        <v>6</v>
      </c>
      <c r="R5709" s="71">
        <v>29</v>
      </c>
      <c r="S5709" s="71">
        <v>4</v>
      </c>
      <c r="T5709" s="73" t="s">
        <v>11292</v>
      </c>
      <c r="U5709" s="75" t="s">
        <v>4010</v>
      </c>
    </row>
    <row r="5710" spans="17:21">
      <c r="Q5710" s="71">
        <v>6</v>
      </c>
      <c r="R5710" s="71">
        <v>29</v>
      </c>
      <c r="S5710" s="71">
        <v>5</v>
      </c>
      <c r="T5710" s="73" t="s">
        <v>11294</v>
      </c>
      <c r="U5710" s="75" t="s">
        <v>4011</v>
      </c>
    </row>
    <row r="5711" spans="17:21">
      <c r="Q5711" s="71">
        <v>6</v>
      </c>
      <c r="R5711" s="71">
        <v>29</v>
      </c>
      <c r="S5711" s="71">
        <v>6</v>
      </c>
      <c r="T5711" s="73" t="s">
        <v>11296</v>
      </c>
      <c r="U5711" s="75" t="s">
        <v>4012</v>
      </c>
    </row>
    <row r="5712" spans="17:21">
      <c r="Q5712" s="71">
        <v>6</v>
      </c>
      <c r="R5712" s="71">
        <v>29</v>
      </c>
      <c r="S5712" s="71">
        <v>7</v>
      </c>
      <c r="T5712" s="73" t="s">
        <v>11298</v>
      </c>
      <c r="U5712" s="75" t="s">
        <v>4013</v>
      </c>
    </row>
    <row r="5713" spans="17:21">
      <c r="Q5713" s="71">
        <v>6</v>
      </c>
      <c r="R5713" s="71">
        <v>29</v>
      </c>
      <c r="S5713" s="71">
        <v>8</v>
      </c>
      <c r="T5713" s="73" t="s">
        <v>11299</v>
      </c>
      <c r="U5713" s="75" t="s">
        <v>4014</v>
      </c>
    </row>
    <row r="5714" spans="17:21">
      <c r="Q5714" s="71">
        <v>6</v>
      </c>
      <c r="R5714" s="71">
        <v>29</v>
      </c>
      <c r="S5714" s="71">
        <v>9</v>
      </c>
      <c r="T5714" s="73" t="s">
        <v>11300</v>
      </c>
      <c r="U5714" s="75" t="s">
        <v>4015</v>
      </c>
    </row>
    <row r="5715" spans="17:21">
      <c r="Q5715" s="71">
        <v>6</v>
      </c>
      <c r="R5715" s="71">
        <v>29</v>
      </c>
      <c r="S5715" s="71">
        <v>10</v>
      </c>
      <c r="T5715" s="73" t="s">
        <v>11302</v>
      </c>
      <c r="U5715" s="75" t="s">
        <v>4016</v>
      </c>
    </row>
    <row r="5716" spans="17:21">
      <c r="Q5716" s="71">
        <v>6</v>
      </c>
      <c r="R5716" s="71">
        <v>29</v>
      </c>
      <c r="S5716" s="71">
        <v>11</v>
      </c>
      <c r="T5716" s="73" t="s">
        <v>11303</v>
      </c>
      <c r="U5716" s="75" t="s">
        <v>4017</v>
      </c>
    </row>
    <row r="5717" spans="17:21">
      <c r="Q5717" s="71">
        <v>6</v>
      </c>
      <c r="R5717" s="71">
        <v>29</v>
      </c>
      <c r="S5717" s="71">
        <v>12</v>
      </c>
      <c r="T5717" s="73" t="s">
        <v>11305</v>
      </c>
      <c r="U5717" s="75" t="s">
        <v>7765</v>
      </c>
    </row>
    <row r="5718" spans="17:21">
      <c r="Q5718" s="71">
        <v>6</v>
      </c>
      <c r="R5718" s="71">
        <v>29</v>
      </c>
      <c r="S5718" s="71">
        <v>13</v>
      </c>
      <c r="T5718" s="73" t="s">
        <v>11308</v>
      </c>
      <c r="U5718" s="75" t="s">
        <v>4018</v>
      </c>
    </row>
    <row r="5719" spans="17:21">
      <c r="Q5719" s="71">
        <v>6</v>
      </c>
      <c r="R5719" s="71">
        <v>29</v>
      </c>
      <c r="S5719" s="71">
        <v>14</v>
      </c>
      <c r="T5719" s="73" t="s">
        <v>11309</v>
      </c>
      <c r="U5719" s="75" t="s">
        <v>4019</v>
      </c>
    </row>
    <row r="5720" spans="17:21">
      <c r="Q5720" s="71">
        <v>6</v>
      </c>
      <c r="R5720" s="71">
        <v>29</v>
      </c>
      <c r="S5720" s="71">
        <v>15</v>
      </c>
      <c r="T5720" s="73" t="s">
        <v>11310</v>
      </c>
      <c r="U5720" s="75" t="s">
        <v>4020</v>
      </c>
    </row>
    <row r="5721" spans="17:21">
      <c r="Q5721" s="71">
        <v>6</v>
      </c>
      <c r="R5721" s="71">
        <v>29</v>
      </c>
      <c r="S5721" s="71">
        <v>16</v>
      </c>
      <c r="T5721" s="73" t="s">
        <v>11312</v>
      </c>
      <c r="U5721" s="75" t="s">
        <v>4021</v>
      </c>
    </row>
    <row r="5722" spans="17:21">
      <c r="Q5722" s="71">
        <v>6</v>
      </c>
      <c r="R5722" s="71">
        <v>29</v>
      </c>
      <c r="S5722" s="71">
        <v>17</v>
      </c>
      <c r="T5722" s="73" t="s">
        <v>11313</v>
      </c>
      <c r="U5722" s="75" t="s">
        <v>4022</v>
      </c>
    </row>
    <row r="5723" spans="17:21">
      <c r="Q5723" s="71">
        <v>6</v>
      </c>
      <c r="R5723" s="71">
        <v>29</v>
      </c>
      <c r="S5723" s="71">
        <v>18</v>
      </c>
      <c r="T5723" s="73" t="s">
        <v>11314</v>
      </c>
      <c r="U5723" s="75" t="s">
        <v>4023</v>
      </c>
    </row>
    <row r="5724" spans="17:21">
      <c r="Q5724" s="71">
        <v>6</v>
      </c>
      <c r="R5724" s="71">
        <v>29</v>
      </c>
      <c r="S5724" s="71">
        <v>19</v>
      </c>
      <c r="T5724" s="73" t="s">
        <v>11316</v>
      </c>
      <c r="U5724" s="75" t="s">
        <v>4024</v>
      </c>
    </row>
    <row r="5725" spans="17:21">
      <c r="Q5725" s="71">
        <v>6</v>
      </c>
      <c r="R5725" s="71">
        <v>29</v>
      </c>
      <c r="S5725" s="71">
        <v>20</v>
      </c>
      <c r="T5725" s="73" t="s">
        <v>11318</v>
      </c>
      <c r="U5725" s="75" t="s">
        <v>4025</v>
      </c>
    </row>
    <row r="5726" spans="17:21">
      <c r="Q5726" s="71">
        <v>6</v>
      </c>
      <c r="R5726" s="71">
        <v>29</v>
      </c>
      <c r="S5726" s="71">
        <v>21</v>
      </c>
      <c r="T5726" s="73" t="s">
        <v>11320</v>
      </c>
      <c r="U5726" s="75" t="s">
        <v>4026</v>
      </c>
    </row>
    <row r="5727" spans="17:21">
      <c r="Q5727" s="71">
        <v>6</v>
      </c>
      <c r="R5727" s="71">
        <v>29</v>
      </c>
      <c r="S5727" s="71">
        <v>22</v>
      </c>
      <c r="T5727" s="73" t="s">
        <v>11321</v>
      </c>
      <c r="U5727" s="75" t="s">
        <v>4027</v>
      </c>
    </row>
    <row r="5728" spans="17:21">
      <c r="Q5728" s="71">
        <v>6</v>
      </c>
      <c r="R5728" s="71">
        <v>29</v>
      </c>
      <c r="S5728" s="71">
        <v>23</v>
      </c>
      <c r="T5728" s="73" t="s">
        <v>11323</v>
      </c>
      <c r="U5728" s="75" t="s">
        <v>4028</v>
      </c>
    </row>
    <row r="5729" spans="17:21">
      <c r="Q5729" s="71">
        <v>6</v>
      </c>
      <c r="R5729" s="71">
        <v>29</v>
      </c>
      <c r="S5729" s="71">
        <v>24</v>
      </c>
      <c r="T5729" s="73" t="s">
        <v>11325</v>
      </c>
      <c r="U5729" s="75" t="s">
        <v>4029</v>
      </c>
    </row>
    <row r="5730" spans="17:21">
      <c r="Q5730" s="71">
        <v>6</v>
      </c>
      <c r="R5730" s="71">
        <v>29</v>
      </c>
      <c r="S5730" s="71">
        <v>25</v>
      </c>
      <c r="T5730" s="73" t="s">
        <v>11327</v>
      </c>
      <c r="U5730" s="75" t="s">
        <v>4030</v>
      </c>
    </row>
    <row r="5731" spans="17:21">
      <c r="Q5731" s="71">
        <v>6</v>
      </c>
      <c r="R5731" s="71">
        <v>29</v>
      </c>
      <c r="S5731" s="71">
        <v>26</v>
      </c>
      <c r="T5731" s="73" t="s">
        <v>11329</v>
      </c>
      <c r="U5731" s="75" t="s">
        <v>4031</v>
      </c>
    </row>
    <row r="5732" spans="17:21">
      <c r="Q5732" s="71">
        <v>6</v>
      </c>
      <c r="R5732" s="71">
        <v>29</v>
      </c>
      <c r="S5732" s="71">
        <v>27</v>
      </c>
      <c r="T5732" s="73" t="s">
        <v>11331</v>
      </c>
      <c r="U5732" s="75" t="s">
        <v>4032</v>
      </c>
    </row>
    <row r="5733" spans="17:21">
      <c r="Q5733" s="71">
        <v>6</v>
      </c>
      <c r="R5733" s="71">
        <v>29</v>
      </c>
      <c r="S5733" s="71">
        <v>28</v>
      </c>
      <c r="T5733" s="73" t="s">
        <v>11333</v>
      </c>
      <c r="U5733" s="75" t="s">
        <v>4033</v>
      </c>
    </row>
    <row r="5734" spans="17:21">
      <c r="Q5734" s="71">
        <v>6</v>
      </c>
      <c r="R5734" s="71">
        <v>29</v>
      </c>
      <c r="S5734" s="71">
        <v>29</v>
      </c>
      <c r="T5734" s="73" t="s">
        <v>11335</v>
      </c>
      <c r="U5734" s="75" t="s">
        <v>4034</v>
      </c>
    </row>
    <row r="5735" spans="17:21">
      <c r="Q5735" s="71">
        <v>6</v>
      </c>
      <c r="R5735" s="71">
        <v>29</v>
      </c>
      <c r="S5735" s="71">
        <v>30</v>
      </c>
      <c r="T5735" s="73" t="s">
        <v>11337</v>
      </c>
      <c r="U5735" s="75" t="s">
        <v>4035</v>
      </c>
    </row>
    <row r="5736" spans="17:21">
      <c r="Q5736" s="71">
        <v>6</v>
      </c>
      <c r="R5736" s="71">
        <v>29</v>
      </c>
      <c r="S5736" s="71">
        <v>31</v>
      </c>
      <c r="T5736" s="73" t="s">
        <v>11339</v>
      </c>
      <c r="U5736" s="75" t="s">
        <v>4036</v>
      </c>
    </row>
    <row r="5737" spans="17:21">
      <c r="Q5737" s="71">
        <v>6</v>
      </c>
      <c r="R5737" s="71">
        <v>29</v>
      </c>
      <c r="S5737" s="71">
        <v>32</v>
      </c>
      <c r="T5737" s="73" t="s">
        <v>11341</v>
      </c>
      <c r="U5737" s="75" t="s">
        <v>4037</v>
      </c>
    </row>
    <row r="5738" spans="17:21">
      <c r="Q5738" s="71">
        <v>6</v>
      </c>
      <c r="R5738" s="71">
        <v>29</v>
      </c>
      <c r="S5738" s="71">
        <v>33</v>
      </c>
      <c r="T5738" s="73" t="s">
        <v>11343</v>
      </c>
      <c r="U5738" s="75" t="s">
        <v>4038</v>
      </c>
    </row>
    <row r="5739" spans="17:21">
      <c r="Q5739" s="71">
        <v>6</v>
      </c>
      <c r="R5739" s="71">
        <v>29</v>
      </c>
      <c r="S5739" s="71">
        <v>34</v>
      </c>
      <c r="T5739" s="73" t="s">
        <v>11345</v>
      </c>
      <c r="U5739" s="75" t="s">
        <v>4039</v>
      </c>
    </row>
    <row r="5740" spans="17:21">
      <c r="Q5740" s="71">
        <v>6</v>
      </c>
      <c r="R5740" s="71">
        <v>29</v>
      </c>
      <c r="S5740" s="71">
        <v>35</v>
      </c>
      <c r="T5740" s="73" t="s">
        <v>11347</v>
      </c>
      <c r="U5740" s="75" t="s">
        <v>4040</v>
      </c>
    </row>
    <row r="5741" spans="17:21">
      <c r="Q5741" s="71">
        <v>6</v>
      </c>
      <c r="R5741" s="71">
        <v>29</v>
      </c>
      <c r="S5741" s="71">
        <v>36</v>
      </c>
      <c r="T5741" s="73" t="s">
        <v>11349</v>
      </c>
      <c r="U5741" s="75" t="s">
        <v>4041</v>
      </c>
    </row>
    <row r="5742" spans="17:21">
      <c r="Q5742" s="71">
        <v>6</v>
      </c>
      <c r="R5742" s="71">
        <v>29</v>
      </c>
      <c r="S5742" s="71">
        <v>37</v>
      </c>
      <c r="T5742" s="73" t="s">
        <v>11351</v>
      </c>
      <c r="U5742" s="75" t="s">
        <v>4042</v>
      </c>
    </row>
    <row r="5743" spans="17:21">
      <c r="Q5743" s="71">
        <v>6</v>
      </c>
      <c r="R5743" s="71">
        <v>29</v>
      </c>
      <c r="S5743" s="71">
        <v>38</v>
      </c>
      <c r="T5743" s="73" t="s">
        <v>11353</v>
      </c>
      <c r="U5743" s="75" t="s">
        <v>4043</v>
      </c>
    </row>
    <row r="5744" spans="17:21">
      <c r="Q5744" s="71">
        <v>6</v>
      </c>
      <c r="R5744" s="71">
        <v>29</v>
      </c>
      <c r="S5744" s="71">
        <v>39</v>
      </c>
      <c r="T5744" s="73" t="s">
        <v>11355</v>
      </c>
      <c r="U5744" s="75" t="s">
        <v>4044</v>
      </c>
    </row>
    <row r="5745" spans="17:21">
      <c r="Q5745" s="71">
        <v>6</v>
      </c>
      <c r="R5745" s="71">
        <v>30</v>
      </c>
      <c r="S5745" s="71">
        <v>1</v>
      </c>
      <c r="T5745" s="73" t="s">
        <v>11357</v>
      </c>
      <c r="U5745" s="75" t="s">
        <v>4079</v>
      </c>
    </row>
    <row r="5746" spans="17:21">
      <c r="Q5746" s="71">
        <v>6</v>
      </c>
      <c r="R5746" s="71">
        <v>30</v>
      </c>
      <c r="S5746" s="71">
        <v>2</v>
      </c>
      <c r="T5746" s="73" t="s">
        <v>11359</v>
      </c>
      <c r="U5746" s="75" t="s">
        <v>4080</v>
      </c>
    </row>
    <row r="5747" spans="17:21">
      <c r="Q5747" s="71">
        <v>6</v>
      </c>
      <c r="R5747" s="71">
        <v>30</v>
      </c>
      <c r="S5747" s="71">
        <v>3</v>
      </c>
      <c r="T5747" s="73" t="s">
        <v>11361</v>
      </c>
      <c r="U5747" s="75" t="s">
        <v>4081</v>
      </c>
    </row>
    <row r="5748" spans="17:21">
      <c r="Q5748" s="71">
        <v>6</v>
      </c>
      <c r="R5748" s="71">
        <v>30</v>
      </c>
      <c r="S5748" s="71">
        <v>4</v>
      </c>
      <c r="T5748" s="73" t="s">
        <v>11363</v>
      </c>
      <c r="U5748" s="75" t="s">
        <v>4082</v>
      </c>
    </row>
    <row r="5749" spans="17:21">
      <c r="Q5749" s="71">
        <v>6</v>
      </c>
      <c r="R5749" s="71">
        <v>30</v>
      </c>
      <c r="S5749" s="71">
        <v>5</v>
      </c>
      <c r="T5749" s="73" t="s">
        <v>11365</v>
      </c>
      <c r="U5749" s="75" t="s">
        <v>4083</v>
      </c>
    </row>
    <row r="5750" spans="17:21">
      <c r="Q5750" s="71">
        <v>6</v>
      </c>
      <c r="R5750" s="71">
        <v>30</v>
      </c>
      <c r="S5750" s="71">
        <v>6</v>
      </c>
      <c r="T5750" s="73" t="s">
        <v>11367</v>
      </c>
      <c r="U5750" s="75" t="s">
        <v>4084</v>
      </c>
    </row>
    <row r="5751" spans="17:21">
      <c r="Q5751" s="71">
        <v>6</v>
      </c>
      <c r="R5751" s="71">
        <v>30</v>
      </c>
      <c r="S5751" s="71">
        <v>7</v>
      </c>
      <c r="T5751" s="73" t="s">
        <v>11369</v>
      </c>
      <c r="U5751" s="75" t="s">
        <v>4085</v>
      </c>
    </row>
    <row r="5752" spans="17:21">
      <c r="Q5752" s="71">
        <v>6</v>
      </c>
      <c r="R5752" s="71">
        <v>30</v>
      </c>
      <c r="S5752" s="71">
        <v>8</v>
      </c>
      <c r="T5752" s="73" t="s">
        <v>11371</v>
      </c>
      <c r="U5752" s="75" t="s">
        <v>7772</v>
      </c>
    </row>
    <row r="5753" spans="17:21">
      <c r="Q5753" s="71">
        <v>6</v>
      </c>
      <c r="R5753" s="71">
        <v>30</v>
      </c>
      <c r="S5753" s="71">
        <v>9</v>
      </c>
      <c r="T5753" s="73" t="s">
        <v>11373</v>
      </c>
      <c r="U5753" s="75" t="s">
        <v>7773</v>
      </c>
    </row>
    <row r="5754" spans="17:21">
      <c r="Q5754" s="71">
        <v>6</v>
      </c>
      <c r="R5754" s="71">
        <v>30</v>
      </c>
      <c r="S5754" s="71">
        <v>10</v>
      </c>
      <c r="T5754" s="73" t="s">
        <v>11375</v>
      </c>
      <c r="U5754" s="75" t="s">
        <v>7774</v>
      </c>
    </row>
    <row r="5755" spans="17:21">
      <c r="Q5755" s="71">
        <v>6</v>
      </c>
      <c r="R5755" s="71">
        <v>30</v>
      </c>
      <c r="S5755" s="71">
        <v>11</v>
      </c>
      <c r="T5755" s="73" t="s">
        <v>11377</v>
      </c>
      <c r="U5755" s="75" t="s">
        <v>4086</v>
      </c>
    </row>
    <row r="5756" spans="17:21">
      <c r="Q5756" s="71">
        <v>6</v>
      </c>
      <c r="R5756" s="71">
        <v>30</v>
      </c>
      <c r="S5756" s="71">
        <v>12</v>
      </c>
      <c r="T5756" s="73" t="s">
        <v>11378</v>
      </c>
      <c r="U5756" s="75" t="s">
        <v>4087</v>
      </c>
    </row>
    <row r="5757" spans="17:21">
      <c r="Q5757" s="71">
        <v>6</v>
      </c>
      <c r="R5757" s="71">
        <v>30</v>
      </c>
      <c r="S5757" s="71">
        <v>13</v>
      </c>
      <c r="T5757" s="73" t="s">
        <v>11380</v>
      </c>
      <c r="U5757" s="75" t="s">
        <v>4088</v>
      </c>
    </row>
    <row r="5758" spans="17:21">
      <c r="Q5758" s="71">
        <v>6</v>
      </c>
      <c r="R5758" s="71">
        <v>30</v>
      </c>
      <c r="S5758" s="71">
        <v>14</v>
      </c>
      <c r="T5758" s="73" t="s">
        <v>11382</v>
      </c>
      <c r="U5758" s="75" t="s">
        <v>4089</v>
      </c>
    </row>
    <row r="5759" spans="17:21">
      <c r="Q5759" s="71">
        <v>6</v>
      </c>
      <c r="R5759" s="71">
        <v>30</v>
      </c>
      <c r="S5759" s="71">
        <v>15</v>
      </c>
      <c r="T5759" s="73" t="s">
        <v>11384</v>
      </c>
      <c r="U5759" s="75" t="s">
        <v>4090</v>
      </c>
    </row>
    <row r="5760" spans="17:21">
      <c r="Q5760" s="71">
        <v>6</v>
      </c>
      <c r="R5760" s="71">
        <v>30</v>
      </c>
      <c r="S5760" s="71">
        <v>16</v>
      </c>
      <c r="T5760" s="73" t="s">
        <v>11385</v>
      </c>
      <c r="U5760" s="75" t="s">
        <v>7775</v>
      </c>
    </row>
    <row r="5761" spans="17:21">
      <c r="Q5761" s="71">
        <v>6</v>
      </c>
      <c r="R5761" s="71">
        <v>30</v>
      </c>
      <c r="S5761" s="71">
        <v>17</v>
      </c>
      <c r="T5761" s="73" t="s">
        <v>11386</v>
      </c>
      <c r="U5761" s="75" t="s">
        <v>4091</v>
      </c>
    </row>
    <row r="5762" spans="17:21">
      <c r="Q5762" s="71">
        <v>6</v>
      </c>
      <c r="R5762" s="71">
        <v>30</v>
      </c>
      <c r="S5762" s="71">
        <v>18</v>
      </c>
      <c r="T5762" s="73" t="s">
        <v>11387</v>
      </c>
      <c r="U5762" s="75" t="s">
        <v>4092</v>
      </c>
    </row>
    <row r="5763" spans="17:21">
      <c r="Q5763" s="71">
        <v>6</v>
      </c>
      <c r="R5763" s="71">
        <v>30</v>
      </c>
      <c r="S5763" s="71">
        <v>19</v>
      </c>
      <c r="T5763" s="73" t="s">
        <v>11388</v>
      </c>
      <c r="U5763" s="75" t="s">
        <v>4093</v>
      </c>
    </row>
    <row r="5764" spans="17:21">
      <c r="Q5764" s="71">
        <v>6</v>
      </c>
      <c r="R5764" s="71">
        <v>30</v>
      </c>
      <c r="S5764" s="71">
        <v>20</v>
      </c>
      <c r="T5764" s="73" t="s">
        <v>11389</v>
      </c>
      <c r="U5764" s="75" t="s">
        <v>4094</v>
      </c>
    </row>
    <row r="5765" spans="17:21">
      <c r="Q5765" s="71">
        <v>6</v>
      </c>
      <c r="R5765" s="71">
        <v>30</v>
      </c>
      <c r="S5765" s="71">
        <v>21</v>
      </c>
      <c r="T5765" s="73" t="s">
        <v>11390</v>
      </c>
      <c r="U5765" s="75" t="s">
        <v>4095</v>
      </c>
    </row>
    <row r="5766" spans="17:21">
      <c r="Q5766" s="71">
        <v>6</v>
      </c>
      <c r="R5766" s="71">
        <v>30</v>
      </c>
      <c r="S5766" s="71">
        <v>22</v>
      </c>
      <c r="T5766" s="73" t="s">
        <v>11391</v>
      </c>
      <c r="U5766" s="75" t="s">
        <v>4096</v>
      </c>
    </row>
    <row r="5767" spans="17:21">
      <c r="Q5767" s="71">
        <v>6</v>
      </c>
      <c r="R5767" s="71">
        <v>30</v>
      </c>
      <c r="S5767" s="71">
        <v>23</v>
      </c>
      <c r="T5767" s="73" t="s">
        <v>11393</v>
      </c>
      <c r="U5767" s="75" t="s">
        <v>4097</v>
      </c>
    </row>
    <row r="5768" spans="17:21">
      <c r="Q5768" s="71">
        <v>6</v>
      </c>
      <c r="R5768" s="71">
        <v>30</v>
      </c>
      <c r="S5768" s="71">
        <v>24</v>
      </c>
      <c r="T5768" s="73" t="s">
        <v>11394</v>
      </c>
      <c r="U5768" s="75" t="s">
        <v>4098</v>
      </c>
    </row>
    <row r="5769" spans="17:21">
      <c r="Q5769" s="71">
        <v>6</v>
      </c>
      <c r="R5769" s="71">
        <v>30</v>
      </c>
      <c r="S5769" s="71">
        <v>25</v>
      </c>
      <c r="T5769" s="73" t="s">
        <v>11395</v>
      </c>
      <c r="U5769" s="75" t="s">
        <v>4099</v>
      </c>
    </row>
    <row r="5770" spans="17:21">
      <c r="Q5770" s="71">
        <v>6</v>
      </c>
      <c r="R5770" s="71">
        <v>30</v>
      </c>
      <c r="S5770" s="71">
        <v>26</v>
      </c>
      <c r="T5770" s="73" t="s">
        <v>11397</v>
      </c>
      <c r="U5770" s="75" t="s">
        <v>4100</v>
      </c>
    </row>
    <row r="5771" spans="17:21">
      <c r="Q5771" s="71">
        <v>6</v>
      </c>
      <c r="R5771" s="71">
        <v>30</v>
      </c>
      <c r="S5771" s="71">
        <v>27</v>
      </c>
      <c r="T5771" s="73" t="s">
        <v>11398</v>
      </c>
      <c r="U5771" s="75" t="s">
        <v>4101</v>
      </c>
    </row>
    <row r="5772" spans="17:21">
      <c r="Q5772" s="71">
        <v>6</v>
      </c>
      <c r="R5772" s="71">
        <v>30</v>
      </c>
      <c r="S5772" s="71">
        <v>28</v>
      </c>
      <c r="T5772" s="73" t="s">
        <v>11400</v>
      </c>
      <c r="U5772" s="75" t="s">
        <v>4102</v>
      </c>
    </row>
    <row r="5773" spans="17:21">
      <c r="Q5773" s="71">
        <v>6</v>
      </c>
      <c r="R5773" s="71">
        <v>30</v>
      </c>
      <c r="S5773" s="71">
        <v>29</v>
      </c>
      <c r="T5773" s="73" t="s">
        <v>11401</v>
      </c>
      <c r="U5773" s="75" t="s">
        <v>4103</v>
      </c>
    </row>
    <row r="5774" spans="17:21">
      <c r="Q5774" s="71">
        <v>6</v>
      </c>
      <c r="R5774" s="71">
        <v>30</v>
      </c>
      <c r="S5774" s="71">
        <v>30</v>
      </c>
      <c r="T5774" s="73" t="s">
        <v>11402</v>
      </c>
      <c r="U5774" s="75" t="s">
        <v>4104</v>
      </c>
    </row>
    <row r="5775" spans="17:21">
      <c r="Q5775" s="71">
        <v>6</v>
      </c>
      <c r="R5775" s="71">
        <v>31</v>
      </c>
      <c r="S5775" s="71">
        <v>1</v>
      </c>
      <c r="T5775" s="73" t="s">
        <v>11404</v>
      </c>
      <c r="U5775" s="75" t="s">
        <v>4134</v>
      </c>
    </row>
    <row r="5776" spans="17:21">
      <c r="Q5776" s="71">
        <v>6</v>
      </c>
      <c r="R5776" s="71">
        <v>31</v>
      </c>
      <c r="S5776" s="71">
        <v>2</v>
      </c>
      <c r="T5776" s="73" t="s">
        <v>11406</v>
      </c>
      <c r="U5776" s="75" t="s">
        <v>4135</v>
      </c>
    </row>
    <row r="5777" spans="17:21">
      <c r="Q5777" s="71">
        <v>6</v>
      </c>
      <c r="R5777" s="71">
        <v>31</v>
      </c>
      <c r="S5777" s="71">
        <v>3</v>
      </c>
      <c r="T5777" s="73" t="s">
        <v>11408</v>
      </c>
      <c r="U5777" s="75" t="s">
        <v>4136</v>
      </c>
    </row>
    <row r="5778" spans="17:21">
      <c r="Q5778" s="71">
        <v>6</v>
      </c>
      <c r="R5778" s="71">
        <v>31</v>
      </c>
      <c r="S5778" s="71">
        <v>4</v>
      </c>
      <c r="T5778" s="73" t="s">
        <v>11410</v>
      </c>
      <c r="U5778" s="75" t="s">
        <v>4137</v>
      </c>
    </row>
    <row r="5779" spans="17:21">
      <c r="Q5779" s="71">
        <v>6</v>
      </c>
      <c r="R5779" s="71">
        <v>31</v>
      </c>
      <c r="S5779" s="71">
        <v>5</v>
      </c>
      <c r="T5779" s="73" t="s">
        <v>11412</v>
      </c>
      <c r="U5779" s="75" t="s">
        <v>4138</v>
      </c>
    </row>
    <row r="5780" spans="17:21">
      <c r="Q5780" s="71">
        <v>6</v>
      </c>
      <c r="R5780" s="71">
        <v>31</v>
      </c>
      <c r="S5780" s="71">
        <v>6</v>
      </c>
      <c r="T5780" s="73" t="s">
        <v>11414</v>
      </c>
      <c r="U5780" s="75" t="s">
        <v>4139</v>
      </c>
    </row>
    <row r="5781" spans="17:21">
      <c r="Q5781" s="71">
        <v>6</v>
      </c>
      <c r="R5781" s="71">
        <v>31</v>
      </c>
      <c r="S5781" s="71">
        <v>7</v>
      </c>
      <c r="T5781" s="73" t="s">
        <v>11416</v>
      </c>
      <c r="U5781" s="75" t="s">
        <v>4140</v>
      </c>
    </row>
    <row r="5782" spans="17:21">
      <c r="Q5782" s="71">
        <v>6</v>
      </c>
      <c r="R5782" s="71">
        <v>31</v>
      </c>
      <c r="S5782" s="71">
        <v>8</v>
      </c>
      <c r="T5782" s="73" t="s">
        <v>11418</v>
      </c>
      <c r="U5782" s="75" t="s">
        <v>4141</v>
      </c>
    </row>
    <row r="5783" spans="17:21">
      <c r="Q5783" s="71">
        <v>6</v>
      </c>
      <c r="R5783" s="71">
        <v>31</v>
      </c>
      <c r="S5783" s="71">
        <v>9</v>
      </c>
      <c r="T5783" s="73" t="s">
        <v>11420</v>
      </c>
      <c r="U5783" s="75" t="s">
        <v>4142</v>
      </c>
    </row>
    <row r="5784" spans="17:21">
      <c r="Q5784" s="71">
        <v>6</v>
      </c>
      <c r="R5784" s="71">
        <v>31</v>
      </c>
      <c r="S5784" s="71">
        <v>10</v>
      </c>
      <c r="T5784" s="73" t="s">
        <v>11422</v>
      </c>
      <c r="U5784" s="75" t="s">
        <v>4143</v>
      </c>
    </row>
    <row r="5785" spans="17:21">
      <c r="Q5785" s="71">
        <v>6</v>
      </c>
      <c r="R5785" s="71">
        <v>31</v>
      </c>
      <c r="S5785" s="71">
        <v>11</v>
      </c>
      <c r="T5785" s="73" t="s">
        <v>11424</v>
      </c>
      <c r="U5785" s="75" t="s">
        <v>4144</v>
      </c>
    </row>
    <row r="5786" spans="17:21">
      <c r="Q5786" s="71">
        <v>6</v>
      </c>
      <c r="R5786" s="71">
        <v>31</v>
      </c>
      <c r="S5786" s="71">
        <v>12</v>
      </c>
      <c r="T5786" s="73" t="s">
        <v>11426</v>
      </c>
      <c r="U5786" s="75" t="s">
        <v>7785</v>
      </c>
    </row>
    <row r="5787" spans="17:21">
      <c r="Q5787" s="71">
        <v>6</v>
      </c>
      <c r="R5787" s="71">
        <v>31</v>
      </c>
      <c r="S5787" s="71">
        <v>13</v>
      </c>
      <c r="T5787" s="73" t="s">
        <v>11428</v>
      </c>
      <c r="U5787" s="75" t="s">
        <v>4145</v>
      </c>
    </row>
    <row r="5788" spans="17:21">
      <c r="Q5788" s="71">
        <v>6</v>
      </c>
      <c r="R5788" s="71">
        <v>31</v>
      </c>
      <c r="S5788" s="71">
        <v>14</v>
      </c>
      <c r="T5788" s="73" t="s">
        <v>11430</v>
      </c>
      <c r="U5788" s="75" t="s">
        <v>4146</v>
      </c>
    </row>
    <row r="5789" spans="17:21">
      <c r="Q5789" s="71">
        <v>6</v>
      </c>
      <c r="R5789" s="71">
        <v>31</v>
      </c>
      <c r="S5789" s="71">
        <v>15</v>
      </c>
      <c r="T5789" s="73" t="s">
        <v>11433</v>
      </c>
      <c r="U5789" s="75" t="s">
        <v>4147</v>
      </c>
    </row>
    <row r="5790" spans="17:21">
      <c r="Q5790" s="71">
        <v>6</v>
      </c>
      <c r="R5790" s="71">
        <v>31</v>
      </c>
      <c r="S5790" s="71">
        <v>16</v>
      </c>
      <c r="T5790" s="73" t="s">
        <v>11435</v>
      </c>
      <c r="U5790" s="75" t="s">
        <v>4148</v>
      </c>
    </row>
    <row r="5791" spans="17:21">
      <c r="Q5791" s="71">
        <v>6</v>
      </c>
      <c r="R5791" s="71">
        <v>31</v>
      </c>
      <c r="S5791" s="71">
        <v>17</v>
      </c>
      <c r="T5791" s="73" t="s">
        <v>11437</v>
      </c>
      <c r="U5791" s="75" t="s">
        <v>4149</v>
      </c>
    </row>
    <row r="5792" spans="17:21">
      <c r="Q5792" s="71">
        <v>6</v>
      </c>
      <c r="R5792" s="71">
        <v>31</v>
      </c>
      <c r="S5792" s="71">
        <v>18</v>
      </c>
      <c r="T5792" s="73" t="s">
        <v>11439</v>
      </c>
      <c r="U5792" s="75" t="s">
        <v>4150</v>
      </c>
    </row>
    <row r="5793" spans="17:21">
      <c r="Q5793" s="71">
        <v>6</v>
      </c>
      <c r="R5793" s="71">
        <v>31</v>
      </c>
      <c r="S5793" s="71">
        <v>19</v>
      </c>
      <c r="T5793" s="73" t="s">
        <v>11441</v>
      </c>
      <c r="U5793" s="75" t="s">
        <v>4151</v>
      </c>
    </row>
    <row r="5794" spans="17:21">
      <c r="Q5794" s="71">
        <v>6</v>
      </c>
      <c r="R5794" s="71">
        <v>32</v>
      </c>
      <c r="S5794" s="71">
        <v>1</v>
      </c>
      <c r="T5794" s="73" t="s">
        <v>11443</v>
      </c>
      <c r="U5794" s="75" t="s">
        <v>4183</v>
      </c>
    </row>
    <row r="5795" spans="17:21">
      <c r="Q5795" s="71">
        <v>6</v>
      </c>
      <c r="R5795" s="71">
        <v>32</v>
      </c>
      <c r="S5795" s="71">
        <v>2</v>
      </c>
      <c r="T5795" s="73" t="s">
        <v>11445</v>
      </c>
      <c r="U5795" s="75" t="s">
        <v>4184</v>
      </c>
    </row>
    <row r="5796" spans="17:21">
      <c r="Q5796" s="71">
        <v>6</v>
      </c>
      <c r="R5796" s="71">
        <v>32</v>
      </c>
      <c r="S5796" s="71">
        <v>3</v>
      </c>
      <c r="T5796" s="73" t="s">
        <v>11447</v>
      </c>
      <c r="U5796" s="75" t="s">
        <v>4185</v>
      </c>
    </row>
    <row r="5797" spans="17:21">
      <c r="Q5797" s="71">
        <v>6</v>
      </c>
      <c r="R5797" s="71">
        <v>32</v>
      </c>
      <c r="S5797" s="71">
        <v>4</v>
      </c>
      <c r="T5797" s="73" t="s">
        <v>11449</v>
      </c>
      <c r="U5797" s="75" t="s">
        <v>4186</v>
      </c>
    </row>
    <row r="5798" spans="17:21">
      <c r="Q5798" s="71">
        <v>6</v>
      </c>
      <c r="R5798" s="71">
        <v>32</v>
      </c>
      <c r="S5798" s="71">
        <v>5</v>
      </c>
      <c r="T5798" s="73" t="s">
        <v>11451</v>
      </c>
      <c r="U5798" s="75" t="s">
        <v>4187</v>
      </c>
    </row>
    <row r="5799" spans="17:21">
      <c r="Q5799" s="71">
        <v>6</v>
      </c>
      <c r="R5799" s="71">
        <v>32</v>
      </c>
      <c r="S5799" s="71">
        <v>6</v>
      </c>
      <c r="T5799" s="73" t="s">
        <v>11453</v>
      </c>
      <c r="U5799" s="75" t="s">
        <v>4188</v>
      </c>
    </row>
    <row r="5800" spans="17:21">
      <c r="Q5800" s="71">
        <v>6</v>
      </c>
      <c r="R5800" s="71">
        <v>32</v>
      </c>
      <c r="S5800" s="71">
        <v>7</v>
      </c>
      <c r="T5800" s="73" t="s">
        <v>11455</v>
      </c>
      <c r="U5800" s="75" t="s">
        <v>4189</v>
      </c>
    </row>
    <row r="5801" spans="17:21">
      <c r="Q5801" s="71">
        <v>6</v>
      </c>
      <c r="R5801" s="71">
        <v>32</v>
      </c>
      <c r="S5801" s="71">
        <v>8</v>
      </c>
      <c r="T5801" s="73" t="s">
        <v>11457</v>
      </c>
      <c r="U5801" s="75" t="s">
        <v>4190</v>
      </c>
    </row>
    <row r="5802" spans="17:21">
      <c r="Q5802" s="71">
        <v>6</v>
      </c>
      <c r="R5802" s="71">
        <v>32</v>
      </c>
      <c r="S5802" s="71">
        <v>9</v>
      </c>
      <c r="T5802" s="73" t="s">
        <v>11459</v>
      </c>
      <c r="U5802" s="75" t="s">
        <v>4191</v>
      </c>
    </row>
    <row r="5803" spans="17:21">
      <c r="Q5803" s="71">
        <v>6</v>
      </c>
      <c r="R5803" s="71">
        <v>32</v>
      </c>
      <c r="S5803" s="71">
        <v>10</v>
      </c>
      <c r="T5803" s="73" t="s">
        <v>11461</v>
      </c>
      <c r="U5803" s="75" t="s">
        <v>4192</v>
      </c>
    </row>
    <row r="5804" spans="17:21">
      <c r="Q5804" s="71">
        <v>6</v>
      </c>
      <c r="R5804" s="71">
        <v>32</v>
      </c>
      <c r="S5804" s="71">
        <v>11</v>
      </c>
      <c r="T5804" s="73" t="s">
        <v>11463</v>
      </c>
      <c r="U5804" s="75" t="s">
        <v>4193</v>
      </c>
    </row>
    <row r="5805" spans="17:21">
      <c r="Q5805" s="71">
        <v>6</v>
      </c>
      <c r="R5805" s="71">
        <v>32</v>
      </c>
      <c r="S5805" s="71">
        <v>12</v>
      </c>
      <c r="T5805" s="73" t="s">
        <v>11465</v>
      </c>
      <c r="U5805" s="75" t="s">
        <v>4194</v>
      </c>
    </row>
    <row r="5806" spans="17:21">
      <c r="Q5806" s="71">
        <v>6</v>
      </c>
      <c r="R5806" s="71">
        <v>32</v>
      </c>
      <c r="S5806" s="71">
        <v>13</v>
      </c>
      <c r="T5806" s="73" t="s">
        <v>11467</v>
      </c>
      <c r="U5806" s="75" t="s">
        <v>4195</v>
      </c>
    </row>
    <row r="5807" spans="17:21">
      <c r="Q5807" s="71">
        <v>6</v>
      </c>
      <c r="R5807" s="71">
        <v>32</v>
      </c>
      <c r="S5807" s="71">
        <v>14</v>
      </c>
      <c r="T5807" s="73" t="s">
        <v>11469</v>
      </c>
      <c r="U5807" s="75" t="s">
        <v>4196</v>
      </c>
    </row>
    <row r="5808" spans="17:21">
      <c r="Q5808" s="71">
        <v>6</v>
      </c>
      <c r="R5808" s="71">
        <v>32</v>
      </c>
      <c r="S5808" s="71">
        <v>15</v>
      </c>
      <c r="T5808" s="73" t="s">
        <v>11470</v>
      </c>
      <c r="U5808" s="75" t="s">
        <v>7792</v>
      </c>
    </row>
    <row r="5809" spans="17:21">
      <c r="Q5809" s="71">
        <v>6</v>
      </c>
      <c r="R5809" s="71">
        <v>32</v>
      </c>
      <c r="S5809" s="71">
        <v>16</v>
      </c>
      <c r="T5809" s="73" t="s">
        <v>11472</v>
      </c>
      <c r="U5809" s="75" t="s">
        <v>4197</v>
      </c>
    </row>
    <row r="5810" spans="17:21">
      <c r="Q5810" s="71">
        <v>6</v>
      </c>
      <c r="R5810" s="71">
        <v>32</v>
      </c>
      <c r="S5810" s="71">
        <v>17</v>
      </c>
      <c r="T5810" s="73" t="s">
        <v>11474</v>
      </c>
      <c r="U5810" s="75" t="s">
        <v>4198</v>
      </c>
    </row>
    <row r="5811" spans="17:21">
      <c r="Q5811" s="71">
        <v>6</v>
      </c>
      <c r="R5811" s="71">
        <v>32</v>
      </c>
      <c r="S5811" s="71">
        <v>18</v>
      </c>
      <c r="T5811" s="73" t="s">
        <v>11476</v>
      </c>
      <c r="U5811" s="75" t="s">
        <v>4199</v>
      </c>
    </row>
    <row r="5812" spans="17:21">
      <c r="Q5812" s="71">
        <v>6</v>
      </c>
      <c r="R5812" s="71">
        <v>32</v>
      </c>
      <c r="S5812" s="71">
        <v>19</v>
      </c>
      <c r="T5812" s="73" t="s">
        <v>11478</v>
      </c>
      <c r="U5812" s="75" t="s">
        <v>4200</v>
      </c>
    </row>
    <row r="5813" spans="17:21">
      <c r="Q5813" s="71">
        <v>6</v>
      </c>
      <c r="R5813" s="71">
        <v>33</v>
      </c>
      <c r="S5813" s="71">
        <v>1</v>
      </c>
      <c r="T5813" s="73" t="s">
        <v>11489</v>
      </c>
      <c r="U5813" s="75" t="s">
        <v>4242</v>
      </c>
    </row>
    <row r="5814" spans="17:21">
      <c r="Q5814" s="71">
        <v>6</v>
      </c>
      <c r="R5814" s="71">
        <v>33</v>
      </c>
      <c r="S5814" s="71">
        <v>2</v>
      </c>
      <c r="T5814" s="73" t="s">
        <v>11491</v>
      </c>
      <c r="U5814" s="75" t="s">
        <v>4243</v>
      </c>
    </row>
    <row r="5815" spans="17:21">
      <c r="Q5815" s="71">
        <v>6</v>
      </c>
      <c r="R5815" s="71">
        <v>33</v>
      </c>
      <c r="S5815" s="71">
        <v>3</v>
      </c>
      <c r="T5815" s="73" t="s">
        <v>11492</v>
      </c>
      <c r="U5815" s="75" t="s">
        <v>4244</v>
      </c>
    </row>
    <row r="5816" spans="17:21">
      <c r="Q5816" s="71">
        <v>6</v>
      </c>
      <c r="R5816" s="71">
        <v>33</v>
      </c>
      <c r="S5816" s="71">
        <v>4</v>
      </c>
      <c r="T5816" s="73" t="s">
        <v>11493</v>
      </c>
      <c r="U5816" s="75" t="s">
        <v>4245</v>
      </c>
    </row>
    <row r="5817" spans="17:21">
      <c r="Q5817" s="71">
        <v>6</v>
      </c>
      <c r="R5817" s="71">
        <v>33</v>
      </c>
      <c r="S5817" s="71">
        <v>5</v>
      </c>
      <c r="T5817" s="73" t="s">
        <v>11494</v>
      </c>
      <c r="U5817" s="75" t="s">
        <v>4246</v>
      </c>
    </row>
    <row r="5818" spans="17:21">
      <c r="Q5818" s="71">
        <v>6</v>
      </c>
      <c r="R5818" s="71">
        <v>33</v>
      </c>
      <c r="S5818" s="71">
        <v>6</v>
      </c>
      <c r="T5818" s="73" t="s">
        <v>11495</v>
      </c>
      <c r="U5818" s="75" t="s">
        <v>4247</v>
      </c>
    </row>
    <row r="5819" spans="17:21">
      <c r="Q5819" s="71">
        <v>6</v>
      </c>
      <c r="R5819" s="71">
        <v>33</v>
      </c>
      <c r="S5819" s="71">
        <v>7</v>
      </c>
      <c r="T5819" s="73" t="s">
        <v>11496</v>
      </c>
      <c r="U5819" s="75" t="s">
        <v>4248</v>
      </c>
    </row>
    <row r="5820" spans="17:21">
      <c r="Q5820" s="71">
        <v>6</v>
      </c>
      <c r="R5820" s="71">
        <v>33</v>
      </c>
      <c r="S5820" s="71">
        <v>8</v>
      </c>
      <c r="T5820" s="73" t="s">
        <v>11497</v>
      </c>
      <c r="U5820" s="75" t="s">
        <v>4249</v>
      </c>
    </row>
    <row r="5821" spans="17:21">
      <c r="Q5821" s="71">
        <v>6</v>
      </c>
      <c r="R5821" s="71">
        <v>33</v>
      </c>
      <c r="S5821" s="71">
        <v>9</v>
      </c>
      <c r="T5821" s="73" t="s">
        <v>11499</v>
      </c>
      <c r="U5821" s="75" t="s">
        <v>4250</v>
      </c>
    </row>
    <row r="5822" spans="17:21">
      <c r="Q5822" s="71">
        <v>6</v>
      </c>
      <c r="R5822" s="71">
        <v>33</v>
      </c>
      <c r="S5822" s="71">
        <v>10</v>
      </c>
      <c r="T5822" s="73" t="s">
        <v>11502</v>
      </c>
      <c r="U5822" s="75" t="s">
        <v>4251</v>
      </c>
    </row>
    <row r="5823" spans="17:21">
      <c r="Q5823" s="71">
        <v>6</v>
      </c>
      <c r="R5823" s="71">
        <v>33</v>
      </c>
      <c r="S5823" s="71">
        <v>11</v>
      </c>
      <c r="T5823" s="73" t="s">
        <v>11504</v>
      </c>
      <c r="U5823" s="75" t="s">
        <v>4252</v>
      </c>
    </row>
    <row r="5824" spans="17:21">
      <c r="Q5824" s="71">
        <v>6</v>
      </c>
      <c r="R5824" s="71">
        <v>33</v>
      </c>
      <c r="S5824" s="71">
        <v>12</v>
      </c>
      <c r="T5824" s="73" t="s">
        <v>11505</v>
      </c>
      <c r="U5824" s="75" t="s">
        <v>4253</v>
      </c>
    </row>
    <row r="5825" spans="17:21">
      <c r="Q5825" s="71">
        <v>6</v>
      </c>
      <c r="R5825" s="71">
        <v>33</v>
      </c>
      <c r="S5825" s="71">
        <v>13</v>
      </c>
      <c r="T5825" s="73" t="s">
        <v>11507</v>
      </c>
      <c r="U5825" s="75" t="s">
        <v>4254</v>
      </c>
    </row>
    <row r="5826" spans="17:21">
      <c r="Q5826" s="71">
        <v>6</v>
      </c>
      <c r="R5826" s="71">
        <v>33</v>
      </c>
      <c r="S5826" s="71">
        <v>14</v>
      </c>
      <c r="T5826" s="73" t="s">
        <v>11508</v>
      </c>
      <c r="U5826" s="75" t="s">
        <v>7822</v>
      </c>
    </row>
    <row r="5827" spans="17:21">
      <c r="Q5827" s="71">
        <v>6</v>
      </c>
      <c r="R5827" s="71">
        <v>33</v>
      </c>
      <c r="S5827" s="71">
        <v>15</v>
      </c>
      <c r="T5827" s="73" t="s">
        <v>11510</v>
      </c>
      <c r="U5827" s="75" t="s">
        <v>4255</v>
      </c>
    </row>
    <row r="5828" spans="17:21">
      <c r="Q5828" s="71">
        <v>6</v>
      </c>
      <c r="R5828" s="71">
        <v>33</v>
      </c>
      <c r="S5828" s="71">
        <v>16</v>
      </c>
      <c r="T5828" s="73" t="s">
        <v>11511</v>
      </c>
      <c r="U5828" s="75" t="s">
        <v>4256</v>
      </c>
    </row>
    <row r="5829" spans="17:21">
      <c r="Q5829" s="71">
        <v>6</v>
      </c>
      <c r="R5829" s="71">
        <v>33</v>
      </c>
      <c r="S5829" s="71">
        <v>17</v>
      </c>
      <c r="T5829" s="73" t="s">
        <v>11513</v>
      </c>
      <c r="U5829" s="75" t="s">
        <v>4257</v>
      </c>
    </row>
    <row r="5830" spans="17:21">
      <c r="Q5830" s="71">
        <v>6</v>
      </c>
      <c r="R5830" s="71">
        <v>33</v>
      </c>
      <c r="S5830" s="71">
        <v>18</v>
      </c>
      <c r="T5830" s="73" t="s">
        <v>11514</v>
      </c>
      <c r="U5830" s="75" t="s">
        <v>4258</v>
      </c>
    </row>
    <row r="5831" spans="17:21">
      <c r="Q5831" s="71">
        <v>6</v>
      </c>
      <c r="R5831" s="71">
        <v>33</v>
      </c>
      <c r="S5831" s="71">
        <v>19</v>
      </c>
      <c r="T5831" s="73" t="s">
        <v>11515</v>
      </c>
      <c r="U5831" s="75" t="s">
        <v>4259</v>
      </c>
    </row>
    <row r="5832" spans="17:21">
      <c r="Q5832" s="71">
        <v>6</v>
      </c>
      <c r="R5832" s="71">
        <v>33</v>
      </c>
      <c r="S5832" s="71">
        <v>20</v>
      </c>
      <c r="T5832" s="73" t="s">
        <v>11517</v>
      </c>
      <c r="U5832" s="75" t="s">
        <v>4260</v>
      </c>
    </row>
    <row r="5833" spans="17:21">
      <c r="Q5833" s="71">
        <v>6</v>
      </c>
      <c r="R5833" s="71">
        <v>33</v>
      </c>
      <c r="S5833" s="71">
        <v>21</v>
      </c>
      <c r="T5833" s="73" t="s">
        <v>11519</v>
      </c>
      <c r="U5833" s="75" t="s">
        <v>4261</v>
      </c>
    </row>
    <row r="5834" spans="17:21">
      <c r="Q5834" s="71">
        <v>6</v>
      </c>
      <c r="R5834" s="71">
        <v>33</v>
      </c>
      <c r="S5834" s="71">
        <v>22</v>
      </c>
      <c r="T5834" s="73" t="s">
        <v>11521</v>
      </c>
      <c r="U5834" s="75" t="s">
        <v>4262</v>
      </c>
    </row>
    <row r="5835" spans="17:21">
      <c r="Q5835" s="71">
        <v>6</v>
      </c>
      <c r="R5835" s="71">
        <v>33</v>
      </c>
      <c r="S5835" s="71">
        <v>23</v>
      </c>
      <c r="T5835" s="73" t="s">
        <v>11523</v>
      </c>
      <c r="U5835" s="75" t="s">
        <v>4263</v>
      </c>
    </row>
    <row r="5836" spans="17:21">
      <c r="Q5836" s="71">
        <v>6</v>
      </c>
      <c r="R5836" s="71">
        <v>33</v>
      </c>
      <c r="S5836" s="71">
        <v>24</v>
      </c>
      <c r="T5836" s="73" t="s">
        <v>11525</v>
      </c>
      <c r="U5836" s="75" t="s">
        <v>4264</v>
      </c>
    </row>
    <row r="5837" spans="17:21">
      <c r="Q5837" s="71">
        <v>6</v>
      </c>
      <c r="R5837" s="71">
        <v>33</v>
      </c>
      <c r="S5837" s="71">
        <v>25</v>
      </c>
      <c r="T5837" s="73" t="s">
        <v>11527</v>
      </c>
      <c r="U5837" s="75" t="s">
        <v>4265</v>
      </c>
    </row>
    <row r="5838" spans="17:21">
      <c r="Q5838" s="71">
        <v>6</v>
      </c>
      <c r="R5838" s="71">
        <v>33</v>
      </c>
      <c r="S5838" s="71">
        <v>26</v>
      </c>
      <c r="T5838" s="73" t="s">
        <v>11529</v>
      </c>
      <c r="U5838" s="75" t="s">
        <v>4266</v>
      </c>
    </row>
    <row r="5839" spans="17:21">
      <c r="Q5839" s="71">
        <v>6</v>
      </c>
      <c r="R5839" s="71">
        <v>34</v>
      </c>
      <c r="S5839" s="71">
        <v>1</v>
      </c>
      <c r="T5839" s="73" t="s">
        <v>11540</v>
      </c>
      <c r="U5839" s="75" t="s">
        <v>4295</v>
      </c>
    </row>
    <row r="5840" spans="17:21">
      <c r="Q5840" s="71">
        <v>6</v>
      </c>
      <c r="R5840" s="71">
        <v>34</v>
      </c>
      <c r="S5840" s="71">
        <v>2</v>
      </c>
      <c r="T5840" s="73" t="s">
        <v>14051</v>
      </c>
      <c r="U5840" s="75" t="s">
        <v>4296</v>
      </c>
    </row>
    <row r="5841" spans="17:21">
      <c r="Q5841" s="71">
        <v>6</v>
      </c>
      <c r="R5841" s="71">
        <v>34</v>
      </c>
      <c r="S5841" s="71">
        <v>3</v>
      </c>
      <c r="T5841" s="73" t="s">
        <v>11542</v>
      </c>
      <c r="U5841" s="75" t="s">
        <v>4297</v>
      </c>
    </row>
    <row r="5842" spans="17:21">
      <c r="Q5842" s="71">
        <v>6</v>
      </c>
      <c r="R5842" s="71">
        <v>34</v>
      </c>
      <c r="S5842" s="71">
        <v>4</v>
      </c>
      <c r="T5842" s="73" t="s">
        <v>11544</v>
      </c>
      <c r="U5842" s="75" t="s">
        <v>4298</v>
      </c>
    </row>
    <row r="5843" spans="17:21">
      <c r="Q5843" s="71">
        <v>6</v>
      </c>
      <c r="R5843" s="71">
        <v>34</v>
      </c>
      <c r="S5843" s="71">
        <v>5</v>
      </c>
      <c r="T5843" s="73" t="s">
        <v>11546</v>
      </c>
      <c r="U5843" s="75" t="s">
        <v>4299</v>
      </c>
    </row>
    <row r="5844" spans="17:21">
      <c r="Q5844" s="71">
        <v>6</v>
      </c>
      <c r="R5844" s="71">
        <v>34</v>
      </c>
      <c r="S5844" s="71">
        <v>6</v>
      </c>
      <c r="T5844" s="73" t="s">
        <v>11548</v>
      </c>
      <c r="U5844" s="75" t="s">
        <v>4300</v>
      </c>
    </row>
    <row r="5845" spans="17:21">
      <c r="Q5845" s="71">
        <v>6</v>
      </c>
      <c r="R5845" s="71">
        <v>34</v>
      </c>
      <c r="S5845" s="71">
        <v>7</v>
      </c>
      <c r="T5845" s="73" t="s">
        <v>10042</v>
      </c>
      <c r="U5845" s="75" t="s">
        <v>4301</v>
      </c>
    </row>
    <row r="5846" spans="17:21">
      <c r="Q5846" s="71">
        <v>6</v>
      </c>
      <c r="R5846" s="71">
        <v>34</v>
      </c>
      <c r="S5846" s="71">
        <v>8</v>
      </c>
      <c r="T5846" s="73" t="s">
        <v>11551</v>
      </c>
      <c r="U5846" s="75" t="s">
        <v>4302</v>
      </c>
    </row>
    <row r="5847" spans="17:21">
      <c r="Q5847" s="71">
        <v>6</v>
      </c>
      <c r="R5847" s="71">
        <v>34</v>
      </c>
      <c r="S5847" s="71">
        <v>9</v>
      </c>
      <c r="T5847" s="73" t="s">
        <v>11553</v>
      </c>
      <c r="U5847" s="75" t="s">
        <v>4303</v>
      </c>
    </row>
    <row r="5848" spans="17:21">
      <c r="Q5848" s="71">
        <v>6</v>
      </c>
      <c r="R5848" s="71">
        <v>34</v>
      </c>
      <c r="S5848" s="71">
        <v>10</v>
      </c>
      <c r="T5848" s="73" t="s">
        <v>11555</v>
      </c>
      <c r="U5848" s="75" t="s">
        <v>4304</v>
      </c>
    </row>
    <row r="5849" spans="17:21">
      <c r="Q5849" s="71">
        <v>6</v>
      </c>
      <c r="R5849" s="71">
        <v>34</v>
      </c>
      <c r="S5849" s="71">
        <v>11</v>
      </c>
      <c r="T5849" s="73" t="s">
        <v>11557</v>
      </c>
      <c r="U5849" s="75" t="s">
        <v>4305</v>
      </c>
    </row>
    <row r="5850" spans="17:21">
      <c r="Q5850" s="71">
        <v>6</v>
      </c>
      <c r="R5850" s="71">
        <v>34</v>
      </c>
      <c r="S5850" s="71">
        <v>12</v>
      </c>
      <c r="T5850" s="73" t="s">
        <v>11559</v>
      </c>
      <c r="U5850" s="75" t="s">
        <v>4306</v>
      </c>
    </row>
    <row r="5851" spans="17:21">
      <c r="Q5851" s="71">
        <v>6</v>
      </c>
      <c r="R5851" s="71">
        <v>34</v>
      </c>
      <c r="S5851" s="71">
        <v>13</v>
      </c>
      <c r="T5851" s="73" t="s">
        <v>11561</v>
      </c>
      <c r="U5851" s="75" t="s">
        <v>4307</v>
      </c>
    </row>
    <row r="5852" spans="17:21">
      <c r="Q5852" s="71">
        <v>6</v>
      </c>
      <c r="R5852" s="71">
        <v>34</v>
      </c>
      <c r="S5852" s="71">
        <v>14</v>
      </c>
      <c r="T5852" s="73" t="s">
        <v>11563</v>
      </c>
      <c r="U5852" s="75" t="s">
        <v>4308</v>
      </c>
    </row>
    <row r="5853" spans="17:21">
      <c r="Q5853" s="71">
        <v>6</v>
      </c>
      <c r="R5853" s="71">
        <v>34</v>
      </c>
      <c r="S5853" s="71">
        <v>15</v>
      </c>
      <c r="T5853" s="73" t="s">
        <v>11565</v>
      </c>
      <c r="U5853" s="75" t="s">
        <v>4309</v>
      </c>
    </row>
    <row r="5854" spans="17:21">
      <c r="Q5854" s="71">
        <v>6</v>
      </c>
      <c r="R5854" s="71">
        <v>34</v>
      </c>
      <c r="S5854" s="71">
        <v>16</v>
      </c>
      <c r="T5854" s="73" t="s">
        <v>11567</v>
      </c>
      <c r="U5854" s="75" t="s">
        <v>4310</v>
      </c>
    </row>
    <row r="5855" spans="17:21">
      <c r="Q5855" s="71">
        <v>6</v>
      </c>
      <c r="R5855" s="71">
        <v>34</v>
      </c>
      <c r="S5855" s="71">
        <v>17</v>
      </c>
      <c r="T5855" s="73" t="s">
        <v>11569</v>
      </c>
      <c r="U5855" s="75" t="s">
        <v>4311</v>
      </c>
    </row>
    <row r="5856" spans="17:21">
      <c r="Q5856" s="71">
        <v>6</v>
      </c>
      <c r="R5856" s="71">
        <v>34</v>
      </c>
      <c r="S5856" s="71">
        <v>18</v>
      </c>
      <c r="T5856" s="73" t="s">
        <v>11571</v>
      </c>
      <c r="U5856" s="75" t="s">
        <v>4312</v>
      </c>
    </row>
    <row r="5857" spans="17:21">
      <c r="Q5857" s="71">
        <v>6</v>
      </c>
      <c r="R5857" s="71">
        <v>34</v>
      </c>
      <c r="S5857" s="71">
        <v>19</v>
      </c>
      <c r="T5857" s="73" t="s">
        <v>11573</v>
      </c>
      <c r="U5857" s="75" t="s">
        <v>4313</v>
      </c>
    </row>
    <row r="5858" spans="17:21">
      <c r="Q5858" s="71">
        <v>6</v>
      </c>
      <c r="R5858" s="71">
        <v>34</v>
      </c>
      <c r="S5858" s="71">
        <v>20</v>
      </c>
      <c r="T5858" s="73" t="s">
        <v>11575</v>
      </c>
      <c r="U5858" s="75" t="s">
        <v>4314</v>
      </c>
    </row>
    <row r="5859" spans="17:21">
      <c r="Q5859" s="71">
        <v>6</v>
      </c>
      <c r="R5859" s="71">
        <v>34</v>
      </c>
      <c r="S5859" s="71">
        <v>21</v>
      </c>
      <c r="T5859" s="73" t="s">
        <v>11577</v>
      </c>
      <c r="U5859" s="75" t="s">
        <v>4315</v>
      </c>
    </row>
    <row r="5860" spans="17:21">
      <c r="Q5860" s="71">
        <v>6</v>
      </c>
      <c r="R5860" s="71">
        <v>34</v>
      </c>
      <c r="S5860" s="71">
        <v>22</v>
      </c>
      <c r="T5860" s="73" t="s">
        <v>11579</v>
      </c>
      <c r="U5860" s="75" t="s">
        <v>4316</v>
      </c>
    </row>
    <row r="5861" spans="17:21">
      <c r="Q5861" s="71">
        <v>6</v>
      </c>
      <c r="R5861" s="71">
        <v>34</v>
      </c>
      <c r="S5861" s="71">
        <v>23</v>
      </c>
      <c r="T5861" s="73" t="s">
        <v>11581</v>
      </c>
      <c r="U5861" s="75" t="s">
        <v>4317</v>
      </c>
    </row>
    <row r="5862" spans="17:21">
      <c r="Q5862" s="71">
        <v>6</v>
      </c>
      <c r="R5862" s="71">
        <v>35</v>
      </c>
      <c r="S5862" s="71">
        <v>1</v>
      </c>
      <c r="T5862" s="73" t="s">
        <v>11583</v>
      </c>
      <c r="U5862" s="75" t="s">
        <v>4403</v>
      </c>
    </row>
    <row r="5863" spans="17:21">
      <c r="Q5863" s="71">
        <v>6</v>
      </c>
      <c r="R5863" s="71">
        <v>35</v>
      </c>
      <c r="S5863" s="71">
        <v>2</v>
      </c>
      <c r="T5863" s="73" t="s">
        <v>14052</v>
      </c>
      <c r="U5863" s="75" t="s">
        <v>4404</v>
      </c>
    </row>
    <row r="5864" spans="17:21">
      <c r="Q5864" s="71">
        <v>6</v>
      </c>
      <c r="R5864" s="71">
        <v>35</v>
      </c>
      <c r="S5864" s="71">
        <v>3</v>
      </c>
      <c r="T5864" s="73" t="s">
        <v>11584</v>
      </c>
      <c r="U5864" s="75" t="s">
        <v>4405</v>
      </c>
    </row>
    <row r="5865" spans="17:21">
      <c r="Q5865" s="71">
        <v>6</v>
      </c>
      <c r="R5865" s="71">
        <v>35</v>
      </c>
      <c r="S5865" s="71">
        <v>4</v>
      </c>
      <c r="T5865" s="73" t="s">
        <v>11586</v>
      </c>
      <c r="U5865" s="75" t="s">
        <v>4406</v>
      </c>
    </row>
    <row r="5866" spans="17:21">
      <c r="Q5866" s="71">
        <v>6</v>
      </c>
      <c r="R5866" s="71">
        <v>35</v>
      </c>
      <c r="S5866" s="71">
        <v>5</v>
      </c>
      <c r="T5866" s="73" t="s">
        <v>11588</v>
      </c>
      <c r="U5866" s="75" t="s">
        <v>4407</v>
      </c>
    </row>
    <row r="5867" spans="17:21">
      <c r="Q5867" s="71">
        <v>6</v>
      </c>
      <c r="R5867" s="71">
        <v>35</v>
      </c>
      <c r="S5867" s="71">
        <v>6</v>
      </c>
      <c r="T5867" s="73" t="s">
        <v>11590</v>
      </c>
      <c r="U5867" s="75" t="s">
        <v>4408</v>
      </c>
    </row>
    <row r="5868" spans="17:21">
      <c r="Q5868" s="71">
        <v>6</v>
      </c>
      <c r="R5868" s="71">
        <v>35</v>
      </c>
      <c r="S5868" s="71">
        <v>7</v>
      </c>
      <c r="T5868" s="73" t="s">
        <v>11592</v>
      </c>
      <c r="U5868" s="75" t="s">
        <v>4409</v>
      </c>
    </row>
    <row r="5869" spans="17:21">
      <c r="Q5869" s="71">
        <v>6</v>
      </c>
      <c r="R5869" s="71">
        <v>35</v>
      </c>
      <c r="S5869" s="71">
        <v>8</v>
      </c>
      <c r="T5869" s="73" t="s">
        <v>11594</v>
      </c>
      <c r="U5869" s="75" t="s">
        <v>4410</v>
      </c>
    </row>
    <row r="5870" spans="17:21">
      <c r="Q5870" s="71">
        <v>6</v>
      </c>
      <c r="R5870" s="71">
        <v>35</v>
      </c>
      <c r="S5870" s="71">
        <v>9</v>
      </c>
      <c r="T5870" s="73" t="s">
        <v>11596</v>
      </c>
      <c r="U5870" s="75" t="s">
        <v>4411</v>
      </c>
    </row>
    <row r="5871" spans="17:21">
      <c r="Q5871" s="71">
        <v>6</v>
      </c>
      <c r="R5871" s="71">
        <v>35</v>
      </c>
      <c r="S5871" s="71">
        <v>10</v>
      </c>
      <c r="T5871" s="73" t="s">
        <v>11598</v>
      </c>
      <c r="U5871" s="75" t="s">
        <v>4412</v>
      </c>
    </row>
    <row r="5872" spans="17:21">
      <c r="Q5872" s="71">
        <v>6</v>
      </c>
      <c r="R5872" s="71">
        <v>35</v>
      </c>
      <c r="S5872" s="71">
        <v>11</v>
      </c>
      <c r="T5872" s="73" t="s">
        <v>11600</v>
      </c>
      <c r="U5872" s="75" t="s">
        <v>4413</v>
      </c>
    </row>
    <row r="5873" spans="17:21">
      <c r="Q5873" s="71">
        <v>6</v>
      </c>
      <c r="R5873" s="71">
        <v>35</v>
      </c>
      <c r="S5873" s="71">
        <v>12</v>
      </c>
      <c r="T5873" s="73" t="s">
        <v>11602</v>
      </c>
      <c r="U5873" s="75" t="s">
        <v>4414</v>
      </c>
    </row>
    <row r="5874" spans="17:21">
      <c r="Q5874" s="71">
        <v>6</v>
      </c>
      <c r="R5874" s="71">
        <v>35</v>
      </c>
      <c r="S5874" s="71">
        <v>13</v>
      </c>
      <c r="T5874" s="73" t="s">
        <v>11604</v>
      </c>
      <c r="U5874" s="75" t="s">
        <v>4415</v>
      </c>
    </row>
    <row r="5875" spans="17:21">
      <c r="Q5875" s="71">
        <v>6</v>
      </c>
      <c r="R5875" s="71">
        <v>35</v>
      </c>
      <c r="S5875" s="71">
        <v>14</v>
      </c>
      <c r="T5875" s="73" t="s">
        <v>11605</v>
      </c>
      <c r="U5875" s="75" t="s">
        <v>4416</v>
      </c>
    </row>
    <row r="5876" spans="17:21">
      <c r="Q5876" s="71">
        <v>6</v>
      </c>
      <c r="R5876" s="71">
        <v>35</v>
      </c>
      <c r="S5876" s="71">
        <v>15</v>
      </c>
      <c r="T5876" s="73" t="s">
        <v>11606</v>
      </c>
      <c r="U5876" s="75" t="s">
        <v>4417</v>
      </c>
    </row>
    <row r="5877" spans="17:21">
      <c r="Q5877" s="71">
        <v>6</v>
      </c>
      <c r="R5877" s="71">
        <v>35</v>
      </c>
      <c r="S5877" s="71">
        <v>16</v>
      </c>
      <c r="T5877" s="73" t="s">
        <v>11607</v>
      </c>
      <c r="U5877" s="75" t="s">
        <v>4418</v>
      </c>
    </row>
    <row r="5878" spans="17:21">
      <c r="Q5878" s="71">
        <v>6</v>
      </c>
      <c r="R5878" s="71">
        <v>35</v>
      </c>
      <c r="S5878" s="71">
        <v>17</v>
      </c>
      <c r="T5878" s="73" t="s">
        <v>11609</v>
      </c>
      <c r="U5878" s="75" t="s">
        <v>4419</v>
      </c>
    </row>
    <row r="5879" spans="17:21">
      <c r="Q5879" s="71">
        <v>6</v>
      </c>
      <c r="R5879" s="71">
        <v>35</v>
      </c>
      <c r="S5879" s="71">
        <v>18</v>
      </c>
      <c r="T5879" s="73" t="s">
        <v>11611</v>
      </c>
      <c r="U5879" s="75" t="s">
        <v>4420</v>
      </c>
    </row>
    <row r="5880" spans="17:21">
      <c r="Q5880" s="71">
        <v>6</v>
      </c>
      <c r="R5880" s="71">
        <v>35</v>
      </c>
      <c r="S5880" s="71">
        <v>19</v>
      </c>
      <c r="T5880" s="73" t="s">
        <v>11612</v>
      </c>
      <c r="U5880" s="75" t="s">
        <v>4421</v>
      </c>
    </row>
    <row r="5881" spans="17:21">
      <c r="Q5881" s="71">
        <v>6</v>
      </c>
      <c r="R5881" s="71">
        <v>35</v>
      </c>
      <c r="S5881" s="71">
        <v>20</v>
      </c>
      <c r="T5881" s="73" t="s">
        <v>11613</v>
      </c>
      <c r="U5881" s="75" t="s">
        <v>4422</v>
      </c>
    </row>
    <row r="5882" spans="17:21">
      <c r="Q5882" s="71">
        <v>6</v>
      </c>
      <c r="R5882" s="71">
        <v>36</v>
      </c>
      <c r="S5882" s="71">
        <v>1</v>
      </c>
      <c r="T5882" s="73" t="s">
        <v>11615</v>
      </c>
      <c r="U5882" s="75" t="s">
        <v>4452</v>
      </c>
    </row>
    <row r="5883" spans="17:21">
      <c r="Q5883" s="71">
        <v>6</v>
      </c>
      <c r="R5883" s="71">
        <v>36</v>
      </c>
      <c r="S5883" s="71">
        <v>2</v>
      </c>
      <c r="T5883" s="73" t="s">
        <v>11616</v>
      </c>
      <c r="U5883" s="75" t="s">
        <v>4453</v>
      </c>
    </row>
    <row r="5884" spans="17:21">
      <c r="Q5884" s="71">
        <v>6</v>
      </c>
      <c r="R5884" s="71">
        <v>36</v>
      </c>
      <c r="S5884" s="71">
        <v>3</v>
      </c>
      <c r="T5884" s="73" t="s">
        <v>11617</v>
      </c>
      <c r="U5884" s="75" t="s">
        <v>4454</v>
      </c>
    </row>
    <row r="5885" spans="17:21">
      <c r="Q5885" s="71">
        <v>6</v>
      </c>
      <c r="R5885" s="71">
        <v>36</v>
      </c>
      <c r="S5885" s="71">
        <v>4</v>
      </c>
      <c r="T5885" s="73" t="s">
        <v>11618</v>
      </c>
      <c r="U5885" s="75" t="s">
        <v>4455</v>
      </c>
    </row>
    <row r="5886" spans="17:21">
      <c r="Q5886" s="71">
        <v>6</v>
      </c>
      <c r="R5886" s="71">
        <v>36</v>
      </c>
      <c r="S5886" s="71">
        <v>5</v>
      </c>
      <c r="T5886" s="73" t="s">
        <v>11619</v>
      </c>
      <c r="U5886" s="75" t="s">
        <v>4456</v>
      </c>
    </row>
    <row r="5887" spans="17:21">
      <c r="Q5887" s="71">
        <v>6</v>
      </c>
      <c r="R5887" s="71">
        <v>36</v>
      </c>
      <c r="S5887" s="71">
        <v>6</v>
      </c>
      <c r="T5887" s="73" t="s">
        <v>11621</v>
      </c>
      <c r="U5887" s="75" t="s">
        <v>4457</v>
      </c>
    </row>
    <row r="5888" spans="17:21">
      <c r="Q5888" s="71">
        <v>6</v>
      </c>
      <c r="R5888" s="71">
        <v>36</v>
      </c>
      <c r="S5888" s="71">
        <v>7</v>
      </c>
      <c r="T5888" s="73" t="s">
        <v>11623</v>
      </c>
      <c r="U5888" s="75" t="s">
        <v>4458</v>
      </c>
    </row>
    <row r="5889" spans="17:21">
      <c r="Q5889" s="71">
        <v>6</v>
      </c>
      <c r="R5889" s="71">
        <v>36</v>
      </c>
      <c r="S5889" s="71">
        <v>8</v>
      </c>
      <c r="T5889" s="73" t="s">
        <v>11625</v>
      </c>
      <c r="U5889" s="75" t="s">
        <v>7853</v>
      </c>
    </row>
    <row r="5890" spans="17:21">
      <c r="Q5890" s="71">
        <v>6</v>
      </c>
      <c r="R5890" s="71">
        <v>36</v>
      </c>
      <c r="S5890" s="71">
        <v>9</v>
      </c>
      <c r="T5890" s="73" t="s">
        <v>11627</v>
      </c>
      <c r="U5890" s="75" t="s">
        <v>4459</v>
      </c>
    </row>
    <row r="5891" spans="17:21">
      <c r="Q5891" s="71">
        <v>6</v>
      </c>
      <c r="R5891" s="71">
        <v>36</v>
      </c>
      <c r="S5891" s="71">
        <v>10</v>
      </c>
      <c r="T5891" s="73" t="s">
        <v>11629</v>
      </c>
      <c r="U5891" s="75" t="s">
        <v>4460</v>
      </c>
    </row>
    <row r="5892" spans="17:21">
      <c r="Q5892" s="71">
        <v>6</v>
      </c>
      <c r="R5892" s="71">
        <v>36</v>
      </c>
      <c r="S5892" s="71">
        <v>11</v>
      </c>
      <c r="T5892" s="73" t="s">
        <v>11631</v>
      </c>
      <c r="U5892" s="75" t="s">
        <v>4461</v>
      </c>
    </row>
    <row r="5893" spans="17:21">
      <c r="Q5893" s="71">
        <v>6</v>
      </c>
      <c r="R5893" s="71">
        <v>36</v>
      </c>
      <c r="S5893" s="71">
        <v>12</v>
      </c>
      <c r="T5893" s="73" t="s">
        <v>11633</v>
      </c>
      <c r="U5893" s="75" t="s">
        <v>4462</v>
      </c>
    </row>
    <row r="5894" spans="17:21">
      <c r="Q5894" s="71">
        <v>6</v>
      </c>
      <c r="R5894" s="71">
        <v>36</v>
      </c>
      <c r="S5894" s="71">
        <v>13</v>
      </c>
      <c r="T5894" s="73" t="s">
        <v>11635</v>
      </c>
      <c r="U5894" s="75" t="s">
        <v>4463</v>
      </c>
    </row>
    <row r="5895" spans="17:21">
      <c r="Q5895" s="71">
        <v>6</v>
      </c>
      <c r="R5895" s="71">
        <v>36</v>
      </c>
      <c r="S5895" s="71">
        <v>14</v>
      </c>
      <c r="T5895" s="73" t="s">
        <v>11637</v>
      </c>
      <c r="U5895" s="75" t="s">
        <v>4464</v>
      </c>
    </row>
    <row r="5896" spans="17:21">
      <c r="Q5896" s="71">
        <v>6</v>
      </c>
      <c r="R5896" s="71">
        <v>36</v>
      </c>
      <c r="S5896" s="71">
        <v>15</v>
      </c>
      <c r="T5896" s="73" t="s">
        <v>11639</v>
      </c>
      <c r="U5896" s="75" t="s">
        <v>4465</v>
      </c>
    </row>
    <row r="5897" spans="17:21">
      <c r="Q5897" s="71">
        <v>6</v>
      </c>
      <c r="R5897" s="71">
        <v>36</v>
      </c>
      <c r="S5897" s="71">
        <v>16</v>
      </c>
      <c r="T5897" s="73" t="s">
        <v>11641</v>
      </c>
      <c r="U5897" s="75" t="s">
        <v>7854</v>
      </c>
    </row>
    <row r="5898" spans="17:21">
      <c r="Q5898" s="71">
        <v>6</v>
      </c>
      <c r="R5898" s="71">
        <v>36</v>
      </c>
      <c r="S5898" s="71">
        <v>17</v>
      </c>
      <c r="T5898" s="73" t="s">
        <v>11643</v>
      </c>
      <c r="U5898" s="75" t="s">
        <v>7855</v>
      </c>
    </row>
    <row r="5899" spans="17:21">
      <c r="Q5899" s="71">
        <v>6</v>
      </c>
      <c r="R5899" s="71">
        <v>36</v>
      </c>
      <c r="S5899" s="71">
        <v>18</v>
      </c>
      <c r="T5899" s="73" t="s">
        <v>11645</v>
      </c>
      <c r="U5899" s="75" t="s">
        <v>4466</v>
      </c>
    </row>
    <row r="5900" spans="17:21">
      <c r="Q5900" s="71">
        <v>6</v>
      </c>
      <c r="R5900" s="71">
        <v>36</v>
      </c>
      <c r="S5900" s="71">
        <v>19</v>
      </c>
      <c r="T5900" s="73" t="s">
        <v>11647</v>
      </c>
      <c r="U5900" s="75" t="s">
        <v>4467</v>
      </c>
    </row>
    <row r="5901" spans="17:21">
      <c r="Q5901" s="71">
        <v>6</v>
      </c>
      <c r="R5901" s="71">
        <v>36</v>
      </c>
      <c r="S5901" s="71">
        <v>20</v>
      </c>
      <c r="T5901" s="73" t="s">
        <v>11649</v>
      </c>
      <c r="U5901" s="75" t="s">
        <v>4468</v>
      </c>
    </row>
    <row r="5902" spans="17:21">
      <c r="Q5902" s="71">
        <v>6</v>
      </c>
      <c r="R5902" s="71">
        <v>36</v>
      </c>
      <c r="S5902" s="71">
        <v>21</v>
      </c>
      <c r="T5902" s="73" t="s">
        <v>11651</v>
      </c>
      <c r="U5902" s="75" t="s">
        <v>4469</v>
      </c>
    </row>
    <row r="5903" spans="17:21">
      <c r="Q5903" s="71">
        <v>6</v>
      </c>
      <c r="R5903" s="71">
        <v>36</v>
      </c>
      <c r="S5903" s="71">
        <v>22</v>
      </c>
      <c r="T5903" s="73" t="s">
        <v>11653</v>
      </c>
      <c r="U5903" s="75" t="s">
        <v>4470</v>
      </c>
    </row>
    <row r="5904" spans="17:21">
      <c r="Q5904" s="71">
        <v>6</v>
      </c>
      <c r="R5904" s="71">
        <v>36</v>
      </c>
      <c r="S5904" s="71">
        <v>23</v>
      </c>
      <c r="T5904" s="73" t="s">
        <v>11655</v>
      </c>
      <c r="U5904" s="75" t="s">
        <v>4471</v>
      </c>
    </row>
    <row r="5905" spans="17:21">
      <c r="Q5905" s="71">
        <v>6</v>
      </c>
      <c r="R5905" s="71">
        <v>36</v>
      </c>
      <c r="S5905" s="71">
        <v>24</v>
      </c>
      <c r="T5905" s="73" t="s">
        <v>11657</v>
      </c>
      <c r="U5905" s="75" t="s">
        <v>7856</v>
      </c>
    </row>
    <row r="5906" spans="17:21">
      <c r="Q5906" s="71">
        <v>6</v>
      </c>
      <c r="R5906" s="71">
        <v>37</v>
      </c>
      <c r="S5906" s="71">
        <v>1</v>
      </c>
      <c r="T5906" s="73" t="s">
        <v>11659</v>
      </c>
      <c r="U5906" s="75" t="s">
        <v>4511</v>
      </c>
    </row>
    <row r="5907" spans="17:21">
      <c r="Q5907" s="71">
        <v>6</v>
      </c>
      <c r="R5907" s="71">
        <v>37</v>
      </c>
      <c r="S5907" s="71">
        <v>2</v>
      </c>
      <c r="T5907" s="73" t="s">
        <v>11661</v>
      </c>
      <c r="U5907" s="75" t="s">
        <v>4512</v>
      </c>
    </row>
    <row r="5908" spans="17:21">
      <c r="Q5908" s="71">
        <v>6</v>
      </c>
      <c r="R5908" s="71">
        <v>37</v>
      </c>
      <c r="S5908" s="71">
        <v>3</v>
      </c>
      <c r="T5908" s="73" t="s">
        <v>11663</v>
      </c>
      <c r="U5908" s="75" t="s">
        <v>4513</v>
      </c>
    </row>
    <row r="5909" spans="17:21">
      <c r="Q5909" s="71">
        <v>6</v>
      </c>
      <c r="R5909" s="71">
        <v>37</v>
      </c>
      <c r="S5909" s="71">
        <v>4</v>
      </c>
      <c r="T5909" s="73" t="s">
        <v>14053</v>
      </c>
      <c r="U5909" s="75" t="s">
        <v>4514</v>
      </c>
    </row>
    <row r="5910" spans="17:21">
      <c r="Q5910" s="71">
        <v>6</v>
      </c>
      <c r="R5910" s="71">
        <v>37</v>
      </c>
      <c r="S5910" s="71">
        <v>5</v>
      </c>
      <c r="T5910" s="73" t="s">
        <v>11665</v>
      </c>
      <c r="U5910" s="75" t="s">
        <v>4515</v>
      </c>
    </row>
    <row r="5911" spans="17:21">
      <c r="Q5911" s="71">
        <v>6</v>
      </c>
      <c r="R5911" s="71">
        <v>37</v>
      </c>
      <c r="S5911" s="71">
        <v>6</v>
      </c>
      <c r="T5911" s="73" t="s">
        <v>11667</v>
      </c>
      <c r="U5911" s="75" t="s">
        <v>4516</v>
      </c>
    </row>
    <row r="5912" spans="17:21">
      <c r="Q5912" s="71">
        <v>6</v>
      </c>
      <c r="R5912" s="71">
        <v>37</v>
      </c>
      <c r="S5912" s="71">
        <v>7</v>
      </c>
      <c r="T5912" s="73" t="s">
        <v>11669</v>
      </c>
      <c r="U5912" s="75" t="s">
        <v>4517</v>
      </c>
    </row>
    <row r="5913" spans="17:21">
      <c r="Q5913" s="71">
        <v>6</v>
      </c>
      <c r="R5913" s="71">
        <v>37</v>
      </c>
      <c r="S5913" s="71">
        <v>8</v>
      </c>
      <c r="T5913" s="73" t="s">
        <v>11671</v>
      </c>
      <c r="U5913" s="75" t="s">
        <v>4518</v>
      </c>
    </row>
    <row r="5914" spans="17:21">
      <c r="Q5914" s="71">
        <v>6</v>
      </c>
      <c r="R5914" s="71">
        <v>37</v>
      </c>
      <c r="S5914" s="71">
        <v>9</v>
      </c>
      <c r="T5914" s="73" t="s">
        <v>11673</v>
      </c>
      <c r="U5914" s="75" t="s">
        <v>7859</v>
      </c>
    </row>
    <row r="5915" spans="17:21">
      <c r="Q5915" s="71">
        <v>6</v>
      </c>
      <c r="R5915" s="71">
        <v>37</v>
      </c>
      <c r="S5915" s="71">
        <v>10</v>
      </c>
      <c r="T5915" s="73" t="s">
        <v>11675</v>
      </c>
      <c r="U5915" s="75" t="s">
        <v>4519</v>
      </c>
    </row>
    <row r="5916" spans="17:21">
      <c r="Q5916" s="71">
        <v>6</v>
      </c>
      <c r="R5916" s="71">
        <v>37</v>
      </c>
      <c r="S5916" s="71">
        <v>11</v>
      </c>
      <c r="T5916" s="73" t="s">
        <v>11676</v>
      </c>
      <c r="U5916" s="75" t="s">
        <v>7860</v>
      </c>
    </row>
    <row r="5917" spans="17:21">
      <c r="Q5917" s="71">
        <v>6</v>
      </c>
      <c r="R5917" s="71">
        <v>37</v>
      </c>
      <c r="S5917" s="71">
        <v>12</v>
      </c>
      <c r="T5917" s="73" t="s">
        <v>11678</v>
      </c>
      <c r="U5917" s="75" t="s">
        <v>4520</v>
      </c>
    </row>
    <row r="5918" spans="17:21">
      <c r="Q5918" s="71">
        <v>6</v>
      </c>
      <c r="R5918" s="71">
        <v>37</v>
      </c>
      <c r="S5918" s="71">
        <v>13</v>
      </c>
      <c r="T5918" s="73" t="s">
        <v>11680</v>
      </c>
      <c r="U5918" s="75" t="s">
        <v>4521</v>
      </c>
    </row>
    <row r="5919" spans="17:21">
      <c r="Q5919" s="71">
        <v>6</v>
      </c>
      <c r="R5919" s="71">
        <v>37</v>
      </c>
      <c r="S5919" s="71">
        <v>14</v>
      </c>
      <c r="T5919" s="73" t="s">
        <v>11682</v>
      </c>
      <c r="U5919" s="75" t="s">
        <v>4522</v>
      </c>
    </row>
    <row r="5920" spans="17:21">
      <c r="Q5920" s="71">
        <v>6</v>
      </c>
      <c r="R5920" s="71">
        <v>37</v>
      </c>
      <c r="S5920" s="71">
        <v>15</v>
      </c>
      <c r="T5920" s="73" t="s">
        <v>11684</v>
      </c>
      <c r="U5920" s="75" t="s">
        <v>7861</v>
      </c>
    </row>
    <row r="5921" spans="17:21">
      <c r="Q5921" s="71">
        <v>6</v>
      </c>
      <c r="R5921" s="71">
        <v>37</v>
      </c>
      <c r="S5921" s="71">
        <v>16</v>
      </c>
      <c r="T5921" s="73" t="s">
        <v>11686</v>
      </c>
      <c r="U5921" s="75" t="s">
        <v>4523</v>
      </c>
    </row>
    <row r="5922" spans="17:21">
      <c r="Q5922" s="71">
        <v>6</v>
      </c>
      <c r="R5922" s="71">
        <v>37</v>
      </c>
      <c r="S5922" s="71">
        <v>17</v>
      </c>
      <c r="T5922" s="73" t="s">
        <v>11688</v>
      </c>
      <c r="U5922" s="75" t="s">
        <v>4524</v>
      </c>
    </row>
    <row r="5923" spans="17:21">
      <c r="Q5923" s="71">
        <v>6</v>
      </c>
      <c r="R5923" s="71">
        <v>37</v>
      </c>
      <c r="S5923" s="71">
        <v>18</v>
      </c>
      <c r="T5923" s="73" t="s">
        <v>11690</v>
      </c>
      <c r="U5923" s="75" t="s">
        <v>7862</v>
      </c>
    </row>
    <row r="5924" spans="17:21">
      <c r="Q5924" s="71">
        <v>6</v>
      </c>
      <c r="R5924" s="71">
        <v>38</v>
      </c>
      <c r="S5924" s="71">
        <v>1</v>
      </c>
      <c r="T5924" s="73" t="s">
        <v>11692</v>
      </c>
      <c r="U5924" s="75" t="s">
        <v>4553</v>
      </c>
    </row>
    <row r="5925" spans="17:21">
      <c r="Q5925" s="71">
        <v>6</v>
      </c>
      <c r="R5925" s="71">
        <v>38</v>
      </c>
      <c r="S5925" s="71">
        <v>2</v>
      </c>
      <c r="T5925" s="73" t="s">
        <v>11694</v>
      </c>
      <c r="U5925" s="75" t="s">
        <v>4554</v>
      </c>
    </row>
    <row r="5926" spans="17:21">
      <c r="Q5926" s="71">
        <v>6</v>
      </c>
      <c r="R5926" s="71">
        <v>38</v>
      </c>
      <c r="S5926" s="71">
        <v>3</v>
      </c>
      <c r="T5926" s="73" t="s">
        <v>14054</v>
      </c>
      <c r="U5926" s="75" t="s">
        <v>4555</v>
      </c>
    </row>
    <row r="5927" spans="17:21">
      <c r="Q5927" s="71">
        <v>6</v>
      </c>
      <c r="R5927" s="71">
        <v>38</v>
      </c>
      <c r="S5927" s="71">
        <v>4</v>
      </c>
      <c r="T5927" s="73" t="s">
        <v>11695</v>
      </c>
      <c r="U5927" s="75" t="s">
        <v>4556</v>
      </c>
    </row>
    <row r="5928" spans="17:21">
      <c r="Q5928" s="71">
        <v>6</v>
      </c>
      <c r="R5928" s="71">
        <v>38</v>
      </c>
      <c r="S5928" s="71">
        <v>5</v>
      </c>
      <c r="T5928" s="73" t="s">
        <v>11696</v>
      </c>
      <c r="U5928" s="75" t="s">
        <v>4557</v>
      </c>
    </row>
    <row r="5929" spans="17:21">
      <c r="Q5929" s="71">
        <v>6</v>
      </c>
      <c r="R5929" s="71">
        <v>38</v>
      </c>
      <c r="S5929" s="71">
        <v>6</v>
      </c>
      <c r="T5929" s="73" t="s">
        <v>11697</v>
      </c>
      <c r="U5929" s="75" t="s">
        <v>4558</v>
      </c>
    </row>
    <row r="5930" spans="17:21">
      <c r="Q5930" s="71">
        <v>6</v>
      </c>
      <c r="R5930" s="71">
        <v>38</v>
      </c>
      <c r="S5930" s="71">
        <v>7</v>
      </c>
      <c r="T5930" s="73" t="s">
        <v>14055</v>
      </c>
      <c r="U5930" s="75" t="s">
        <v>4559</v>
      </c>
    </row>
    <row r="5931" spans="17:21">
      <c r="Q5931" s="71">
        <v>6</v>
      </c>
      <c r="R5931" s="71">
        <v>38</v>
      </c>
      <c r="S5931" s="71">
        <v>8</v>
      </c>
      <c r="T5931" s="73" t="s">
        <v>11698</v>
      </c>
      <c r="U5931" s="75" t="s">
        <v>4560</v>
      </c>
    </row>
    <row r="5932" spans="17:21">
      <c r="Q5932" s="71">
        <v>6</v>
      </c>
      <c r="R5932" s="71">
        <v>38</v>
      </c>
      <c r="S5932" s="71">
        <v>9</v>
      </c>
      <c r="T5932" s="73" t="s">
        <v>11699</v>
      </c>
      <c r="U5932" s="75" t="s">
        <v>4561</v>
      </c>
    </row>
    <row r="5933" spans="17:21">
      <c r="Q5933" s="71">
        <v>6</v>
      </c>
      <c r="R5933" s="71">
        <v>38</v>
      </c>
      <c r="S5933" s="71">
        <v>10</v>
      </c>
      <c r="T5933" s="73" t="s">
        <v>11700</v>
      </c>
      <c r="U5933" s="75" t="s">
        <v>4562</v>
      </c>
    </row>
    <row r="5934" spans="17:21">
      <c r="Q5934" s="71">
        <v>6</v>
      </c>
      <c r="R5934" s="71">
        <v>38</v>
      </c>
      <c r="S5934" s="71">
        <v>11</v>
      </c>
      <c r="T5934" s="73" t="s">
        <v>11701</v>
      </c>
      <c r="U5934" s="75" t="s">
        <v>4563</v>
      </c>
    </row>
    <row r="5935" spans="17:21">
      <c r="Q5935" s="71">
        <v>6</v>
      </c>
      <c r="R5935" s="71">
        <v>38</v>
      </c>
      <c r="S5935" s="71">
        <v>12</v>
      </c>
      <c r="T5935" s="73" t="s">
        <v>11703</v>
      </c>
      <c r="U5935" s="75" t="s">
        <v>4564</v>
      </c>
    </row>
    <row r="5936" spans="17:21">
      <c r="Q5936" s="71">
        <v>6</v>
      </c>
      <c r="R5936" s="71">
        <v>38</v>
      </c>
      <c r="S5936" s="71">
        <v>13</v>
      </c>
      <c r="T5936" s="73" t="s">
        <v>11705</v>
      </c>
      <c r="U5936" s="75" t="s">
        <v>4565</v>
      </c>
    </row>
    <row r="5937" spans="17:21">
      <c r="Q5937" s="71">
        <v>6</v>
      </c>
      <c r="R5937" s="71">
        <v>38</v>
      </c>
      <c r="S5937" s="71">
        <v>14</v>
      </c>
      <c r="T5937" s="73" t="s">
        <v>11707</v>
      </c>
      <c r="U5937" s="75" t="s">
        <v>4566</v>
      </c>
    </row>
    <row r="5938" spans="17:21">
      <c r="Q5938" s="71">
        <v>6</v>
      </c>
      <c r="R5938" s="71">
        <v>38</v>
      </c>
      <c r="S5938" s="71">
        <v>15</v>
      </c>
      <c r="T5938" s="73" t="s">
        <v>11709</v>
      </c>
      <c r="U5938" s="75" t="s">
        <v>4567</v>
      </c>
    </row>
    <row r="5939" spans="17:21">
      <c r="Q5939" s="71">
        <v>6</v>
      </c>
      <c r="R5939" s="71">
        <v>38</v>
      </c>
      <c r="S5939" s="71">
        <v>16</v>
      </c>
      <c r="T5939" s="73" t="s">
        <v>11711</v>
      </c>
      <c r="U5939" s="75" t="s">
        <v>4568</v>
      </c>
    </row>
    <row r="5940" spans="17:21">
      <c r="Q5940" s="71">
        <v>6</v>
      </c>
      <c r="R5940" s="71">
        <v>38</v>
      </c>
      <c r="S5940" s="71">
        <v>17</v>
      </c>
      <c r="T5940" s="73" t="s">
        <v>11712</v>
      </c>
      <c r="U5940" s="75" t="s">
        <v>4569</v>
      </c>
    </row>
    <row r="5941" spans="17:21">
      <c r="Q5941" s="71">
        <v>6</v>
      </c>
      <c r="R5941" s="71">
        <v>38</v>
      </c>
      <c r="S5941" s="71">
        <v>18</v>
      </c>
      <c r="T5941" s="73" t="s">
        <v>11713</v>
      </c>
      <c r="U5941" s="75" t="s">
        <v>4570</v>
      </c>
    </row>
    <row r="5942" spans="17:21">
      <c r="Q5942" s="71">
        <v>6</v>
      </c>
      <c r="R5942" s="71">
        <v>38</v>
      </c>
      <c r="S5942" s="71">
        <v>19</v>
      </c>
      <c r="T5942" s="73" t="s">
        <v>11715</v>
      </c>
      <c r="U5942" s="75" t="s">
        <v>4571</v>
      </c>
    </row>
    <row r="5943" spans="17:21">
      <c r="Q5943" s="71">
        <v>6</v>
      </c>
      <c r="R5943" s="71">
        <v>38</v>
      </c>
      <c r="S5943" s="71">
        <v>20</v>
      </c>
      <c r="T5943" s="73" t="s">
        <v>11716</v>
      </c>
      <c r="U5943" s="75" t="s">
        <v>4572</v>
      </c>
    </row>
    <row r="5944" spans="17:21">
      <c r="Q5944" s="71">
        <v>6</v>
      </c>
      <c r="R5944" s="71">
        <v>38</v>
      </c>
      <c r="S5944" s="71">
        <v>21</v>
      </c>
      <c r="T5944" s="73" t="s">
        <v>11718</v>
      </c>
      <c r="U5944" s="75" t="s">
        <v>4573</v>
      </c>
    </row>
    <row r="5945" spans="17:21">
      <c r="Q5945" s="71">
        <v>6</v>
      </c>
      <c r="R5945" s="71">
        <v>38</v>
      </c>
      <c r="S5945" s="71">
        <v>22</v>
      </c>
      <c r="T5945" s="73" t="s">
        <v>11719</v>
      </c>
      <c r="U5945" s="75" t="s">
        <v>4574</v>
      </c>
    </row>
    <row r="5946" spans="17:21">
      <c r="Q5946" s="71">
        <v>6</v>
      </c>
      <c r="R5946" s="71">
        <v>39</v>
      </c>
      <c r="S5946" s="71">
        <v>1</v>
      </c>
      <c r="T5946" s="73" t="s">
        <v>11720</v>
      </c>
      <c r="U5946" s="75" t="s">
        <v>4621</v>
      </c>
    </row>
    <row r="5947" spans="17:21">
      <c r="Q5947" s="71">
        <v>6</v>
      </c>
      <c r="R5947" s="71">
        <v>39</v>
      </c>
      <c r="S5947" s="71">
        <v>2</v>
      </c>
      <c r="T5947" s="73" t="s">
        <v>11721</v>
      </c>
      <c r="U5947" s="75" t="s">
        <v>4622</v>
      </c>
    </row>
    <row r="5948" spans="17:21">
      <c r="Q5948" s="71">
        <v>6</v>
      </c>
      <c r="R5948" s="71">
        <v>39</v>
      </c>
      <c r="S5948" s="71">
        <v>3</v>
      </c>
      <c r="T5948" s="73" t="s">
        <v>11722</v>
      </c>
      <c r="U5948" s="75" t="s">
        <v>4623</v>
      </c>
    </row>
    <row r="5949" spans="17:21">
      <c r="Q5949" s="71">
        <v>6</v>
      </c>
      <c r="R5949" s="71">
        <v>39</v>
      </c>
      <c r="S5949" s="71">
        <v>4</v>
      </c>
      <c r="T5949" s="73" t="s">
        <v>11724</v>
      </c>
      <c r="U5949" s="75" t="s">
        <v>4624</v>
      </c>
    </row>
    <row r="5950" spans="17:21">
      <c r="Q5950" s="71">
        <v>6</v>
      </c>
      <c r="R5950" s="71">
        <v>39</v>
      </c>
      <c r="S5950" s="71">
        <v>5</v>
      </c>
      <c r="T5950" s="73" t="s">
        <v>11726</v>
      </c>
      <c r="U5950" s="75" t="s">
        <v>4625</v>
      </c>
    </row>
    <row r="5951" spans="17:21">
      <c r="Q5951" s="71">
        <v>6</v>
      </c>
      <c r="R5951" s="71">
        <v>39</v>
      </c>
      <c r="S5951" s="71">
        <v>6</v>
      </c>
      <c r="T5951" s="73" t="s">
        <v>11728</v>
      </c>
      <c r="U5951" s="75" t="s">
        <v>4626</v>
      </c>
    </row>
    <row r="5952" spans="17:21">
      <c r="Q5952" s="71">
        <v>6</v>
      </c>
      <c r="R5952" s="71">
        <v>39</v>
      </c>
      <c r="S5952" s="71">
        <v>7</v>
      </c>
      <c r="T5952" s="73" t="s">
        <v>11730</v>
      </c>
      <c r="U5952" s="75" t="s">
        <v>4627</v>
      </c>
    </row>
    <row r="5953" spans="17:21">
      <c r="Q5953" s="71">
        <v>6</v>
      </c>
      <c r="R5953" s="71">
        <v>39</v>
      </c>
      <c r="S5953" s="71">
        <v>8</v>
      </c>
      <c r="T5953" s="73" t="s">
        <v>11732</v>
      </c>
      <c r="U5953" s="75" t="s">
        <v>4628</v>
      </c>
    </row>
    <row r="5954" spans="17:21">
      <c r="Q5954" s="71">
        <v>6</v>
      </c>
      <c r="R5954" s="71">
        <v>39</v>
      </c>
      <c r="S5954" s="71">
        <v>9</v>
      </c>
      <c r="T5954" s="73" t="s">
        <v>11734</v>
      </c>
      <c r="U5954" s="75" t="s">
        <v>4629</v>
      </c>
    </row>
    <row r="5955" spans="17:21">
      <c r="Q5955" s="71">
        <v>6</v>
      </c>
      <c r="R5955" s="71">
        <v>39</v>
      </c>
      <c r="S5955" s="71">
        <v>10</v>
      </c>
      <c r="T5955" s="73" t="s">
        <v>11736</v>
      </c>
      <c r="U5955" s="75" t="s">
        <v>7886</v>
      </c>
    </row>
    <row r="5956" spans="17:21">
      <c r="Q5956" s="71">
        <v>6</v>
      </c>
      <c r="R5956" s="71">
        <v>39</v>
      </c>
      <c r="S5956" s="71">
        <v>11</v>
      </c>
      <c r="T5956" s="73" t="s">
        <v>11738</v>
      </c>
      <c r="U5956" s="75" t="s">
        <v>7887</v>
      </c>
    </row>
    <row r="5957" spans="17:21">
      <c r="Q5957" s="71">
        <v>6</v>
      </c>
      <c r="R5957" s="71">
        <v>39</v>
      </c>
      <c r="S5957" s="71">
        <v>12</v>
      </c>
      <c r="T5957" s="73" t="s">
        <v>11740</v>
      </c>
      <c r="U5957" s="75" t="s">
        <v>4630</v>
      </c>
    </row>
    <row r="5958" spans="17:21">
      <c r="Q5958" s="71">
        <v>6</v>
      </c>
      <c r="R5958" s="71">
        <v>39</v>
      </c>
      <c r="S5958" s="71">
        <v>13</v>
      </c>
      <c r="T5958" s="73" t="s">
        <v>11742</v>
      </c>
      <c r="U5958" s="75" t="s">
        <v>4631</v>
      </c>
    </row>
    <row r="5959" spans="17:21">
      <c r="Q5959" s="71">
        <v>6</v>
      </c>
      <c r="R5959" s="71">
        <v>39</v>
      </c>
      <c r="S5959" s="71">
        <v>14</v>
      </c>
      <c r="T5959" s="73" t="s">
        <v>11744</v>
      </c>
      <c r="U5959" s="75" t="s">
        <v>4632</v>
      </c>
    </row>
    <row r="5960" spans="17:21">
      <c r="Q5960" s="71">
        <v>6</v>
      </c>
      <c r="R5960" s="71">
        <v>39</v>
      </c>
      <c r="S5960" s="71">
        <v>15</v>
      </c>
      <c r="T5960" s="73" t="s">
        <v>11746</v>
      </c>
      <c r="U5960" s="75" t="s">
        <v>4633</v>
      </c>
    </row>
    <row r="5961" spans="17:21">
      <c r="Q5961" s="71">
        <v>6</v>
      </c>
      <c r="R5961" s="71">
        <v>39</v>
      </c>
      <c r="S5961" s="71">
        <v>16</v>
      </c>
      <c r="T5961" s="73" t="s">
        <v>11748</v>
      </c>
      <c r="U5961" s="75" t="s">
        <v>4634</v>
      </c>
    </row>
    <row r="5962" spans="17:21">
      <c r="Q5962" s="71">
        <v>6</v>
      </c>
      <c r="R5962" s="71">
        <v>39</v>
      </c>
      <c r="S5962" s="71">
        <v>17</v>
      </c>
      <c r="T5962" s="73" t="s">
        <v>11750</v>
      </c>
      <c r="U5962" s="75" t="s">
        <v>4635</v>
      </c>
    </row>
    <row r="5963" spans="17:21">
      <c r="Q5963" s="71">
        <v>6</v>
      </c>
      <c r="R5963" s="71">
        <v>39</v>
      </c>
      <c r="S5963" s="71">
        <v>18</v>
      </c>
      <c r="T5963" s="73" t="s">
        <v>11752</v>
      </c>
      <c r="U5963" s="75" t="s">
        <v>4636</v>
      </c>
    </row>
    <row r="5964" spans="17:21">
      <c r="Q5964" s="71">
        <v>6</v>
      </c>
      <c r="R5964" s="71">
        <v>39</v>
      </c>
      <c r="S5964" s="71">
        <v>19</v>
      </c>
      <c r="T5964" s="73" t="s">
        <v>11754</v>
      </c>
      <c r="U5964" s="75" t="s">
        <v>4637</v>
      </c>
    </row>
    <row r="5965" spans="17:21">
      <c r="Q5965" s="71">
        <v>6</v>
      </c>
      <c r="R5965" s="71">
        <v>39</v>
      </c>
      <c r="S5965" s="71">
        <v>20</v>
      </c>
      <c r="T5965" s="73" t="s">
        <v>11756</v>
      </c>
      <c r="U5965" s="75" t="s">
        <v>4638</v>
      </c>
    </row>
    <row r="5966" spans="17:21">
      <c r="Q5966" s="71">
        <v>6</v>
      </c>
      <c r="R5966" s="71">
        <v>39</v>
      </c>
      <c r="S5966" s="71">
        <v>21</v>
      </c>
      <c r="T5966" s="73" t="s">
        <v>11758</v>
      </c>
      <c r="U5966" s="75" t="s">
        <v>4639</v>
      </c>
    </row>
    <row r="5967" spans="17:21">
      <c r="Q5967" s="71">
        <v>6</v>
      </c>
      <c r="R5967" s="71">
        <v>39</v>
      </c>
      <c r="S5967" s="71">
        <v>22</v>
      </c>
      <c r="T5967" s="73" t="s">
        <v>11760</v>
      </c>
      <c r="U5967" s="75" t="s">
        <v>4640</v>
      </c>
    </row>
    <row r="5968" spans="17:21">
      <c r="Q5968" s="71">
        <v>6</v>
      </c>
      <c r="R5968" s="71">
        <v>39</v>
      </c>
      <c r="S5968" s="71">
        <v>23</v>
      </c>
      <c r="T5968" s="73" t="s">
        <v>11762</v>
      </c>
      <c r="U5968" s="75" t="s">
        <v>4641</v>
      </c>
    </row>
    <row r="5969" spans="17:21">
      <c r="Q5969" s="71">
        <v>6</v>
      </c>
      <c r="R5969" s="71">
        <v>39</v>
      </c>
      <c r="S5969" s="71">
        <v>24</v>
      </c>
      <c r="T5969" s="73" t="s">
        <v>11764</v>
      </c>
      <c r="U5969" s="75" t="s">
        <v>7888</v>
      </c>
    </row>
    <row r="5970" spans="17:21">
      <c r="Q5970" s="71">
        <v>6</v>
      </c>
      <c r="R5970" s="71">
        <v>39</v>
      </c>
      <c r="S5970" s="71">
        <v>25</v>
      </c>
      <c r="T5970" s="73" t="s">
        <v>11766</v>
      </c>
      <c r="U5970" s="75" t="s">
        <v>4642</v>
      </c>
    </row>
    <row r="5971" spans="17:21">
      <c r="Q5971" s="71">
        <v>6</v>
      </c>
      <c r="R5971" s="71">
        <v>39</v>
      </c>
      <c r="S5971" s="71">
        <v>26</v>
      </c>
      <c r="T5971" s="73" t="s">
        <v>11768</v>
      </c>
      <c r="U5971" s="75" t="s">
        <v>4643</v>
      </c>
    </row>
    <row r="5972" spans="17:21">
      <c r="Q5972" s="71">
        <v>6</v>
      </c>
      <c r="R5972" s="71">
        <v>39</v>
      </c>
      <c r="S5972" s="71">
        <v>27</v>
      </c>
      <c r="T5972" s="73" t="s">
        <v>11770</v>
      </c>
      <c r="U5972" s="75" t="s">
        <v>4644</v>
      </c>
    </row>
    <row r="5973" spans="17:21">
      <c r="Q5973" s="71">
        <v>6</v>
      </c>
      <c r="R5973" s="71">
        <v>39</v>
      </c>
      <c r="S5973" s="71">
        <v>28</v>
      </c>
      <c r="T5973" s="73" t="s">
        <v>11772</v>
      </c>
      <c r="U5973" s="75" t="s">
        <v>4645</v>
      </c>
    </row>
    <row r="5974" spans="17:21">
      <c r="Q5974" s="71">
        <v>6</v>
      </c>
      <c r="R5974" s="71">
        <v>39</v>
      </c>
      <c r="S5974" s="71">
        <v>29</v>
      </c>
      <c r="T5974" s="73" t="s">
        <v>11774</v>
      </c>
      <c r="U5974" s="75" t="s">
        <v>4646</v>
      </c>
    </row>
    <row r="5975" spans="17:21">
      <c r="Q5975" s="71">
        <v>6</v>
      </c>
      <c r="R5975" s="71">
        <v>39</v>
      </c>
      <c r="S5975" s="71">
        <v>30</v>
      </c>
      <c r="T5975" s="73" t="s">
        <v>11776</v>
      </c>
      <c r="U5975" s="75" t="s">
        <v>4647</v>
      </c>
    </row>
    <row r="5976" spans="17:21">
      <c r="Q5976" s="71">
        <v>6</v>
      </c>
      <c r="R5976" s="71">
        <v>39</v>
      </c>
      <c r="S5976" s="71">
        <v>31</v>
      </c>
      <c r="T5976" s="73" t="s">
        <v>11778</v>
      </c>
      <c r="U5976" s="75" t="s">
        <v>7889</v>
      </c>
    </row>
    <row r="5977" spans="17:21">
      <c r="Q5977" s="71">
        <v>6</v>
      </c>
      <c r="R5977" s="71">
        <v>39</v>
      </c>
      <c r="S5977" s="71">
        <v>32</v>
      </c>
      <c r="T5977" s="73" t="s">
        <v>11780</v>
      </c>
      <c r="U5977" s="75" t="s">
        <v>4648</v>
      </c>
    </row>
    <row r="5978" spans="17:21">
      <c r="Q5978" s="71">
        <v>6</v>
      </c>
      <c r="R5978" s="71">
        <v>39</v>
      </c>
      <c r="S5978" s="71">
        <v>33</v>
      </c>
      <c r="T5978" s="73" t="s">
        <v>11782</v>
      </c>
      <c r="U5978" s="75" t="s">
        <v>4649</v>
      </c>
    </row>
    <row r="5979" spans="17:21">
      <c r="Q5979" s="71">
        <v>6</v>
      </c>
      <c r="R5979" s="71">
        <v>39</v>
      </c>
      <c r="S5979" s="71">
        <v>34</v>
      </c>
      <c r="T5979" s="73" t="s">
        <v>11784</v>
      </c>
      <c r="U5979" s="75" t="s">
        <v>7890</v>
      </c>
    </row>
    <row r="5980" spans="17:21">
      <c r="Q5980" s="71">
        <v>6</v>
      </c>
      <c r="R5980" s="71">
        <v>40</v>
      </c>
      <c r="S5980" s="71">
        <v>1</v>
      </c>
      <c r="T5980" s="73" t="s">
        <v>11807</v>
      </c>
      <c r="U5980" s="75" t="s">
        <v>4692</v>
      </c>
    </row>
    <row r="5981" spans="17:21">
      <c r="Q5981" s="71">
        <v>6</v>
      </c>
      <c r="R5981" s="71">
        <v>40</v>
      </c>
      <c r="S5981" s="71">
        <v>2</v>
      </c>
      <c r="T5981" s="73" t="s">
        <v>11808</v>
      </c>
      <c r="U5981" s="75" t="s">
        <v>4693</v>
      </c>
    </row>
    <row r="5982" spans="17:21">
      <c r="Q5982" s="71">
        <v>6</v>
      </c>
      <c r="R5982" s="71">
        <v>40</v>
      </c>
      <c r="S5982" s="71">
        <v>3</v>
      </c>
      <c r="T5982" s="73" t="s">
        <v>11809</v>
      </c>
      <c r="U5982" s="75" t="s">
        <v>4694</v>
      </c>
    </row>
    <row r="5983" spans="17:21">
      <c r="Q5983" s="71">
        <v>6</v>
      </c>
      <c r="R5983" s="71">
        <v>40</v>
      </c>
      <c r="S5983" s="71">
        <v>4</v>
      </c>
      <c r="T5983" s="73" t="s">
        <v>11810</v>
      </c>
      <c r="U5983" s="75" t="s">
        <v>4695</v>
      </c>
    </row>
    <row r="5984" spans="17:21">
      <c r="Q5984" s="71">
        <v>6</v>
      </c>
      <c r="R5984" s="71">
        <v>40</v>
      </c>
      <c r="S5984" s="71">
        <v>5</v>
      </c>
      <c r="T5984" s="73" t="s">
        <v>11811</v>
      </c>
      <c r="U5984" s="75" t="s">
        <v>4696</v>
      </c>
    </row>
    <row r="5985" spans="17:21">
      <c r="Q5985" s="71">
        <v>6</v>
      </c>
      <c r="R5985" s="71">
        <v>40</v>
      </c>
      <c r="S5985" s="71">
        <v>6</v>
      </c>
      <c r="T5985" s="73" t="s">
        <v>11813</v>
      </c>
      <c r="U5985" s="75" t="s">
        <v>4697</v>
      </c>
    </row>
    <row r="5986" spans="17:21">
      <c r="Q5986" s="71">
        <v>6</v>
      </c>
      <c r="R5986" s="71">
        <v>40</v>
      </c>
      <c r="S5986" s="71">
        <v>7</v>
      </c>
      <c r="T5986" s="73" t="s">
        <v>11815</v>
      </c>
      <c r="U5986" s="75" t="s">
        <v>4698</v>
      </c>
    </row>
    <row r="5987" spans="17:21">
      <c r="Q5987" s="71">
        <v>6</v>
      </c>
      <c r="R5987" s="71">
        <v>40</v>
      </c>
      <c r="S5987" s="71">
        <v>8</v>
      </c>
      <c r="T5987" s="73" t="s">
        <v>11817</v>
      </c>
      <c r="U5987" s="75" t="s">
        <v>4699</v>
      </c>
    </row>
    <row r="5988" spans="17:21">
      <c r="Q5988" s="71">
        <v>6</v>
      </c>
      <c r="R5988" s="71">
        <v>40</v>
      </c>
      <c r="S5988" s="71">
        <v>9</v>
      </c>
      <c r="T5988" s="73" t="s">
        <v>11819</v>
      </c>
      <c r="U5988" s="75" t="s">
        <v>4700</v>
      </c>
    </row>
    <row r="5989" spans="17:21">
      <c r="Q5989" s="71">
        <v>6</v>
      </c>
      <c r="R5989" s="71">
        <v>40</v>
      </c>
      <c r="S5989" s="71">
        <v>10</v>
      </c>
      <c r="T5989" s="73" t="s">
        <v>11820</v>
      </c>
      <c r="U5989" s="75" t="s">
        <v>4701</v>
      </c>
    </row>
    <row r="5990" spans="17:21">
      <c r="Q5990" s="71">
        <v>6</v>
      </c>
      <c r="R5990" s="71">
        <v>40</v>
      </c>
      <c r="S5990" s="71">
        <v>11</v>
      </c>
      <c r="T5990" s="73" t="s">
        <v>11821</v>
      </c>
      <c r="U5990" s="75" t="s">
        <v>4702</v>
      </c>
    </row>
    <row r="5991" spans="17:21">
      <c r="Q5991" s="71">
        <v>6</v>
      </c>
      <c r="R5991" s="71">
        <v>40</v>
      </c>
      <c r="S5991" s="71">
        <v>12</v>
      </c>
      <c r="T5991" s="73" t="s">
        <v>11823</v>
      </c>
      <c r="U5991" s="75" t="s">
        <v>4703</v>
      </c>
    </row>
    <row r="5992" spans="17:21">
      <c r="Q5992" s="71">
        <v>6</v>
      </c>
      <c r="R5992" s="71">
        <v>40</v>
      </c>
      <c r="S5992" s="71">
        <v>13</v>
      </c>
      <c r="T5992" s="73" t="s">
        <v>11825</v>
      </c>
      <c r="U5992" s="75" t="s">
        <v>4704</v>
      </c>
    </row>
    <row r="5993" spans="17:21">
      <c r="Q5993" s="71">
        <v>6</v>
      </c>
      <c r="R5993" s="71">
        <v>40</v>
      </c>
      <c r="S5993" s="71">
        <v>14</v>
      </c>
      <c r="T5993" s="73" t="s">
        <v>11827</v>
      </c>
      <c r="U5993" s="75" t="s">
        <v>4705</v>
      </c>
    </row>
    <row r="5994" spans="17:21">
      <c r="Q5994" s="71">
        <v>6</v>
      </c>
      <c r="R5994" s="71">
        <v>40</v>
      </c>
      <c r="S5994" s="71">
        <v>15</v>
      </c>
      <c r="T5994" s="73" t="s">
        <v>11829</v>
      </c>
      <c r="U5994" s="75" t="s">
        <v>4706</v>
      </c>
    </row>
    <row r="5995" spans="17:21">
      <c r="Q5995" s="71">
        <v>6</v>
      </c>
      <c r="R5995" s="71">
        <v>40</v>
      </c>
      <c r="S5995" s="71">
        <v>16</v>
      </c>
      <c r="T5995" s="73" t="s">
        <v>11831</v>
      </c>
      <c r="U5995" s="75" t="s">
        <v>4707</v>
      </c>
    </row>
    <row r="5996" spans="17:21">
      <c r="Q5996" s="71">
        <v>6</v>
      </c>
      <c r="R5996" s="71">
        <v>40</v>
      </c>
      <c r="S5996" s="71">
        <v>17</v>
      </c>
      <c r="T5996" s="73" t="s">
        <v>11833</v>
      </c>
      <c r="U5996" s="75" t="s">
        <v>4708</v>
      </c>
    </row>
    <row r="5997" spans="17:21">
      <c r="Q5997" s="71">
        <v>6</v>
      </c>
      <c r="R5997" s="71">
        <v>40</v>
      </c>
      <c r="S5997" s="71">
        <v>18</v>
      </c>
      <c r="T5997" s="73" t="s">
        <v>11835</v>
      </c>
      <c r="U5997" s="75" t="s">
        <v>4709</v>
      </c>
    </row>
    <row r="5998" spans="17:21">
      <c r="Q5998" s="71">
        <v>6</v>
      </c>
      <c r="R5998" s="71">
        <v>40</v>
      </c>
      <c r="S5998" s="71">
        <v>19</v>
      </c>
      <c r="T5998" s="73" t="s">
        <v>11837</v>
      </c>
      <c r="U5998" s="75" t="s">
        <v>4710</v>
      </c>
    </row>
    <row r="5999" spans="17:21">
      <c r="Q5999" s="71">
        <v>6</v>
      </c>
      <c r="R5999" s="71">
        <v>40</v>
      </c>
      <c r="S5999" s="71">
        <v>20</v>
      </c>
      <c r="T5999" s="73" t="s">
        <v>11839</v>
      </c>
      <c r="U5999" s="75" t="s">
        <v>4711</v>
      </c>
    </row>
    <row r="6000" spans="17:21">
      <c r="Q6000" s="71">
        <v>6</v>
      </c>
      <c r="R6000" s="71">
        <v>40</v>
      </c>
      <c r="S6000" s="71">
        <v>21</v>
      </c>
      <c r="T6000" s="73" t="s">
        <v>11841</v>
      </c>
      <c r="U6000" s="75" t="s">
        <v>4712</v>
      </c>
    </row>
    <row r="6001" spans="17:21">
      <c r="Q6001" s="71">
        <v>6</v>
      </c>
      <c r="R6001" s="71">
        <v>40</v>
      </c>
      <c r="S6001" s="71">
        <v>22</v>
      </c>
      <c r="T6001" s="73" t="s">
        <v>11843</v>
      </c>
      <c r="U6001" s="75" t="s">
        <v>7910</v>
      </c>
    </row>
    <row r="6002" spans="17:21">
      <c r="Q6002" s="71">
        <v>6</v>
      </c>
      <c r="R6002" s="71">
        <v>40</v>
      </c>
      <c r="S6002" s="71">
        <v>23</v>
      </c>
      <c r="T6002" s="73" t="s">
        <v>11845</v>
      </c>
      <c r="U6002" s="75" t="s">
        <v>7911</v>
      </c>
    </row>
    <row r="6003" spans="17:21">
      <c r="Q6003" s="71">
        <v>6</v>
      </c>
      <c r="R6003" s="71">
        <v>40</v>
      </c>
      <c r="S6003" s="71">
        <v>24</v>
      </c>
      <c r="T6003" s="73" t="s">
        <v>11847</v>
      </c>
      <c r="U6003" s="75" t="s">
        <v>7912</v>
      </c>
    </row>
    <row r="6004" spans="17:21">
      <c r="Q6004" s="71">
        <v>6</v>
      </c>
      <c r="R6004" s="71">
        <v>40</v>
      </c>
      <c r="S6004" s="71">
        <v>25</v>
      </c>
      <c r="T6004" s="73" t="s">
        <v>11849</v>
      </c>
      <c r="U6004" s="75" t="s">
        <v>7913</v>
      </c>
    </row>
    <row r="6005" spans="17:21">
      <c r="Q6005" s="71">
        <v>6</v>
      </c>
      <c r="R6005" s="71">
        <v>40</v>
      </c>
      <c r="S6005" s="71">
        <v>26</v>
      </c>
      <c r="T6005" s="73" t="s">
        <v>11851</v>
      </c>
      <c r="U6005" s="75" t="s">
        <v>7914</v>
      </c>
    </row>
    <row r="6006" spans="17:21">
      <c r="Q6006" s="71">
        <v>6</v>
      </c>
      <c r="R6006" s="71">
        <v>40</v>
      </c>
      <c r="S6006" s="71">
        <v>27</v>
      </c>
      <c r="T6006" s="73" t="s">
        <v>11853</v>
      </c>
      <c r="U6006" s="75" t="s">
        <v>4713</v>
      </c>
    </row>
    <row r="6007" spans="17:21">
      <c r="Q6007" s="71">
        <v>6</v>
      </c>
      <c r="R6007" s="71">
        <v>40</v>
      </c>
      <c r="S6007" s="71">
        <v>28</v>
      </c>
      <c r="T6007" s="73" t="s">
        <v>11855</v>
      </c>
      <c r="U6007" s="75" t="s">
        <v>4714</v>
      </c>
    </row>
    <row r="6008" spans="17:21">
      <c r="Q6008" s="71">
        <v>6</v>
      </c>
      <c r="R6008" s="71">
        <v>40</v>
      </c>
      <c r="S6008" s="71">
        <v>29</v>
      </c>
      <c r="T6008" s="73" t="s">
        <v>11857</v>
      </c>
      <c r="U6008" s="75" t="s">
        <v>4715</v>
      </c>
    </row>
    <row r="6009" spans="17:21">
      <c r="Q6009" s="71">
        <v>6</v>
      </c>
      <c r="R6009" s="71">
        <v>40</v>
      </c>
      <c r="S6009" s="71">
        <v>30</v>
      </c>
      <c r="T6009" s="73" t="s">
        <v>11859</v>
      </c>
      <c r="U6009" s="75" t="s">
        <v>4716</v>
      </c>
    </row>
    <row r="6010" spans="17:21">
      <c r="Q6010" s="71">
        <v>6</v>
      </c>
      <c r="R6010" s="71">
        <v>40</v>
      </c>
      <c r="S6010" s="71">
        <v>31</v>
      </c>
      <c r="T6010" s="73" t="s">
        <v>11861</v>
      </c>
      <c r="U6010" s="75" t="s">
        <v>4717</v>
      </c>
    </row>
    <row r="6011" spans="17:21">
      <c r="Q6011" s="71">
        <v>6</v>
      </c>
      <c r="R6011" s="71">
        <v>40</v>
      </c>
      <c r="S6011" s="71">
        <v>32</v>
      </c>
      <c r="T6011" s="73" t="s">
        <v>11863</v>
      </c>
      <c r="U6011" s="75" t="s">
        <v>4718</v>
      </c>
    </row>
    <row r="6012" spans="17:21">
      <c r="Q6012" s="71">
        <v>6</v>
      </c>
      <c r="R6012" s="71">
        <v>40</v>
      </c>
      <c r="S6012" s="71">
        <v>33</v>
      </c>
      <c r="T6012" s="73" t="s">
        <v>11865</v>
      </c>
      <c r="U6012" s="75" t="s">
        <v>4719</v>
      </c>
    </row>
    <row r="6013" spans="17:21">
      <c r="Q6013" s="71">
        <v>6</v>
      </c>
      <c r="R6013" s="71">
        <v>40</v>
      </c>
      <c r="S6013" s="71">
        <v>34</v>
      </c>
      <c r="T6013" s="73" t="s">
        <v>11867</v>
      </c>
      <c r="U6013" s="75" t="s">
        <v>4720</v>
      </c>
    </row>
    <row r="6014" spans="17:21">
      <c r="Q6014" s="71">
        <v>6</v>
      </c>
      <c r="R6014" s="71">
        <v>40</v>
      </c>
      <c r="S6014" s="71">
        <v>35</v>
      </c>
      <c r="T6014" s="73" t="s">
        <v>11869</v>
      </c>
      <c r="U6014" s="75" t="s">
        <v>4721</v>
      </c>
    </row>
    <row r="6015" spans="17:21">
      <c r="Q6015" s="71">
        <v>6</v>
      </c>
      <c r="R6015" s="71">
        <v>40</v>
      </c>
      <c r="S6015" s="71">
        <v>36</v>
      </c>
      <c r="T6015" s="73" t="s">
        <v>11871</v>
      </c>
      <c r="U6015" s="75" t="s">
        <v>4722</v>
      </c>
    </row>
    <row r="6016" spans="17:21">
      <c r="Q6016" s="71">
        <v>6</v>
      </c>
      <c r="R6016" s="71">
        <v>40</v>
      </c>
      <c r="S6016" s="71">
        <v>37</v>
      </c>
      <c r="T6016" s="73" t="s">
        <v>11873</v>
      </c>
      <c r="U6016" s="75" t="s">
        <v>4723</v>
      </c>
    </row>
    <row r="6017" spans="17:21">
      <c r="Q6017" s="71">
        <v>6</v>
      </c>
      <c r="R6017" s="71">
        <v>40</v>
      </c>
      <c r="S6017" s="71">
        <v>38</v>
      </c>
      <c r="T6017" s="73" t="s">
        <v>11875</v>
      </c>
      <c r="U6017" s="75" t="s">
        <v>4724</v>
      </c>
    </row>
    <row r="6018" spans="17:21">
      <c r="Q6018" s="71">
        <v>6</v>
      </c>
      <c r="R6018" s="71">
        <v>40</v>
      </c>
      <c r="S6018" s="71">
        <v>39</v>
      </c>
      <c r="T6018" s="73" t="s">
        <v>11877</v>
      </c>
      <c r="U6018" s="75" t="s">
        <v>4725</v>
      </c>
    </row>
    <row r="6019" spans="17:21">
      <c r="Q6019" s="71">
        <v>6</v>
      </c>
      <c r="R6019" s="71">
        <v>40</v>
      </c>
      <c r="S6019" s="71">
        <v>40</v>
      </c>
      <c r="T6019" s="73" t="s">
        <v>11879</v>
      </c>
      <c r="U6019" s="75" t="s">
        <v>4726</v>
      </c>
    </row>
    <row r="6020" spans="17:21">
      <c r="Q6020" s="71">
        <v>6</v>
      </c>
      <c r="R6020" s="71">
        <v>40</v>
      </c>
      <c r="S6020" s="71">
        <v>41</v>
      </c>
      <c r="T6020" s="73" t="s">
        <v>11881</v>
      </c>
      <c r="U6020" s="75" t="s">
        <v>4727</v>
      </c>
    </row>
    <row r="6021" spans="17:21">
      <c r="Q6021" s="71">
        <v>6</v>
      </c>
      <c r="R6021" s="71">
        <v>40</v>
      </c>
      <c r="S6021" s="71">
        <v>42</v>
      </c>
      <c r="T6021" s="73" t="s">
        <v>11883</v>
      </c>
      <c r="U6021" s="75" t="s">
        <v>4728</v>
      </c>
    </row>
    <row r="6022" spans="17:21">
      <c r="Q6022" s="71">
        <v>6</v>
      </c>
      <c r="R6022" s="71">
        <v>40</v>
      </c>
      <c r="S6022" s="71">
        <v>43</v>
      </c>
      <c r="T6022" s="73" t="s">
        <v>11885</v>
      </c>
      <c r="U6022" s="75" t="s">
        <v>4729</v>
      </c>
    </row>
    <row r="6023" spans="17:21">
      <c r="Q6023" s="71">
        <v>6</v>
      </c>
      <c r="R6023" s="71">
        <v>40</v>
      </c>
      <c r="S6023" s="71">
        <v>44</v>
      </c>
      <c r="T6023" s="73" t="s">
        <v>11887</v>
      </c>
      <c r="U6023" s="75" t="s">
        <v>4730</v>
      </c>
    </row>
    <row r="6024" spans="17:21">
      <c r="Q6024" s="71">
        <v>6</v>
      </c>
      <c r="R6024" s="71">
        <v>40</v>
      </c>
      <c r="S6024" s="71">
        <v>45</v>
      </c>
      <c r="T6024" s="73" t="s">
        <v>11889</v>
      </c>
      <c r="U6024" s="75" t="s">
        <v>4731</v>
      </c>
    </row>
    <row r="6025" spans="17:21">
      <c r="Q6025" s="71">
        <v>6</v>
      </c>
      <c r="R6025" s="71">
        <v>40</v>
      </c>
      <c r="S6025" s="71">
        <v>46</v>
      </c>
      <c r="T6025" s="73" t="s">
        <v>11891</v>
      </c>
      <c r="U6025" s="75" t="s">
        <v>4732</v>
      </c>
    </row>
    <row r="6026" spans="17:21">
      <c r="Q6026" s="71">
        <v>6</v>
      </c>
      <c r="R6026" s="71">
        <v>40</v>
      </c>
      <c r="S6026" s="71">
        <v>47</v>
      </c>
      <c r="T6026" s="73" t="s">
        <v>11893</v>
      </c>
      <c r="U6026" s="75" t="s">
        <v>4733</v>
      </c>
    </row>
    <row r="6027" spans="17:21">
      <c r="Q6027" s="71">
        <v>6</v>
      </c>
      <c r="R6027" s="71">
        <v>40</v>
      </c>
      <c r="S6027" s="71">
        <v>48</v>
      </c>
      <c r="T6027" s="73" t="s">
        <v>11895</v>
      </c>
      <c r="U6027" s="75" t="s">
        <v>4734</v>
      </c>
    </row>
    <row r="6028" spans="17:21">
      <c r="Q6028" s="71">
        <v>6</v>
      </c>
      <c r="R6028" s="71">
        <v>40</v>
      </c>
      <c r="S6028" s="71">
        <v>49</v>
      </c>
      <c r="T6028" s="73" t="s">
        <v>11897</v>
      </c>
      <c r="U6028" s="75" t="s">
        <v>4735</v>
      </c>
    </row>
    <row r="6029" spans="17:21">
      <c r="Q6029" s="71">
        <v>6</v>
      </c>
      <c r="R6029" s="71">
        <v>40</v>
      </c>
      <c r="S6029" s="71">
        <v>50</v>
      </c>
      <c r="T6029" s="73" t="s">
        <v>11899</v>
      </c>
      <c r="U6029" s="75" t="s">
        <v>4736</v>
      </c>
    </row>
    <row r="6030" spans="17:21">
      <c r="Q6030" s="71">
        <v>6</v>
      </c>
      <c r="R6030" s="71">
        <v>40</v>
      </c>
      <c r="S6030" s="71">
        <v>51</v>
      </c>
      <c r="T6030" s="73" t="s">
        <v>11901</v>
      </c>
      <c r="U6030" s="75" t="s">
        <v>4737</v>
      </c>
    </row>
    <row r="6031" spans="17:21">
      <c r="Q6031" s="71">
        <v>6</v>
      </c>
      <c r="R6031" s="71">
        <v>40</v>
      </c>
      <c r="S6031" s="71">
        <v>52</v>
      </c>
      <c r="T6031" s="73" t="s">
        <v>11903</v>
      </c>
      <c r="U6031" s="75" t="s">
        <v>4738</v>
      </c>
    </row>
    <row r="6032" spans="17:21">
      <c r="Q6032" s="71">
        <v>6</v>
      </c>
      <c r="R6032" s="71">
        <v>40</v>
      </c>
      <c r="S6032" s="71">
        <v>53</v>
      </c>
      <c r="T6032" s="73" t="s">
        <v>11905</v>
      </c>
      <c r="U6032" s="75" t="s">
        <v>7915</v>
      </c>
    </row>
    <row r="6033" spans="17:21">
      <c r="Q6033" s="71">
        <v>6</v>
      </c>
      <c r="R6033" s="71">
        <v>40</v>
      </c>
      <c r="S6033" s="71">
        <v>54</v>
      </c>
      <c r="T6033" s="73" t="s">
        <v>11907</v>
      </c>
      <c r="U6033" s="75" t="s">
        <v>4739</v>
      </c>
    </row>
    <row r="6034" spans="17:21">
      <c r="Q6034" s="71">
        <v>6</v>
      </c>
      <c r="R6034" s="71">
        <v>40</v>
      </c>
      <c r="S6034" s="71">
        <v>55</v>
      </c>
      <c r="T6034" s="73" t="s">
        <v>11909</v>
      </c>
      <c r="U6034" s="75" t="s">
        <v>7916</v>
      </c>
    </row>
    <row r="6035" spans="17:21">
      <c r="Q6035" s="71">
        <v>6</v>
      </c>
      <c r="R6035" s="71">
        <v>40</v>
      </c>
      <c r="S6035" s="71">
        <v>56</v>
      </c>
      <c r="T6035" s="73" t="s">
        <v>11911</v>
      </c>
      <c r="U6035" s="75" t="s">
        <v>4740</v>
      </c>
    </row>
    <row r="6036" spans="17:21">
      <c r="Q6036" s="71">
        <v>6</v>
      </c>
      <c r="R6036" s="71">
        <v>40</v>
      </c>
      <c r="S6036" s="71">
        <v>57</v>
      </c>
      <c r="T6036" s="73" t="s">
        <v>11913</v>
      </c>
      <c r="U6036" s="75" t="s">
        <v>7917</v>
      </c>
    </row>
    <row r="6037" spans="17:21">
      <c r="Q6037" s="71">
        <v>6</v>
      </c>
      <c r="R6037" s="71">
        <v>40</v>
      </c>
      <c r="S6037" s="71">
        <v>58</v>
      </c>
      <c r="T6037" s="73" t="s">
        <v>11915</v>
      </c>
      <c r="U6037" s="75" t="s">
        <v>7918</v>
      </c>
    </row>
    <row r="6038" spans="17:21">
      <c r="Q6038" s="71">
        <v>6</v>
      </c>
      <c r="R6038" s="71">
        <v>41</v>
      </c>
      <c r="S6038" s="71">
        <v>1</v>
      </c>
      <c r="T6038" s="73" t="s">
        <v>11917</v>
      </c>
      <c r="U6038" s="75" t="s">
        <v>4798</v>
      </c>
    </row>
    <row r="6039" spans="17:21">
      <c r="Q6039" s="71">
        <v>6</v>
      </c>
      <c r="R6039" s="71">
        <v>41</v>
      </c>
      <c r="S6039" s="71">
        <v>2</v>
      </c>
      <c r="T6039" s="73" t="s">
        <v>11919</v>
      </c>
      <c r="U6039" s="75" t="s">
        <v>4799</v>
      </c>
    </row>
    <row r="6040" spans="17:21">
      <c r="Q6040" s="71">
        <v>6</v>
      </c>
      <c r="R6040" s="71">
        <v>41</v>
      </c>
      <c r="S6040" s="71">
        <v>3</v>
      </c>
      <c r="T6040" s="73" t="s">
        <v>11921</v>
      </c>
      <c r="U6040" s="75" t="s">
        <v>4800</v>
      </c>
    </row>
    <row r="6041" spans="17:21">
      <c r="Q6041" s="71">
        <v>6</v>
      </c>
      <c r="R6041" s="71">
        <v>41</v>
      </c>
      <c r="S6041" s="71">
        <v>4</v>
      </c>
      <c r="T6041" s="73" t="s">
        <v>11923</v>
      </c>
      <c r="U6041" s="75" t="s">
        <v>4801</v>
      </c>
    </row>
    <row r="6042" spans="17:21">
      <c r="Q6042" s="71">
        <v>6</v>
      </c>
      <c r="R6042" s="71">
        <v>41</v>
      </c>
      <c r="S6042" s="71">
        <v>5</v>
      </c>
      <c r="T6042" s="73" t="s">
        <v>11925</v>
      </c>
      <c r="U6042" s="75" t="s">
        <v>4802</v>
      </c>
    </row>
    <row r="6043" spans="17:21">
      <c r="Q6043" s="71">
        <v>6</v>
      </c>
      <c r="R6043" s="71">
        <v>41</v>
      </c>
      <c r="S6043" s="71">
        <v>6</v>
      </c>
      <c r="T6043" s="73" t="s">
        <v>11927</v>
      </c>
      <c r="U6043" s="75" t="s">
        <v>4803</v>
      </c>
    </row>
    <row r="6044" spans="17:21">
      <c r="Q6044" s="71">
        <v>6</v>
      </c>
      <c r="R6044" s="71">
        <v>41</v>
      </c>
      <c r="S6044" s="71">
        <v>7</v>
      </c>
      <c r="T6044" s="73" t="s">
        <v>11928</v>
      </c>
      <c r="U6044" s="75" t="s">
        <v>4804</v>
      </c>
    </row>
    <row r="6045" spans="17:21">
      <c r="Q6045" s="71">
        <v>6</v>
      </c>
      <c r="R6045" s="71">
        <v>41</v>
      </c>
      <c r="S6045" s="71">
        <v>8</v>
      </c>
      <c r="T6045" s="73" t="s">
        <v>11930</v>
      </c>
      <c r="U6045" s="75" t="s">
        <v>4805</v>
      </c>
    </row>
    <row r="6046" spans="17:21">
      <c r="Q6046" s="71">
        <v>6</v>
      </c>
      <c r="R6046" s="71">
        <v>41</v>
      </c>
      <c r="S6046" s="71">
        <v>9</v>
      </c>
      <c r="T6046" s="73" t="s">
        <v>11932</v>
      </c>
      <c r="U6046" s="75" t="s">
        <v>7929</v>
      </c>
    </row>
    <row r="6047" spans="17:21">
      <c r="Q6047" s="71">
        <v>6</v>
      </c>
      <c r="R6047" s="71">
        <v>41</v>
      </c>
      <c r="S6047" s="71">
        <v>10</v>
      </c>
      <c r="T6047" s="73" t="s">
        <v>11934</v>
      </c>
      <c r="U6047" s="75" t="s">
        <v>7930</v>
      </c>
    </row>
    <row r="6048" spans="17:21">
      <c r="Q6048" s="71">
        <v>6</v>
      </c>
      <c r="R6048" s="71">
        <v>41</v>
      </c>
      <c r="S6048" s="71">
        <v>11</v>
      </c>
      <c r="T6048" s="73" t="s">
        <v>11936</v>
      </c>
      <c r="U6048" s="75" t="s">
        <v>7931</v>
      </c>
    </row>
    <row r="6049" spans="17:21">
      <c r="Q6049" s="71">
        <v>6</v>
      </c>
      <c r="R6049" s="71">
        <v>41</v>
      </c>
      <c r="S6049" s="71">
        <v>12</v>
      </c>
      <c r="T6049" s="73" t="s">
        <v>11938</v>
      </c>
      <c r="U6049" s="75" t="s">
        <v>4806</v>
      </c>
    </row>
    <row r="6050" spans="17:21">
      <c r="Q6050" s="71">
        <v>6</v>
      </c>
      <c r="R6050" s="71">
        <v>41</v>
      </c>
      <c r="S6050" s="71">
        <v>13</v>
      </c>
      <c r="T6050" s="73" t="s">
        <v>11940</v>
      </c>
      <c r="U6050" s="75" t="s">
        <v>4807</v>
      </c>
    </row>
    <row r="6051" spans="17:21">
      <c r="Q6051" s="71">
        <v>6</v>
      </c>
      <c r="R6051" s="71">
        <v>41</v>
      </c>
      <c r="S6051" s="71">
        <v>14</v>
      </c>
      <c r="T6051" s="73" t="s">
        <v>11942</v>
      </c>
      <c r="U6051" s="75" t="s">
        <v>4808</v>
      </c>
    </row>
    <row r="6052" spans="17:21">
      <c r="Q6052" s="71">
        <v>6</v>
      </c>
      <c r="R6052" s="71">
        <v>41</v>
      </c>
      <c r="S6052" s="71">
        <v>15</v>
      </c>
      <c r="T6052" s="73" t="s">
        <v>11944</v>
      </c>
      <c r="U6052" s="75" t="s">
        <v>4809</v>
      </c>
    </row>
    <row r="6053" spans="17:21">
      <c r="Q6053" s="71">
        <v>6</v>
      </c>
      <c r="R6053" s="71">
        <v>41</v>
      </c>
      <c r="S6053" s="71">
        <v>16</v>
      </c>
      <c r="T6053" s="73" t="s">
        <v>11946</v>
      </c>
      <c r="U6053" s="75" t="s">
        <v>4810</v>
      </c>
    </row>
    <row r="6054" spans="17:21">
      <c r="Q6054" s="71">
        <v>6</v>
      </c>
      <c r="R6054" s="71">
        <v>41</v>
      </c>
      <c r="S6054" s="71">
        <v>17</v>
      </c>
      <c r="T6054" s="73" t="s">
        <v>11948</v>
      </c>
      <c r="U6054" s="75" t="s">
        <v>4811</v>
      </c>
    </row>
    <row r="6055" spans="17:21">
      <c r="Q6055" s="71">
        <v>6</v>
      </c>
      <c r="R6055" s="71">
        <v>41</v>
      </c>
      <c r="S6055" s="71">
        <v>18</v>
      </c>
      <c r="T6055" s="73" t="s">
        <v>11950</v>
      </c>
      <c r="U6055" s="75" t="s">
        <v>4812</v>
      </c>
    </row>
    <row r="6056" spans="17:21">
      <c r="Q6056" s="71">
        <v>6</v>
      </c>
      <c r="R6056" s="71">
        <v>41</v>
      </c>
      <c r="S6056" s="71">
        <v>19</v>
      </c>
      <c r="T6056" s="73" t="s">
        <v>11952</v>
      </c>
      <c r="U6056" s="75" t="s">
        <v>4813</v>
      </c>
    </row>
    <row r="6057" spans="17:21">
      <c r="Q6057" s="71">
        <v>6</v>
      </c>
      <c r="R6057" s="71">
        <v>41</v>
      </c>
      <c r="S6057" s="71">
        <v>20</v>
      </c>
      <c r="T6057" s="73" t="s">
        <v>11954</v>
      </c>
      <c r="U6057" s="75" t="s">
        <v>4814</v>
      </c>
    </row>
    <row r="6058" spans="17:21">
      <c r="Q6058" s="71">
        <v>6</v>
      </c>
      <c r="R6058" s="71">
        <v>42</v>
      </c>
      <c r="S6058" s="71">
        <v>1</v>
      </c>
      <c r="T6058" s="73" t="s">
        <v>11956</v>
      </c>
      <c r="U6058" s="75" t="s">
        <v>4857</v>
      </c>
    </row>
    <row r="6059" spans="17:21">
      <c r="Q6059" s="71">
        <v>6</v>
      </c>
      <c r="R6059" s="71">
        <v>42</v>
      </c>
      <c r="S6059" s="71">
        <v>2</v>
      </c>
      <c r="T6059" s="73" t="s">
        <v>11957</v>
      </c>
      <c r="U6059" s="75" t="s">
        <v>4858</v>
      </c>
    </row>
    <row r="6060" spans="17:21">
      <c r="Q6060" s="71">
        <v>6</v>
      </c>
      <c r="R6060" s="71">
        <v>42</v>
      </c>
      <c r="S6060" s="71">
        <v>3</v>
      </c>
      <c r="T6060" s="73" t="s">
        <v>14056</v>
      </c>
      <c r="U6060" s="75" t="s">
        <v>4859</v>
      </c>
    </row>
    <row r="6061" spans="17:21">
      <c r="Q6061" s="71">
        <v>6</v>
      </c>
      <c r="R6061" s="71">
        <v>42</v>
      </c>
      <c r="S6061" s="71">
        <v>4</v>
      </c>
      <c r="T6061" s="73" t="s">
        <v>11958</v>
      </c>
      <c r="U6061" s="75" t="s">
        <v>4860</v>
      </c>
    </row>
    <row r="6062" spans="17:21">
      <c r="Q6062" s="71">
        <v>6</v>
      </c>
      <c r="R6062" s="71">
        <v>42</v>
      </c>
      <c r="S6062" s="71">
        <v>5</v>
      </c>
      <c r="T6062" s="73" t="s">
        <v>11959</v>
      </c>
      <c r="U6062" s="75" t="s">
        <v>4861</v>
      </c>
    </row>
    <row r="6063" spans="17:21">
      <c r="Q6063" s="71">
        <v>6</v>
      </c>
      <c r="R6063" s="71">
        <v>42</v>
      </c>
      <c r="S6063" s="71">
        <v>6</v>
      </c>
      <c r="T6063" s="73" t="s">
        <v>11960</v>
      </c>
      <c r="U6063" s="75" t="s">
        <v>4862</v>
      </c>
    </row>
    <row r="6064" spans="17:21">
      <c r="Q6064" s="71">
        <v>6</v>
      </c>
      <c r="R6064" s="71">
        <v>42</v>
      </c>
      <c r="S6064" s="71">
        <v>7</v>
      </c>
      <c r="T6064" s="73" t="s">
        <v>11961</v>
      </c>
      <c r="U6064" s="75" t="s">
        <v>4863</v>
      </c>
    </row>
    <row r="6065" spans="17:21">
      <c r="Q6065" s="71">
        <v>6</v>
      </c>
      <c r="R6065" s="71">
        <v>42</v>
      </c>
      <c r="S6065" s="71">
        <v>8</v>
      </c>
      <c r="T6065" s="73" t="s">
        <v>11962</v>
      </c>
      <c r="U6065" s="75" t="s">
        <v>4864</v>
      </c>
    </row>
    <row r="6066" spans="17:21">
      <c r="Q6066" s="71">
        <v>6</v>
      </c>
      <c r="R6066" s="71">
        <v>42</v>
      </c>
      <c r="S6066" s="71">
        <v>9</v>
      </c>
      <c r="T6066" s="73" t="s">
        <v>11963</v>
      </c>
      <c r="U6066" s="75" t="s">
        <v>4865</v>
      </c>
    </row>
    <row r="6067" spans="17:21">
      <c r="Q6067" s="71">
        <v>6</v>
      </c>
      <c r="R6067" s="71">
        <v>42</v>
      </c>
      <c r="S6067" s="71">
        <v>10</v>
      </c>
      <c r="T6067" s="73" t="s">
        <v>11965</v>
      </c>
      <c r="U6067" s="75" t="s">
        <v>4866</v>
      </c>
    </row>
    <row r="6068" spans="17:21">
      <c r="Q6068" s="71">
        <v>6</v>
      </c>
      <c r="R6068" s="71">
        <v>42</v>
      </c>
      <c r="S6068" s="71">
        <v>11</v>
      </c>
      <c r="T6068" s="73" t="s">
        <v>11967</v>
      </c>
      <c r="U6068" s="75" t="s">
        <v>4867</v>
      </c>
    </row>
    <row r="6069" spans="17:21">
      <c r="Q6069" s="71">
        <v>6</v>
      </c>
      <c r="R6069" s="71">
        <v>42</v>
      </c>
      <c r="S6069" s="71">
        <v>12</v>
      </c>
      <c r="T6069" s="73" t="s">
        <v>11969</v>
      </c>
      <c r="U6069" s="75" t="s">
        <v>4868</v>
      </c>
    </row>
    <row r="6070" spans="17:21">
      <c r="Q6070" s="71">
        <v>6</v>
      </c>
      <c r="R6070" s="71">
        <v>42</v>
      </c>
      <c r="S6070" s="71">
        <v>13</v>
      </c>
      <c r="T6070" s="73" t="s">
        <v>11970</v>
      </c>
      <c r="U6070" s="75" t="s">
        <v>7945</v>
      </c>
    </row>
    <row r="6071" spans="17:21">
      <c r="Q6071" s="71">
        <v>6</v>
      </c>
      <c r="R6071" s="71">
        <v>42</v>
      </c>
      <c r="S6071" s="71">
        <v>14</v>
      </c>
      <c r="T6071" s="73" t="s">
        <v>11972</v>
      </c>
      <c r="U6071" s="75" t="s">
        <v>7946</v>
      </c>
    </row>
    <row r="6072" spans="17:21">
      <c r="Q6072" s="71">
        <v>6</v>
      </c>
      <c r="R6072" s="71">
        <v>42</v>
      </c>
      <c r="S6072" s="71">
        <v>15</v>
      </c>
      <c r="T6072" s="73" t="s">
        <v>11973</v>
      </c>
      <c r="U6072" s="75" t="s">
        <v>4869</v>
      </c>
    </row>
    <row r="6073" spans="17:21">
      <c r="Q6073" s="71">
        <v>6</v>
      </c>
      <c r="R6073" s="71">
        <v>42</v>
      </c>
      <c r="S6073" s="71">
        <v>16</v>
      </c>
      <c r="T6073" s="73" t="s">
        <v>11974</v>
      </c>
      <c r="U6073" s="75" t="s">
        <v>4870</v>
      </c>
    </row>
    <row r="6074" spans="17:21">
      <c r="Q6074" s="71">
        <v>6</v>
      </c>
      <c r="R6074" s="71">
        <v>42</v>
      </c>
      <c r="S6074" s="71">
        <v>17</v>
      </c>
      <c r="T6074" s="73" t="s">
        <v>11976</v>
      </c>
      <c r="U6074" s="75" t="s">
        <v>4871</v>
      </c>
    </row>
    <row r="6075" spans="17:21">
      <c r="Q6075" s="71">
        <v>6</v>
      </c>
      <c r="R6075" s="71">
        <v>42</v>
      </c>
      <c r="S6075" s="71">
        <v>18</v>
      </c>
      <c r="T6075" s="73" t="s">
        <v>11978</v>
      </c>
      <c r="U6075" s="75" t="s">
        <v>4872</v>
      </c>
    </row>
    <row r="6076" spans="17:21">
      <c r="Q6076" s="71">
        <v>6</v>
      </c>
      <c r="R6076" s="71">
        <v>42</v>
      </c>
      <c r="S6076" s="71">
        <v>19</v>
      </c>
      <c r="T6076" s="73" t="s">
        <v>11980</v>
      </c>
      <c r="U6076" s="75" t="s">
        <v>4873</v>
      </c>
    </row>
    <row r="6077" spans="17:21">
      <c r="Q6077" s="71">
        <v>6</v>
      </c>
      <c r="R6077" s="71">
        <v>42</v>
      </c>
      <c r="S6077" s="71">
        <v>20</v>
      </c>
      <c r="T6077" s="73" t="s">
        <v>11981</v>
      </c>
      <c r="U6077" s="75" t="s">
        <v>4874</v>
      </c>
    </row>
    <row r="6078" spans="17:21">
      <c r="Q6078" s="71">
        <v>6</v>
      </c>
      <c r="R6078" s="71">
        <v>42</v>
      </c>
      <c r="S6078" s="71">
        <v>21</v>
      </c>
      <c r="T6078" s="73" t="s">
        <v>11982</v>
      </c>
      <c r="U6078" s="75" t="s">
        <v>4875</v>
      </c>
    </row>
    <row r="6079" spans="17:21">
      <c r="Q6079" s="71">
        <v>6</v>
      </c>
      <c r="R6079" s="71">
        <v>42</v>
      </c>
      <c r="S6079" s="71">
        <v>22</v>
      </c>
      <c r="T6079" s="73" t="s">
        <v>11984</v>
      </c>
      <c r="U6079" s="75" t="s">
        <v>4876</v>
      </c>
    </row>
    <row r="6080" spans="17:21">
      <c r="Q6080" s="71">
        <v>6</v>
      </c>
      <c r="R6080" s="71">
        <v>43</v>
      </c>
      <c r="S6080" s="71">
        <v>1</v>
      </c>
      <c r="T6080" s="73" t="s">
        <v>11997</v>
      </c>
      <c r="U6080" s="75" t="s">
        <v>4923</v>
      </c>
    </row>
    <row r="6081" spans="17:21">
      <c r="Q6081" s="71">
        <v>6</v>
      </c>
      <c r="R6081" s="71">
        <v>43</v>
      </c>
      <c r="S6081" s="71">
        <v>2</v>
      </c>
      <c r="T6081" s="73" t="s">
        <v>11999</v>
      </c>
      <c r="U6081" s="75" t="s">
        <v>4924</v>
      </c>
    </row>
    <row r="6082" spans="17:21">
      <c r="Q6082" s="71">
        <v>6</v>
      </c>
      <c r="R6082" s="71">
        <v>43</v>
      </c>
      <c r="S6082" s="71">
        <v>3</v>
      </c>
      <c r="T6082" s="73" t="s">
        <v>12001</v>
      </c>
      <c r="U6082" s="75" t="s">
        <v>4925</v>
      </c>
    </row>
    <row r="6083" spans="17:21">
      <c r="Q6083" s="71">
        <v>6</v>
      </c>
      <c r="R6083" s="71">
        <v>43</v>
      </c>
      <c r="S6083" s="71">
        <v>4</v>
      </c>
      <c r="T6083" s="73" t="s">
        <v>12003</v>
      </c>
      <c r="U6083" s="75" t="s">
        <v>4926</v>
      </c>
    </row>
    <row r="6084" spans="17:21">
      <c r="Q6084" s="71">
        <v>6</v>
      </c>
      <c r="R6084" s="71">
        <v>43</v>
      </c>
      <c r="S6084" s="71">
        <v>5</v>
      </c>
      <c r="T6084" s="73" t="s">
        <v>12005</v>
      </c>
      <c r="U6084" s="75" t="s">
        <v>4927</v>
      </c>
    </row>
    <row r="6085" spans="17:21">
      <c r="Q6085" s="71">
        <v>6</v>
      </c>
      <c r="R6085" s="71">
        <v>43</v>
      </c>
      <c r="S6085" s="71">
        <v>6</v>
      </c>
      <c r="T6085" s="73" t="s">
        <v>12007</v>
      </c>
      <c r="U6085" s="75" t="s">
        <v>4928</v>
      </c>
    </row>
    <row r="6086" spans="17:21">
      <c r="Q6086" s="71">
        <v>6</v>
      </c>
      <c r="R6086" s="71">
        <v>43</v>
      </c>
      <c r="S6086" s="71">
        <v>7</v>
      </c>
      <c r="T6086" s="73" t="s">
        <v>12009</v>
      </c>
      <c r="U6086" s="75" t="s">
        <v>4929</v>
      </c>
    </row>
    <row r="6087" spans="17:21">
      <c r="Q6087" s="71">
        <v>6</v>
      </c>
      <c r="R6087" s="71">
        <v>43</v>
      </c>
      <c r="S6087" s="71">
        <v>8</v>
      </c>
      <c r="T6087" s="73" t="s">
        <v>12011</v>
      </c>
      <c r="U6087" s="75" t="s">
        <v>4930</v>
      </c>
    </row>
    <row r="6088" spans="17:21">
      <c r="Q6088" s="71">
        <v>6</v>
      </c>
      <c r="R6088" s="71">
        <v>43</v>
      </c>
      <c r="S6088" s="71">
        <v>9</v>
      </c>
      <c r="T6088" s="73" t="s">
        <v>12013</v>
      </c>
      <c r="U6088" s="75" t="s">
        <v>4931</v>
      </c>
    </row>
    <row r="6089" spans="17:21">
      <c r="Q6089" s="71">
        <v>6</v>
      </c>
      <c r="R6089" s="71">
        <v>43</v>
      </c>
      <c r="S6089" s="71">
        <v>10</v>
      </c>
      <c r="T6089" s="73" t="s">
        <v>12015</v>
      </c>
      <c r="U6089" s="75" t="s">
        <v>4932</v>
      </c>
    </row>
    <row r="6090" spans="17:21">
      <c r="Q6090" s="71">
        <v>6</v>
      </c>
      <c r="R6090" s="71">
        <v>43</v>
      </c>
      <c r="S6090" s="71">
        <v>11</v>
      </c>
      <c r="T6090" s="73" t="s">
        <v>12017</v>
      </c>
      <c r="U6090" s="75" t="s">
        <v>4933</v>
      </c>
    </row>
    <row r="6091" spans="17:21">
      <c r="Q6091" s="71">
        <v>6</v>
      </c>
      <c r="R6091" s="71">
        <v>43</v>
      </c>
      <c r="S6091" s="71">
        <v>12</v>
      </c>
      <c r="T6091" s="73" t="s">
        <v>12019</v>
      </c>
      <c r="U6091" s="75" t="s">
        <v>7978</v>
      </c>
    </row>
    <row r="6092" spans="17:21">
      <c r="Q6092" s="71">
        <v>6</v>
      </c>
      <c r="R6092" s="71">
        <v>43</v>
      </c>
      <c r="S6092" s="71">
        <v>13</v>
      </c>
      <c r="T6092" s="73" t="s">
        <v>12021</v>
      </c>
      <c r="U6092" s="75" t="s">
        <v>7979</v>
      </c>
    </row>
    <row r="6093" spans="17:21">
      <c r="Q6093" s="71">
        <v>6</v>
      </c>
      <c r="R6093" s="71">
        <v>43</v>
      </c>
      <c r="S6093" s="71">
        <v>14</v>
      </c>
      <c r="T6093" s="73" t="s">
        <v>12023</v>
      </c>
      <c r="U6093" s="75" t="s">
        <v>4934</v>
      </c>
    </row>
    <row r="6094" spans="17:21">
      <c r="Q6094" s="71">
        <v>6</v>
      </c>
      <c r="R6094" s="71">
        <v>43</v>
      </c>
      <c r="S6094" s="71">
        <v>15</v>
      </c>
      <c r="T6094" s="73" t="s">
        <v>12025</v>
      </c>
      <c r="U6094" s="75" t="s">
        <v>4935</v>
      </c>
    </row>
    <row r="6095" spans="17:21">
      <c r="Q6095" s="71">
        <v>6</v>
      </c>
      <c r="R6095" s="71">
        <v>43</v>
      </c>
      <c r="S6095" s="71">
        <v>16</v>
      </c>
      <c r="T6095" s="73" t="s">
        <v>12027</v>
      </c>
      <c r="U6095" s="75" t="s">
        <v>4936</v>
      </c>
    </row>
    <row r="6096" spans="17:21">
      <c r="Q6096" s="71">
        <v>6</v>
      </c>
      <c r="R6096" s="71">
        <v>43</v>
      </c>
      <c r="S6096" s="71">
        <v>17</v>
      </c>
      <c r="T6096" s="73" t="s">
        <v>12029</v>
      </c>
      <c r="U6096" s="75" t="s">
        <v>4937</v>
      </c>
    </row>
    <row r="6097" spans="17:21">
      <c r="Q6097" s="71">
        <v>6</v>
      </c>
      <c r="R6097" s="71">
        <v>43</v>
      </c>
      <c r="S6097" s="71">
        <v>18</v>
      </c>
      <c r="T6097" s="73" t="s">
        <v>12031</v>
      </c>
      <c r="U6097" s="75" t="s">
        <v>7980</v>
      </c>
    </row>
    <row r="6098" spans="17:21">
      <c r="Q6098" s="71">
        <v>6</v>
      </c>
      <c r="R6098" s="71">
        <v>43</v>
      </c>
      <c r="S6098" s="71">
        <v>19</v>
      </c>
      <c r="T6098" s="73" t="s">
        <v>12033</v>
      </c>
      <c r="U6098" s="75" t="s">
        <v>4938</v>
      </c>
    </row>
    <row r="6099" spans="17:21">
      <c r="Q6099" s="71">
        <v>6</v>
      </c>
      <c r="R6099" s="71">
        <v>43</v>
      </c>
      <c r="S6099" s="71">
        <v>20</v>
      </c>
      <c r="T6099" s="73" t="s">
        <v>12035</v>
      </c>
      <c r="U6099" s="75" t="s">
        <v>4939</v>
      </c>
    </row>
    <row r="6100" spans="17:21">
      <c r="Q6100" s="71">
        <v>6</v>
      </c>
      <c r="R6100" s="71">
        <v>43</v>
      </c>
      <c r="S6100" s="71">
        <v>21</v>
      </c>
      <c r="T6100" s="73" t="s">
        <v>12037</v>
      </c>
      <c r="U6100" s="75" t="s">
        <v>4940</v>
      </c>
    </row>
    <row r="6101" spans="17:21">
      <c r="Q6101" s="71">
        <v>6</v>
      </c>
      <c r="R6101" s="71">
        <v>43</v>
      </c>
      <c r="S6101" s="71">
        <v>22</v>
      </c>
      <c r="T6101" s="73" t="s">
        <v>12038</v>
      </c>
      <c r="U6101" s="75" t="s">
        <v>4941</v>
      </c>
    </row>
    <row r="6102" spans="17:21">
      <c r="Q6102" s="71">
        <v>6</v>
      </c>
      <c r="R6102" s="71">
        <v>43</v>
      </c>
      <c r="S6102" s="71">
        <v>23</v>
      </c>
      <c r="T6102" s="73" t="s">
        <v>12040</v>
      </c>
      <c r="U6102" s="75" t="s">
        <v>4942</v>
      </c>
    </row>
    <row r="6103" spans="17:21">
      <c r="Q6103" s="71">
        <v>6</v>
      </c>
      <c r="R6103" s="71">
        <v>43</v>
      </c>
      <c r="S6103" s="71">
        <v>24</v>
      </c>
      <c r="T6103" s="73" t="s">
        <v>12042</v>
      </c>
      <c r="U6103" s="75" t="s">
        <v>4943</v>
      </c>
    </row>
    <row r="6104" spans="17:21">
      <c r="Q6104" s="71">
        <v>6</v>
      </c>
      <c r="R6104" s="71">
        <v>43</v>
      </c>
      <c r="S6104" s="71">
        <v>25</v>
      </c>
      <c r="T6104" s="73" t="s">
        <v>12044</v>
      </c>
      <c r="U6104" s="75" t="s">
        <v>4944</v>
      </c>
    </row>
    <row r="6105" spans="17:21">
      <c r="Q6105" s="71">
        <v>6</v>
      </c>
      <c r="R6105" s="71">
        <v>43</v>
      </c>
      <c r="S6105" s="71">
        <v>26</v>
      </c>
      <c r="T6105" s="73" t="s">
        <v>12046</v>
      </c>
      <c r="U6105" s="75" t="s">
        <v>4945</v>
      </c>
    </row>
    <row r="6106" spans="17:21">
      <c r="Q6106" s="71">
        <v>6</v>
      </c>
      <c r="R6106" s="71">
        <v>43</v>
      </c>
      <c r="S6106" s="71">
        <v>27</v>
      </c>
      <c r="T6106" s="73" t="s">
        <v>12048</v>
      </c>
      <c r="U6106" s="75" t="s">
        <v>4946</v>
      </c>
    </row>
    <row r="6107" spans="17:21">
      <c r="Q6107" s="71">
        <v>6</v>
      </c>
      <c r="R6107" s="71">
        <v>43</v>
      </c>
      <c r="S6107" s="71">
        <v>28</v>
      </c>
      <c r="T6107" s="73" t="s">
        <v>12050</v>
      </c>
      <c r="U6107" s="75" t="s">
        <v>4947</v>
      </c>
    </row>
    <row r="6108" spans="17:21">
      <c r="Q6108" s="71">
        <v>6</v>
      </c>
      <c r="R6108" s="71">
        <v>43</v>
      </c>
      <c r="S6108" s="71">
        <v>29</v>
      </c>
      <c r="T6108" s="73" t="s">
        <v>12051</v>
      </c>
      <c r="U6108" s="75" t="s">
        <v>4948</v>
      </c>
    </row>
    <row r="6109" spans="17:21">
      <c r="Q6109" s="71">
        <v>6</v>
      </c>
      <c r="R6109" s="71">
        <v>43</v>
      </c>
      <c r="S6109" s="71">
        <v>30</v>
      </c>
      <c r="T6109" s="73" t="s">
        <v>12052</v>
      </c>
      <c r="U6109" s="75" t="s">
        <v>4949</v>
      </c>
    </row>
    <row r="6110" spans="17:21">
      <c r="Q6110" s="71">
        <v>6</v>
      </c>
      <c r="R6110" s="71">
        <v>43</v>
      </c>
      <c r="S6110" s="71">
        <v>31</v>
      </c>
      <c r="T6110" s="73" t="s">
        <v>12053</v>
      </c>
      <c r="U6110" s="75" t="s">
        <v>4950</v>
      </c>
    </row>
    <row r="6111" spans="17:21">
      <c r="Q6111" s="71">
        <v>6</v>
      </c>
      <c r="R6111" s="71">
        <v>43</v>
      </c>
      <c r="S6111" s="71">
        <v>32</v>
      </c>
      <c r="T6111" s="73" t="s">
        <v>12054</v>
      </c>
      <c r="U6111" s="75" t="s">
        <v>7981</v>
      </c>
    </row>
    <row r="6112" spans="17:21">
      <c r="Q6112" s="71">
        <v>6</v>
      </c>
      <c r="R6112" s="71">
        <v>43</v>
      </c>
      <c r="S6112" s="71">
        <v>33</v>
      </c>
      <c r="T6112" s="73" t="s">
        <v>12055</v>
      </c>
      <c r="U6112" s="75" t="s">
        <v>4951</v>
      </c>
    </row>
    <row r="6113" spans="17:21">
      <c r="Q6113" s="71">
        <v>6</v>
      </c>
      <c r="R6113" s="71">
        <v>43</v>
      </c>
      <c r="S6113" s="71">
        <v>34</v>
      </c>
      <c r="T6113" s="73" t="s">
        <v>12056</v>
      </c>
      <c r="U6113" s="75" t="s">
        <v>4952</v>
      </c>
    </row>
    <row r="6114" spans="17:21">
      <c r="Q6114" s="71">
        <v>6</v>
      </c>
      <c r="R6114" s="71">
        <v>43</v>
      </c>
      <c r="S6114" s="71">
        <v>35</v>
      </c>
      <c r="T6114" s="73" t="s">
        <v>12057</v>
      </c>
      <c r="U6114" s="75" t="s">
        <v>4953</v>
      </c>
    </row>
    <row r="6115" spans="17:21">
      <c r="Q6115" s="71">
        <v>6</v>
      </c>
      <c r="R6115" s="71">
        <v>43</v>
      </c>
      <c r="S6115" s="71">
        <v>36</v>
      </c>
      <c r="T6115" s="73" t="s">
        <v>12058</v>
      </c>
      <c r="U6115" s="75" t="s">
        <v>4954</v>
      </c>
    </row>
    <row r="6116" spans="17:21">
      <c r="Q6116" s="71">
        <v>6</v>
      </c>
      <c r="R6116" s="71">
        <v>43</v>
      </c>
      <c r="S6116" s="71">
        <v>37</v>
      </c>
      <c r="T6116" s="73" t="s">
        <v>12060</v>
      </c>
      <c r="U6116" s="75" t="s">
        <v>4955</v>
      </c>
    </row>
    <row r="6117" spans="17:21">
      <c r="Q6117" s="71">
        <v>6</v>
      </c>
      <c r="R6117" s="71">
        <v>43</v>
      </c>
      <c r="S6117" s="71">
        <v>38</v>
      </c>
      <c r="T6117" s="73" t="s">
        <v>12062</v>
      </c>
      <c r="U6117" s="75" t="s">
        <v>4956</v>
      </c>
    </row>
    <row r="6118" spans="17:21">
      <c r="Q6118" s="71">
        <v>6</v>
      </c>
      <c r="R6118" s="71">
        <v>43</v>
      </c>
      <c r="S6118" s="71">
        <v>39</v>
      </c>
      <c r="T6118" s="73" t="s">
        <v>12063</v>
      </c>
      <c r="U6118" s="75" t="s">
        <v>4957</v>
      </c>
    </row>
    <row r="6119" spans="17:21">
      <c r="Q6119" s="71">
        <v>6</v>
      </c>
      <c r="R6119" s="71">
        <v>43</v>
      </c>
      <c r="S6119" s="71">
        <v>40</v>
      </c>
      <c r="T6119" s="73" t="s">
        <v>12064</v>
      </c>
      <c r="U6119" s="75" t="s">
        <v>4958</v>
      </c>
    </row>
    <row r="6120" spans="17:21">
      <c r="Q6120" s="71">
        <v>6</v>
      </c>
      <c r="R6120" s="71">
        <v>43</v>
      </c>
      <c r="S6120" s="71">
        <v>41</v>
      </c>
      <c r="T6120" s="73" t="s">
        <v>12065</v>
      </c>
      <c r="U6120" s="75" t="s">
        <v>4959</v>
      </c>
    </row>
    <row r="6121" spans="17:21">
      <c r="Q6121" s="71">
        <v>6</v>
      </c>
      <c r="R6121" s="71">
        <v>43</v>
      </c>
      <c r="S6121" s="71">
        <v>42</v>
      </c>
      <c r="T6121" s="73" t="s">
        <v>12067</v>
      </c>
      <c r="U6121" s="75" t="s">
        <v>4960</v>
      </c>
    </row>
    <row r="6122" spans="17:21">
      <c r="Q6122" s="71">
        <v>6</v>
      </c>
      <c r="R6122" s="71">
        <v>43</v>
      </c>
      <c r="S6122" s="71">
        <v>43</v>
      </c>
      <c r="T6122" s="73" t="s">
        <v>12068</v>
      </c>
      <c r="U6122" s="75" t="s">
        <v>4961</v>
      </c>
    </row>
    <row r="6123" spans="17:21">
      <c r="Q6123" s="71">
        <v>6</v>
      </c>
      <c r="R6123" s="71">
        <v>43</v>
      </c>
      <c r="S6123" s="71">
        <v>44</v>
      </c>
      <c r="T6123" s="73" t="s">
        <v>12069</v>
      </c>
      <c r="U6123" s="75" t="s">
        <v>4962</v>
      </c>
    </row>
    <row r="6124" spans="17:21">
      <c r="Q6124" s="71">
        <v>6</v>
      </c>
      <c r="R6124" s="71">
        <v>44</v>
      </c>
      <c r="S6124" s="71">
        <v>1</v>
      </c>
      <c r="T6124" s="73" t="s">
        <v>12070</v>
      </c>
      <c r="U6124" s="75" t="s">
        <v>4995</v>
      </c>
    </row>
    <row r="6125" spans="17:21">
      <c r="Q6125" s="71">
        <v>6</v>
      </c>
      <c r="R6125" s="71">
        <v>44</v>
      </c>
      <c r="S6125" s="71">
        <v>2</v>
      </c>
      <c r="T6125" s="73" t="s">
        <v>12071</v>
      </c>
      <c r="U6125" s="75" t="s">
        <v>4996</v>
      </c>
    </row>
    <row r="6126" spans="17:21">
      <c r="Q6126" s="71">
        <v>6</v>
      </c>
      <c r="R6126" s="71">
        <v>44</v>
      </c>
      <c r="S6126" s="71">
        <v>3</v>
      </c>
      <c r="T6126" s="73" t="s">
        <v>12072</v>
      </c>
      <c r="U6126" s="75" t="s">
        <v>4997</v>
      </c>
    </row>
    <row r="6127" spans="17:21">
      <c r="Q6127" s="71">
        <v>6</v>
      </c>
      <c r="R6127" s="71">
        <v>44</v>
      </c>
      <c r="S6127" s="71">
        <v>4</v>
      </c>
      <c r="T6127" s="73" t="s">
        <v>12074</v>
      </c>
      <c r="U6127" s="75" t="s">
        <v>4998</v>
      </c>
    </row>
    <row r="6128" spans="17:21">
      <c r="Q6128" s="71">
        <v>6</v>
      </c>
      <c r="R6128" s="71">
        <v>44</v>
      </c>
      <c r="S6128" s="71">
        <v>5</v>
      </c>
      <c r="T6128" s="73" t="s">
        <v>12076</v>
      </c>
      <c r="U6128" s="75" t="s">
        <v>4999</v>
      </c>
    </row>
    <row r="6129" spans="17:21">
      <c r="Q6129" s="71">
        <v>6</v>
      </c>
      <c r="R6129" s="71">
        <v>44</v>
      </c>
      <c r="S6129" s="71">
        <v>6</v>
      </c>
      <c r="T6129" s="73" t="s">
        <v>12078</v>
      </c>
      <c r="U6129" s="75" t="s">
        <v>5000</v>
      </c>
    </row>
    <row r="6130" spans="17:21">
      <c r="Q6130" s="71">
        <v>6</v>
      </c>
      <c r="R6130" s="71">
        <v>44</v>
      </c>
      <c r="S6130" s="71">
        <v>7</v>
      </c>
      <c r="T6130" s="73" t="s">
        <v>12080</v>
      </c>
      <c r="U6130" s="75" t="s">
        <v>5001</v>
      </c>
    </row>
    <row r="6131" spans="17:21">
      <c r="Q6131" s="71">
        <v>6</v>
      </c>
      <c r="R6131" s="71">
        <v>44</v>
      </c>
      <c r="S6131" s="71">
        <v>8</v>
      </c>
      <c r="T6131" s="73" t="s">
        <v>12082</v>
      </c>
      <c r="U6131" s="75" t="s">
        <v>5002</v>
      </c>
    </row>
    <row r="6132" spans="17:21">
      <c r="Q6132" s="71">
        <v>6</v>
      </c>
      <c r="R6132" s="71">
        <v>44</v>
      </c>
      <c r="S6132" s="71">
        <v>9</v>
      </c>
      <c r="T6132" s="73" t="s">
        <v>12084</v>
      </c>
      <c r="U6132" s="75" t="s">
        <v>5003</v>
      </c>
    </row>
    <row r="6133" spans="17:21">
      <c r="Q6133" s="71">
        <v>6</v>
      </c>
      <c r="R6133" s="71">
        <v>44</v>
      </c>
      <c r="S6133" s="71">
        <v>10</v>
      </c>
      <c r="T6133" s="73" t="s">
        <v>12086</v>
      </c>
      <c r="U6133" s="75" t="s">
        <v>5004</v>
      </c>
    </row>
    <row r="6134" spans="17:21">
      <c r="Q6134" s="71">
        <v>6</v>
      </c>
      <c r="R6134" s="71">
        <v>44</v>
      </c>
      <c r="S6134" s="71">
        <v>11</v>
      </c>
      <c r="T6134" s="73" t="s">
        <v>12088</v>
      </c>
      <c r="U6134" s="75" t="s">
        <v>5005</v>
      </c>
    </row>
    <row r="6135" spans="17:21">
      <c r="Q6135" s="71">
        <v>6</v>
      </c>
      <c r="R6135" s="71">
        <v>44</v>
      </c>
      <c r="S6135" s="71">
        <v>12</v>
      </c>
      <c r="T6135" s="73" t="s">
        <v>12090</v>
      </c>
      <c r="U6135" s="75" t="s">
        <v>5006</v>
      </c>
    </row>
    <row r="6136" spans="17:21">
      <c r="Q6136" s="71">
        <v>6</v>
      </c>
      <c r="R6136" s="71">
        <v>44</v>
      </c>
      <c r="S6136" s="71">
        <v>13</v>
      </c>
      <c r="T6136" s="73" t="s">
        <v>12092</v>
      </c>
      <c r="U6136" s="75" t="s">
        <v>7990</v>
      </c>
    </row>
    <row r="6137" spans="17:21">
      <c r="Q6137" s="71">
        <v>6</v>
      </c>
      <c r="R6137" s="71">
        <v>44</v>
      </c>
      <c r="S6137" s="71">
        <v>14</v>
      </c>
      <c r="T6137" s="73" t="s">
        <v>12094</v>
      </c>
      <c r="U6137" s="75" t="s">
        <v>7991</v>
      </c>
    </row>
    <row r="6138" spans="17:21">
      <c r="Q6138" s="71">
        <v>6</v>
      </c>
      <c r="R6138" s="71">
        <v>44</v>
      </c>
      <c r="S6138" s="71">
        <v>15</v>
      </c>
      <c r="T6138" s="73" t="s">
        <v>12096</v>
      </c>
      <c r="U6138" s="75" t="s">
        <v>5007</v>
      </c>
    </row>
    <row r="6139" spans="17:21">
      <c r="Q6139" s="71">
        <v>6</v>
      </c>
      <c r="R6139" s="71">
        <v>44</v>
      </c>
      <c r="S6139" s="71">
        <v>16</v>
      </c>
      <c r="T6139" s="73" t="s">
        <v>12098</v>
      </c>
      <c r="U6139" s="75" t="s">
        <v>5008</v>
      </c>
    </row>
    <row r="6140" spans="17:21">
      <c r="Q6140" s="71">
        <v>6</v>
      </c>
      <c r="R6140" s="71">
        <v>44</v>
      </c>
      <c r="S6140" s="71">
        <v>17</v>
      </c>
      <c r="T6140" s="73" t="s">
        <v>12100</v>
      </c>
      <c r="U6140" s="75" t="s">
        <v>5009</v>
      </c>
    </row>
    <row r="6141" spans="17:21">
      <c r="Q6141" s="71">
        <v>6</v>
      </c>
      <c r="R6141" s="71">
        <v>44</v>
      </c>
      <c r="S6141" s="71">
        <v>18</v>
      </c>
      <c r="T6141" s="73" t="s">
        <v>12102</v>
      </c>
      <c r="U6141" s="75" t="s">
        <v>5010</v>
      </c>
    </row>
    <row r="6142" spans="17:21">
      <c r="Q6142" s="71">
        <v>6</v>
      </c>
      <c r="R6142" s="71">
        <v>45</v>
      </c>
      <c r="S6142" s="71">
        <v>1</v>
      </c>
      <c r="T6142" s="73" t="s">
        <v>12104</v>
      </c>
      <c r="U6142" s="75" t="s">
        <v>5047</v>
      </c>
    </row>
    <row r="6143" spans="17:21">
      <c r="Q6143" s="71">
        <v>6</v>
      </c>
      <c r="R6143" s="71">
        <v>45</v>
      </c>
      <c r="S6143" s="71">
        <v>2</v>
      </c>
      <c r="T6143" s="73" t="s">
        <v>12106</v>
      </c>
      <c r="U6143" s="75" t="s">
        <v>5048</v>
      </c>
    </row>
    <row r="6144" spans="17:21">
      <c r="Q6144" s="71">
        <v>6</v>
      </c>
      <c r="R6144" s="71">
        <v>45</v>
      </c>
      <c r="S6144" s="71">
        <v>3</v>
      </c>
      <c r="T6144" s="73" t="s">
        <v>12108</v>
      </c>
      <c r="U6144" s="75" t="s">
        <v>5049</v>
      </c>
    </row>
    <row r="6145" spans="17:21">
      <c r="Q6145" s="71">
        <v>6</v>
      </c>
      <c r="R6145" s="71">
        <v>45</v>
      </c>
      <c r="S6145" s="71">
        <v>4</v>
      </c>
      <c r="T6145" s="73" t="s">
        <v>12110</v>
      </c>
      <c r="U6145" s="75" t="s">
        <v>5050</v>
      </c>
    </row>
    <row r="6146" spans="17:21">
      <c r="Q6146" s="71">
        <v>6</v>
      </c>
      <c r="R6146" s="71">
        <v>45</v>
      </c>
      <c r="S6146" s="71">
        <v>5</v>
      </c>
      <c r="T6146" s="73" t="s">
        <v>12112</v>
      </c>
      <c r="U6146" s="75" t="s">
        <v>5051</v>
      </c>
    </row>
    <row r="6147" spans="17:21">
      <c r="Q6147" s="71">
        <v>6</v>
      </c>
      <c r="R6147" s="71">
        <v>45</v>
      </c>
      <c r="S6147" s="71">
        <v>6</v>
      </c>
      <c r="T6147" s="73" t="s">
        <v>12114</v>
      </c>
      <c r="U6147" s="75" t="s">
        <v>5052</v>
      </c>
    </row>
    <row r="6148" spans="17:21">
      <c r="Q6148" s="71">
        <v>6</v>
      </c>
      <c r="R6148" s="71">
        <v>45</v>
      </c>
      <c r="S6148" s="71">
        <v>7</v>
      </c>
      <c r="T6148" s="73" t="s">
        <v>12116</v>
      </c>
      <c r="U6148" s="75" t="s">
        <v>5053</v>
      </c>
    </row>
    <row r="6149" spans="17:21">
      <c r="Q6149" s="71">
        <v>6</v>
      </c>
      <c r="R6149" s="71">
        <v>45</v>
      </c>
      <c r="S6149" s="71">
        <v>8</v>
      </c>
      <c r="T6149" s="73" t="s">
        <v>12118</v>
      </c>
      <c r="U6149" s="75" t="s">
        <v>5054</v>
      </c>
    </row>
    <row r="6150" spans="17:21">
      <c r="Q6150" s="71">
        <v>6</v>
      </c>
      <c r="R6150" s="71">
        <v>45</v>
      </c>
      <c r="S6150" s="71">
        <v>9</v>
      </c>
      <c r="T6150" s="73" t="s">
        <v>12120</v>
      </c>
      <c r="U6150" s="75" t="s">
        <v>5055</v>
      </c>
    </row>
    <row r="6151" spans="17:21">
      <c r="Q6151" s="71">
        <v>6</v>
      </c>
      <c r="R6151" s="71">
        <v>45</v>
      </c>
      <c r="S6151" s="71">
        <v>10</v>
      </c>
      <c r="T6151" s="73" t="s">
        <v>12122</v>
      </c>
      <c r="U6151" s="75" t="s">
        <v>5056</v>
      </c>
    </row>
    <row r="6152" spans="17:21">
      <c r="Q6152" s="71">
        <v>6</v>
      </c>
      <c r="R6152" s="71">
        <v>45</v>
      </c>
      <c r="S6152" s="71">
        <v>11</v>
      </c>
      <c r="T6152" s="73" t="s">
        <v>12124</v>
      </c>
      <c r="U6152" s="75" t="s">
        <v>5057</v>
      </c>
    </row>
    <row r="6153" spans="17:21">
      <c r="Q6153" s="71">
        <v>6</v>
      </c>
      <c r="R6153" s="71">
        <v>45</v>
      </c>
      <c r="S6153" s="71">
        <v>12</v>
      </c>
      <c r="T6153" s="73" t="s">
        <v>12126</v>
      </c>
      <c r="U6153" s="75" t="s">
        <v>5058</v>
      </c>
    </row>
    <row r="6154" spans="17:21">
      <c r="Q6154" s="71">
        <v>6</v>
      </c>
      <c r="R6154" s="71">
        <v>45</v>
      </c>
      <c r="S6154" s="71">
        <v>13</v>
      </c>
      <c r="T6154" s="73" t="s">
        <v>12128</v>
      </c>
      <c r="U6154" s="75" t="s">
        <v>5059</v>
      </c>
    </row>
    <row r="6155" spans="17:21">
      <c r="Q6155" s="71">
        <v>6</v>
      </c>
      <c r="R6155" s="71">
        <v>45</v>
      </c>
      <c r="S6155" s="71">
        <v>14</v>
      </c>
      <c r="T6155" s="73" t="s">
        <v>12131</v>
      </c>
      <c r="U6155" s="75" t="s">
        <v>5060</v>
      </c>
    </row>
    <row r="6156" spans="17:21">
      <c r="Q6156" s="71">
        <v>6</v>
      </c>
      <c r="R6156" s="71">
        <v>45</v>
      </c>
      <c r="S6156" s="71">
        <v>15</v>
      </c>
      <c r="T6156" s="73" t="s">
        <v>12132</v>
      </c>
      <c r="U6156" s="75" t="s">
        <v>5061</v>
      </c>
    </row>
    <row r="6157" spans="17:21">
      <c r="Q6157" s="71">
        <v>6</v>
      </c>
      <c r="R6157" s="71">
        <v>45</v>
      </c>
      <c r="S6157" s="71">
        <v>16</v>
      </c>
      <c r="T6157" s="73" t="s">
        <v>12134</v>
      </c>
      <c r="U6157" s="75" t="s">
        <v>5062</v>
      </c>
    </row>
    <row r="6158" spans="17:21">
      <c r="Q6158" s="71">
        <v>6</v>
      </c>
      <c r="R6158" s="71">
        <v>45</v>
      </c>
      <c r="S6158" s="71">
        <v>17</v>
      </c>
      <c r="T6158" s="73" t="s">
        <v>12136</v>
      </c>
      <c r="U6158" s="75" t="s">
        <v>5063</v>
      </c>
    </row>
    <row r="6159" spans="17:21">
      <c r="Q6159" s="71">
        <v>6</v>
      </c>
      <c r="R6159" s="71">
        <v>45</v>
      </c>
      <c r="S6159" s="71">
        <v>18</v>
      </c>
      <c r="T6159" s="73" t="s">
        <v>12138</v>
      </c>
      <c r="U6159" s="75" t="s">
        <v>5064</v>
      </c>
    </row>
    <row r="6160" spans="17:21">
      <c r="Q6160" s="71">
        <v>6</v>
      </c>
      <c r="R6160" s="71">
        <v>45</v>
      </c>
      <c r="S6160" s="71">
        <v>19</v>
      </c>
      <c r="T6160" s="73" t="s">
        <v>12140</v>
      </c>
      <c r="U6160" s="75" t="s">
        <v>5065</v>
      </c>
    </row>
    <row r="6161" spans="17:21">
      <c r="Q6161" s="71">
        <v>6</v>
      </c>
      <c r="R6161" s="71">
        <v>45</v>
      </c>
      <c r="S6161" s="71">
        <v>20</v>
      </c>
      <c r="T6161" s="73" t="s">
        <v>12142</v>
      </c>
      <c r="U6161" s="75" t="s">
        <v>5066</v>
      </c>
    </row>
    <row r="6162" spans="17:21">
      <c r="Q6162" s="71">
        <v>6</v>
      </c>
      <c r="R6162" s="71">
        <v>45</v>
      </c>
      <c r="S6162" s="71">
        <v>21</v>
      </c>
      <c r="T6162" s="73" t="s">
        <v>12144</v>
      </c>
      <c r="U6162" s="75" t="s">
        <v>5067</v>
      </c>
    </row>
    <row r="6163" spans="17:21">
      <c r="Q6163" s="71">
        <v>6</v>
      </c>
      <c r="R6163" s="71">
        <v>45</v>
      </c>
      <c r="S6163" s="71">
        <v>22</v>
      </c>
      <c r="T6163" s="73" t="s">
        <v>12146</v>
      </c>
      <c r="U6163" s="75" t="s">
        <v>5068</v>
      </c>
    </row>
    <row r="6164" spans="17:21">
      <c r="Q6164" s="71">
        <v>6</v>
      </c>
      <c r="R6164" s="71">
        <v>45</v>
      </c>
      <c r="S6164" s="71">
        <v>23</v>
      </c>
      <c r="T6164" s="73" t="s">
        <v>12148</v>
      </c>
      <c r="U6164" s="75" t="s">
        <v>7996</v>
      </c>
    </row>
    <row r="6165" spans="17:21">
      <c r="Q6165" s="71">
        <v>6</v>
      </c>
      <c r="R6165" s="71">
        <v>45</v>
      </c>
      <c r="S6165" s="71">
        <v>24</v>
      </c>
      <c r="T6165" s="73" t="s">
        <v>12150</v>
      </c>
      <c r="U6165" s="75" t="s">
        <v>5069</v>
      </c>
    </row>
    <row r="6166" spans="17:21">
      <c r="Q6166" s="71">
        <v>6</v>
      </c>
      <c r="R6166" s="71">
        <v>45</v>
      </c>
      <c r="S6166" s="71">
        <v>25</v>
      </c>
      <c r="T6166" s="73" t="s">
        <v>12152</v>
      </c>
      <c r="U6166" s="75" t="s">
        <v>5070</v>
      </c>
    </row>
    <row r="6167" spans="17:21">
      <c r="Q6167" s="71">
        <v>6</v>
      </c>
      <c r="R6167" s="71">
        <v>45</v>
      </c>
      <c r="S6167" s="71">
        <v>26</v>
      </c>
      <c r="T6167" s="73" t="s">
        <v>12154</v>
      </c>
      <c r="U6167" s="75" t="s">
        <v>5071</v>
      </c>
    </row>
    <row r="6168" spans="17:21">
      <c r="Q6168" s="71">
        <v>6</v>
      </c>
      <c r="R6168" s="71">
        <v>46</v>
      </c>
      <c r="S6168" s="71">
        <v>1</v>
      </c>
      <c r="T6168" s="73" t="s">
        <v>12156</v>
      </c>
      <c r="U6168" s="75" t="s">
        <v>5111</v>
      </c>
    </row>
    <row r="6169" spans="17:21">
      <c r="Q6169" s="71">
        <v>6</v>
      </c>
      <c r="R6169" s="71">
        <v>46</v>
      </c>
      <c r="S6169" s="71">
        <v>2</v>
      </c>
      <c r="T6169" s="73" t="s">
        <v>12158</v>
      </c>
      <c r="U6169" s="75" t="s">
        <v>5112</v>
      </c>
    </row>
    <row r="6170" spans="17:21">
      <c r="Q6170" s="71">
        <v>6</v>
      </c>
      <c r="R6170" s="71">
        <v>46</v>
      </c>
      <c r="S6170" s="71">
        <v>3</v>
      </c>
      <c r="T6170" s="73" t="s">
        <v>12160</v>
      </c>
      <c r="U6170" s="75" t="s">
        <v>5113</v>
      </c>
    </row>
    <row r="6171" spans="17:21">
      <c r="Q6171" s="71">
        <v>6</v>
      </c>
      <c r="R6171" s="71">
        <v>46</v>
      </c>
      <c r="S6171" s="71">
        <v>4</v>
      </c>
      <c r="T6171" s="73" t="s">
        <v>12162</v>
      </c>
      <c r="U6171" s="75" t="s">
        <v>5114</v>
      </c>
    </row>
    <row r="6172" spans="17:21">
      <c r="Q6172" s="71">
        <v>6</v>
      </c>
      <c r="R6172" s="71">
        <v>46</v>
      </c>
      <c r="S6172" s="71">
        <v>5</v>
      </c>
      <c r="T6172" s="73" t="s">
        <v>12164</v>
      </c>
      <c r="U6172" s="75" t="s">
        <v>5115</v>
      </c>
    </row>
    <row r="6173" spans="17:21">
      <c r="Q6173" s="71">
        <v>6</v>
      </c>
      <c r="R6173" s="71">
        <v>46</v>
      </c>
      <c r="S6173" s="71">
        <v>6</v>
      </c>
      <c r="T6173" s="73" t="s">
        <v>12165</v>
      </c>
      <c r="U6173" s="75" t="s">
        <v>5116</v>
      </c>
    </row>
    <row r="6174" spans="17:21">
      <c r="Q6174" s="71">
        <v>6</v>
      </c>
      <c r="R6174" s="71">
        <v>46</v>
      </c>
      <c r="S6174" s="71">
        <v>7</v>
      </c>
      <c r="T6174" s="73" t="s">
        <v>12166</v>
      </c>
      <c r="U6174" s="75" t="s">
        <v>5117</v>
      </c>
    </row>
    <row r="6175" spans="17:21">
      <c r="Q6175" s="71">
        <v>6</v>
      </c>
      <c r="R6175" s="71">
        <v>46</v>
      </c>
      <c r="S6175" s="71">
        <v>8</v>
      </c>
      <c r="T6175" s="73" t="s">
        <v>12167</v>
      </c>
      <c r="U6175" s="75" t="s">
        <v>5118</v>
      </c>
    </row>
    <row r="6176" spans="17:21">
      <c r="Q6176" s="71">
        <v>6</v>
      </c>
      <c r="R6176" s="71">
        <v>46</v>
      </c>
      <c r="S6176" s="71">
        <v>9</v>
      </c>
      <c r="T6176" s="73" t="s">
        <v>12168</v>
      </c>
      <c r="U6176" s="75" t="s">
        <v>5119</v>
      </c>
    </row>
    <row r="6177" spans="17:21">
      <c r="Q6177" s="71">
        <v>6</v>
      </c>
      <c r="R6177" s="71">
        <v>46</v>
      </c>
      <c r="S6177" s="71">
        <v>10</v>
      </c>
      <c r="T6177" s="73" t="s">
        <v>12169</v>
      </c>
      <c r="U6177" s="75" t="s">
        <v>5120</v>
      </c>
    </row>
    <row r="6178" spans="17:21">
      <c r="Q6178" s="71">
        <v>6</v>
      </c>
      <c r="R6178" s="71">
        <v>46</v>
      </c>
      <c r="S6178" s="71">
        <v>11</v>
      </c>
      <c r="T6178" s="73" t="s">
        <v>12170</v>
      </c>
      <c r="U6178" s="75" t="s">
        <v>5121</v>
      </c>
    </row>
    <row r="6179" spans="17:21">
      <c r="Q6179" s="71">
        <v>6</v>
      </c>
      <c r="R6179" s="71">
        <v>46</v>
      </c>
      <c r="S6179" s="71">
        <v>12</v>
      </c>
      <c r="T6179" s="73" t="s">
        <v>12172</v>
      </c>
      <c r="U6179" s="75" t="s">
        <v>7999</v>
      </c>
    </row>
    <row r="6180" spans="17:21">
      <c r="Q6180" s="71">
        <v>6</v>
      </c>
      <c r="R6180" s="71">
        <v>46</v>
      </c>
      <c r="S6180" s="71">
        <v>13</v>
      </c>
      <c r="T6180" s="73" t="s">
        <v>12173</v>
      </c>
      <c r="U6180" s="75" t="s">
        <v>8000</v>
      </c>
    </row>
    <row r="6181" spans="17:21">
      <c r="Q6181" s="71">
        <v>6</v>
      </c>
      <c r="R6181" s="71">
        <v>46</v>
      </c>
      <c r="S6181" s="71">
        <v>14</v>
      </c>
      <c r="T6181" s="73" t="s">
        <v>12175</v>
      </c>
      <c r="U6181" s="75" t="s">
        <v>8001</v>
      </c>
    </row>
    <row r="6182" spans="17:21">
      <c r="Q6182" s="71">
        <v>6</v>
      </c>
      <c r="R6182" s="71">
        <v>46</v>
      </c>
      <c r="S6182" s="71">
        <v>15</v>
      </c>
      <c r="T6182" s="73" t="s">
        <v>12176</v>
      </c>
      <c r="U6182" s="75" t="s">
        <v>8002</v>
      </c>
    </row>
    <row r="6183" spans="17:21">
      <c r="Q6183" s="71">
        <v>6</v>
      </c>
      <c r="R6183" s="71">
        <v>46</v>
      </c>
      <c r="S6183" s="71">
        <v>16</v>
      </c>
      <c r="T6183" s="73" t="s">
        <v>12178</v>
      </c>
      <c r="U6183" s="75" t="s">
        <v>8003</v>
      </c>
    </row>
    <row r="6184" spans="17:21">
      <c r="Q6184" s="71">
        <v>6</v>
      </c>
      <c r="R6184" s="71">
        <v>46</v>
      </c>
      <c r="S6184" s="71">
        <v>17</v>
      </c>
      <c r="T6184" s="73" t="s">
        <v>12180</v>
      </c>
      <c r="U6184" s="75" t="s">
        <v>8004</v>
      </c>
    </row>
    <row r="6185" spans="17:21">
      <c r="Q6185" s="71">
        <v>6</v>
      </c>
      <c r="R6185" s="71">
        <v>46</v>
      </c>
      <c r="S6185" s="71">
        <v>18</v>
      </c>
      <c r="T6185" s="73" t="s">
        <v>12182</v>
      </c>
      <c r="U6185" s="75" t="s">
        <v>8005</v>
      </c>
    </row>
    <row r="6186" spans="17:21">
      <c r="Q6186" s="71">
        <v>6</v>
      </c>
      <c r="R6186" s="71">
        <v>46</v>
      </c>
      <c r="S6186" s="71">
        <v>19</v>
      </c>
      <c r="T6186" s="73" t="s">
        <v>12184</v>
      </c>
      <c r="U6186" s="75" t="s">
        <v>8006</v>
      </c>
    </row>
    <row r="6187" spans="17:21">
      <c r="Q6187" s="71">
        <v>6</v>
      </c>
      <c r="R6187" s="71">
        <v>46</v>
      </c>
      <c r="S6187" s="71">
        <v>20</v>
      </c>
      <c r="T6187" s="73" t="s">
        <v>12185</v>
      </c>
      <c r="U6187" s="75" t="s">
        <v>5122</v>
      </c>
    </row>
    <row r="6188" spans="17:21">
      <c r="Q6188" s="71">
        <v>6</v>
      </c>
      <c r="R6188" s="71">
        <v>46</v>
      </c>
      <c r="S6188" s="71">
        <v>21</v>
      </c>
      <c r="T6188" s="73" t="s">
        <v>12187</v>
      </c>
      <c r="U6188" s="75" t="s">
        <v>5123</v>
      </c>
    </row>
    <row r="6189" spans="17:21">
      <c r="Q6189" s="71">
        <v>6</v>
      </c>
      <c r="R6189" s="71">
        <v>46</v>
      </c>
      <c r="S6189" s="71">
        <v>22</v>
      </c>
      <c r="T6189" s="73" t="s">
        <v>12188</v>
      </c>
      <c r="U6189" s="75" t="s">
        <v>5124</v>
      </c>
    </row>
    <row r="6190" spans="17:21">
      <c r="Q6190" s="71">
        <v>6</v>
      </c>
      <c r="R6190" s="71">
        <v>46</v>
      </c>
      <c r="S6190" s="71">
        <v>23</v>
      </c>
      <c r="T6190" s="73" t="s">
        <v>12190</v>
      </c>
      <c r="U6190" s="75" t="s">
        <v>5125</v>
      </c>
    </row>
    <row r="6191" spans="17:21">
      <c r="Q6191" s="71">
        <v>6</v>
      </c>
      <c r="R6191" s="71">
        <v>46</v>
      </c>
      <c r="S6191" s="71">
        <v>24</v>
      </c>
      <c r="T6191" s="73" t="s">
        <v>12192</v>
      </c>
      <c r="U6191" s="75" t="s">
        <v>5126</v>
      </c>
    </row>
    <row r="6192" spans="17:21">
      <c r="Q6192" s="71">
        <v>6</v>
      </c>
      <c r="R6192" s="71">
        <v>46</v>
      </c>
      <c r="S6192" s="71">
        <v>25</v>
      </c>
      <c r="T6192" s="73" t="s">
        <v>12194</v>
      </c>
      <c r="U6192" s="75" t="s">
        <v>5127</v>
      </c>
    </row>
    <row r="6193" spans="17:21">
      <c r="Q6193" s="71">
        <v>6</v>
      </c>
      <c r="R6193" s="71">
        <v>46</v>
      </c>
      <c r="S6193" s="71">
        <v>26</v>
      </c>
      <c r="T6193" s="73" t="s">
        <v>12195</v>
      </c>
      <c r="U6193" s="75" t="s">
        <v>5128</v>
      </c>
    </row>
    <row r="6194" spans="17:21">
      <c r="Q6194" s="71">
        <v>6</v>
      </c>
      <c r="R6194" s="71">
        <v>46</v>
      </c>
      <c r="S6194" s="71">
        <v>27</v>
      </c>
      <c r="T6194" s="73" t="s">
        <v>12197</v>
      </c>
      <c r="U6194" s="75" t="s">
        <v>5129</v>
      </c>
    </row>
    <row r="6195" spans="17:21">
      <c r="Q6195" s="71">
        <v>6</v>
      </c>
      <c r="R6195" s="71">
        <v>46</v>
      </c>
      <c r="S6195" s="71">
        <v>28</v>
      </c>
      <c r="T6195" s="73" t="s">
        <v>12199</v>
      </c>
      <c r="U6195" s="75" t="s">
        <v>5130</v>
      </c>
    </row>
    <row r="6196" spans="17:21">
      <c r="Q6196" s="71">
        <v>6</v>
      </c>
      <c r="R6196" s="71">
        <v>46</v>
      </c>
      <c r="S6196" s="71">
        <v>29</v>
      </c>
      <c r="T6196" s="73" t="s">
        <v>12201</v>
      </c>
      <c r="U6196" s="75" t="s">
        <v>5131</v>
      </c>
    </row>
    <row r="6197" spans="17:21">
      <c r="Q6197" s="71">
        <v>6</v>
      </c>
      <c r="R6197" s="71">
        <v>46</v>
      </c>
      <c r="S6197" s="71">
        <v>30</v>
      </c>
      <c r="T6197" s="73" t="s">
        <v>12203</v>
      </c>
      <c r="U6197" s="75" t="s">
        <v>5132</v>
      </c>
    </row>
    <row r="6198" spans="17:21">
      <c r="Q6198" s="71">
        <v>6</v>
      </c>
      <c r="R6198" s="71">
        <v>46</v>
      </c>
      <c r="S6198" s="71">
        <v>31</v>
      </c>
      <c r="T6198" s="73" t="s">
        <v>12205</v>
      </c>
      <c r="U6198" s="75" t="s">
        <v>5133</v>
      </c>
    </row>
    <row r="6199" spans="17:21">
      <c r="Q6199" s="71">
        <v>6</v>
      </c>
      <c r="R6199" s="71">
        <v>46</v>
      </c>
      <c r="S6199" s="71">
        <v>32</v>
      </c>
      <c r="T6199" s="73" t="s">
        <v>12207</v>
      </c>
      <c r="U6199" s="75" t="s">
        <v>8007</v>
      </c>
    </row>
    <row r="6200" spans="17:21">
      <c r="Q6200" s="71">
        <v>6</v>
      </c>
      <c r="R6200" s="71">
        <v>46</v>
      </c>
      <c r="S6200" s="71">
        <v>33</v>
      </c>
      <c r="T6200" s="73" t="s">
        <v>12209</v>
      </c>
      <c r="U6200" s="75" t="s">
        <v>5134</v>
      </c>
    </row>
    <row r="6201" spans="17:21">
      <c r="Q6201" s="71">
        <v>6</v>
      </c>
      <c r="R6201" s="71">
        <v>46</v>
      </c>
      <c r="S6201" s="71">
        <v>34</v>
      </c>
      <c r="T6201" s="73" t="s">
        <v>12211</v>
      </c>
      <c r="U6201" s="75" t="s">
        <v>5135</v>
      </c>
    </row>
    <row r="6202" spans="17:21">
      <c r="Q6202" s="71">
        <v>6</v>
      </c>
      <c r="R6202" s="71">
        <v>46</v>
      </c>
      <c r="S6202" s="71">
        <v>35</v>
      </c>
      <c r="T6202" s="73" t="s">
        <v>12213</v>
      </c>
      <c r="U6202" s="75" t="s">
        <v>5136</v>
      </c>
    </row>
    <row r="6203" spans="17:21">
      <c r="Q6203" s="71">
        <v>6</v>
      </c>
      <c r="R6203" s="71">
        <v>46</v>
      </c>
      <c r="S6203" s="71">
        <v>36</v>
      </c>
      <c r="T6203" s="73" t="s">
        <v>12215</v>
      </c>
      <c r="U6203" s="75" t="s">
        <v>5137</v>
      </c>
    </row>
    <row r="6204" spans="17:21">
      <c r="Q6204" s="71">
        <v>6</v>
      </c>
      <c r="R6204" s="71">
        <v>46</v>
      </c>
      <c r="S6204" s="71">
        <v>37</v>
      </c>
      <c r="T6204" s="73" t="s">
        <v>12217</v>
      </c>
      <c r="U6204" s="75" t="s">
        <v>5138</v>
      </c>
    </row>
    <row r="6205" spans="17:21">
      <c r="Q6205" s="71">
        <v>6</v>
      </c>
      <c r="R6205" s="71">
        <v>46</v>
      </c>
      <c r="S6205" s="71">
        <v>38</v>
      </c>
      <c r="T6205" s="73" t="s">
        <v>12219</v>
      </c>
      <c r="U6205" s="75" t="s">
        <v>5139</v>
      </c>
    </row>
    <row r="6206" spans="17:21">
      <c r="Q6206" s="71">
        <v>6</v>
      </c>
      <c r="R6206" s="71">
        <v>46</v>
      </c>
      <c r="S6206" s="71">
        <v>39</v>
      </c>
      <c r="T6206" s="73" t="s">
        <v>12221</v>
      </c>
      <c r="U6206" s="75" t="s">
        <v>5140</v>
      </c>
    </row>
    <row r="6207" spans="17:21">
      <c r="Q6207" s="71">
        <v>6</v>
      </c>
      <c r="R6207" s="71">
        <v>46</v>
      </c>
      <c r="S6207" s="71">
        <v>40</v>
      </c>
      <c r="T6207" s="73" t="s">
        <v>12223</v>
      </c>
      <c r="U6207" s="75" t="s">
        <v>5141</v>
      </c>
    </row>
    <row r="6208" spans="17:21">
      <c r="Q6208" s="71">
        <v>6</v>
      </c>
      <c r="R6208" s="71">
        <v>46</v>
      </c>
      <c r="S6208" s="71">
        <v>41</v>
      </c>
      <c r="T6208" s="73" t="s">
        <v>12225</v>
      </c>
      <c r="U6208" s="75" t="s">
        <v>5142</v>
      </c>
    </row>
    <row r="6209" spans="17:21">
      <c r="Q6209" s="71">
        <v>6</v>
      </c>
      <c r="R6209" s="71">
        <v>46</v>
      </c>
      <c r="S6209" s="71">
        <v>42</v>
      </c>
      <c r="T6209" s="73" t="s">
        <v>12227</v>
      </c>
      <c r="U6209" s="75" t="s">
        <v>5143</v>
      </c>
    </row>
    <row r="6210" spans="17:21">
      <c r="Q6210" s="71">
        <v>6</v>
      </c>
      <c r="R6210" s="71">
        <v>46</v>
      </c>
      <c r="S6210" s="71">
        <v>43</v>
      </c>
      <c r="T6210" s="73" t="s">
        <v>12229</v>
      </c>
      <c r="U6210" s="75" t="s">
        <v>5144</v>
      </c>
    </row>
    <row r="6211" spans="17:21">
      <c r="Q6211" s="71">
        <v>6</v>
      </c>
      <c r="R6211" s="71">
        <v>47</v>
      </c>
      <c r="S6211" s="71">
        <v>1</v>
      </c>
      <c r="T6211" s="73" t="s">
        <v>12231</v>
      </c>
      <c r="U6211" s="75" t="s">
        <v>5185</v>
      </c>
    </row>
    <row r="6212" spans="17:21">
      <c r="Q6212" s="71">
        <v>6</v>
      </c>
      <c r="R6212" s="71">
        <v>47</v>
      </c>
      <c r="S6212" s="71">
        <v>2</v>
      </c>
      <c r="T6212" s="73" t="s">
        <v>12233</v>
      </c>
      <c r="U6212" s="75" t="s">
        <v>5186</v>
      </c>
    </row>
    <row r="6213" spans="17:21">
      <c r="Q6213" s="71">
        <v>6</v>
      </c>
      <c r="R6213" s="71">
        <v>47</v>
      </c>
      <c r="S6213" s="71">
        <v>3</v>
      </c>
      <c r="T6213" s="73" t="s">
        <v>12235</v>
      </c>
      <c r="U6213" s="75" t="s">
        <v>5187</v>
      </c>
    </row>
    <row r="6214" spans="17:21">
      <c r="Q6214" s="71">
        <v>6</v>
      </c>
      <c r="R6214" s="71">
        <v>47</v>
      </c>
      <c r="S6214" s="71">
        <v>4</v>
      </c>
      <c r="T6214" s="73" t="s">
        <v>14057</v>
      </c>
      <c r="U6214" s="75" t="s">
        <v>5188</v>
      </c>
    </row>
    <row r="6215" spans="17:21">
      <c r="Q6215" s="71">
        <v>6</v>
      </c>
      <c r="R6215" s="71">
        <v>47</v>
      </c>
      <c r="S6215" s="71">
        <v>5</v>
      </c>
      <c r="T6215" s="73" t="s">
        <v>12237</v>
      </c>
      <c r="U6215" s="75" t="s">
        <v>5189</v>
      </c>
    </row>
    <row r="6216" spans="17:21">
      <c r="Q6216" s="71">
        <v>6</v>
      </c>
      <c r="R6216" s="71">
        <v>47</v>
      </c>
      <c r="S6216" s="71">
        <v>6</v>
      </c>
      <c r="T6216" s="73" t="s">
        <v>12239</v>
      </c>
      <c r="U6216" s="75" t="s">
        <v>5190</v>
      </c>
    </row>
    <row r="6217" spans="17:21">
      <c r="Q6217" s="71">
        <v>6</v>
      </c>
      <c r="R6217" s="71">
        <v>47</v>
      </c>
      <c r="S6217" s="71">
        <v>7</v>
      </c>
      <c r="T6217" s="73" t="s">
        <v>12241</v>
      </c>
      <c r="U6217" s="75" t="s">
        <v>5191</v>
      </c>
    </row>
    <row r="6218" spans="17:21">
      <c r="Q6218" s="71">
        <v>6</v>
      </c>
      <c r="R6218" s="71">
        <v>47</v>
      </c>
      <c r="S6218" s="71">
        <v>8</v>
      </c>
      <c r="T6218" s="73" t="s">
        <v>12243</v>
      </c>
      <c r="U6218" s="75" t="s">
        <v>5192</v>
      </c>
    </row>
    <row r="6219" spans="17:21">
      <c r="Q6219" s="71">
        <v>6</v>
      </c>
      <c r="R6219" s="71">
        <v>47</v>
      </c>
      <c r="S6219" s="71">
        <v>9</v>
      </c>
      <c r="T6219" s="73" t="s">
        <v>12245</v>
      </c>
      <c r="U6219" s="75" t="s">
        <v>5193</v>
      </c>
    </row>
    <row r="6220" spans="17:21">
      <c r="Q6220" s="71">
        <v>6</v>
      </c>
      <c r="R6220" s="71">
        <v>47</v>
      </c>
      <c r="S6220" s="71">
        <v>10</v>
      </c>
      <c r="T6220" s="73" t="s">
        <v>12247</v>
      </c>
      <c r="U6220" s="75" t="s">
        <v>5194</v>
      </c>
    </row>
    <row r="6221" spans="17:21">
      <c r="Q6221" s="71">
        <v>6</v>
      </c>
      <c r="R6221" s="71">
        <v>47</v>
      </c>
      <c r="S6221" s="71">
        <v>11</v>
      </c>
      <c r="T6221" s="73" t="s">
        <v>12249</v>
      </c>
      <c r="U6221" s="75" t="s">
        <v>8012</v>
      </c>
    </row>
    <row r="6222" spans="17:21">
      <c r="Q6222" s="71">
        <v>6</v>
      </c>
      <c r="R6222" s="71">
        <v>47</v>
      </c>
      <c r="S6222" s="71">
        <v>12</v>
      </c>
      <c r="T6222" s="73" t="s">
        <v>14058</v>
      </c>
      <c r="U6222" s="75" t="s">
        <v>8013</v>
      </c>
    </row>
    <row r="6223" spans="17:21">
      <c r="Q6223" s="71">
        <v>6</v>
      </c>
      <c r="R6223" s="71">
        <v>47</v>
      </c>
      <c r="S6223" s="71">
        <v>13</v>
      </c>
      <c r="T6223" s="73" t="s">
        <v>12251</v>
      </c>
      <c r="U6223" s="75" t="s">
        <v>8014</v>
      </c>
    </row>
    <row r="6224" spans="17:21">
      <c r="Q6224" s="71">
        <v>6</v>
      </c>
      <c r="R6224" s="71">
        <v>47</v>
      </c>
      <c r="S6224" s="71">
        <v>14</v>
      </c>
      <c r="T6224" s="73" t="s">
        <v>12253</v>
      </c>
      <c r="U6224" s="75" t="s">
        <v>5195</v>
      </c>
    </row>
    <row r="6225" spans="17:21">
      <c r="Q6225" s="71">
        <v>6</v>
      </c>
      <c r="R6225" s="71">
        <v>47</v>
      </c>
      <c r="S6225" s="71">
        <v>15</v>
      </c>
      <c r="T6225" s="73" t="s">
        <v>12255</v>
      </c>
      <c r="U6225" s="75" t="s">
        <v>5196</v>
      </c>
    </row>
    <row r="6226" spans="17:21">
      <c r="Q6226" s="71">
        <v>6</v>
      </c>
      <c r="R6226" s="71">
        <v>47</v>
      </c>
      <c r="S6226" s="71">
        <v>16</v>
      </c>
      <c r="T6226" s="73" t="s">
        <v>12257</v>
      </c>
      <c r="U6226" s="75" t="s">
        <v>5197</v>
      </c>
    </row>
    <row r="6227" spans="17:21">
      <c r="Q6227" s="71">
        <v>6</v>
      </c>
      <c r="R6227" s="71">
        <v>47</v>
      </c>
      <c r="S6227" s="71">
        <v>17</v>
      </c>
      <c r="T6227" s="73" t="s">
        <v>12259</v>
      </c>
      <c r="U6227" s="75" t="s">
        <v>5198</v>
      </c>
    </row>
    <row r="6228" spans="17:21">
      <c r="Q6228" s="71">
        <v>6</v>
      </c>
      <c r="R6228" s="71">
        <v>47</v>
      </c>
      <c r="S6228" s="71">
        <v>18</v>
      </c>
      <c r="T6228" s="73" t="s">
        <v>12261</v>
      </c>
      <c r="U6228" s="75" t="s">
        <v>5199</v>
      </c>
    </row>
    <row r="6229" spans="17:21">
      <c r="Q6229" s="71">
        <v>6</v>
      </c>
      <c r="R6229" s="71">
        <v>47</v>
      </c>
      <c r="S6229" s="71">
        <v>19</v>
      </c>
      <c r="T6229" s="73" t="s">
        <v>12263</v>
      </c>
      <c r="U6229" s="75" t="s">
        <v>5200</v>
      </c>
    </row>
    <row r="6230" spans="17:21">
      <c r="Q6230" s="71">
        <v>6</v>
      </c>
      <c r="R6230" s="71">
        <v>47</v>
      </c>
      <c r="S6230" s="71">
        <v>20</v>
      </c>
      <c r="T6230" s="73" t="s">
        <v>12265</v>
      </c>
      <c r="U6230" s="75" t="s">
        <v>5201</v>
      </c>
    </row>
    <row r="6231" spans="17:21">
      <c r="Q6231" s="71">
        <v>6</v>
      </c>
      <c r="R6231" s="71">
        <v>47</v>
      </c>
      <c r="S6231" s="71">
        <v>21</v>
      </c>
      <c r="T6231" s="73" t="s">
        <v>12267</v>
      </c>
      <c r="U6231" s="75" t="s">
        <v>5202</v>
      </c>
    </row>
    <row r="6232" spans="17:21">
      <c r="Q6232" s="71">
        <v>6</v>
      </c>
      <c r="R6232" s="71">
        <v>47</v>
      </c>
      <c r="S6232" s="71">
        <v>22</v>
      </c>
      <c r="T6232" s="73" t="s">
        <v>12268</v>
      </c>
      <c r="U6232" s="75" t="s">
        <v>5203</v>
      </c>
    </row>
    <row r="6233" spans="17:21">
      <c r="Q6233" s="71">
        <v>6</v>
      </c>
      <c r="R6233" s="71">
        <v>47</v>
      </c>
      <c r="S6233" s="71">
        <v>23</v>
      </c>
      <c r="T6233" s="73" t="s">
        <v>12270</v>
      </c>
      <c r="U6233" s="75" t="s">
        <v>5204</v>
      </c>
    </row>
    <row r="6234" spans="17:21">
      <c r="Q6234" s="71">
        <v>6</v>
      </c>
      <c r="R6234" s="71">
        <v>47</v>
      </c>
      <c r="S6234" s="71">
        <v>24</v>
      </c>
      <c r="T6234" s="73" t="s">
        <v>12272</v>
      </c>
      <c r="U6234" s="75" t="s">
        <v>5205</v>
      </c>
    </row>
    <row r="6235" spans="17:21">
      <c r="Q6235" s="71">
        <v>6</v>
      </c>
      <c r="R6235" s="71">
        <v>47</v>
      </c>
      <c r="S6235" s="71">
        <v>25</v>
      </c>
      <c r="T6235" s="73" t="s">
        <v>12274</v>
      </c>
      <c r="U6235" s="75" t="s">
        <v>5206</v>
      </c>
    </row>
    <row r="6236" spans="17:21">
      <c r="Q6236" s="71">
        <v>6</v>
      </c>
      <c r="R6236" s="71">
        <v>47</v>
      </c>
      <c r="S6236" s="71">
        <v>26</v>
      </c>
      <c r="T6236" s="73" t="s">
        <v>12276</v>
      </c>
      <c r="U6236" s="75" t="s">
        <v>5207</v>
      </c>
    </row>
    <row r="6237" spans="17:21">
      <c r="Q6237" s="71">
        <v>6</v>
      </c>
      <c r="R6237" s="71">
        <v>47</v>
      </c>
      <c r="S6237" s="71">
        <v>27</v>
      </c>
      <c r="T6237" s="73" t="s">
        <v>12278</v>
      </c>
      <c r="U6237" s="75" t="s">
        <v>5208</v>
      </c>
    </row>
    <row r="6238" spans="17:21">
      <c r="Q6238" s="71">
        <v>6</v>
      </c>
      <c r="R6238" s="71">
        <v>47</v>
      </c>
      <c r="S6238" s="71">
        <v>28</v>
      </c>
      <c r="T6238" s="73" t="s">
        <v>12280</v>
      </c>
      <c r="U6238" s="75" t="s">
        <v>5209</v>
      </c>
    </row>
    <row r="6239" spans="17:21">
      <c r="Q6239" s="71">
        <v>6</v>
      </c>
      <c r="R6239" s="71">
        <v>47</v>
      </c>
      <c r="S6239" s="71">
        <v>29</v>
      </c>
      <c r="T6239" s="73" t="s">
        <v>12281</v>
      </c>
      <c r="U6239" s="75" t="s">
        <v>5210</v>
      </c>
    </row>
    <row r="6240" spans="17:21">
      <c r="Q6240" s="71">
        <v>6</v>
      </c>
      <c r="R6240" s="71">
        <v>47</v>
      </c>
      <c r="S6240" s="71">
        <v>30</v>
      </c>
      <c r="T6240" s="73" t="s">
        <v>12283</v>
      </c>
      <c r="U6240" s="75" t="s">
        <v>5211</v>
      </c>
    </row>
    <row r="6241" spans="17:21">
      <c r="Q6241" s="71">
        <v>6</v>
      </c>
      <c r="R6241" s="71">
        <v>47</v>
      </c>
      <c r="S6241" s="71">
        <v>31</v>
      </c>
      <c r="T6241" s="73" t="s">
        <v>12285</v>
      </c>
      <c r="U6241" s="75" t="s">
        <v>5212</v>
      </c>
    </row>
    <row r="6242" spans="17:21">
      <c r="Q6242" s="71">
        <v>6</v>
      </c>
      <c r="R6242" s="71">
        <v>47</v>
      </c>
      <c r="S6242" s="71">
        <v>32</v>
      </c>
      <c r="T6242" s="73" t="s">
        <v>12287</v>
      </c>
      <c r="U6242" s="75" t="s">
        <v>5213</v>
      </c>
    </row>
    <row r="6243" spans="17:21">
      <c r="Q6243" s="71">
        <v>6</v>
      </c>
      <c r="R6243" s="71">
        <v>47</v>
      </c>
      <c r="S6243" s="71">
        <v>33</v>
      </c>
      <c r="T6243" s="73" t="s">
        <v>12289</v>
      </c>
      <c r="U6243" s="75" t="s">
        <v>5214</v>
      </c>
    </row>
    <row r="6244" spans="17:21">
      <c r="Q6244" s="71">
        <v>6</v>
      </c>
      <c r="R6244" s="71">
        <v>47</v>
      </c>
      <c r="S6244" s="71">
        <v>34</v>
      </c>
      <c r="T6244" s="73" t="s">
        <v>12290</v>
      </c>
      <c r="U6244" s="75" t="s">
        <v>5215</v>
      </c>
    </row>
    <row r="6245" spans="17:21">
      <c r="Q6245" s="71">
        <v>6</v>
      </c>
      <c r="R6245" s="71">
        <v>47</v>
      </c>
      <c r="S6245" s="71">
        <v>35</v>
      </c>
      <c r="T6245" s="73" t="s">
        <v>12291</v>
      </c>
      <c r="U6245" s="75" t="s">
        <v>5216</v>
      </c>
    </row>
    <row r="6246" spans="17:21">
      <c r="Q6246" s="71">
        <v>6</v>
      </c>
      <c r="R6246" s="71">
        <v>47</v>
      </c>
      <c r="S6246" s="71">
        <v>36</v>
      </c>
      <c r="T6246" s="73" t="s">
        <v>12292</v>
      </c>
      <c r="U6246" s="75" t="s">
        <v>5217</v>
      </c>
    </row>
    <row r="6247" spans="17:21">
      <c r="Q6247" s="71">
        <v>6</v>
      </c>
      <c r="R6247" s="71">
        <v>47</v>
      </c>
      <c r="S6247" s="71">
        <v>37</v>
      </c>
      <c r="T6247" s="73" t="s">
        <v>12293</v>
      </c>
      <c r="U6247" s="75" t="s">
        <v>5218</v>
      </c>
    </row>
    <row r="6248" spans="17:21">
      <c r="Q6248" s="71">
        <v>6</v>
      </c>
      <c r="R6248" s="71">
        <v>47</v>
      </c>
      <c r="S6248" s="71">
        <v>38</v>
      </c>
      <c r="T6248" s="73" t="s">
        <v>12294</v>
      </c>
      <c r="U6248" s="75" t="s">
        <v>5219</v>
      </c>
    </row>
    <row r="6249" spans="17:21">
      <c r="Q6249" s="71">
        <v>6</v>
      </c>
      <c r="R6249" s="71">
        <v>47</v>
      </c>
      <c r="S6249" s="71">
        <v>39</v>
      </c>
      <c r="T6249" s="73" t="s">
        <v>12295</v>
      </c>
      <c r="U6249" s="75" t="s">
        <v>5220</v>
      </c>
    </row>
    <row r="6250" spans="17:21">
      <c r="Q6250" s="71">
        <v>6</v>
      </c>
      <c r="R6250" s="71">
        <v>47</v>
      </c>
      <c r="S6250" s="71">
        <v>40</v>
      </c>
      <c r="T6250" s="73" t="s">
        <v>12296</v>
      </c>
      <c r="U6250" s="75" t="s">
        <v>8015</v>
      </c>
    </row>
    <row r="6251" spans="17:21">
      <c r="Q6251" s="71">
        <v>6</v>
      </c>
      <c r="R6251" s="71">
        <v>47</v>
      </c>
      <c r="S6251" s="71">
        <v>41</v>
      </c>
      <c r="T6251" s="73" t="s">
        <v>12298</v>
      </c>
      <c r="U6251" s="75" t="s">
        <v>5221</v>
      </c>
    </row>
    <row r="6252" spans="17:21">
      <c r="Q6252" s="71">
        <v>6</v>
      </c>
      <c r="R6252" s="71">
        <v>47</v>
      </c>
      <c r="S6252" s="71">
        <v>42</v>
      </c>
      <c r="T6252" s="73" t="s">
        <v>12300</v>
      </c>
      <c r="U6252" s="75" t="s">
        <v>5222</v>
      </c>
    </row>
    <row r="6253" spans="17:21">
      <c r="Q6253" s="71">
        <v>6</v>
      </c>
      <c r="R6253" s="71">
        <v>47</v>
      </c>
      <c r="S6253" s="71">
        <v>43</v>
      </c>
      <c r="T6253" s="73" t="s">
        <v>12301</v>
      </c>
      <c r="U6253" s="75" t="s">
        <v>5223</v>
      </c>
    </row>
  </sheetData>
  <sheetProtection algorithmName="SHA-512" hashValue="DJXmcUgLpyUM4ZZpoydma5K3tDRF5Vj+NomF1xwx2P6OeThO+Bf84liOCuejH+8d3Ruy7opiVuQulZXIZ6PbFA==" saltValue="86cnRz/ejYp46NV5034erw==" spinCount="100000" sheet="1" objects="1" scenarios="1" selectLockedCells="1"/>
  <mergeCells count="2">
    <mergeCell ref="Z10:AA10"/>
    <mergeCell ref="CK10:CL10"/>
  </mergeCells>
  <phoneticPr fontId="2"/>
  <pageMargins left="0.7" right="0.7" top="0.75" bottom="0.75" header="0.3" footer="0.3"/>
  <pageSetup paperSize="9" orientation="portrait" verticalDpi="0" r:id="rId1"/>
</worksheet>
</file>